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y Drive\RESEARCH WORK\INTERNATIONAL ORTHOPAEDICS\DYSPLASTIC LV5\"/>
    </mc:Choice>
  </mc:AlternateContent>
  <xr:revisionPtr revIDLastSave="0" documentId="13_ncr:1_{EA25972C-CE3C-4E38-B219-9AE4A65CF007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TUDY GROUP" sheetId="1" r:id="rId1"/>
    <sheet name="CONTROL CASES" sheetId="2" r:id="rId2"/>
    <sheet name="ANALYSIS" sheetId="3" r:id="rId3"/>
    <sheet name="ANALYSIS 2" sheetId="4" r:id="rId4"/>
    <sheet name="ANALYSIS 3" sheetId="6" r:id="rId5"/>
    <sheet name="RESULTS" sheetId="5" r:id="rId6"/>
  </sheets>
  <calcPr calcId="191029"/>
</workbook>
</file>

<file path=xl/calcChain.xml><?xml version="1.0" encoding="utf-8"?>
<calcChain xmlns="http://schemas.openxmlformats.org/spreadsheetml/2006/main">
  <c r="F75" i="1" l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E57" i="5"/>
  <c r="E56" i="5"/>
  <c r="E55" i="5"/>
  <c r="E54" i="5"/>
  <c r="E53" i="5"/>
  <c r="D58" i="5"/>
  <c r="C58" i="5"/>
  <c r="F57" i="5" l="1"/>
  <c r="E58" i="5"/>
  <c r="I56" i="5" s="1"/>
  <c r="H40" i="5"/>
  <c r="H54" i="5" l="1"/>
  <c r="H52" i="5"/>
  <c r="I52" i="5"/>
  <c r="I55" i="5"/>
  <c r="I53" i="5"/>
  <c r="I54" i="5"/>
  <c r="H56" i="5"/>
  <c r="F56" i="5" s="1"/>
  <c r="H53" i="5"/>
  <c r="H55" i="5"/>
  <c r="G60" i="4"/>
  <c r="G78" i="4"/>
  <c r="G69" i="4"/>
  <c r="G57" i="4"/>
  <c r="G75" i="4"/>
  <c r="G72" i="4"/>
  <c r="G63" i="4"/>
  <c r="G66" i="4"/>
  <c r="G99" i="4"/>
  <c r="G98" i="4"/>
  <c r="G87" i="4"/>
  <c r="G84" i="4"/>
  <c r="G81" i="4"/>
  <c r="G105" i="4"/>
  <c r="G102" i="4"/>
  <c r="G90" i="4"/>
  <c r="G108" i="4"/>
  <c r="G93" i="4"/>
  <c r="G59" i="4"/>
  <c r="G77" i="4"/>
  <c r="G68" i="4"/>
  <c r="G56" i="4"/>
  <c r="G74" i="4"/>
  <c r="G71" i="4"/>
  <c r="G62" i="4"/>
  <c r="G65" i="4"/>
  <c r="G97" i="4"/>
  <c r="G96" i="4"/>
  <c r="G86" i="4"/>
  <c r="G83" i="4"/>
  <c r="G80" i="4"/>
  <c r="G104" i="4"/>
  <c r="G101" i="4"/>
  <c r="G89" i="4"/>
  <c r="G107" i="4"/>
  <c r="G92" i="4"/>
  <c r="F54" i="5" l="1"/>
  <c r="F55" i="5"/>
  <c r="F53" i="5"/>
  <c r="G143" i="6"/>
  <c r="G142" i="6"/>
  <c r="G99" i="6"/>
  <c r="G141" i="6"/>
  <c r="G94" i="6"/>
  <c r="G93" i="6"/>
  <c r="G92" i="6"/>
  <c r="G140" i="6"/>
  <c r="G139" i="6"/>
  <c r="G138" i="6"/>
  <c r="G137" i="6"/>
  <c r="G136" i="6"/>
  <c r="G135" i="6"/>
  <c r="G134" i="6"/>
  <c r="G133" i="6"/>
  <c r="G132" i="6"/>
  <c r="G76" i="6"/>
  <c r="G131" i="6"/>
  <c r="G91" i="6"/>
  <c r="G90" i="6"/>
  <c r="G89" i="6"/>
  <c r="G130" i="6"/>
  <c r="G129" i="6"/>
  <c r="G128" i="6"/>
  <c r="G88" i="6"/>
  <c r="G98" i="6"/>
  <c r="G87" i="6"/>
  <c r="G127" i="6"/>
  <c r="G126" i="6"/>
  <c r="G125" i="6"/>
  <c r="G124" i="6"/>
  <c r="G86" i="6"/>
  <c r="G123" i="6"/>
  <c r="G122" i="6"/>
  <c r="G121" i="6"/>
  <c r="G120" i="6"/>
  <c r="G75" i="6"/>
  <c r="G85" i="6"/>
  <c r="G119" i="6"/>
  <c r="G118" i="6"/>
  <c r="G84" i="6"/>
  <c r="G117" i="6"/>
  <c r="G83" i="6"/>
  <c r="G116" i="6"/>
  <c r="G82" i="6"/>
  <c r="G115" i="6"/>
  <c r="G102" i="6"/>
  <c r="G114" i="6"/>
  <c r="G101" i="6"/>
  <c r="G100" i="6"/>
  <c r="G81" i="6"/>
  <c r="G113" i="6"/>
  <c r="G112" i="6"/>
  <c r="G111" i="6"/>
  <c r="G110" i="6"/>
  <c r="G80" i="6"/>
  <c r="G109" i="6"/>
  <c r="G96" i="6"/>
  <c r="G108" i="6"/>
  <c r="G107" i="6"/>
  <c r="G95" i="6"/>
  <c r="G79" i="6"/>
  <c r="G78" i="6"/>
  <c r="G97" i="6"/>
  <c r="G77" i="6"/>
  <c r="G106" i="6"/>
  <c r="G105" i="6"/>
  <c r="G104" i="6"/>
  <c r="G103" i="6"/>
  <c r="G50" i="6"/>
  <c r="G49" i="6"/>
  <c r="G48" i="6"/>
  <c r="G47" i="6"/>
  <c r="G46" i="6"/>
  <c r="G45" i="6"/>
  <c r="G44" i="6"/>
  <c r="G43" i="6"/>
  <c r="G42" i="6"/>
  <c r="G41" i="6"/>
  <c r="G40" i="6"/>
  <c r="G66" i="6"/>
  <c r="G39" i="6"/>
  <c r="G38" i="6"/>
  <c r="G37" i="6"/>
  <c r="G36" i="6"/>
  <c r="G35" i="6"/>
  <c r="G34" i="6"/>
  <c r="G33" i="6"/>
  <c r="G32" i="6"/>
  <c r="G31" i="6"/>
  <c r="G30" i="6"/>
  <c r="G29" i="6"/>
  <c r="G28" i="6"/>
  <c r="G27" i="6"/>
  <c r="G26" i="6"/>
  <c r="G25" i="6"/>
  <c r="G65" i="6"/>
  <c r="G24" i="6"/>
  <c r="G23" i="6"/>
  <c r="G22" i="6"/>
  <c r="G64" i="6"/>
  <c r="G63" i="6"/>
  <c r="G62" i="6"/>
  <c r="G21" i="6"/>
  <c r="G20" i="6"/>
  <c r="G19" i="6"/>
  <c r="G18" i="6"/>
  <c r="G17" i="6"/>
  <c r="G16" i="6"/>
  <c r="G15" i="6"/>
  <c r="G14" i="6"/>
  <c r="G13" i="6"/>
  <c r="G12" i="6"/>
  <c r="G11" i="6"/>
  <c r="G61" i="6"/>
  <c r="G60" i="6"/>
  <c r="G59" i="6"/>
  <c r="G58" i="6"/>
  <c r="G57" i="6"/>
  <c r="G56" i="6"/>
  <c r="G55" i="6"/>
  <c r="G10" i="6"/>
  <c r="G54" i="6"/>
  <c r="G53" i="6"/>
  <c r="G9" i="6"/>
  <c r="G8" i="6"/>
  <c r="G68" i="6"/>
  <c r="G7" i="6"/>
  <c r="G67" i="6"/>
  <c r="G52" i="6"/>
  <c r="G6" i="6"/>
  <c r="G70" i="6"/>
  <c r="G5" i="6"/>
  <c r="G51" i="6"/>
  <c r="G4" i="6"/>
  <c r="G3" i="6"/>
  <c r="G69" i="6"/>
  <c r="G2" i="6"/>
  <c r="E9" i="5"/>
  <c r="G58" i="4" l="1"/>
  <c r="G76" i="4"/>
  <c r="G67" i="4"/>
  <c r="G55" i="4"/>
  <c r="G73" i="4"/>
  <c r="G70" i="4"/>
  <c r="G61" i="4"/>
  <c r="G64" i="4"/>
  <c r="G95" i="4"/>
  <c r="G94" i="4"/>
  <c r="G85" i="4"/>
  <c r="G82" i="4"/>
  <c r="G79" i="4"/>
  <c r="G103" i="4"/>
  <c r="G100" i="4"/>
  <c r="G88" i="4"/>
  <c r="G106" i="4"/>
  <c r="G91" i="4"/>
  <c r="G18" i="4"/>
  <c r="G8" i="4"/>
  <c r="G15" i="4"/>
  <c r="G6" i="4"/>
  <c r="G5" i="4"/>
  <c r="G19" i="4"/>
  <c r="G14" i="4"/>
  <c r="G10" i="4"/>
  <c r="G17" i="4"/>
  <c r="G12" i="4"/>
  <c r="G4" i="4"/>
  <c r="G13" i="4"/>
  <c r="G11" i="4"/>
  <c r="G9" i="4"/>
  <c r="G16" i="4"/>
  <c r="G7" i="4"/>
  <c r="G37" i="4"/>
  <c r="G54" i="4"/>
  <c r="G48" i="4"/>
  <c r="G26" i="4"/>
  <c r="G23" i="4"/>
  <c r="G36" i="4"/>
  <c r="G52" i="4"/>
  <c r="G44" i="4"/>
  <c r="G21" i="4"/>
  <c r="G41" i="4"/>
  <c r="G30" i="4"/>
  <c r="G46" i="4"/>
  <c r="G28" i="4"/>
  <c r="G51" i="4"/>
  <c r="G27" i="4"/>
  <c r="G43" i="4"/>
  <c r="G32" i="4"/>
  <c r="G45" i="4"/>
  <c r="G20" i="4"/>
  <c r="G25" i="4"/>
  <c r="G50" i="4"/>
  <c r="G24" i="4"/>
  <c r="G22" i="4"/>
  <c r="G34" i="4"/>
  <c r="G40" i="4"/>
  <c r="G38" i="4"/>
  <c r="G33" i="4"/>
  <c r="G29" i="4"/>
  <c r="G49" i="4"/>
  <c r="G42" i="4"/>
  <c r="G39" i="4"/>
  <c r="G31" i="4"/>
  <c r="G53" i="4"/>
  <c r="G47" i="4"/>
  <c r="G35" i="4"/>
  <c r="L66" i="3"/>
  <c r="M66" i="3" s="1"/>
  <c r="H66" i="3"/>
  <c r="L65" i="3"/>
  <c r="M65" i="3" s="1"/>
  <c r="H65" i="3"/>
  <c r="L74" i="3"/>
  <c r="M74" i="3" s="1"/>
  <c r="H74" i="3"/>
  <c r="L73" i="3"/>
  <c r="M73" i="3" s="1"/>
  <c r="H73" i="3"/>
  <c r="L72" i="3"/>
  <c r="M72" i="3" s="1"/>
  <c r="H72" i="3"/>
  <c r="L64" i="3"/>
  <c r="M64" i="3" s="1"/>
  <c r="H64" i="3"/>
  <c r="L71" i="3"/>
  <c r="M71" i="3" s="1"/>
  <c r="H71" i="3"/>
  <c r="L63" i="3"/>
  <c r="M63" i="3" s="1"/>
  <c r="H63" i="3"/>
  <c r="L62" i="3"/>
  <c r="M62" i="3" s="1"/>
  <c r="H62" i="3"/>
  <c r="L61" i="3"/>
  <c r="M61" i="3" s="1"/>
  <c r="H61" i="3"/>
  <c r="L70" i="3"/>
  <c r="M70" i="3" s="1"/>
  <c r="H70" i="3"/>
  <c r="L60" i="3"/>
  <c r="M60" i="3" s="1"/>
  <c r="H60" i="3"/>
  <c r="L69" i="3"/>
  <c r="M69" i="3" s="1"/>
  <c r="H69" i="3"/>
  <c r="L59" i="3"/>
  <c r="M59" i="3" s="1"/>
  <c r="H59" i="3"/>
  <c r="L68" i="3"/>
  <c r="M68" i="3" s="1"/>
  <c r="H68" i="3"/>
  <c r="L58" i="3"/>
  <c r="M58" i="3" s="1"/>
  <c r="H58" i="3"/>
  <c r="L57" i="3"/>
  <c r="M57" i="3" s="1"/>
  <c r="H57" i="3"/>
  <c r="L67" i="3"/>
  <c r="M67" i="3" s="1"/>
  <c r="H67" i="3"/>
  <c r="L40" i="3"/>
  <c r="M40" i="3" s="1"/>
  <c r="H40" i="3"/>
  <c r="L39" i="3"/>
  <c r="M39" i="3" s="1"/>
  <c r="H39" i="3"/>
  <c r="L56" i="3"/>
  <c r="M56" i="3" s="1"/>
  <c r="H56" i="3"/>
  <c r="L55" i="3"/>
  <c r="M55" i="3" s="1"/>
  <c r="H55" i="3"/>
  <c r="L38" i="3"/>
  <c r="M38" i="3" s="1"/>
  <c r="H38" i="3"/>
  <c r="L37" i="3"/>
  <c r="M37" i="3" s="1"/>
  <c r="H37" i="3"/>
  <c r="L54" i="3"/>
  <c r="M54" i="3" s="1"/>
  <c r="H54" i="3"/>
  <c r="M53" i="3"/>
  <c r="L53" i="3"/>
  <c r="H53" i="3"/>
  <c r="L36" i="3"/>
  <c r="M36" i="3" s="1"/>
  <c r="H36" i="3"/>
  <c r="L52" i="3"/>
  <c r="M52" i="3" s="1"/>
  <c r="H52" i="3"/>
  <c r="L35" i="3"/>
  <c r="M35" i="3" s="1"/>
  <c r="H35" i="3"/>
  <c r="L51" i="3"/>
  <c r="M51" i="3" s="1"/>
  <c r="H51" i="3"/>
  <c r="L34" i="3"/>
  <c r="M34" i="3" s="1"/>
  <c r="H34" i="3"/>
  <c r="L33" i="3"/>
  <c r="M33" i="3" s="1"/>
  <c r="H33" i="3"/>
  <c r="L32" i="3"/>
  <c r="M32" i="3" s="1"/>
  <c r="H32" i="3"/>
  <c r="L31" i="3"/>
  <c r="M31" i="3" s="1"/>
  <c r="H31" i="3"/>
  <c r="L30" i="3"/>
  <c r="M30" i="3" s="1"/>
  <c r="H30" i="3"/>
  <c r="L29" i="3"/>
  <c r="M29" i="3" s="1"/>
  <c r="H29" i="3"/>
  <c r="L50" i="3"/>
  <c r="M50" i="3" s="1"/>
  <c r="H50" i="3"/>
  <c r="L28" i="3"/>
  <c r="M28" i="3" s="1"/>
  <c r="H28" i="3"/>
  <c r="L27" i="3"/>
  <c r="M27" i="3" s="1"/>
  <c r="H27" i="3"/>
  <c r="L26" i="3"/>
  <c r="M26" i="3" s="1"/>
  <c r="H26" i="3"/>
  <c r="L25" i="3"/>
  <c r="M25" i="3" s="1"/>
  <c r="H25" i="3"/>
  <c r="L49" i="3"/>
  <c r="M49" i="3" s="1"/>
  <c r="H49" i="3"/>
  <c r="L24" i="3"/>
  <c r="M24" i="3" s="1"/>
  <c r="H24" i="3"/>
  <c r="L23" i="3"/>
  <c r="M23" i="3" s="1"/>
  <c r="H23" i="3"/>
  <c r="L48" i="3"/>
  <c r="M48" i="3" s="1"/>
  <c r="H48" i="3"/>
  <c r="L22" i="3"/>
  <c r="M22" i="3" s="1"/>
  <c r="H22" i="3"/>
  <c r="L21" i="3"/>
  <c r="M21" i="3" s="1"/>
  <c r="H21" i="3"/>
  <c r="L47" i="3"/>
  <c r="M47" i="3" s="1"/>
  <c r="H47" i="3"/>
  <c r="L46" i="3"/>
  <c r="M46" i="3" s="1"/>
  <c r="H46" i="3"/>
  <c r="L20" i="3"/>
  <c r="M20" i="3" s="1"/>
  <c r="H20" i="3"/>
  <c r="L19" i="3"/>
  <c r="M19" i="3" s="1"/>
  <c r="H19" i="3"/>
  <c r="L18" i="3"/>
  <c r="M18" i="3" s="1"/>
  <c r="H18" i="3"/>
  <c r="L45" i="3"/>
  <c r="M45" i="3" s="1"/>
  <c r="H45" i="3"/>
  <c r="L17" i="3"/>
  <c r="M17" i="3" s="1"/>
  <c r="H17" i="3"/>
  <c r="L16" i="3"/>
  <c r="M16" i="3" s="1"/>
  <c r="H16" i="3"/>
  <c r="L15" i="3"/>
  <c r="M15" i="3" s="1"/>
  <c r="H15" i="3"/>
  <c r="L44" i="3"/>
  <c r="M44" i="3" s="1"/>
  <c r="H44" i="3"/>
  <c r="L14" i="3"/>
  <c r="M14" i="3" s="1"/>
  <c r="H14" i="3"/>
  <c r="L13" i="3"/>
  <c r="M13" i="3" s="1"/>
  <c r="H13" i="3"/>
  <c r="L12" i="3"/>
  <c r="M12" i="3" s="1"/>
  <c r="H12" i="3"/>
  <c r="L43" i="3"/>
  <c r="M43" i="3" s="1"/>
  <c r="H43" i="3"/>
  <c r="L11" i="3"/>
  <c r="M11" i="3" s="1"/>
  <c r="H11" i="3"/>
  <c r="L10" i="3"/>
  <c r="M10" i="3" s="1"/>
  <c r="H10" i="3"/>
  <c r="L42" i="3"/>
  <c r="M42" i="3" s="1"/>
  <c r="H42" i="3"/>
  <c r="L9" i="3"/>
  <c r="M9" i="3" s="1"/>
  <c r="H9" i="3"/>
  <c r="L41" i="3"/>
  <c r="M41" i="3" s="1"/>
  <c r="H41" i="3"/>
  <c r="L8" i="3"/>
  <c r="M8" i="3" s="1"/>
  <c r="H8" i="3"/>
  <c r="L7" i="3"/>
  <c r="M7" i="3" s="1"/>
  <c r="H7" i="3"/>
  <c r="L6" i="3"/>
  <c r="M6" i="3" s="1"/>
  <c r="H6" i="3"/>
  <c r="G23" i="2" l="1"/>
  <c r="F48" i="1" l="1"/>
  <c r="F47" i="1" l="1"/>
  <c r="G15" i="2"/>
  <c r="G13" i="2" l="1"/>
  <c r="F33" i="1"/>
  <c r="G8" i="2" l="1"/>
  <c r="F17" i="1"/>
  <c r="F6" i="1"/>
  <c r="G147" i="2" l="1"/>
  <c r="G146" i="2"/>
  <c r="G145" i="2"/>
  <c r="G144" i="2"/>
  <c r="G143" i="2"/>
  <c r="G142" i="2"/>
  <c r="G141" i="2"/>
  <c r="G140" i="2"/>
  <c r="G139" i="2"/>
  <c r="G138" i="2"/>
  <c r="G137" i="2"/>
  <c r="G136" i="2"/>
  <c r="G135" i="2"/>
  <c r="G134" i="2"/>
  <c r="G133" i="2"/>
  <c r="G132" i="2"/>
  <c r="G131" i="2"/>
  <c r="G130" i="2"/>
  <c r="G129" i="2"/>
  <c r="G128" i="2"/>
  <c r="G127" i="2"/>
  <c r="G126" i="2"/>
  <c r="G125" i="2"/>
  <c r="G124" i="2"/>
  <c r="G123" i="2"/>
  <c r="G122" i="2"/>
  <c r="G121" i="2"/>
  <c r="G120" i="2"/>
  <c r="G119" i="2"/>
  <c r="G118" i="2"/>
  <c r="G117" i="2"/>
  <c r="G116" i="2"/>
  <c r="G115" i="2"/>
  <c r="G114" i="2"/>
  <c r="G113" i="2"/>
  <c r="G112" i="2"/>
  <c r="G111" i="2"/>
  <c r="G110" i="2"/>
  <c r="G109" i="2"/>
  <c r="G108" i="2"/>
  <c r="G107" i="2"/>
  <c r="G106" i="2"/>
  <c r="G105" i="2"/>
  <c r="G104" i="2"/>
  <c r="G103" i="2"/>
  <c r="G102" i="2"/>
  <c r="G101" i="2"/>
  <c r="G100" i="2"/>
  <c r="G99" i="2"/>
  <c r="G98" i="2"/>
  <c r="G97" i="2"/>
  <c r="G96" i="2"/>
  <c r="G95" i="2"/>
  <c r="G94" i="2"/>
  <c r="G93" i="2"/>
  <c r="G92" i="2"/>
  <c r="G91" i="2"/>
  <c r="G90" i="2"/>
  <c r="G89" i="2"/>
  <c r="G88" i="2"/>
  <c r="G87" i="2"/>
  <c r="G86" i="2"/>
  <c r="G85" i="2"/>
  <c r="G84" i="2"/>
  <c r="G83" i="2"/>
  <c r="G82" i="2"/>
  <c r="G81" i="2"/>
  <c r="G80" i="2"/>
  <c r="G79" i="2"/>
  <c r="G78" i="2"/>
  <c r="G77" i="2"/>
  <c r="G76" i="2"/>
  <c r="G75" i="2"/>
  <c r="G74" i="2"/>
  <c r="G73" i="2"/>
  <c r="G72" i="2"/>
  <c r="G71" i="2"/>
  <c r="G70" i="2"/>
  <c r="G69" i="2"/>
  <c r="G68" i="2"/>
  <c r="G67" i="2"/>
  <c r="G66" i="2"/>
  <c r="G65" i="2"/>
  <c r="G64" i="2"/>
  <c r="G63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2" i="2"/>
  <c r="G21" i="2"/>
  <c r="G20" i="2"/>
  <c r="G19" i="2"/>
  <c r="G18" i="2"/>
  <c r="G17" i="2"/>
  <c r="G16" i="2"/>
  <c r="G14" i="2"/>
  <c r="G12" i="2"/>
  <c r="G11" i="2"/>
  <c r="G10" i="2"/>
  <c r="G9" i="2"/>
  <c r="G7" i="2"/>
  <c r="F12" i="1" l="1"/>
  <c r="G6" i="2" l="1"/>
  <c r="O223" i="1" l="1"/>
  <c r="N223" i="1"/>
  <c r="M223" i="1"/>
  <c r="L223" i="1"/>
  <c r="K223" i="1"/>
  <c r="I223" i="1"/>
  <c r="G223" i="1"/>
  <c r="E223" i="1"/>
  <c r="D223" i="1"/>
  <c r="C223" i="1"/>
  <c r="B223" i="1"/>
  <c r="F56" i="1" l="1"/>
  <c r="F55" i="1"/>
  <c r="F54" i="1"/>
  <c r="F53" i="1"/>
  <c r="F52" i="1"/>
  <c r="F51" i="1"/>
  <c r="F50" i="1"/>
  <c r="F49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6" i="1"/>
  <c r="F15" i="1"/>
  <c r="F14" i="1"/>
  <c r="F13" i="1"/>
  <c r="F11" i="1"/>
  <c r="F10" i="1"/>
  <c r="F9" i="1"/>
  <c r="F8" i="1"/>
  <c r="F7" i="1"/>
  <c r="F223" i="1" l="1"/>
</calcChain>
</file>

<file path=xl/sharedStrings.xml><?xml version="1.0" encoding="utf-8"?>
<sst xmlns="http://schemas.openxmlformats.org/spreadsheetml/2006/main" count="710" uniqueCount="242">
  <si>
    <t>EFFECTS OF DYSPLASTIC LV5 ON THE STABILITY LUMBOSACRAL JUNCTION IN ADULTHOOD</t>
  </si>
  <si>
    <t>NAME</t>
  </si>
  <si>
    <t>AGE</t>
  </si>
  <si>
    <t>GENDER</t>
  </si>
  <si>
    <t>PRESENTATION</t>
  </si>
  <si>
    <t>LISTHEISIS</t>
  </si>
  <si>
    <t>F</t>
  </si>
  <si>
    <t>LBP</t>
  </si>
  <si>
    <t>VERTEBRAL MEASUREMENT</t>
  </si>
  <si>
    <t>HEIGHT</t>
  </si>
  <si>
    <t>BMI</t>
  </si>
  <si>
    <t>%</t>
  </si>
  <si>
    <t>WEIGHT</t>
  </si>
  <si>
    <t>metres</t>
  </si>
  <si>
    <t>Years</t>
  </si>
  <si>
    <t>LV4</t>
  </si>
  <si>
    <t>LV5</t>
  </si>
  <si>
    <t>Height Posterior Elements</t>
  </si>
  <si>
    <t>JANET ORONY</t>
  </si>
  <si>
    <t>WEAKNESS RLL</t>
  </si>
  <si>
    <t>L4/5</t>
  </si>
  <si>
    <t>L5S1</t>
  </si>
  <si>
    <t>PFIRRMANN GRADE (I-V)</t>
  </si>
  <si>
    <t>TERESIA ONDIEKI</t>
  </si>
  <si>
    <t>CLEOPHAS</t>
  </si>
  <si>
    <t>M</t>
  </si>
  <si>
    <t>LT SCIATICA</t>
  </si>
  <si>
    <t>THUREA SLIM</t>
  </si>
  <si>
    <t>SS</t>
  </si>
  <si>
    <t>LL</t>
  </si>
  <si>
    <t>PT</t>
  </si>
  <si>
    <t>PI</t>
  </si>
  <si>
    <t>SPINO-PELVIC MEASUREMENTS</t>
  </si>
  <si>
    <t>FRED OWINO</t>
  </si>
  <si>
    <t>DIFFERENCE</t>
  </si>
  <si>
    <t>DEFFICIENCY</t>
  </si>
  <si>
    <t>KOMBO NAFT</t>
  </si>
  <si>
    <t>ZAHARA OMAR</t>
  </si>
  <si>
    <t>DOMED SACRUM</t>
  </si>
  <si>
    <t>MRI DIISC FINDINGS</t>
  </si>
  <si>
    <t>OTHER</t>
  </si>
  <si>
    <t>RT SCIATICA</t>
  </si>
  <si>
    <t>JAIRUS MUSEMBI</t>
  </si>
  <si>
    <t>NORAH KIENDE</t>
  </si>
  <si>
    <t>WEAKNESS BOTH LEGS</t>
  </si>
  <si>
    <t>RUTH NDUNGU</t>
  </si>
  <si>
    <t>ESTHER SIDI</t>
  </si>
  <si>
    <t>LUMBOSASCRAL INSTABILITY</t>
  </si>
  <si>
    <t>LBP/LT SCIATICA</t>
  </si>
  <si>
    <t>LILIAN OTWANE</t>
  </si>
  <si>
    <t>VINCENT KILONZO</t>
  </si>
  <si>
    <t>LSA</t>
  </si>
  <si>
    <t>MELLAP AWIMBO</t>
  </si>
  <si>
    <t>LEAH WANJIRU</t>
  </si>
  <si>
    <t>LBP/RT SCIATICA</t>
  </si>
  <si>
    <t>K PASTA</t>
  </si>
  <si>
    <t>JACKLINE CHEROP</t>
  </si>
  <si>
    <t>L5/S1 DISC PROLPSE</t>
  </si>
  <si>
    <t>L5/S1DISC PROLAPSE</t>
  </si>
  <si>
    <t>CALEB SANG</t>
  </si>
  <si>
    <t>SPONDYLOLYSIS L4/5</t>
  </si>
  <si>
    <t>VIVIAN ACHIENG</t>
  </si>
  <si>
    <t>CLBP</t>
  </si>
  <si>
    <t>ANTHONY KHAEMBA</t>
  </si>
  <si>
    <t>CHANDAN BARMERJEE</t>
  </si>
  <si>
    <t>SPONDYLOLYSIS L5/S1</t>
  </si>
  <si>
    <t>CHRISTINE AMONDI</t>
  </si>
  <si>
    <t>DORIS MUTEMBEI</t>
  </si>
  <si>
    <t>JANET KAITI</t>
  </si>
  <si>
    <t>GEORGE CHOGO</t>
  </si>
  <si>
    <t>ASD, APEX L3/4</t>
  </si>
  <si>
    <t>Height BODY LV5 (A/P)</t>
  </si>
  <si>
    <t>Height BODY LV5</t>
  </si>
  <si>
    <t>ANTERIOR</t>
  </si>
  <si>
    <t>POSTERIOR</t>
  </si>
  <si>
    <t>LIUKAS OKOTH</t>
  </si>
  <si>
    <t>WEDGE ANGLE</t>
  </si>
  <si>
    <t>TERESIA WILLIAM</t>
  </si>
  <si>
    <t>MARY MWAISAKA</t>
  </si>
  <si>
    <t>ANTEROLISTHESIS L5S1</t>
  </si>
  <si>
    <t>ESTHER NJAMBI</t>
  </si>
  <si>
    <t>JANE WAHINYA</t>
  </si>
  <si>
    <t>HARON NYABERI</t>
  </si>
  <si>
    <t>RUKIA MZERA</t>
  </si>
  <si>
    <t>SIMALOI DAJON</t>
  </si>
  <si>
    <t>DANIEL KIMANTHI</t>
  </si>
  <si>
    <t>DYSPLASTIC SV1</t>
  </si>
  <si>
    <t>ETHEL MWASIGHADI</t>
  </si>
  <si>
    <t>FRANCISCA MUOKI</t>
  </si>
  <si>
    <t>FACET JOINT DISEASE</t>
  </si>
  <si>
    <t>HELEN MANYARA</t>
  </si>
  <si>
    <t>HABIBA ALI</t>
  </si>
  <si>
    <t>SPINAL STENOSIS</t>
  </si>
  <si>
    <t>MERCY NJENGA</t>
  </si>
  <si>
    <t>JAMES KINYANJUI</t>
  </si>
  <si>
    <t>ASLI HUSSEIN</t>
  </si>
  <si>
    <t>OBLIQUE TAKE-OFF</t>
  </si>
  <si>
    <t>PRISCIRA MWADIME</t>
  </si>
  <si>
    <t>LYDIAH KADZO</t>
  </si>
  <si>
    <t>MILKAH ONGERI</t>
  </si>
  <si>
    <t>ESTHER NETO</t>
  </si>
  <si>
    <t>TABITHA SHALLY</t>
  </si>
  <si>
    <t>CAROLINE LILO</t>
  </si>
  <si>
    <t>AMINA ALI</t>
  </si>
  <si>
    <t>JAMES GICHEHA</t>
  </si>
  <si>
    <t>PENINAH MITAU</t>
  </si>
  <si>
    <t>ALICE KAZUNGU</t>
  </si>
  <si>
    <t>JOSHUA MUTUA</t>
  </si>
  <si>
    <t>GASPER OYUGI</t>
  </si>
  <si>
    <t>ANNE KALUME</t>
  </si>
  <si>
    <t>SAMSON WANYONYI</t>
  </si>
  <si>
    <t>DYSPLASTIC SVI</t>
  </si>
  <si>
    <t>ASHOK PATEL</t>
  </si>
  <si>
    <t>SEVERLY DEGENERATIVE SPINE</t>
  </si>
  <si>
    <t>CHEPKORIL MITEI</t>
  </si>
  <si>
    <t>ATHLETE</t>
  </si>
  <si>
    <t>JEFTER KISEMBA</t>
  </si>
  <si>
    <t>JAFFARY KAMANZA</t>
  </si>
  <si>
    <t>FRANCIS MUTERO</t>
  </si>
  <si>
    <t>ANNAH MWENDE</t>
  </si>
  <si>
    <t>HEREDITARY MULTIPLE EXOSTOSIS</t>
  </si>
  <si>
    <t>EMMY CHELANGAT</t>
  </si>
  <si>
    <t>FRACTURE PARS LV4 (SPONDYLOLYSIS L4/5)</t>
  </si>
  <si>
    <t>FRACTURE PARS LV5 (SPONDYLOLYSIS L5/S1)</t>
  </si>
  <si>
    <t>CAROLINE WANJIRO</t>
  </si>
  <si>
    <t>SPONDYLOLISTHESIS L4/5</t>
  </si>
  <si>
    <t>FATMA MOHAMMED</t>
  </si>
  <si>
    <t>MAHESHA PRATHAP</t>
  </si>
  <si>
    <t>DAVID KAGERA</t>
  </si>
  <si>
    <t>INSTABILITY</t>
  </si>
  <si>
    <t>MEBAKALI ALI</t>
  </si>
  <si>
    <t>Tabitha Ashley Jahalo</t>
  </si>
  <si>
    <t>lbp</t>
  </si>
  <si>
    <t>GROUP</t>
  </si>
  <si>
    <t xml:space="preserve">% </t>
  </si>
  <si>
    <t>KEY</t>
  </si>
  <si>
    <t xml:space="preserve">SPONDYLOLISTHESIS </t>
  </si>
  <si>
    <t xml:space="preserve">SPONDYLOLYS (FRACTURE PARS) </t>
  </si>
  <si>
    <t xml:space="preserve"> DISC PROLPSE (L5/S1 OR L4L5)</t>
  </si>
  <si>
    <t>DOMED SACRUM OR DYSPLASTIC</t>
  </si>
  <si>
    <t>NONE</t>
  </si>
  <si>
    <t>CASE</t>
  </si>
  <si>
    <t>LBP &amp; Sciatica</t>
  </si>
  <si>
    <t>Isolated Sciatica</t>
  </si>
  <si>
    <t>Claudication/weakness</t>
  </si>
  <si>
    <t>Pvalue</t>
  </si>
  <si>
    <t>Group 1</t>
  </si>
  <si>
    <t>Group 2</t>
  </si>
  <si>
    <t>Age</t>
  </si>
  <si>
    <t>Height</t>
  </si>
  <si>
    <t>Weight</t>
  </si>
  <si>
    <t>Lumbar Lordosis</t>
  </si>
  <si>
    <t>Lumbosacral angle</t>
  </si>
  <si>
    <t>Sacral slope</t>
  </si>
  <si>
    <t>Pelvic tilt</t>
  </si>
  <si>
    <t>Pelvic index</t>
  </si>
  <si>
    <t>Wedge angle</t>
  </si>
  <si>
    <t>N</t>
  </si>
  <si>
    <t>DYSPLASTIC LV5/S1</t>
  </si>
  <si>
    <t>Levene's Test for Equality of Variances</t>
  </si>
  <si>
    <t>Sig. (2-tailed)</t>
  </si>
  <si>
    <t>Groups:</t>
  </si>
  <si>
    <t>Group 1 Mean</t>
  </si>
  <si>
    <t>Group 2 Mean</t>
  </si>
  <si>
    <t>STD Deviation</t>
  </si>
  <si>
    <t>Idependent Paired t-test</t>
  </si>
  <si>
    <t>Group1</t>
  </si>
  <si>
    <t>Group2</t>
  </si>
  <si>
    <t>Chi sq</t>
  </si>
  <si>
    <t>Total</t>
  </si>
  <si>
    <t>Presentation</t>
  </si>
  <si>
    <t>None</t>
  </si>
  <si>
    <t>DEFORMITY (MRI)</t>
  </si>
  <si>
    <t>Sciatica</t>
  </si>
  <si>
    <t>Other</t>
  </si>
  <si>
    <t>L5/S1</t>
  </si>
  <si>
    <t xml:space="preserve">A point-biserial correlation was run to determine the relationship between engagement in an Internet advert and gender. </t>
  </si>
  <si>
    <t>There was a negative correlation between engagement and gender, which was statistically significant (rpb = -.358, n = 40, p = .023).</t>
  </si>
  <si>
    <t>**. Correlation is significant at the 0.01 level (2-tailed).</t>
  </si>
  <si>
    <t>Lordosis</t>
  </si>
  <si>
    <t xml:space="preserve">Pelvic Index </t>
  </si>
  <si>
    <t>Pelvic Tilt</t>
  </si>
  <si>
    <t>Sacral Slope</t>
  </si>
  <si>
    <t>GROUP MEANS</t>
  </si>
  <si>
    <t>Parameters</t>
  </si>
  <si>
    <t>Pearson CM</t>
  </si>
  <si>
    <t>Point-biserial correlation</t>
  </si>
  <si>
    <t>NORMAL LV5 &amp; SV1</t>
  </si>
  <si>
    <t>T test Pvalue</t>
  </si>
  <si>
    <t>TOTAL</t>
  </si>
  <si>
    <t xml:space="preserve">F test </t>
  </si>
  <si>
    <t>Male</t>
  </si>
  <si>
    <t>Female</t>
  </si>
  <si>
    <t>Measurements</t>
  </si>
  <si>
    <t>Aggregated data</t>
  </si>
  <si>
    <t>a</t>
  </si>
  <si>
    <t>b</t>
  </si>
  <si>
    <t>CLINICAL IMPLICATION</t>
  </si>
  <si>
    <t>c</t>
  </si>
  <si>
    <t>FacetT Joint Disease (L4/5, L5/s1)</t>
  </si>
  <si>
    <t xml:space="preserve">Spondylolysis (Pars fracture) </t>
  </si>
  <si>
    <t>DISC DISEASE (Pfirrman &gt;3) (L4/5, L5/s1)</t>
  </si>
  <si>
    <t>DEFORMITY</t>
  </si>
  <si>
    <t>DEFOMITY</t>
  </si>
  <si>
    <t>df</t>
  </si>
  <si>
    <t>Sig.</t>
  </si>
  <si>
    <t>Model</t>
  </si>
  <si>
    <t>Pfirrman Grading</t>
  </si>
  <si>
    <t>Disc  Disease in the dysplastic Group  (N = 51)</t>
  </si>
  <si>
    <t>R</t>
  </si>
  <si>
    <t>R Square</t>
  </si>
  <si>
    <t>Adjusted R Square</t>
  </si>
  <si>
    <t>Std. Error of the Estimate</t>
  </si>
  <si>
    <t>Change Statistics</t>
  </si>
  <si>
    <t>R Square Change</t>
  </si>
  <si>
    <t>F Change</t>
  </si>
  <si>
    <t>df1</t>
  </si>
  <si>
    <t>df2</t>
  </si>
  <si>
    <t>Sig. F Change</t>
  </si>
  <si>
    <t>1</t>
  </si>
  <si>
    <r>
      <t>Model Summary</t>
    </r>
    <r>
      <rPr>
        <b/>
        <vertAlign val="superscript"/>
        <sz val="9"/>
        <color indexed="8"/>
        <rFont val="Arial Bold"/>
      </rPr>
      <t>b</t>
    </r>
  </si>
  <si>
    <r>
      <t>.666</t>
    </r>
    <r>
      <rPr>
        <vertAlign val="superscript"/>
        <sz val="9"/>
        <color indexed="8"/>
        <rFont val="Arial"/>
        <family val="2"/>
      </rPr>
      <t>a</t>
    </r>
  </si>
  <si>
    <t>a. Predictors: (Constant), WEDGE ANGLE</t>
  </si>
  <si>
    <t>b. Dependent Variable: Lumbar Lordosis</t>
  </si>
  <si>
    <t>ANOVAa</t>
  </si>
  <si>
    <t>Sum of Squares</t>
  </si>
  <si>
    <t>Mean Square</t>
  </si>
  <si>
    <t>Regression</t>
  </si>
  <si>
    <t>.000b</t>
  </si>
  <si>
    <t>Residual</t>
  </si>
  <si>
    <t>Severin Aswani</t>
  </si>
  <si>
    <t>Frequency</t>
  </si>
  <si>
    <t>Percent</t>
  </si>
  <si>
    <t>Valid Percent</t>
  </si>
  <si>
    <t>Cumulative Percent</t>
  </si>
  <si>
    <t>Valid</t>
  </si>
  <si>
    <t>SPONDYLOLISTHESIS</t>
  </si>
  <si>
    <t>SPONDYLOLYSIS</t>
  </si>
  <si>
    <t>DISC PROLAPSE</t>
  </si>
  <si>
    <t>DYSPLASTIC OR/AND DOMED SACRUM</t>
  </si>
  <si>
    <t>Domed or dysplastic S1</t>
  </si>
  <si>
    <t>CASE 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</si>
</sst>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0.0"/>
    <numFmt numFmtId="165" formatCode="0.000"/>
    <numFmt numFmtId="166" formatCode="###0"/>
    <numFmt numFmtId="167" formatCode="###0.000"/>
    <numFmt numFmtId="168" formatCode="###0.0000"/>
    <numFmt numFmtId="169" formatCode="###0.00"/>
    <numFmt numFmtId="170" formatCode="###0.0"/>
    <numFmt numFmtId="171" formatCode="####.000"/>
    <numFmt numFmtId="172" formatCode="####.0000"/>
    <numFmt numFmtId="173" formatCode="0.0000"/>
    <numFmt numFmtId="174" formatCode="####.0"/>
  </numFmts>
  <fonts count="92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color rgb="FFFF0000"/>
      <name val="Times New Roman"/>
      <family val="1"/>
    </font>
    <font>
      <b/>
      <sz val="12"/>
      <color rgb="FF000066"/>
      <name val="Times New Roman"/>
      <family val="1"/>
    </font>
    <font>
      <sz val="11"/>
      <color theme="1"/>
      <name val="Times New Roman"/>
      <family val="1"/>
    </font>
    <font>
      <b/>
      <sz val="11"/>
      <color rgb="FF000066"/>
      <name val="Times New Roman"/>
      <family val="1"/>
    </font>
    <font>
      <sz val="12"/>
      <name val="Times New Roman"/>
      <family val="1"/>
    </font>
    <font>
      <b/>
      <sz val="9"/>
      <color rgb="FF000066"/>
      <name val="Times New Roman"/>
      <family val="1"/>
    </font>
    <font>
      <b/>
      <sz val="20"/>
      <color rgb="FF0000FF"/>
      <name val="Times New Roman"/>
      <family val="1"/>
    </font>
    <font>
      <b/>
      <sz val="16"/>
      <color rgb="FFFF0000"/>
      <name val="Times New Roman"/>
      <family val="1"/>
    </font>
    <font>
      <sz val="16"/>
      <color rgb="FFFF0000"/>
      <name val="Times New Roman"/>
      <family val="1"/>
    </font>
    <font>
      <b/>
      <sz val="8"/>
      <color rgb="FF000066"/>
      <name val="Times New Roman"/>
      <family val="1"/>
    </font>
    <font>
      <b/>
      <sz val="12"/>
      <name val="Times New Roman"/>
      <family val="1"/>
    </font>
    <font>
      <b/>
      <sz val="11"/>
      <name val="Calibri"/>
      <family val="2"/>
      <scheme val="minor"/>
    </font>
    <font>
      <b/>
      <sz val="11"/>
      <name val="Times New Roman"/>
      <family val="1"/>
    </font>
    <font>
      <b/>
      <sz val="14"/>
      <name val="Times New Roman"/>
      <family val="1"/>
    </font>
    <font>
      <sz val="8"/>
      <color theme="1"/>
      <name val="Times New Roman"/>
      <family val="1"/>
    </font>
    <font>
      <b/>
      <sz val="9"/>
      <color theme="0"/>
      <name val="Times New Roman"/>
      <family val="1"/>
    </font>
    <font>
      <b/>
      <sz val="9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b/>
      <sz val="8"/>
      <name val="Times New Roman"/>
      <family val="1"/>
    </font>
    <font>
      <sz val="14"/>
      <name val="Times New Roman"/>
      <family val="1"/>
    </font>
    <font>
      <b/>
      <sz val="12"/>
      <color rgb="FFFF0000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8"/>
      <name val="Times New Roman"/>
      <family val="1"/>
    </font>
    <font>
      <sz val="12"/>
      <color rgb="FFC00000"/>
      <name val="Times New Roman"/>
      <family val="1"/>
    </font>
    <font>
      <sz val="9"/>
      <color theme="1"/>
      <name val="Times New Roman"/>
      <family val="1"/>
    </font>
    <font>
      <sz val="9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2"/>
      <color rgb="FF0000FF"/>
      <name val="Times New Roman"/>
      <family val="1"/>
    </font>
    <font>
      <b/>
      <sz val="8"/>
      <color rgb="FFFF0000"/>
      <name val="Times New Roman"/>
      <family val="1"/>
    </font>
    <font>
      <b/>
      <sz val="8"/>
      <color theme="1"/>
      <name val="Times New Roman"/>
      <family val="1"/>
    </font>
    <font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rgb="FFFF0000"/>
      <name val="Times New Roman"/>
      <family val="1"/>
    </font>
    <font>
      <b/>
      <sz val="8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rgb="FFFF0000"/>
      <name val="Times New Roman"/>
      <family val="1"/>
    </font>
    <font>
      <b/>
      <sz val="11"/>
      <color rgb="FFFF0000"/>
      <name val="Times New Roman"/>
      <family val="1"/>
    </font>
    <font>
      <sz val="10"/>
      <name val="Arial"/>
      <family val="2"/>
    </font>
    <font>
      <b/>
      <sz val="9"/>
      <color indexed="8"/>
      <name val="Arial Bold"/>
    </font>
    <font>
      <sz val="9"/>
      <color indexed="8"/>
      <name val="Arial"/>
      <family val="2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sz val="9"/>
      <color indexed="8"/>
      <name val="Times New Roman"/>
      <family val="1"/>
    </font>
    <font>
      <sz val="18"/>
      <color rgb="FF0000FF"/>
      <name val="Times New Roman"/>
      <family val="1"/>
    </font>
    <font>
      <sz val="14"/>
      <color indexed="8"/>
      <name val="Times New Roman"/>
      <family val="1"/>
    </font>
    <font>
      <sz val="12"/>
      <color rgb="FF0000FF"/>
      <name val="Times New Roman"/>
      <family val="1"/>
    </font>
    <font>
      <sz val="12"/>
      <color indexed="8"/>
      <name val="Times New Roman"/>
      <family val="1"/>
    </font>
    <font>
      <b/>
      <sz val="12"/>
      <color theme="1"/>
      <name val="Calibri"/>
      <family val="2"/>
      <scheme val="minor"/>
    </font>
    <font>
      <b/>
      <sz val="12"/>
      <color indexed="8"/>
      <name val="Times New Roman"/>
      <family val="1"/>
    </font>
    <font>
      <sz val="16"/>
      <color theme="1"/>
      <name val="Times New Roman"/>
      <family val="1"/>
    </font>
    <font>
      <b/>
      <sz val="18"/>
      <color rgb="FF0000FF"/>
      <name val="Times New Roman"/>
      <family val="1"/>
    </font>
    <font>
      <sz val="18"/>
      <color indexed="8"/>
      <name val="Times New Roman"/>
      <family val="1"/>
    </font>
    <font>
      <sz val="18"/>
      <color theme="1"/>
      <name val="Times New Roman"/>
      <family val="1"/>
    </font>
    <font>
      <sz val="18"/>
      <color rgb="FF0000FF"/>
      <name val="Arial"/>
      <family val="2"/>
    </font>
    <font>
      <b/>
      <sz val="18"/>
      <name val="Times New Roman"/>
      <family val="1"/>
    </font>
    <font>
      <b/>
      <sz val="16"/>
      <color theme="1"/>
      <name val="Times New Roman"/>
      <family val="1"/>
    </font>
    <font>
      <b/>
      <sz val="16"/>
      <color indexed="8"/>
      <name val="Times New Roman"/>
      <family val="1"/>
    </font>
    <font>
      <b/>
      <sz val="18"/>
      <color rgb="FFFF0000"/>
      <name val="Arial"/>
      <family val="2"/>
    </font>
    <font>
      <sz val="9"/>
      <color rgb="FFFF0000"/>
      <name val="Arial"/>
      <family val="2"/>
    </font>
    <font>
      <b/>
      <sz val="14"/>
      <color rgb="FFFF0000"/>
      <name val="Times New Roman"/>
      <family val="1"/>
    </font>
    <font>
      <b/>
      <sz val="20"/>
      <color rgb="FFFF0000"/>
      <name val="Times New Roman"/>
      <family val="1"/>
    </font>
    <font>
      <b/>
      <sz val="12"/>
      <color indexed="8"/>
      <name val="Arial"/>
      <family val="2"/>
    </font>
    <font>
      <sz val="12"/>
      <color rgb="FFFF0000"/>
      <name val="Arial"/>
      <family val="2"/>
    </font>
    <font>
      <b/>
      <sz val="14"/>
      <color indexed="8"/>
      <name val="Times New Roman"/>
      <family val="1"/>
    </font>
    <font>
      <sz val="12"/>
      <name val="Calibri"/>
      <family val="2"/>
      <scheme val="minor"/>
    </font>
    <font>
      <b/>
      <sz val="14"/>
      <color rgb="FF0000FF"/>
      <name val="Times New Roman"/>
      <family val="1"/>
    </font>
    <font>
      <b/>
      <sz val="18"/>
      <color theme="1"/>
      <name val="Times New Roman"/>
      <family val="1"/>
    </font>
    <font>
      <b/>
      <sz val="24"/>
      <color rgb="FF0000FF"/>
      <name val="Calibri"/>
      <family val="2"/>
      <scheme val="minor"/>
    </font>
    <font>
      <sz val="18"/>
      <name val="Times New Roman"/>
      <family val="1"/>
    </font>
    <font>
      <b/>
      <sz val="16"/>
      <name val="Times New Roman"/>
      <family val="1"/>
    </font>
    <font>
      <b/>
      <sz val="16"/>
      <name val="Arial"/>
      <family val="2"/>
    </font>
    <font>
      <b/>
      <sz val="14"/>
      <color theme="1"/>
      <name val="Calibri"/>
      <family val="2"/>
      <scheme val="minor"/>
    </font>
    <font>
      <sz val="11"/>
      <color rgb="FF000000"/>
      <name val="Times New Roman"/>
      <family val="1"/>
    </font>
    <font>
      <sz val="11"/>
      <color rgb="FFFF0000"/>
      <name val="Times New Roman"/>
      <family val="1"/>
    </font>
    <font>
      <b/>
      <sz val="11"/>
      <color rgb="FF000000"/>
      <name val="Times New Roman"/>
      <family val="1"/>
    </font>
    <font>
      <b/>
      <sz val="12"/>
      <color indexed="8"/>
      <name val="Arial Bold"/>
    </font>
    <font>
      <sz val="12"/>
      <name val="Arial"/>
      <family val="2"/>
    </font>
    <font>
      <sz val="12"/>
      <color indexed="8"/>
      <name val="Arial"/>
      <family val="2"/>
    </font>
    <font>
      <vertAlign val="superscript"/>
      <sz val="9"/>
      <color indexed="8"/>
      <name val="Arial"/>
      <family val="2"/>
    </font>
    <font>
      <b/>
      <vertAlign val="superscript"/>
      <sz val="9"/>
      <color indexed="8"/>
      <name val="Arial Bold"/>
    </font>
    <font>
      <i/>
      <sz val="9"/>
      <color indexed="8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rgb="FF000066"/>
      <name val="Times New Roman"/>
      <family val="1"/>
    </font>
    <font>
      <b/>
      <sz val="10"/>
      <color rgb="FF000066"/>
      <name val="Times New Roman"/>
      <family val="1"/>
    </font>
    <font>
      <b/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0.49998474074526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43" fillId="0" borderId="0"/>
  </cellStyleXfs>
  <cellXfs count="382">
    <xf numFmtId="0" fontId="0" fillId="0" borderId="0" xfId="0"/>
    <xf numFmtId="0" fontId="1" fillId="0" borderId="0" xfId="0" applyFont="1"/>
    <xf numFmtId="0" fontId="3" fillId="3" borderId="1" xfId="0" applyFont="1" applyFill="1" applyBorder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3" fillId="0" borderId="0" xfId="0" applyFont="1"/>
    <xf numFmtId="0" fontId="12" fillId="0" borderId="0" xfId="0" applyFont="1"/>
    <xf numFmtId="0" fontId="3" fillId="3" borderId="1" xfId="0" applyFont="1" applyFill="1" applyBorder="1" applyAlignment="1">
      <alignment horizontal="center"/>
    </xf>
    <xf numFmtId="0" fontId="6" fillId="0" borderId="0" xfId="0" applyFont="1"/>
    <xf numFmtId="164" fontId="1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1" fontId="2" fillId="0" borderId="0" xfId="0" applyNumberFormat="1" applyFont="1" applyAlignment="1">
      <alignment horizontal="center"/>
    </xf>
    <xf numFmtId="1" fontId="12" fillId="0" borderId="0" xfId="0" applyNumberFormat="1" applyFont="1" applyAlignment="1">
      <alignment horizontal="center"/>
    </xf>
    <xf numFmtId="0" fontId="24" fillId="0" borderId="0" xfId="0" applyFont="1"/>
    <xf numFmtId="0" fontId="24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2" fillId="0" borderId="0" xfId="0" applyFont="1"/>
    <xf numFmtId="0" fontId="1" fillId="5" borderId="0" xfId="0" applyFont="1" applyFill="1"/>
    <xf numFmtId="0" fontId="24" fillId="0" borderId="0" xfId="0" applyFont="1" applyAlignment="1">
      <alignment horizontal="left"/>
    </xf>
    <xf numFmtId="0" fontId="3" fillId="5" borderId="0" xfId="0" applyFont="1" applyFill="1"/>
    <xf numFmtId="0" fontId="6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1" fillId="3" borderId="1" xfId="0" applyFont="1" applyFill="1" applyBorder="1"/>
    <xf numFmtId="0" fontId="12" fillId="3" borderId="1" xfId="0" applyFont="1" applyFill="1" applyBorder="1" applyAlignment="1">
      <alignment vertical="center"/>
    </xf>
    <xf numFmtId="0" fontId="23" fillId="3" borderId="1" xfId="0" applyFont="1" applyFill="1" applyBorder="1" applyAlignment="1">
      <alignment vertical="center"/>
    </xf>
    <xf numFmtId="0" fontId="12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12" fillId="3" borderId="1" xfId="0" applyFont="1" applyFill="1" applyBorder="1" applyAlignment="1">
      <alignment horizontal="center"/>
    </xf>
    <xf numFmtId="1" fontId="23" fillId="0" borderId="0" xfId="0" applyNumberFormat="1" applyFont="1" applyAlignment="1">
      <alignment horizontal="center"/>
    </xf>
    <xf numFmtId="0" fontId="28" fillId="0" borderId="0" xfId="0" applyFont="1" applyAlignment="1">
      <alignment horizontal="left"/>
    </xf>
    <xf numFmtId="0" fontId="28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28" fillId="0" borderId="2" xfId="0" applyFont="1" applyBorder="1" applyAlignment="1">
      <alignment horizontal="left"/>
    </xf>
    <xf numFmtId="0" fontId="1" fillId="7" borderId="0" xfId="0" applyFont="1" applyFill="1" applyAlignment="1">
      <alignment horizontal="left"/>
    </xf>
    <xf numFmtId="0" fontId="23" fillId="0" borderId="0" xfId="0" applyFont="1"/>
    <xf numFmtId="0" fontId="1" fillId="0" borderId="1" xfId="0" applyFont="1" applyBorder="1"/>
    <xf numFmtId="0" fontId="3" fillId="2" borderId="1" xfId="0" applyFont="1" applyFill="1" applyBorder="1"/>
    <xf numFmtId="0" fontId="3" fillId="2" borderId="1" xfId="0" applyFont="1" applyFill="1" applyBorder="1" applyAlignment="1">
      <alignment horizontal="center"/>
    </xf>
    <xf numFmtId="0" fontId="23" fillId="3" borderId="1" xfId="0" applyFont="1" applyFill="1" applyBorder="1" applyAlignment="1">
      <alignment horizontal="center"/>
    </xf>
    <xf numFmtId="0" fontId="12" fillId="3" borderId="1" xfId="0" applyFont="1" applyFill="1" applyBorder="1"/>
    <xf numFmtId="0" fontId="30" fillId="3" borderId="1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left"/>
    </xf>
    <xf numFmtId="0" fontId="16" fillId="5" borderId="0" xfId="0" applyFont="1" applyFill="1"/>
    <xf numFmtId="0" fontId="11" fillId="2" borderId="3" xfId="0" applyFont="1" applyFill="1" applyBorder="1"/>
    <xf numFmtId="0" fontId="11" fillId="2" borderId="3" xfId="0" applyFont="1" applyFill="1" applyBorder="1" applyAlignment="1">
      <alignment horizontal="center"/>
    </xf>
    <xf numFmtId="0" fontId="11" fillId="5" borderId="1" xfId="0" applyFont="1" applyFill="1" applyBorder="1" applyAlignment="1">
      <alignment horizontal="center"/>
    </xf>
    <xf numFmtId="0" fontId="11" fillId="5" borderId="4" xfId="0" applyFont="1" applyFill="1" applyBorder="1" applyAlignment="1">
      <alignment horizontal="center"/>
    </xf>
    <xf numFmtId="0" fontId="11" fillId="5" borderId="0" xfId="0" applyFont="1" applyFill="1"/>
    <xf numFmtId="0" fontId="32" fillId="9" borderId="1" xfId="0" applyFont="1" applyFill="1" applyBorder="1" applyAlignment="1">
      <alignment horizontal="center"/>
    </xf>
    <xf numFmtId="0" fontId="21" fillId="5" borderId="5" xfId="0" applyFont="1" applyFill="1" applyBorder="1" applyAlignment="1">
      <alignment vertical="center"/>
    </xf>
    <xf numFmtId="0" fontId="32" fillId="5" borderId="1" xfId="0" applyFont="1" applyFill="1" applyBorder="1" applyAlignment="1">
      <alignment vertical="center"/>
    </xf>
    <xf numFmtId="0" fontId="21" fillId="5" borderId="1" xfId="0" applyFont="1" applyFill="1" applyBorder="1" applyAlignment="1">
      <alignment horizontal="center" vertical="center"/>
    </xf>
    <xf numFmtId="0" fontId="21" fillId="5" borderId="1" xfId="0" applyFont="1" applyFill="1" applyBorder="1" applyAlignment="1">
      <alignment horizontal="center"/>
    </xf>
    <xf numFmtId="0" fontId="26" fillId="5" borderId="1" xfId="0" applyFont="1" applyFill="1" applyBorder="1" applyAlignment="1">
      <alignment horizontal="center"/>
    </xf>
    <xf numFmtId="0" fontId="26" fillId="5" borderId="4" xfId="0" applyFont="1" applyFill="1" applyBorder="1" applyAlignment="1">
      <alignment horizontal="center"/>
    </xf>
    <xf numFmtId="0" fontId="33" fillId="5" borderId="0" xfId="0" applyFont="1" applyFill="1" applyAlignment="1">
      <alignment horizontal="left"/>
    </xf>
    <xf numFmtId="0" fontId="16" fillId="0" borderId="0" xfId="0" applyFont="1"/>
    <xf numFmtId="0" fontId="34" fillId="0" borderId="0" xfId="0" applyFont="1"/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horizontal="center"/>
    </xf>
    <xf numFmtId="164" fontId="1" fillId="2" borderId="0" xfId="0" applyNumberFormat="1" applyFont="1" applyFill="1" applyAlignment="1">
      <alignment horizontal="center"/>
    </xf>
    <xf numFmtId="1" fontId="23" fillId="2" borderId="0" xfId="0" applyNumberFormat="1" applyFont="1" applyFill="1" applyAlignment="1">
      <alignment horizontal="center"/>
    </xf>
    <xf numFmtId="0" fontId="23" fillId="2" borderId="0" xfId="0" applyFont="1" applyFill="1" applyAlignment="1">
      <alignment horizontal="center"/>
    </xf>
    <xf numFmtId="0" fontId="1" fillId="2" borderId="0" xfId="0" applyFont="1" applyFill="1"/>
    <xf numFmtId="0" fontId="11" fillId="2" borderId="7" xfId="0" applyFont="1" applyFill="1" applyBorder="1"/>
    <xf numFmtId="0" fontId="28" fillId="0" borderId="0" xfId="0" applyFont="1"/>
    <xf numFmtId="0" fontId="36" fillId="0" borderId="0" xfId="0" applyFont="1"/>
    <xf numFmtId="0" fontId="37" fillId="0" borderId="0" xfId="0" applyFont="1"/>
    <xf numFmtId="0" fontId="36" fillId="0" borderId="0" xfId="0" applyFont="1" applyAlignment="1">
      <alignment horizontal="center"/>
    </xf>
    <xf numFmtId="0" fontId="36" fillId="0" borderId="0" xfId="0" applyFont="1" applyAlignment="1">
      <alignment horizontal="left"/>
    </xf>
    <xf numFmtId="0" fontId="5" fillId="2" borderId="0" xfId="0" applyFont="1" applyFill="1"/>
    <xf numFmtId="0" fontId="5" fillId="2" borderId="0" xfId="0" applyFont="1" applyFill="1" applyAlignment="1">
      <alignment horizontal="center"/>
    </xf>
    <xf numFmtId="0" fontId="3" fillId="5" borderId="0" xfId="0" applyFont="1" applyFill="1" applyAlignment="1">
      <alignment horizontal="center"/>
    </xf>
    <xf numFmtId="0" fontId="7" fillId="2" borderId="0" xfId="0" applyFont="1" applyFill="1" applyAlignment="1">
      <alignment horizontal="left"/>
    </xf>
    <xf numFmtId="0" fontId="19" fillId="6" borderId="0" xfId="0" applyFont="1" applyFill="1" applyAlignment="1">
      <alignment horizontal="center"/>
    </xf>
    <xf numFmtId="0" fontId="17" fillId="4" borderId="0" xfId="0" applyFont="1" applyFill="1" applyAlignment="1">
      <alignment horizontal="center"/>
    </xf>
    <xf numFmtId="0" fontId="18" fillId="0" borderId="0" xfId="0" applyFont="1" applyAlignment="1">
      <alignment horizontal="center"/>
    </xf>
    <xf numFmtId="0" fontId="12" fillId="5" borderId="0" xfId="0" applyFont="1" applyFill="1" applyAlignment="1">
      <alignment vertical="center"/>
    </xf>
    <xf numFmtId="0" fontId="23" fillId="5" borderId="0" xfId="0" applyFont="1" applyFill="1" applyAlignment="1">
      <alignment vertical="center"/>
    </xf>
    <xf numFmtId="0" fontId="12" fillId="5" borderId="0" xfId="0" applyFont="1" applyFill="1" applyAlignment="1">
      <alignment horizontal="center" vertical="center"/>
    </xf>
    <xf numFmtId="0" fontId="15" fillId="5" borderId="0" xfId="0" applyFont="1" applyFill="1" applyAlignment="1">
      <alignment horizontal="center"/>
    </xf>
    <xf numFmtId="0" fontId="22" fillId="5" borderId="0" xfId="0" applyFont="1" applyFill="1" applyAlignment="1">
      <alignment horizontal="center"/>
    </xf>
    <xf numFmtId="0" fontId="35" fillId="3" borderId="0" xfId="0" applyFont="1" applyFill="1" applyAlignment="1">
      <alignment horizontal="center"/>
    </xf>
    <xf numFmtId="0" fontId="4" fillId="0" borderId="0" xfId="0" applyFont="1"/>
    <xf numFmtId="0" fontId="5" fillId="3" borderId="0" xfId="0" applyFont="1" applyFill="1"/>
    <xf numFmtId="0" fontId="7" fillId="3" borderId="0" xfId="0" applyFont="1" applyFill="1" applyAlignment="1">
      <alignment horizontal="left"/>
    </xf>
    <xf numFmtId="0" fontId="7" fillId="0" borderId="0" xfId="0" applyFont="1" applyAlignment="1">
      <alignment horizontal="center"/>
    </xf>
    <xf numFmtId="0" fontId="14" fillId="3" borderId="0" xfId="0" applyFont="1" applyFill="1"/>
    <xf numFmtId="0" fontId="1" fillId="3" borderId="0" xfId="0" applyFont="1" applyFill="1"/>
    <xf numFmtId="0" fontId="3" fillId="3" borderId="0" xfId="0" applyFont="1" applyFill="1"/>
    <xf numFmtId="0" fontId="3" fillId="3" borderId="0" xfId="0" applyFont="1" applyFill="1" applyAlignment="1">
      <alignment horizontal="center"/>
    </xf>
    <xf numFmtId="0" fontId="19" fillId="3" borderId="0" xfId="0" applyFont="1" applyFill="1" applyAlignment="1">
      <alignment horizontal="center"/>
    </xf>
    <xf numFmtId="0" fontId="9" fillId="3" borderId="0" xfId="0" applyFont="1" applyFill="1" applyAlignment="1">
      <alignment horizontal="center"/>
    </xf>
    <xf numFmtId="0" fontId="12" fillId="3" borderId="0" xfId="0" applyFont="1" applyFill="1" applyAlignment="1">
      <alignment vertical="center"/>
    </xf>
    <xf numFmtId="0" fontId="23" fillId="3" borderId="0" xfId="0" applyFont="1" applyFill="1" applyAlignment="1">
      <alignment vertical="center"/>
    </xf>
    <xf numFmtId="0" fontId="12" fillId="3" borderId="0" xfId="0" applyFont="1" applyFill="1" applyAlignment="1">
      <alignment horizontal="center" vertical="center"/>
    </xf>
    <xf numFmtId="0" fontId="15" fillId="3" borderId="0" xfId="0" applyFont="1" applyFill="1" applyAlignment="1">
      <alignment horizontal="center"/>
    </xf>
    <xf numFmtId="0" fontId="22" fillId="3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28" fillId="3" borderId="0" xfId="0" applyFont="1" applyFill="1" applyAlignment="1">
      <alignment horizontal="left"/>
    </xf>
    <xf numFmtId="0" fontId="6" fillId="3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12" fillId="3" borderId="0" xfId="0" applyFont="1" applyFill="1" applyAlignment="1">
      <alignment horizontal="center"/>
    </xf>
    <xf numFmtId="0" fontId="13" fillId="3" borderId="0" xfId="0" applyFont="1" applyFill="1"/>
    <xf numFmtId="0" fontId="36" fillId="3" borderId="0" xfId="0" applyFont="1" applyFill="1"/>
    <xf numFmtId="0" fontId="7" fillId="5" borderId="0" xfId="0" applyFont="1" applyFill="1" applyAlignment="1">
      <alignment horizontal="center"/>
    </xf>
    <xf numFmtId="0" fontId="18" fillId="8" borderId="0" xfId="0" applyFont="1" applyFill="1" applyAlignment="1">
      <alignment horizontal="center"/>
    </xf>
    <xf numFmtId="0" fontId="8" fillId="0" borderId="0" xfId="0" applyFont="1" applyAlignment="1">
      <alignment horizontal="center"/>
    </xf>
    <xf numFmtId="0" fontId="7" fillId="3" borderId="0" xfId="0" applyFont="1" applyFill="1" applyAlignment="1">
      <alignment horizontal="center"/>
    </xf>
    <xf numFmtId="0" fontId="21" fillId="3" borderId="0" xfId="0" applyFont="1" applyFill="1" applyAlignment="1">
      <alignment horizontal="center" vertical="center"/>
    </xf>
    <xf numFmtId="0" fontId="14" fillId="3" borderId="0" xfId="0" applyFont="1" applyFill="1" applyAlignment="1">
      <alignment horizontal="center"/>
    </xf>
    <xf numFmtId="0" fontId="18" fillId="3" borderId="0" xfId="0" applyFont="1" applyFill="1" applyAlignment="1">
      <alignment horizontal="center"/>
    </xf>
    <xf numFmtId="0" fontId="1" fillId="7" borderId="0" xfId="0" applyFont="1" applyFill="1" applyAlignment="1">
      <alignment horizontal="center"/>
    </xf>
    <xf numFmtId="0" fontId="20" fillId="7" borderId="0" xfId="0" applyFont="1" applyFill="1" applyAlignment="1">
      <alignment horizontal="center"/>
    </xf>
    <xf numFmtId="0" fontId="17" fillId="7" borderId="0" xfId="0" applyFont="1" applyFill="1" applyAlignment="1">
      <alignment horizontal="center"/>
    </xf>
    <xf numFmtId="1" fontId="6" fillId="7" borderId="0" xfId="0" applyNumberFormat="1" applyFont="1" applyFill="1" applyAlignment="1">
      <alignment horizontal="center"/>
    </xf>
    <xf numFmtId="1" fontId="10" fillId="7" borderId="0" xfId="0" applyNumberFormat="1" applyFont="1" applyFill="1" applyAlignment="1">
      <alignment horizontal="center"/>
    </xf>
    <xf numFmtId="0" fontId="2" fillId="7" borderId="0" xfId="0" applyFont="1" applyFill="1" applyAlignment="1">
      <alignment horizontal="center"/>
    </xf>
    <xf numFmtId="1" fontId="2" fillId="7" borderId="0" xfId="0" applyNumberFormat="1" applyFont="1" applyFill="1" applyAlignment="1">
      <alignment horizontal="center"/>
    </xf>
    <xf numFmtId="0" fontId="24" fillId="7" borderId="0" xfId="0" applyFont="1" applyFill="1" applyAlignment="1">
      <alignment horizontal="center"/>
    </xf>
    <xf numFmtId="1" fontId="27" fillId="7" borderId="0" xfId="0" applyNumberFormat="1" applyFont="1" applyFill="1" applyAlignment="1">
      <alignment horizontal="center"/>
    </xf>
    <xf numFmtId="0" fontId="0" fillId="0" borderId="0" xfId="0" applyAlignment="1">
      <alignment horizontal="center"/>
    </xf>
    <xf numFmtId="0" fontId="0" fillId="2" borderId="0" xfId="0" applyFill="1"/>
    <xf numFmtId="0" fontId="37" fillId="0" borderId="0" xfId="0" applyFont="1" applyAlignment="1">
      <alignment horizontal="center"/>
    </xf>
    <xf numFmtId="0" fontId="16" fillId="3" borderId="0" xfId="0" applyFont="1" applyFill="1"/>
    <xf numFmtId="0" fontId="11" fillId="3" borderId="0" xfId="0" applyFont="1" applyFill="1" applyAlignment="1">
      <alignment horizontal="center"/>
    </xf>
    <xf numFmtId="0" fontId="16" fillId="3" borderId="0" xfId="0" applyFont="1" applyFill="1" applyAlignment="1">
      <alignment horizontal="center"/>
    </xf>
    <xf numFmtId="0" fontId="26" fillId="3" borderId="0" xfId="0" applyFont="1" applyFill="1" applyAlignment="1">
      <alignment horizontal="center"/>
    </xf>
    <xf numFmtId="0" fontId="21" fillId="3" borderId="0" xfId="0" applyFont="1" applyFill="1" applyAlignment="1">
      <alignment horizontal="center"/>
    </xf>
    <xf numFmtId="0" fontId="21" fillId="3" borderId="0" xfId="0" applyFont="1" applyFill="1" applyAlignment="1">
      <alignment vertical="center"/>
    </xf>
    <xf numFmtId="0" fontId="32" fillId="3" borderId="0" xfId="0" applyFont="1" applyFill="1" applyAlignment="1">
      <alignment vertical="center"/>
    </xf>
    <xf numFmtId="0" fontId="39" fillId="3" borderId="0" xfId="0" applyFont="1" applyFill="1" applyAlignment="1">
      <alignment horizontal="center"/>
    </xf>
    <xf numFmtId="0" fontId="34" fillId="0" borderId="0" xfId="0" applyFont="1" applyAlignment="1">
      <alignment horizontal="center"/>
    </xf>
    <xf numFmtId="0" fontId="40" fillId="0" borderId="0" xfId="0" applyFont="1"/>
    <xf numFmtId="0" fontId="38" fillId="3" borderId="0" xfId="0" applyFont="1" applyFill="1" applyAlignment="1">
      <alignment horizontal="center"/>
    </xf>
    <xf numFmtId="1" fontId="41" fillId="0" borderId="0" xfId="0" applyNumberFormat="1" applyFont="1" applyAlignment="1">
      <alignment horizontal="center"/>
    </xf>
    <xf numFmtId="1" fontId="38" fillId="0" borderId="0" xfId="0" applyNumberFormat="1" applyFont="1" applyAlignment="1">
      <alignment horizontal="center"/>
    </xf>
    <xf numFmtId="0" fontId="1" fillId="0" borderId="1" xfId="0" applyFont="1" applyBorder="1" applyAlignment="1">
      <alignment horizontal="left"/>
    </xf>
    <xf numFmtId="2" fontId="1" fillId="0" borderId="0" xfId="0" applyNumberFormat="1" applyFont="1" applyAlignment="1">
      <alignment horizontal="left"/>
    </xf>
    <xf numFmtId="0" fontId="30" fillId="0" borderId="0" xfId="0" applyFont="1" applyAlignment="1">
      <alignment horizontal="left"/>
    </xf>
    <xf numFmtId="0" fontId="30" fillId="0" borderId="1" xfId="0" applyFont="1" applyBorder="1" applyAlignment="1">
      <alignment horizontal="left"/>
    </xf>
    <xf numFmtId="164" fontId="4" fillId="0" borderId="1" xfId="0" applyNumberFormat="1" applyFont="1" applyBorder="1" applyAlignment="1">
      <alignment horizontal="left"/>
    </xf>
    <xf numFmtId="2" fontId="4" fillId="0" borderId="1" xfId="0" applyNumberFormat="1" applyFont="1" applyBorder="1" applyAlignment="1">
      <alignment horizontal="left"/>
    </xf>
    <xf numFmtId="0" fontId="12" fillId="0" borderId="1" xfId="0" applyFont="1" applyBorder="1" applyAlignment="1">
      <alignment horizontal="left"/>
    </xf>
    <xf numFmtId="0" fontId="21" fillId="3" borderId="0" xfId="0" applyFont="1" applyFill="1"/>
    <xf numFmtId="0" fontId="23" fillId="0" borderId="1" xfId="0" applyFont="1" applyBorder="1" applyAlignment="1">
      <alignment horizontal="center"/>
    </xf>
    <xf numFmtId="0" fontId="12" fillId="0" borderId="1" xfId="0" applyFont="1" applyBorder="1"/>
    <xf numFmtId="0" fontId="12" fillId="0" borderId="1" xfId="0" applyFont="1" applyBorder="1" applyAlignment="1">
      <alignment horizontal="center"/>
    </xf>
    <xf numFmtId="0" fontId="15" fillId="0" borderId="1" xfId="0" applyFont="1" applyBorder="1" applyAlignment="1">
      <alignment horizontal="left"/>
    </xf>
    <xf numFmtId="0" fontId="47" fillId="0" borderId="1" xfId="0" applyFont="1" applyBorder="1" applyAlignment="1">
      <alignment horizontal="left"/>
    </xf>
    <xf numFmtId="0" fontId="4" fillId="0" borderId="0" xfId="0" applyFont="1" applyAlignment="1">
      <alignment horizontal="center"/>
    </xf>
    <xf numFmtId="167" fontId="48" fillId="0" borderId="1" xfId="1" applyNumberFormat="1" applyFont="1" applyBorder="1" applyAlignment="1">
      <alignment horizontal="center"/>
    </xf>
    <xf numFmtId="168" fontId="48" fillId="0" borderId="1" xfId="1" applyNumberFormat="1" applyFont="1" applyBorder="1" applyAlignment="1">
      <alignment horizontal="right"/>
    </xf>
    <xf numFmtId="165" fontId="42" fillId="0" borderId="1" xfId="0" applyNumberFormat="1" applyFont="1" applyBorder="1" applyAlignment="1">
      <alignment horizontal="center"/>
    </xf>
    <xf numFmtId="2" fontId="4" fillId="0" borderId="0" xfId="0" applyNumberFormat="1" applyFont="1" applyAlignment="1">
      <alignment horizontal="left"/>
    </xf>
    <xf numFmtId="165" fontId="42" fillId="0" borderId="0" xfId="0" applyNumberFormat="1" applyFont="1" applyAlignment="1">
      <alignment horizontal="center"/>
    </xf>
    <xf numFmtId="170" fontId="50" fillId="0" borderId="1" xfId="1" applyNumberFormat="1" applyFont="1" applyBorder="1" applyAlignment="1">
      <alignment horizontal="center"/>
    </xf>
    <xf numFmtId="169" fontId="50" fillId="0" borderId="1" xfId="1" applyNumberFormat="1" applyFont="1" applyBorder="1" applyAlignment="1">
      <alignment horizontal="center"/>
    </xf>
    <xf numFmtId="167" fontId="50" fillId="0" borderId="1" xfId="1" applyNumberFormat="1" applyFont="1" applyBorder="1" applyAlignment="1">
      <alignment horizontal="center"/>
    </xf>
    <xf numFmtId="168" fontId="50" fillId="0" borderId="1" xfId="1" applyNumberFormat="1" applyFont="1" applyBorder="1" applyAlignment="1">
      <alignment horizontal="right"/>
    </xf>
    <xf numFmtId="0" fontId="51" fillId="0" borderId="1" xfId="0" applyFont="1" applyBorder="1" applyAlignment="1">
      <alignment horizontal="center"/>
    </xf>
    <xf numFmtId="0" fontId="1" fillId="7" borderId="1" xfId="0" applyFont="1" applyFill="1" applyBorder="1" applyAlignment="1">
      <alignment horizontal="left"/>
    </xf>
    <xf numFmtId="0" fontId="23" fillId="7" borderId="1" xfId="0" applyFont="1" applyFill="1" applyBorder="1" applyAlignment="1">
      <alignment horizontal="center"/>
    </xf>
    <xf numFmtId="0" fontId="30" fillId="7" borderId="1" xfId="0" applyFont="1" applyFill="1" applyBorder="1" applyAlignment="1">
      <alignment horizontal="center"/>
    </xf>
    <xf numFmtId="0" fontId="48" fillId="0" borderId="0" xfId="1" applyFont="1" applyAlignment="1">
      <alignment horizontal="left"/>
    </xf>
    <xf numFmtId="0" fontId="51" fillId="0" borderId="0" xfId="0" applyFont="1" applyAlignment="1">
      <alignment horizontal="left"/>
    </xf>
    <xf numFmtId="0" fontId="30" fillId="0" borderId="0" xfId="0" applyFont="1" applyAlignment="1">
      <alignment horizontal="center"/>
    </xf>
    <xf numFmtId="0" fontId="45" fillId="0" borderId="0" xfId="1" applyFont="1" applyAlignment="1">
      <alignment horizontal="center"/>
    </xf>
    <xf numFmtId="170" fontId="50" fillId="0" borderId="0" xfId="1" applyNumberFormat="1" applyFont="1" applyAlignment="1">
      <alignment horizontal="center"/>
    </xf>
    <xf numFmtId="169" fontId="50" fillId="0" borderId="0" xfId="1" applyNumberFormat="1" applyFont="1" applyAlignment="1">
      <alignment horizontal="center"/>
    </xf>
    <xf numFmtId="167" fontId="50" fillId="0" borderId="0" xfId="1" applyNumberFormat="1" applyFont="1" applyAlignment="1">
      <alignment horizontal="center"/>
    </xf>
    <xf numFmtId="168" fontId="50" fillId="0" borderId="0" xfId="1" applyNumberFormat="1" applyFont="1" applyAlignment="1">
      <alignment horizontal="right"/>
    </xf>
    <xf numFmtId="0" fontId="51" fillId="0" borderId="0" xfId="0" applyFont="1" applyAlignment="1">
      <alignment horizontal="center"/>
    </xf>
    <xf numFmtId="166" fontId="45" fillId="0" borderId="0" xfId="1" applyNumberFormat="1" applyFont="1" applyAlignment="1">
      <alignment horizontal="center"/>
    </xf>
    <xf numFmtId="171" fontId="45" fillId="0" borderId="0" xfId="1" applyNumberFormat="1" applyFont="1" applyAlignment="1">
      <alignment horizontal="center"/>
    </xf>
    <xf numFmtId="0" fontId="0" fillId="2" borderId="0" xfId="0" applyFill="1" applyAlignment="1">
      <alignment horizontal="center"/>
    </xf>
    <xf numFmtId="1" fontId="38" fillId="2" borderId="0" xfId="0" applyNumberFormat="1" applyFont="1" applyFill="1" applyAlignment="1">
      <alignment horizontal="center"/>
    </xf>
    <xf numFmtId="0" fontId="1" fillId="10" borderId="0" xfId="0" applyFont="1" applyFill="1"/>
    <xf numFmtId="0" fontId="1" fillId="10" borderId="0" xfId="0" applyFont="1" applyFill="1" applyAlignment="1">
      <alignment horizontal="center"/>
    </xf>
    <xf numFmtId="164" fontId="1" fillId="10" borderId="0" xfId="0" applyNumberFormat="1" applyFont="1" applyFill="1" applyAlignment="1">
      <alignment horizontal="center"/>
    </xf>
    <xf numFmtId="0" fontId="0" fillId="10" borderId="0" xfId="0" applyFill="1" applyAlignment="1">
      <alignment horizontal="center"/>
    </xf>
    <xf numFmtId="1" fontId="38" fillId="10" borderId="0" xfId="0" applyNumberFormat="1" applyFont="1" applyFill="1" applyAlignment="1">
      <alignment horizontal="center"/>
    </xf>
    <xf numFmtId="0" fontId="23" fillId="10" borderId="0" xfId="0" applyFont="1" applyFill="1" applyAlignment="1">
      <alignment horizontal="center"/>
    </xf>
    <xf numFmtId="0" fontId="0" fillId="10" borderId="0" xfId="0" applyFill="1"/>
    <xf numFmtId="0" fontId="16" fillId="11" borderId="0" xfId="0" applyFont="1" applyFill="1" applyAlignment="1">
      <alignment horizontal="center"/>
    </xf>
    <xf numFmtId="0" fontId="28" fillId="11" borderId="0" xfId="0" applyFont="1" applyFill="1" applyAlignment="1">
      <alignment horizontal="center"/>
    </xf>
    <xf numFmtId="0" fontId="0" fillId="11" borderId="0" xfId="0" applyFill="1" applyAlignment="1">
      <alignment horizontal="center"/>
    </xf>
    <xf numFmtId="0" fontId="36" fillId="2" borderId="0" xfId="0" applyFont="1" applyFill="1" applyAlignment="1">
      <alignment horizontal="center"/>
    </xf>
    <xf numFmtId="0" fontId="37" fillId="2" borderId="0" xfId="0" applyFont="1" applyFill="1" applyAlignment="1">
      <alignment horizontal="center"/>
    </xf>
    <xf numFmtId="0" fontId="45" fillId="0" borderId="1" xfId="1" applyFont="1" applyBorder="1" applyAlignment="1">
      <alignment horizontal="center"/>
    </xf>
    <xf numFmtId="0" fontId="45" fillId="0" borderId="0" xfId="1" applyFont="1" applyAlignment="1">
      <alignment vertical="top"/>
    </xf>
    <xf numFmtId="166" fontId="1" fillId="0" borderId="1" xfId="0" applyNumberFormat="1" applyFont="1" applyBorder="1" applyAlignment="1">
      <alignment horizontal="center"/>
    </xf>
    <xf numFmtId="0" fontId="30" fillId="7" borderId="0" xfId="0" applyFont="1" applyFill="1" applyAlignment="1">
      <alignment horizontal="center"/>
    </xf>
    <xf numFmtId="0" fontId="53" fillId="0" borderId="1" xfId="0" applyFont="1" applyBorder="1" applyAlignment="1">
      <alignment horizontal="left"/>
    </xf>
    <xf numFmtId="166" fontId="52" fillId="0" borderId="1" xfId="1" applyNumberFormat="1" applyFont="1" applyBorder="1" applyAlignment="1">
      <alignment horizontal="center"/>
    </xf>
    <xf numFmtId="167" fontId="52" fillId="0" borderId="1" xfId="1" applyNumberFormat="1" applyFont="1" applyBorder="1" applyAlignment="1">
      <alignment horizontal="center"/>
    </xf>
    <xf numFmtId="166" fontId="54" fillId="0" borderId="1" xfId="1" applyNumberFormat="1" applyFont="1" applyBorder="1" applyAlignment="1">
      <alignment horizontal="center"/>
    </xf>
    <xf numFmtId="0" fontId="55" fillId="11" borderId="0" xfId="0" applyFont="1" applyFill="1" applyAlignment="1">
      <alignment horizontal="left"/>
    </xf>
    <xf numFmtId="0" fontId="30" fillId="0" borderId="1" xfId="0" applyFont="1" applyBorder="1" applyAlignment="1">
      <alignment horizontal="right"/>
    </xf>
    <xf numFmtId="166" fontId="64" fillId="0" borderId="3" xfId="1" applyNumberFormat="1" applyFont="1" applyBorder="1" applyAlignment="1">
      <alignment horizontal="center"/>
    </xf>
    <xf numFmtId="0" fontId="44" fillId="0" borderId="0" xfId="1" applyFont="1" applyAlignment="1">
      <alignment vertical="center"/>
    </xf>
    <xf numFmtId="0" fontId="43" fillId="0" borderId="0" xfId="1"/>
    <xf numFmtId="0" fontId="45" fillId="0" borderId="0" xfId="1" applyFont="1"/>
    <xf numFmtId="0" fontId="45" fillId="0" borderId="0" xfId="1" applyFont="1" applyAlignment="1">
      <alignment horizontal="left" vertical="top"/>
    </xf>
    <xf numFmtId="166" fontId="45" fillId="0" borderId="0" xfId="1" applyNumberFormat="1" applyFont="1" applyAlignment="1">
      <alignment horizontal="right" vertical="top"/>
    </xf>
    <xf numFmtId="170" fontId="45" fillId="0" borderId="0" xfId="1" applyNumberFormat="1" applyFont="1" applyAlignment="1">
      <alignment horizontal="right" vertical="top"/>
    </xf>
    <xf numFmtId="0" fontId="45" fillId="0" borderId="0" xfId="1" applyFont="1" applyAlignment="1">
      <alignment horizontal="right" vertical="top"/>
    </xf>
    <xf numFmtId="171" fontId="45" fillId="0" borderId="0" xfId="1" applyNumberFormat="1" applyFont="1" applyAlignment="1">
      <alignment horizontal="right" vertical="top"/>
    </xf>
    <xf numFmtId="164" fontId="45" fillId="0" borderId="0" xfId="1" applyNumberFormat="1" applyFont="1" applyAlignment="1">
      <alignment horizontal="center"/>
    </xf>
    <xf numFmtId="167" fontId="23" fillId="0" borderId="1" xfId="1" applyNumberFormat="1" applyFont="1" applyBorder="1" applyAlignment="1">
      <alignment horizontal="center"/>
    </xf>
    <xf numFmtId="0" fontId="52" fillId="0" borderId="0" xfId="1" applyFont="1"/>
    <xf numFmtId="0" fontId="6" fillId="0" borderId="0" xfId="0" applyFont="1" applyAlignment="1">
      <alignment horizontal="left"/>
    </xf>
    <xf numFmtId="1" fontId="64" fillId="0" borderId="1" xfId="1" applyNumberFormat="1" applyFont="1" applyBorder="1" applyAlignment="1">
      <alignment horizontal="center"/>
    </xf>
    <xf numFmtId="0" fontId="56" fillId="0" borderId="0" xfId="0" applyFont="1" applyAlignment="1">
      <alignment horizontal="left"/>
    </xf>
    <xf numFmtId="1" fontId="1" fillId="0" borderId="1" xfId="0" applyNumberFormat="1" applyFont="1" applyBorder="1" applyAlignment="1">
      <alignment horizontal="center"/>
    </xf>
    <xf numFmtId="165" fontId="14" fillId="0" borderId="1" xfId="0" applyNumberFormat="1" applyFont="1" applyBorder="1" applyAlignment="1">
      <alignment horizontal="center"/>
    </xf>
    <xf numFmtId="0" fontId="71" fillId="0" borderId="0" xfId="0" applyFont="1" applyAlignment="1">
      <alignment horizontal="left"/>
    </xf>
    <xf numFmtId="1" fontId="1" fillId="0" borderId="4" xfId="0" applyNumberFormat="1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72" fillId="0" borderId="0" xfId="0" applyFont="1" applyAlignment="1">
      <alignment horizontal="center"/>
    </xf>
    <xf numFmtId="0" fontId="46" fillId="0" borderId="0" xfId="0" applyFont="1" applyAlignment="1">
      <alignment horizontal="center"/>
    </xf>
    <xf numFmtId="0" fontId="73" fillId="0" borderId="0" xfId="0" applyFont="1" applyAlignment="1">
      <alignment vertical="center"/>
    </xf>
    <xf numFmtId="0" fontId="60" fillId="0" borderId="0" xfId="0" applyFont="1" applyAlignment="1">
      <alignment horizontal="left"/>
    </xf>
    <xf numFmtId="0" fontId="75" fillId="0" borderId="1" xfId="0" applyFont="1" applyBorder="1" applyAlignment="1">
      <alignment horizontal="left"/>
    </xf>
    <xf numFmtId="170" fontId="75" fillId="0" borderId="1" xfId="1" applyNumberFormat="1" applyFont="1" applyBorder="1" applyAlignment="1">
      <alignment horizontal="center"/>
    </xf>
    <xf numFmtId="0" fontId="76" fillId="0" borderId="1" xfId="1" applyFont="1" applyBorder="1" applyAlignment="1">
      <alignment horizontal="center"/>
    </xf>
    <xf numFmtId="0" fontId="77" fillId="0" borderId="1" xfId="0" applyFont="1" applyBorder="1" applyAlignment="1">
      <alignment horizontal="right"/>
    </xf>
    <xf numFmtId="166" fontId="47" fillId="0" borderId="1" xfId="0" applyNumberFormat="1" applyFont="1" applyBorder="1" applyAlignment="1">
      <alignment horizontal="center"/>
    </xf>
    <xf numFmtId="167" fontId="69" fillId="0" borderId="1" xfId="1" applyNumberFormat="1" applyFont="1" applyBorder="1" applyAlignment="1">
      <alignment horizontal="center"/>
    </xf>
    <xf numFmtId="166" fontId="57" fillId="0" borderId="0" xfId="1" applyNumberFormat="1" applyFont="1" applyAlignment="1">
      <alignment horizontal="center"/>
    </xf>
    <xf numFmtId="166" fontId="58" fillId="0" borderId="0" xfId="0" applyNumberFormat="1" applyFont="1" applyAlignment="1">
      <alignment horizontal="center"/>
    </xf>
    <xf numFmtId="167" fontId="57" fillId="0" borderId="0" xfId="1" applyNumberFormat="1" applyFont="1" applyAlignment="1">
      <alignment horizontal="center"/>
    </xf>
    <xf numFmtId="0" fontId="75" fillId="0" borderId="0" xfId="0" applyFont="1" applyAlignment="1">
      <alignment horizontal="left"/>
    </xf>
    <xf numFmtId="0" fontId="61" fillId="0" borderId="3" xfId="0" applyFont="1" applyBorder="1" applyAlignment="1">
      <alignment horizontal="right"/>
    </xf>
    <xf numFmtId="166" fontId="62" fillId="0" borderId="3" xfId="1" applyNumberFormat="1" applyFont="1" applyBorder="1" applyAlignment="1">
      <alignment horizontal="center"/>
    </xf>
    <xf numFmtId="164" fontId="45" fillId="0" borderId="0" xfId="1" applyNumberFormat="1" applyFont="1" applyAlignment="1">
      <alignment horizontal="center" vertical="top"/>
    </xf>
    <xf numFmtId="166" fontId="45" fillId="0" borderId="0" xfId="1" applyNumberFormat="1" applyFont="1" applyAlignment="1">
      <alignment horizontal="center" vertical="top"/>
    </xf>
    <xf numFmtId="0" fontId="46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8" fillId="0" borderId="1" xfId="1" applyFont="1" applyBorder="1" applyAlignment="1">
      <alignment horizontal="left"/>
    </xf>
    <xf numFmtId="0" fontId="74" fillId="0" borderId="0" xfId="1" applyFont="1" applyAlignment="1">
      <alignment horizontal="left" vertical="top"/>
    </xf>
    <xf numFmtId="0" fontId="49" fillId="0" borderId="0" xfId="0" applyFont="1" applyAlignment="1">
      <alignment horizontal="left"/>
    </xf>
    <xf numFmtId="0" fontId="1" fillId="0" borderId="6" xfId="0" applyFont="1" applyBorder="1" applyAlignment="1">
      <alignment horizontal="left"/>
    </xf>
    <xf numFmtId="0" fontId="61" fillId="0" borderId="1" xfId="0" applyFont="1" applyBorder="1" applyAlignment="1">
      <alignment horizontal="left"/>
    </xf>
    <xf numFmtId="0" fontId="69" fillId="0" borderId="1" xfId="1" applyFont="1" applyBorder="1" applyAlignment="1">
      <alignment horizontal="left" vertical="center"/>
    </xf>
    <xf numFmtId="0" fontId="65" fillId="0" borderId="1" xfId="1" applyFont="1" applyBorder="1" applyAlignment="1">
      <alignment horizontal="left" vertical="center"/>
    </xf>
    <xf numFmtId="0" fontId="52" fillId="0" borderId="1" xfId="1" applyFont="1" applyBorder="1" applyAlignment="1">
      <alignment vertical="center"/>
    </xf>
    <xf numFmtId="2" fontId="54" fillId="0" borderId="1" xfId="1" applyNumberFormat="1" applyFont="1" applyBorder="1" applyAlignment="1">
      <alignment horizontal="center" vertical="center"/>
    </xf>
    <xf numFmtId="172" fontId="23" fillId="0" borderId="1" xfId="1" applyNumberFormat="1" applyFont="1" applyBorder="1" applyAlignment="1">
      <alignment horizontal="center" vertical="center"/>
    </xf>
    <xf numFmtId="2" fontId="67" fillId="0" borderId="1" xfId="1" applyNumberFormat="1" applyFont="1" applyBorder="1" applyAlignment="1">
      <alignment horizontal="center" vertical="center"/>
    </xf>
    <xf numFmtId="172" fontId="68" fillId="0" borderId="1" xfId="1" applyNumberFormat="1" applyFont="1" applyBorder="1" applyAlignment="1">
      <alignment horizontal="center" vertical="center"/>
    </xf>
    <xf numFmtId="2" fontId="67" fillId="0" borderId="1" xfId="1" applyNumberFormat="1" applyFont="1" applyBorder="1" applyAlignment="1">
      <alignment horizontal="center" vertical="top"/>
    </xf>
    <xf numFmtId="171" fontId="68" fillId="0" borderId="1" xfId="1" applyNumberFormat="1" applyFont="1" applyBorder="1" applyAlignment="1">
      <alignment horizontal="center" vertical="top"/>
    </xf>
    <xf numFmtId="0" fontId="59" fillId="0" borderId="0" xfId="1" applyFont="1" applyAlignment="1">
      <alignment horizontal="left"/>
    </xf>
    <xf numFmtId="0" fontId="66" fillId="0" borderId="0" xfId="0" applyFont="1" applyAlignment="1">
      <alignment horizontal="left"/>
    </xf>
    <xf numFmtId="0" fontId="60" fillId="0" borderId="1" xfId="0" applyFont="1" applyBorder="1" applyAlignment="1">
      <alignment horizontal="left"/>
    </xf>
    <xf numFmtId="170" fontId="60" fillId="0" borderId="1" xfId="1" applyNumberFormat="1" applyFont="1" applyBorder="1" applyAlignment="1">
      <alignment horizontal="center"/>
    </xf>
    <xf numFmtId="0" fontId="63" fillId="0" borderId="1" xfId="1" applyFont="1" applyBorder="1" applyAlignment="1">
      <alignment horizontal="center"/>
    </xf>
    <xf numFmtId="1" fontId="45" fillId="0" borderId="1" xfId="1" applyNumberFormat="1" applyFont="1" applyBorder="1" applyAlignment="1">
      <alignment horizontal="center"/>
    </xf>
    <xf numFmtId="0" fontId="12" fillId="0" borderId="0" xfId="0" applyFont="1" applyAlignment="1">
      <alignment horizontal="left"/>
    </xf>
    <xf numFmtId="0" fontId="52" fillId="0" borderId="1" xfId="1" applyFont="1" applyBorder="1"/>
    <xf numFmtId="171" fontId="68" fillId="0" borderId="1" xfId="1" applyNumberFormat="1" applyFont="1" applyBorder="1" applyAlignment="1">
      <alignment horizontal="center"/>
    </xf>
    <xf numFmtId="2" fontId="83" fillId="0" borderId="1" xfId="1" applyNumberFormat="1" applyFont="1" applyBorder="1" applyAlignment="1">
      <alignment horizontal="center"/>
    </xf>
    <xf numFmtId="0" fontId="44" fillId="0" borderId="0" xfId="1" applyFont="1"/>
    <xf numFmtId="0" fontId="45" fillId="0" borderId="1" xfId="1" applyFont="1" applyBorder="1"/>
    <xf numFmtId="171" fontId="45" fillId="0" borderId="1" xfId="1" applyNumberFormat="1" applyFont="1" applyBorder="1" applyAlignment="1">
      <alignment horizontal="right"/>
    </xf>
    <xf numFmtId="0" fontId="45" fillId="0" borderId="1" xfId="1" applyFont="1" applyBorder="1" applyAlignment="1">
      <alignment horizontal="left"/>
    </xf>
    <xf numFmtId="168" fontId="45" fillId="0" borderId="1" xfId="1" applyNumberFormat="1" applyFont="1" applyBorder="1" applyAlignment="1">
      <alignment horizontal="right"/>
    </xf>
    <xf numFmtId="167" fontId="45" fillId="0" borderId="1" xfId="1" applyNumberFormat="1" applyFont="1" applyBorder="1" applyAlignment="1">
      <alignment horizontal="right"/>
    </xf>
    <xf numFmtId="166" fontId="45" fillId="0" borderId="1" xfId="1" applyNumberFormat="1" applyFont="1" applyBorder="1" applyAlignment="1">
      <alignment horizontal="right"/>
    </xf>
    <xf numFmtId="171" fontId="45" fillId="0" borderId="0" xfId="1" applyNumberFormat="1" applyFont="1" applyAlignment="1">
      <alignment horizontal="right"/>
    </xf>
    <xf numFmtId="0" fontId="56" fillId="0" borderId="0" xfId="0" applyFont="1" applyAlignment="1">
      <alignment horizontal="center"/>
    </xf>
    <xf numFmtId="0" fontId="30" fillId="0" borderId="0" xfId="0" applyFont="1" applyAlignment="1">
      <alignment vertical="center"/>
    </xf>
    <xf numFmtId="0" fontId="30" fillId="0" borderId="0" xfId="0" applyFont="1" applyAlignment="1">
      <alignment horizontal="center" vertical="center"/>
    </xf>
    <xf numFmtId="0" fontId="78" fillId="0" borderId="0" xfId="0" applyFont="1" applyAlignment="1">
      <alignment horizontal="center" vertical="center"/>
    </xf>
    <xf numFmtId="0" fontId="79" fillId="0" borderId="0" xfId="0" applyFont="1" applyAlignment="1">
      <alignment horizontal="center" vertical="center"/>
    </xf>
    <xf numFmtId="0" fontId="45" fillId="0" borderId="0" xfId="1" applyFont="1" applyAlignment="1">
      <alignment horizontal="left"/>
    </xf>
    <xf numFmtId="0" fontId="80" fillId="0" borderId="0" xfId="0" applyFont="1" applyAlignment="1">
      <alignment horizontal="right" vertical="center"/>
    </xf>
    <xf numFmtId="0" fontId="80" fillId="0" borderId="0" xfId="0" applyFont="1" applyAlignment="1">
      <alignment horizontal="center" vertical="center"/>
    </xf>
    <xf numFmtId="0" fontId="81" fillId="0" borderId="0" xfId="1" applyFont="1" applyAlignment="1">
      <alignment horizontal="center" vertical="center"/>
    </xf>
    <xf numFmtId="0" fontId="82" fillId="0" borderId="0" xfId="1" applyFont="1" applyAlignment="1">
      <alignment horizontal="center"/>
    </xf>
    <xf numFmtId="0" fontId="83" fillId="0" borderId="0" xfId="1" applyFont="1" applyAlignment="1">
      <alignment horizontal="center"/>
    </xf>
    <xf numFmtId="0" fontId="83" fillId="0" borderId="0" xfId="1" applyFont="1" applyAlignment="1">
      <alignment horizontal="center" vertical="top"/>
    </xf>
    <xf numFmtId="167" fontId="83" fillId="0" borderId="0" xfId="1" applyNumberFormat="1" applyFont="1" applyAlignment="1">
      <alignment horizontal="center" vertical="top"/>
    </xf>
    <xf numFmtId="166" fontId="83" fillId="0" borderId="0" xfId="1" applyNumberFormat="1" applyFont="1" applyAlignment="1">
      <alignment horizontal="center" vertical="top"/>
    </xf>
    <xf numFmtId="171" fontId="83" fillId="0" borderId="0" xfId="1" applyNumberFormat="1" applyFont="1" applyAlignment="1">
      <alignment horizontal="center" vertical="top"/>
    </xf>
    <xf numFmtId="167" fontId="45" fillId="0" borderId="0" xfId="1" applyNumberFormat="1" applyFont="1" applyAlignment="1">
      <alignment horizontal="right" vertical="top"/>
    </xf>
    <xf numFmtId="0" fontId="86" fillId="0" borderId="0" xfId="1" applyFont="1"/>
    <xf numFmtId="171" fontId="45" fillId="0" borderId="1" xfId="1" applyNumberFormat="1" applyFont="1" applyBorder="1" applyAlignment="1">
      <alignment horizontal="center"/>
    </xf>
    <xf numFmtId="0" fontId="1" fillId="5" borderId="0" xfId="0" applyFont="1" applyFill="1" applyAlignment="1">
      <alignment horizontal="center"/>
    </xf>
    <xf numFmtId="164" fontId="1" fillId="5" borderId="0" xfId="0" applyNumberFormat="1" applyFont="1" applyFill="1" applyAlignment="1">
      <alignment horizontal="center"/>
    </xf>
    <xf numFmtId="0" fontId="1" fillId="12" borderId="0" xfId="0" applyFont="1" applyFill="1" applyAlignment="1">
      <alignment horizontal="center"/>
    </xf>
    <xf numFmtId="0" fontId="1" fillId="12" borderId="0" xfId="0" applyFont="1" applyFill="1"/>
    <xf numFmtId="164" fontId="1" fillId="12" borderId="0" xfId="0" applyNumberFormat="1" applyFont="1" applyFill="1" applyAlignment="1">
      <alignment horizontal="center"/>
    </xf>
    <xf numFmtId="0" fontId="28" fillId="12" borderId="0" xfId="0" applyFont="1" applyFill="1"/>
    <xf numFmtId="0" fontId="6" fillId="12" borderId="0" xfId="0" applyFont="1" applyFill="1" applyAlignment="1">
      <alignment horizontal="center"/>
    </xf>
    <xf numFmtId="1" fontId="2" fillId="12" borderId="0" xfId="0" applyNumberFormat="1" applyFont="1" applyFill="1" applyAlignment="1">
      <alignment horizontal="center"/>
    </xf>
    <xf numFmtId="0" fontId="2" fillId="12" borderId="0" xfId="0" applyFont="1" applyFill="1" applyAlignment="1">
      <alignment horizontal="center"/>
    </xf>
    <xf numFmtId="0" fontId="12" fillId="12" borderId="0" xfId="0" applyFont="1" applyFill="1" applyAlignment="1">
      <alignment horizontal="center"/>
    </xf>
    <xf numFmtId="0" fontId="13" fillId="12" borderId="0" xfId="0" applyFont="1" applyFill="1" applyAlignment="1">
      <alignment horizontal="center"/>
    </xf>
    <xf numFmtId="0" fontId="0" fillId="12" borderId="0" xfId="0" applyFill="1"/>
    <xf numFmtId="0" fontId="44" fillId="0" borderId="1" xfId="1" applyFont="1" applyBorder="1"/>
    <xf numFmtId="0" fontId="43" fillId="0" borderId="1" xfId="1" applyBorder="1"/>
    <xf numFmtId="170" fontId="45" fillId="0" borderId="1" xfId="1" applyNumberFormat="1" applyFont="1" applyBorder="1" applyAlignment="1">
      <alignment horizontal="right"/>
    </xf>
    <xf numFmtId="174" fontId="45" fillId="0" borderId="1" xfId="1" applyNumberFormat="1" applyFont="1" applyBorder="1" applyAlignment="1">
      <alignment horizontal="right"/>
    </xf>
    <xf numFmtId="1" fontId="12" fillId="5" borderId="0" xfId="0" applyNumberFormat="1" applyFont="1" applyFill="1" applyAlignment="1">
      <alignment horizontal="center"/>
    </xf>
    <xf numFmtId="1" fontId="18" fillId="5" borderId="0" xfId="1" applyNumberFormat="1" applyFont="1" applyFill="1" applyAlignment="1">
      <alignment horizontal="center"/>
    </xf>
    <xf numFmtId="0" fontId="44" fillId="5" borderId="0" xfId="1" applyFont="1" applyFill="1" applyAlignment="1">
      <alignment horizontal="center"/>
    </xf>
    <xf numFmtId="0" fontId="5" fillId="0" borderId="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0" xfId="0" applyFont="1"/>
    <xf numFmtId="0" fontId="7" fillId="0" borderId="7" xfId="0" applyFont="1" applyBorder="1" applyAlignment="1">
      <alignment horizontal="left"/>
    </xf>
    <xf numFmtId="0" fontId="18" fillId="0" borderId="1" xfId="0" applyFont="1" applyBorder="1" applyAlignment="1">
      <alignment horizontal="center"/>
    </xf>
    <xf numFmtId="0" fontId="12" fillId="0" borderId="5" xfId="0" applyFont="1" applyBorder="1" applyAlignment="1">
      <alignment vertical="center"/>
    </xf>
    <xf numFmtId="0" fontId="23" fillId="0" borderId="1" xfId="0" applyFont="1" applyBorder="1" applyAlignment="1">
      <alignment vertical="center"/>
    </xf>
    <xf numFmtId="0" fontId="12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/>
    </xf>
    <xf numFmtId="0" fontId="22" fillId="0" borderId="1" xfId="0" applyFont="1" applyBorder="1" applyAlignment="1">
      <alignment horizontal="center"/>
    </xf>
    <xf numFmtId="0" fontId="35" fillId="0" borderId="1" xfId="0" applyFont="1" applyBorder="1" applyAlignment="1">
      <alignment horizontal="center"/>
    </xf>
    <xf numFmtId="0" fontId="36" fillId="0" borderId="1" xfId="0" applyFont="1" applyBorder="1"/>
    <xf numFmtId="0" fontId="30" fillId="0" borderId="0" xfId="0" applyFont="1"/>
    <xf numFmtId="2" fontId="88" fillId="0" borderId="0" xfId="0" applyNumberFormat="1" applyFont="1" applyAlignment="1">
      <alignment horizontal="center"/>
    </xf>
    <xf numFmtId="2" fontId="7" fillId="0" borderId="0" xfId="0" applyNumberFormat="1" applyFont="1" applyAlignment="1">
      <alignment horizontal="center"/>
    </xf>
    <xf numFmtId="164" fontId="88" fillId="0" borderId="0" xfId="0" applyNumberFormat="1" applyFont="1" applyAlignment="1">
      <alignment horizontal="center"/>
    </xf>
    <xf numFmtId="2" fontId="65" fillId="0" borderId="0" xfId="0" applyNumberFormat="1" applyFont="1" applyAlignment="1">
      <alignment horizontal="center"/>
    </xf>
    <xf numFmtId="2" fontId="89" fillId="0" borderId="0" xfId="0" applyNumberFormat="1" applyFont="1" applyAlignment="1">
      <alignment horizontal="center"/>
    </xf>
    <xf numFmtId="0" fontId="87" fillId="0" borderId="0" xfId="0" applyFont="1"/>
    <xf numFmtId="164" fontId="37" fillId="0" borderId="0" xfId="0" applyNumberFormat="1" applyFont="1" applyAlignment="1">
      <alignment horizontal="center"/>
    </xf>
    <xf numFmtId="0" fontId="37" fillId="0" borderId="0" xfId="0" applyFont="1" applyAlignment="1">
      <alignment horizontal="left"/>
    </xf>
    <xf numFmtId="1" fontId="41" fillId="0" borderId="6" xfId="0" applyNumberFormat="1" applyFont="1" applyBorder="1" applyAlignment="1">
      <alignment horizontal="center"/>
    </xf>
    <xf numFmtId="0" fontId="20" fillId="0" borderId="0" xfId="0" applyFont="1" applyAlignment="1">
      <alignment horizontal="center"/>
    </xf>
    <xf numFmtId="0" fontId="41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90" fillId="0" borderId="0" xfId="0" applyFont="1" applyAlignment="1">
      <alignment horizontal="center"/>
    </xf>
    <xf numFmtId="1" fontId="41" fillId="0" borderId="1" xfId="0" applyNumberFormat="1" applyFont="1" applyBorder="1" applyAlignment="1">
      <alignment horizontal="center"/>
    </xf>
    <xf numFmtId="1" fontId="19" fillId="0" borderId="0" xfId="0" applyNumberFormat="1" applyFont="1" applyAlignment="1">
      <alignment horizontal="center"/>
    </xf>
    <xf numFmtId="0" fontId="38" fillId="0" borderId="0" xfId="0" applyFont="1" applyAlignment="1">
      <alignment horizontal="center"/>
    </xf>
    <xf numFmtId="0" fontId="91" fillId="0" borderId="0" xfId="0" applyFont="1" applyAlignment="1">
      <alignment horizontal="center"/>
    </xf>
    <xf numFmtId="0" fontId="20" fillId="0" borderId="0" xfId="0" applyFont="1"/>
    <xf numFmtId="0" fontId="37" fillId="0" borderId="2" xfId="0" applyFont="1" applyBorder="1" applyAlignment="1">
      <alignment horizontal="left"/>
    </xf>
    <xf numFmtId="0" fontId="20" fillId="0" borderId="1" xfId="0" applyFont="1" applyBorder="1" applyAlignment="1">
      <alignment horizontal="center"/>
    </xf>
    <xf numFmtId="0" fontId="41" fillId="0" borderId="0" xfId="0" applyFont="1"/>
    <xf numFmtId="0" fontId="19" fillId="0" borderId="0" xfId="0" applyFont="1"/>
    <xf numFmtId="0" fontId="90" fillId="0" borderId="0" xfId="0" applyFont="1"/>
    <xf numFmtId="0" fontId="37" fillId="0" borderId="1" xfId="0" applyFont="1" applyBorder="1"/>
    <xf numFmtId="0" fontId="89" fillId="0" borderId="1" xfId="0" applyFont="1" applyBorder="1"/>
    <xf numFmtId="0" fontId="89" fillId="0" borderId="1" xfId="0" applyFont="1" applyBorder="1" applyAlignment="1">
      <alignment horizontal="center"/>
    </xf>
    <xf numFmtId="0" fontId="89" fillId="0" borderId="1" xfId="0" applyFont="1" applyBorder="1" applyAlignment="1">
      <alignment horizontal="left"/>
    </xf>
    <xf numFmtId="0" fontId="19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/>
    </xf>
    <xf numFmtId="0" fontId="19" fillId="0" borderId="1" xfId="0" applyFont="1" applyBorder="1" applyAlignment="1">
      <alignment vertical="center"/>
    </xf>
    <xf numFmtId="0" fontId="38" fillId="0" borderId="1" xfId="0" applyFont="1" applyBorder="1" applyAlignment="1">
      <alignment vertical="center"/>
    </xf>
    <xf numFmtId="0" fontId="37" fillId="0" borderId="1" xfId="0" applyFont="1" applyBorder="1" applyAlignment="1">
      <alignment horizontal="center"/>
    </xf>
    <xf numFmtId="0" fontId="37" fillId="0" borderId="1" xfId="0" applyFont="1" applyBorder="1" applyAlignment="1">
      <alignment horizontal="left"/>
    </xf>
    <xf numFmtId="0" fontId="41" fillId="0" borderId="1" xfId="0" applyFont="1" applyBorder="1" applyAlignment="1">
      <alignment horizontal="center"/>
    </xf>
    <xf numFmtId="0" fontId="90" fillId="0" borderId="1" xfId="0" applyFont="1" applyBorder="1"/>
    <xf numFmtId="0" fontId="15" fillId="0" borderId="1" xfId="0" applyFont="1" applyBorder="1" applyAlignment="1">
      <alignment horizontal="center"/>
    </xf>
    <xf numFmtId="0" fontId="42" fillId="0" borderId="0" xfId="0" applyFont="1" applyAlignment="1">
      <alignment horizontal="center"/>
    </xf>
    <xf numFmtId="0" fontId="19" fillId="0" borderId="1" xfId="0" applyFont="1" applyBorder="1" applyAlignment="1">
      <alignment horizontal="center"/>
    </xf>
    <xf numFmtId="0" fontId="19" fillId="0" borderId="1" xfId="0" applyFont="1" applyBorder="1" applyAlignment="1">
      <alignment horizontal="center" vertical="center"/>
    </xf>
    <xf numFmtId="0" fontId="12" fillId="3" borderId="1" xfId="0" applyFont="1" applyFill="1" applyBorder="1" applyAlignment="1">
      <alignment horizontal="center"/>
    </xf>
    <xf numFmtId="0" fontId="21" fillId="5" borderId="1" xfId="0" applyFont="1" applyFill="1" applyBorder="1" applyAlignment="1">
      <alignment horizontal="center"/>
    </xf>
    <xf numFmtId="0" fontId="31" fillId="0" borderId="0" xfId="0" applyFont="1" applyAlignment="1">
      <alignment horizontal="center"/>
    </xf>
    <xf numFmtId="0" fontId="12" fillId="3" borderId="1" xfId="0" applyFont="1" applyFill="1" applyBorder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21" fillId="3" borderId="0" xfId="0" applyFont="1" applyFill="1" applyAlignment="1">
      <alignment horizontal="center"/>
    </xf>
    <xf numFmtId="0" fontId="1" fillId="0" borderId="6" xfId="0" applyFont="1" applyBorder="1" applyAlignment="1">
      <alignment horizontal="center"/>
    </xf>
    <xf numFmtId="0" fontId="1" fillId="7" borderId="8" xfId="0" applyFont="1" applyFill="1" applyBorder="1" applyAlignment="1">
      <alignment horizontal="center"/>
    </xf>
    <xf numFmtId="0" fontId="1" fillId="7" borderId="9" xfId="0" applyFont="1" applyFill="1" applyBorder="1" applyAlignment="1">
      <alignment horizontal="center"/>
    </xf>
    <xf numFmtId="0" fontId="70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173" fontId="4" fillId="0" borderId="10" xfId="0" applyNumberFormat="1" applyFont="1" applyBorder="1" applyAlignment="1">
      <alignment horizontal="center" vertical="center"/>
    </xf>
    <xf numFmtId="173" fontId="4" fillId="0" borderId="11" xfId="0" applyNumberFormat="1" applyFont="1" applyBorder="1" applyAlignment="1">
      <alignment horizontal="center" vertical="center"/>
    </xf>
    <xf numFmtId="173" fontId="4" fillId="0" borderId="12" xfId="0" applyNumberFormat="1" applyFont="1" applyBorder="1" applyAlignment="1">
      <alignment horizontal="center" vertical="center"/>
    </xf>
  </cellXfs>
  <cellStyles count="2">
    <cellStyle name="Normal" xfId="0" builtinId="0"/>
    <cellStyle name="Normal_RESULTS" xfId="1" xr:uid="{00000000-0005-0000-0000-000001000000}"/>
  </cellStyles>
  <dxfs count="0"/>
  <tableStyles count="0" defaultTableStyle="TableStyleMedium2" defaultPivotStyle="PivotStyleLight16"/>
  <colors>
    <mruColors>
      <color rgb="FF0000FF"/>
      <color rgb="FF00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RESULTS!$C$63</c:f>
              <c:strCache>
                <c:ptCount val="1"/>
                <c:pt idx="0">
                  <c:v>L4/5</c:v>
                </c:pt>
              </c:strCache>
            </c:strRef>
          </c:tx>
          <c:invertIfNegative val="0"/>
          <c:trendline>
            <c:spPr>
              <a:ln w="28575" cmpd="sng">
                <a:solidFill>
                  <a:srgbClr val="FF0000"/>
                </a:solidFill>
              </a:ln>
            </c:spPr>
            <c:trendlineType val="poly"/>
            <c:order val="2"/>
            <c:dispRSqr val="0"/>
            <c:dispEq val="0"/>
          </c:trendline>
          <c:val>
            <c:numRef>
              <c:f>RESULTS!$C$64:$C$68</c:f>
              <c:numCache>
                <c:formatCode>0</c:formatCode>
                <c:ptCount val="5"/>
                <c:pt idx="0">
                  <c:v>5</c:v>
                </c:pt>
                <c:pt idx="1">
                  <c:v>15</c:v>
                </c:pt>
                <c:pt idx="2">
                  <c:v>19</c:v>
                </c:pt>
                <c:pt idx="3">
                  <c:v>11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15F-45FA-A934-6ED590AFB06A}"/>
            </c:ext>
          </c:extLst>
        </c:ser>
        <c:ser>
          <c:idx val="2"/>
          <c:order val="1"/>
          <c:tx>
            <c:strRef>
              <c:f>RESULTS!$D$63</c:f>
              <c:strCache>
                <c:ptCount val="1"/>
                <c:pt idx="0">
                  <c:v>L5/S1</c:v>
                </c:pt>
              </c:strCache>
            </c:strRef>
          </c:tx>
          <c:invertIfNegative val="0"/>
          <c:trendline>
            <c:spPr>
              <a:ln w="28575">
                <a:solidFill>
                  <a:srgbClr val="92D050"/>
                </a:solidFill>
              </a:ln>
            </c:spPr>
            <c:trendlineType val="poly"/>
            <c:order val="2"/>
            <c:dispRSqr val="0"/>
            <c:dispEq val="0"/>
          </c:trendline>
          <c:val>
            <c:numRef>
              <c:f>RESULTS!$D$64:$D$68</c:f>
              <c:numCache>
                <c:formatCode>0</c:formatCode>
                <c:ptCount val="5"/>
                <c:pt idx="0">
                  <c:v>1</c:v>
                </c:pt>
                <c:pt idx="1">
                  <c:v>8</c:v>
                </c:pt>
                <c:pt idx="2">
                  <c:v>11</c:v>
                </c:pt>
                <c:pt idx="3">
                  <c:v>20</c:v>
                </c:pt>
                <c:pt idx="4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15F-45FA-A934-6ED590AFB0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1919744"/>
        <c:axId val="101921536"/>
      </c:barChart>
      <c:catAx>
        <c:axId val="101919744"/>
        <c:scaling>
          <c:orientation val="minMax"/>
        </c:scaling>
        <c:delete val="0"/>
        <c:axPos val="b"/>
        <c:majorTickMark val="none"/>
        <c:minorTickMark val="none"/>
        <c:tickLblPos val="nextTo"/>
        <c:crossAx val="101921536"/>
        <c:crosses val="autoZero"/>
        <c:auto val="1"/>
        <c:lblAlgn val="ctr"/>
        <c:lblOffset val="100"/>
        <c:noMultiLvlLbl val="0"/>
      </c:catAx>
      <c:valAx>
        <c:axId val="101921536"/>
        <c:scaling>
          <c:orientation val="minMax"/>
        </c:scaling>
        <c:delete val="0"/>
        <c:axPos val="l"/>
        <c:majorGridlines/>
        <c:numFmt formatCode="0" sourceLinked="1"/>
        <c:majorTickMark val="none"/>
        <c:minorTickMark val="none"/>
        <c:tickLblPos val="nextTo"/>
        <c:crossAx val="10191974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23812</xdr:colOff>
      <xdr:row>62</xdr:row>
      <xdr:rowOff>1</xdr:rowOff>
    </xdr:from>
    <xdr:to>
      <xdr:col>9</xdr:col>
      <xdr:colOff>400050</xdr:colOff>
      <xdr:row>68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89</xdr:row>
      <xdr:rowOff>0</xdr:rowOff>
    </xdr:from>
    <xdr:to>
      <xdr:col>4</xdr:col>
      <xdr:colOff>781050</xdr:colOff>
      <xdr:row>104</xdr:row>
      <xdr:rowOff>85725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7BB546A-F13D-5F20-8B29-4BA7D58552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27936825"/>
          <a:ext cx="5991225" cy="48006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109</xdr:row>
      <xdr:rowOff>0</xdr:rowOff>
    </xdr:from>
    <xdr:to>
      <xdr:col>4</xdr:col>
      <xdr:colOff>781050</xdr:colOff>
      <xdr:row>125</xdr:row>
      <xdr:rowOff>66675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8B82C93-8C9F-A6B0-0375-8AA39B8CAF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09600" y="34223325"/>
          <a:ext cx="5991225" cy="4800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23"/>
  <sheetViews>
    <sheetView tabSelected="1" zoomScaleNormal="100" workbookViewId="0">
      <pane ySplit="1" topLeftCell="A146" activePane="bottomLeft" state="frozen"/>
      <selection activeCell="F1" sqref="F1"/>
      <selection pane="bottomLeft" activeCell="G153" sqref="G153"/>
    </sheetView>
  </sheetViews>
  <sheetFormatPr defaultRowHeight="25" customHeight="1" x14ac:dyDescent="0.35"/>
  <cols>
    <col min="1" max="1" width="8.1796875" style="1" customWidth="1"/>
    <col min="2" max="2" width="10.1796875" style="3" customWidth="1"/>
    <col min="3" max="5" width="10.81640625" style="3" customWidth="1"/>
    <col min="6" max="6" width="10.81640625" style="1" customWidth="1"/>
    <col min="7" max="7" width="22.453125" style="39" customWidth="1"/>
    <col min="8" max="8" width="10.26953125" style="23" customWidth="1"/>
    <col min="9" max="9" width="8.1796875" style="8" customWidth="1"/>
    <col min="10" max="10" width="8.81640625" style="19" customWidth="1"/>
    <col min="11" max="11" width="11.1796875" style="8" customWidth="1"/>
    <col min="12" max="12" width="9.6328125" style="8" customWidth="1"/>
    <col min="13" max="13" width="11.6328125" style="8" customWidth="1"/>
    <col min="14" max="14" width="10.7265625" style="6" customWidth="1"/>
    <col min="15" max="15" width="6.81640625" style="5" customWidth="1"/>
    <col min="16" max="16" width="41.1796875" style="73" customWidth="1"/>
  </cols>
  <sheetData>
    <row r="1" spans="1:16" ht="25" customHeight="1" x14ac:dyDescent="0.4">
      <c r="B1" s="315"/>
      <c r="C1" s="315"/>
      <c r="D1" s="316"/>
      <c r="E1" s="317"/>
      <c r="F1" s="318"/>
      <c r="G1" s="319"/>
      <c r="H1" s="320"/>
      <c r="I1" s="321"/>
      <c r="J1" s="322"/>
      <c r="K1" s="323"/>
      <c r="L1" s="324"/>
      <c r="M1" s="325"/>
      <c r="N1" s="364"/>
      <c r="O1" s="364"/>
      <c r="P1" s="326"/>
    </row>
    <row r="2" spans="1:16" ht="25" customHeight="1" x14ac:dyDescent="0.35">
      <c r="B2" s="365"/>
      <c r="C2" s="365"/>
      <c r="D2" s="365"/>
      <c r="E2" s="365"/>
      <c r="F2" s="365"/>
      <c r="G2" s="365"/>
      <c r="H2" s="365"/>
      <c r="I2" s="365"/>
      <c r="J2" s="365"/>
      <c r="K2" s="365"/>
      <c r="L2" s="365"/>
      <c r="M2" s="365"/>
      <c r="N2" s="365"/>
    </row>
    <row r="3" spans="1:16" s="73" customFormat="1" ht="25" customHeight="1" x14ac:dyDescent="0.3">
      <c r="A3" s="353" t="s">
        <v>241</v>
      </c>
      <c r="B3" s="354" t="s">
        <v>2</v>
      </c>
      <c r="C3" s="354" t="s">
        <v>3</v>
      </c>
      <c r="D3" s="354" t="s">
        <v>9</v>
      </c>
      <c r="E3" s="354" t="s">
        <v>12</v>
      </c>
      <c r="F3" s="353"/>
      <c r="G3" s="355" t="s">
        <v>4</v>
      </c>
      <c r="H3" s="354"/>
      <c r="I3" s="367" t="s">
        <v>32</v>
      </c>
      <c r="J3" s="367"/>
      <c r="K3" s="367"/>
      <c r="L3" s="367"/>
      <c r="M3" s="367"/>
      <c r="N3" s="366" t="s">
        <v>39</v>
      </c>
      <c r="O3" s="366"/>
      <c r="P3" s="366"/>
    </row>
    <row r="4" spans="1:16" s="73" customFormat="1" ht="25" customHeight="1" x14ac:dyDescent="0.3">
      <c r="A4" s="352"/>
      <c r="B4" s="354" t="s">
        <v>14</v>
      </c>
      <c r="C4" s="354"/>
      <c r="D4" s="354" t="s">
        <v>13</v>
      </c>
      <c r="E4" s="354"/>
      <c r="F4" s="353" t="s">
        <v>10</v>
      </c>
      <c r="G4" s="355"/>
      <c r="H4" s="357" t="s">
        <v>76</v>
      </c>
      <c r="I4" s="358" t="s">
        <v>29</v>
      </c>
      <c r="J4" s="359" t="s">
        <v>51</v>
      </c>
      <c r="K4" s="356" t="s">
        <v>28</v>
      </c>
      <c r="L4" s="357" t="s">
        <v>30</v>
      </c>
      <c r="M4" s="348" t="s">
        <v>31</v>
      </c>
      <c r="N4" s="366" t="s">
        <v>22</v>
      </c>
      <c r="O4" s="366"/>
      <c r="P4" s="326" t="s">
        <v>129</v>
      </c>
    </row>
    <row r="5" spans="1:16" s="73" customFormat="1" ht="25" customHeight="1" x14ac:dyDescent="0.3">
      <c r="A5" s="352"/>
      <c r="B5" s="360"/>
      <c r="C5" s="360"/>
      <c r="D5" s="360"/>
      <c r="E5" s="360"/>
      <c r="F5" s="360"/>
      <c r="G5" s="361"/>
      <c r="H5" s="348"/>
      <c r="I5" s="348"/>
      <c r="J5" s="362"/>
      <c r="K5" s="348"/>
      <c r="L5" s="348"/>
      <c r="M5" s="348"/>
      <c r="N5" s="357" t="s">
        <v>20</v>
      </c>
      <c r="O5" s="363" t="s">
        <v>21</v>
      </c>
      <c r="P5" s="327"/>
    </row>
    <row r="6" spans="1:16" ht="23.25" customHeight="1" x14ac:dyDescent="0.35">
      <c r="A6" s="74">
        <v>1</v>
      </c>
      <c r="B6" s="130">
        <v>49</v>
      </c>
      <c r="C6" s="130" t="s">
        <v>6</v>
      </c>
      <c r="D6" s="130">
        <v>1.66</v>
      </c>
      <c r="E6" s="130">
        <v>83.5</v>
      </c>
      <c r="F6" s="335">
        <f t="shared" ref="F6" si="0">SUM(E6)/(D6*D6)</f>
        <v>30.301930614022357</v>
      </c>
      <c r="G6" s="336" t="s">
        <v>7</v>
      </c>
      <c r="H6" s="337">
        <v>10</v>
      </c>
      <c r="I6" s="338">
        <v>30</v>
      </c>
      <c r="J6" s="339"/>
      <c r="K6" s="338">
        <v>27</v>
      </c>
      <c r="L6" s="338">
        <v>19</v>
      </c>
      <c r="M6" s="338">
        <v>46</v>
      </c>
      <c r="N6" s="340">
        <v>2</v>
      </c>
      <c r="O6" s="341">
        <v>4</v>
      </c>
    </row>
    <row r="7" spans="1:16" ht="25" customHeight="1" x14ac:dyDescent="0.35">
      <c r="A7" s="74">
        <v>2</v>
      </c>
      <c r="B7" s="130">
        <v>36</v>
      </c>
      <c r="C7" s="130" t="s">
        <v>6</v>
      </c>
      <c r="D7" s="130">
        <v>1.76</v>
      </c>
      <c r="E7" s="130">
        <v>145</v>
      </c>
      <c r="F7" s="335">
        <f t="shared" ref="F7:F12" si="1">SUM(E7)/(D7*D7)</f>
        <v>46.810433884297524</v>
      </c>
      <c r="G7" s="336" t="s">
        <v>19</v>
      </c>
      <c r="H7" s="342">
        <v>4</v>
      </c>
      <c r="I7" s="338">
        <v>36</v>
      </c>
      <c r="J7" s="339"/>
      <c r="K7" s="338">
        <v>45</v>
      </c>
      <c r="L7" s="338">
        <v>7</v>
      </c>
      <c r="M7" s="338">
        <v>52</v>
      </c>
      <c r="N7" s="340">
        <v>4</v>
      </c>
      <c r="O7" s="341">
        <v>4</v>
      </c>
    </row>
    <row r="8" spans="1:16" ht="25" customHeight="1" x14ac:dyDescent="0.35">
      <c r="A8" s="74">
        <v>3</v>
      </c>
      <c r="B8" s="130">
        <v>74</v>
      </c>
      <c r="C8" s="130" t="s">
        <v>6</v>
      </c>
      <c r="D8" s="130">
        <v>1.64</v>
      </c>
      <c r="E8" s="130">
        <v>92</v>
      </c>
      <c r="F8" s="335">
        <f t="shared" si="1"/>
        <v>34.205829863176689</v>
      </c>
      <c r="G8" s="336" t="s">
        <v>7</v>
      </c>
      <c r="H8" s="342">
        <v>9</v>
      </c>
      <c r="I8" s="338">
        <v>48</v>
      </c>
      <c r="J8" s="339"/>
      <c r="K8" s="338">
        <v>55</v>
      </c>
      <c r="L8" s="338">
        <v>13</v>
      </c>
      <c r="M8" s="338">
        <v>68</v>
      </c>
      <c r="N8" s="340">
        <v>4</v>
      </c>
      <c r="O8" s="341">
        <v>5</v>
      </c>
    </row>
    <row r="9" spans="1:16" ht="25" customHeight="1" x14ac:dyDescent="0.35">
      <c r="A9" s="74">
        <v>4</v>
      </c>
      <c r="B9" s="130">
        <v>47</v>
      </c>
      <c r="C9" s="130" t="s">
        <v>25</v>
      </c>
      <c r="D9" s="130">
        <v>1.86</v>
      </c>
      <c r="E9" s="130">
        <v>115</v>
      </c>
      <c r="F9" s="335">
        <f t="shared" si="1"/>
        <v>33.240837090993175</v>
      </c>
      <c r="G9" s="336" t="s">
        <v>26</v>
      </c>
      <c r="H9" s="342">
        <v>11</v>
      </c>
      <c r="I9" s="338">
        <v>25</v>
      </c>
      <c r="J9" s="339"/>
      <c r="K9" s="338">
        <v>40</v>
      </c>
      <c r="L9" s="338">
        <v>22</v>
      </c>
      <c r="M9" s="338">
        <v>62</v>
      </c>
      <c r="N9" s="340">
        <v>4</v>
      </c>
      <c r="O9" s="341">
        <v>3</v>
      </c>
    </row>
    <row r="10" spans="1:16" ht="25" customHeight="1" x14ac:dyDescent="0.35">
      <c r="A10" s="74">
        <v>5</v>
      </c>
      <c r="B10" s="130">
        <v>33</v>
      </c>
      <c r="C10" s="130" t="s">
        <v>6</v>
      </c>
      <c r="D10" s="130">
        <v>1.72</v>
      </c>
      <c r="E10" s="130">
        <v>129.80000000000001</v>
      </c>
      <c r="F10" s="335">
        <f t="shared" si="1"/>
        <v>43.875067604110342</v>
      </c>
      <c r="G10" s="336" t="s">
        <v>7</v>
      </c>
      <c r="H10" s="342">
        <v>14</v>
      </c>
      <c r="I10" s="338">
        <v>18</v>
      </c>
      <c r="J10" s="339"/>
      <c r="K10" s="338">
        <v>40</v>
      </c>
      <c r="L10" s="338">
        <v>10</v>
      </c>
      <c r="M10" s="338">
        <v>50</v>
      </c>
      <c r="N10" s="340">
        <v>4</v>
      </c>
      <c r="O10" s="341">
        <v>3</v>
      </c>
    </row>
    <row r="11" spans="1:16" ht="25" customHeight="1" x14ac:dyDescent="0.35">
      <c r="A11" s="74">
        <v>6</v>
      </c>
      <c r="B11" s="130">
        <v>58</v>
      </c>
      <c r="C11" s="130" t="s">
        <v>25</v>
      </c>
      <c r="D11" s="130">
        <v>1.93</v>
      </c>
      <c r="E11" s="130">
        <v>143</v>
      </c>
      <c r="F11" s="335">
        <f t="shared" si="1"/>
        <v>38.390292356841798</v>
      </c>
      <c r="G11" s="336" t="s">
        <v>26</v>
      </c>
      <c r="H11" s="342">
        <v>2</v>
      </c>
      <c r="I11" s="338">
        <v>27</v>
      </c>
      <c r="J11" s="339"/>
      <c r="K11" s="338">
        <v>30</v>
      </c>
      <c r="L11" s="338">
        <v>22</v>
      </c>
      <c r="M11" s="338">
        <v>52</v>
      </c>
      <c r="N11" s="340">
        <v>4</v>
      </c>
      <c r="O11" s="341">
        <v>4</v>
      </c>
    </row>
    <row r="12" spans="1:16" ht="25" customHeight="1" x14ac:dyDescent="0.35">
      <c r="A12" s="74">
        <v>7</v>
      </c>
      <c r="B12" s="130">
        <v>44</v>
      </c>
      <c r="C12" s="130" t="s">
        <v>6</v>
      </c>
      <c r="D12" s="130">
        <v>1.66</v>
      </c>
      <c r="E12" s="130">
        <v>55.2</v>
      </c>
      <c r="F12" s="335">
        <f t="shared" si="1"/>
        <v>20.031934968790829</v>
      </c>
      <c r="G12" s="130" t="s">
        <v>48</v>
      </c>
      <c r="H12" s="342">
        <v>15</v>
      </c>
      <c r="I12" s="130">
        <v>28</v>
      </c>
      <c r="J12" s="339"/>
      <c r="K12" s="130">
        <v>44</v>
      </c>
      <c r="L12" s="130">
        <v>31</v>
      </c>
      <c r="M12" s="130">
        <v>75</v>
      </c>
      <c r="N12" s="130">
        <v>3</v>
      </c>
      <c r="O12" s="130">
        <v>4</v>
      </c>
      <c r="P12" s="74" t="s">
        <v>47</v>
      </c>
    </row>
    <row r="13" spans="1:16" s="1" customFormat="1" ht="25" customHeight="1" x14ac:dyDescent="0.35">
      <c r="A13" s="74">
        <v>8</v>
      </c>
      <c r="B13" s="130">
        <v>50</v>
      </c>
      <c r="C13" s="130" t="s">
        <v>6</v>
      </c>
      <c r="D13" s="130">
        <v>1.61</v>
      </c>
      <c r="E13" s="130">
        <v>79.2</v>
      </c>
      <c r="F13" s="335">
        <f t="shared" ref="F13:F44" si="2">SUM(E13)/(D13*D13)</f>
        <v>30.554376760155854</v>
      </c>
      <c r="G13" s="336" t="s">
        <v>7</v>
      </c>
      <c r="H13" s="342">
        <v>2</v>
      </c>
      <c r="I13" s="338">
        <v>28</v>
      </c>
      <c r="J13" s="339"/>
      <c r="K13" s="338">
        <v>38</v>
      </c>
      <c r="L13" s="338">
        <v>30</v>
      </c>
      <c r="M13" s="338">
        <v>68</v>
      </c>
      <c r="N13" s="340">
        <v>4</v>
      </c>
      <c r="O13" s="341">
        <v>4</v>
      </c>
      <c r="P13" s="73" t="s">
        <v>38</v>
      </c>
    </row>
    <row r="14" spans="1:16" ht="25" customHeight="1" x14ac:dyDescent="0.35">
      <c r="A14" s="74">
        <v>9</v>
      </c>
      <c r="B14" s="130">
        <v>52</v>
      </c>
      <c r="C14" s="130" t="s">
        <v>25</v>
      </c>
      <c r="D14" s="130">
        <v>1.69</v>
      </c>
      <c r="E14" s="130">
        <v>85.5</v>
      </c>
      <c r="F14" s="335">
        <f t="shared" si="2"/>
        <v>29.935926613213827</v>
      </c>
      <c r="G14" s="336" t="s">
        <v>41</v>
      </c>
      <c r="H14" s="342">
        <v>15</v>
      </c>
      <c r="I14" s="338">
        <v>29</v>
      </c>
      <c r="J14" s="339"/>
      <c r="K14" s="338">
        <v>28</v>
      </c>
      <c r="L14" s="338">
        <v>35</v>
      </c>
      <c r="M14" s="338">
        <v>62</v>
      </c>
      <c r="N14" s="340">
        <v>2</v>
      </c>
      <c r="O14" s="341">
        <v>4</v>
      </c>
      <c r="P14" s="73" t="s">
        <v>123</v>
      </c>
    </row>
    <row r="15" spans="1:16" ht="25" customHeight="1" x14ac:dyDescent="0.35">
      <c r="A15" s="74">
        <v>10</v>
      </c>
      <c r="B15" s="130">
        <v>50</v>
      </c>
      <c r="C15" s="130" t="s">
        <v>6</v>
      </c>
      <c r="D15" s="130">
        <v>1.74</v>
      </c>
      <c r="E15" s="130">
        <v>92</v>
      </c>
      <c r="F15" s="335">
        <f t="shared" si="2"/>
        <v>30.38710529792575</v>
      </c>
      <c r="G15" s="336" t="s">
        <v>44</v>
      </c>
      <c r="H15" s="342">
        <v>4</v>
      </c>
      <c r="I15" s="338">
        <v>32</v>
      </c>
      <c r="J15" s="339"/>
      <c r="K15" s="338">
        <v>33</v>
      </c>
      <c r="L15" s="338">
        <v>30</v>
      </c>
      <c r="M15" s="338">
        <v>63</v>
      </c>
      <c r="N15" s="340">
        <v>3</v>
      </c>
      <c r="O15" s="341">
        <v>5</v>
      </c>
      <c r="P15" s="73" t="s">
        <v>123</v>
      </c>
    </row>
    <row r="16" spans="1:16" ht="25" customHeight="1" x14ac:dyDescent="0.35">
      <c r="A16" s="74">
        <v>11</v>
      </c>
      <c r="B16" s="130">
        <v>56</v>
      </c>
      <c r="C16" s="130" t="s">
        <v>6</v>
      </c>
      <c r="D16" s="130">
        <v>1.63</v>
      </c>
      <c r="E16" s="130">
        <v>107.2</v>
      </c>
      <c r="F16" s="335">
        <f t="shared" si="2"/>
        <v>40.3477737212541</v>
      </c>
      <c r="G16" s="336" t="s">
        <v>7</v>
      </c>
      <c r="H16" s="342">
        <v>10</v>
      </c>
      <c r="I16" s="338">
        <v>40</v>
      </c>
      <c r="J16" s="339"/>
      <c r="K16" s="338">
        <v>49</v>
      </c>
      <c r="L16" s="338">
        <v>5</v>
      </c>
      <c r="M16" s="338">
        <v>54</v>
      </c>
      <c r="N16" s="340">
        <v>4</v>
      </c>
      <c r="O16" s="341">
        <v>3</v>
      </c>
      <c r="P16" s="73" t="s">
        <v>122</v>
      </c>
    </row>
    <row r="17" spans="1:16" ht="25" customHeight="1" x14ac:dyDescent="0.35">
      <c r="A17" s="74">
        <v>12</v>
      </c>
      <c r="B17" s="130">
        <v>37</v>
      </c>
      <c r="C17" s="130" t="s">
        <v>6</v>
      </c>
      <c r="D17" s="130">
        <v>1.67</v>
      </c>
      <c r="E17" s="130">
        <v>82.8</v>
      </c>
      <c r="F17" s="335">
        <f t="shared" si="2"/>
        <v>29.689124744522928</v>
      </c>
      <c r="G17" s="130" t="s">
        <v>41</v>
      </c>
      <c r="H17" s="343">
        <v>8</v>
      </c>
      <c r="I17" s="130">
        <v>40</v>
      </c>
      <c r="J17" s="344">
        <v>28</v>
      </c>
      <c r="K17" s="130">
        <v>42</v>
      </c>
      <c r="L17" s="130">
        <v>13</v>
      </c>
      <c r="M17" s="130">
        <v>55</v>
      </c>
      <c r="N17" s="130">
        <v>2</v>
      </c>
      <c r="O17" s="130">
        <v>4</v>
      </c>
      <c r="P17" s="75" t="s">
        <v>57</v>
      </c>
    </row>
    <row r="18" spans="1:16" ht="25" customHeight="1" x14ac:dyDescent="0.35">
      <c r="A18" s="74">
        <v>13</v>
      </c>
      <c r="B18" s="130">
        <v>55</v>
      </c>
      <c r="C18" s="130" t="s">
        <v>25</v>
      </c>
      <c r="D18" s="130">
        <v>1.58</v>
      </c>
      <c r="E18" s="130">
        <v>64.8</v>
      </c>
      <c r="F18" s="335">
        <f t="shared" si="2"/>
        <v>25.957378625220311</v>
      </c>
      <c r="G18" s="336" t="s">
        <v>7</v>
      </c>
      <c r="H18" s="342">
        <v>9</v>
      </c>
      <c r="I18" s="338">
        <v>35</v>
      </c>
      <c r="J18" s="339"/>
      <c r="K18" s="338">
        <v>41</v>
      </c>
      <c r="L18" s="338">
        <v>17</v>
      </c>
      <c r="M18" s="338">
        <v>58</v>
      </c>
      <c r="N18" s="340">
        <v>2</v>
      </c>
      <c r="O18" s="341">
        <v>4</v>
      </c>
    </row>
    <row r="19" spans="1:16" ht="25" customHeight="1" x14ac:dyDescent="0.35">
      <c r="A19" s="74">
        <v>14</v>
      </c>
      <c r="B19" s="130">
        <v>34</v>
      </c>
      <c r="C19" s="130" t="s">
        <v>6</v>
      </c>
      <c r="D19" s="130">
        <v>1.7</v>
      </c>
      <c r="E19" s="130">
        <v>106.7</v>
      </c>
      <c r="F19" s="335">
        <f t="shared" si="2"/>
        <v>36.920415224913498</v>
      </c>
      <c r="G19" s="336" t="s">
        <v>54</v>
      </c>
      <c r="H19" s="342">
        <v>10</v>
      </c>
      <c r="I19" s="338">
        <v>30</v>
      </c>
      <c r="J19" s="339">
        <v>11</v>
      </c>
      <c r="K19" s="338">
        <v>26</v>
      </c>
      <c r="L19" s="338">
        <v>36</v>
      </c>
      <c r="M19" s="338">
        <v>62</v>
      </c>
      <c r="N19" s="340">
        <v>2</v>
      </c>
      <c r="O19" s="341">
        <v>4</v>
      </c>
    </row>
    <row r="20" spans="1:16" ht="25" customHeight="1" x14ac:dyDescent="0.35">
      <c r="A20" s="74">
        <v>15</v>
      </c>
      <c r="B20" s="130">
        <v>58</v>
      </c>
      <c r="C20" s="130" t="s">
        <v>6</v>
      </c>
      <c r="D20" s="130">
        <v>1.68</v>
      </c>
      <c r="E20" s="130">
        <v>65</v>
      </c>
      <c r="F20" s="335">
        <f t="shared" si="2"/>
        <v>23.030045351473927</v>
      </c>
      <c r="G20" s="336" t="s">
        <v>7</v>
      </c>
      <c r="H20" s="342">
        <v>8</v>
      </c>
      <c r="I20" s="338">
        <v>67</v>
      </c>
      <c r="J20" s="339">
        <v>15</v>
      </c>
      <c r="K20" s="338">
        <v>28</v>
      </c>
      <c r="L20" s="338">
        <v>30</v>
      </c>
      <c r="M20" s="338">
        <v>58</v>
      </c>
      <c r="N20" s="340">
        <v>3</v>
      </c>
      <c r="O20" s="341">
        <v>4</v>
      </c>
    </row>
    <row r="21" spans="1:16" ht="25" customHeight="1" x14ac:dyDescent="0.35">
      <c r="A21" s="74">
        <v>16</v>
      </c>
      <c r="B21" s="130">
        <v>29</v>
      </c>
      <c r="C21" s="130" t="s">
        <v>6</v>
      </c>
      <c r="D21" s="130">
        <v>1.64</v>
      </c>
      <c r="E21" s="130">
        <v>62.9</v>
      </c>
      <c r="F21" s="335">
        <f t="shared" si="2"/>
        <v>23.386377156454493</v>
      </c>
      <c r="G21" s="336" t="s">
        <v>26</v>
      </c>
      <c r="H21" s="342">
        <v>10</v>
      </c>
      <c r="I21" s="338">
        <v>10</v>
      </c>
      <c r="J21" s="339">
        <v>8</v>
      </c>
      <c r="K21" s="338">
        <v>20</v>
      </c>
      <c r="L21" s="338">
        <v>28</v>
      </c>
      <c r="M21" s="338">
        <v>48</v>
      </c>
      <c r="N21" s="340">
        <v>2</v>
      </c>
      <c r="O21" s="341">
        <v>4</v>
      </c>
      <c r="P21" s="73" t="s">
        <v>58</v>
      </c>
    </row>
    <row r="22" spans="1:16" ht="25" customHeight="1" x14ac:dyDescent="0.35">
      <c r="A22" s="74">
        <v>17</v>
      </c>
      <c r="B22" s="130">
        <v>68</v>
      </c>
      <c r="C22" s="130" t="s">
        <v>25</v>
      </c>
      <c r="D22" s="130">
        <v>1.72</v>
      </c>
      <c r="E22" s="130">
        <v>94.1</v>
      </c>
      <c r="F22" s="335">
        <f t="shared" si="2"/>
        <v>31.807733910221742</v>
      </c>
      <c r="G22" s="336" t="s">
        <v>7</v>
      </c>
      <c r="H22" s="342">
        <v>10</v>
      </c>
      <c r="I22" s="338">
        <v>30</v>
      </c>
      <c r="J22" s="339">
        <v>12</v>
      </c>
      <c r="K22" s="338">
        <v>32</v>
      </c>
      <c r="L22" s="338">
        <v>18</v>
      </c>
      <c r="M22" s="338">
        <v>54</v>
      </c>
      <c r="N22" s="340">
        <v>3</v>
      </c>
      <c r="O22" s="341">
        <v>4</v>
      </c>
    </row>
    <row r="23" spans="1:16" ht="25" customHeight="1" x14ac:dyDescent="0.35">
      <c r="A23" s="74">
        <v>18</v>
      </c>
      <c r="B23" s="130">
        <v>41</v>
      </c>
      <c r="C23" s="130" t="s">
        <v>6</v>
      </c>
      <c r="D23" s="130">
        <v>1.59</v>
      </c>
      <c r="E23" s="130">
        <v>77.2</v>
      </c>
      <c r="F23" s="335">
        <f t="shared" si="2"/>
        <v>30.536766741821921</v>
      </c>
      <c r="G23" s="336" t="s">
        <v>7</v>
      </c>
      <c r="H23" s="342">
        <v>5</v>
      </c>
      <c r="I23" s="338">
        <v>22</v>
      </c>
      <c r="J23" s="339">
        <v>17</v>
      </c>
      <c r="K23" s="338">
        <v>35</v>
      </c>
      <c r="L23" s="338">
        <v>35</v>
      </c>
      <c r="M23" s="338">
        <v>70</v>
      </c>
      <c r="N23" s="340">
        <v>2</v>
      </c>
      <c r="O23" s="341">
        <v>2</v>
      </c>
    </row>
    <row r="24" spans="1:16" ht="25" customHeight="1" x14ac:dyDescent="0.35">
      <c r="A24" s="74">
        <v>19</v>
      </c>
      <c r="B24" s="130">
        <v>40</v>
      </c>
      <c r="C24" s="130" t="s">
        <v>6</v>
      </c>
      <c r="D24" s="130">
        <v>1.635</v>
      </c>
      <c r="E24" s="130">
        <v>120.8</v>
      </c>
      <c r="F24" s="335">
        <f t="shared" si="2"/>
        <v>45.188863638489089</v>
      </c>
      <c r="G24" s="336" t="s">
        <v>7</v>
      </c>
      <c r="H24" s="342">
        <v>12</v>
      </c>
      <c r="I24" s="338">
        <v>24</v>
      </c>
      <c r="J24" s="339">
        <v>15</v>
      </c>
      <c r="K24" s="338">
        <v>22</v>
      </c>
      <c r="L24" s="338">
        <v>39</v>
      </c>
      <c r="M24" s="338">
        <v>61</v>
      </c>
      <c r="N24" s="340">
        <v>4</v>
      </c>
      <c r="O24" s="341">
        <v>2</v>
      </c>
      <c r="P24" s="73" t="s">
        <v>122</v>
      </c>
    </row>
    <row r="25" spans="1:16" ht="25" customHeight="1" x14ac:dyDescent="0.35">
      <c r="A25" s="74">
        <v>20</v>
      </c>
      <c r="B25" s="130">
        <v>77</v>
      </c>
      <c r="C25" s="130" t="s">
        <v>6</v>
      </c>
      <c r="D25" s="130">
        <v>1.62</v>
      </c>
      <c r="E25" s="130">
        <v>77.599999999999994</v>
      </c>
      <c r="F25" s="335">
        <f t="shared" si="2"/>
        <v>29.568663313519274</v>
      </c>
      <c r="G25" s="336" t="s">
        <v>54</v>
      </c>
      <c r="H25" s="342">
        <v>4</v>
      </c>
      <c r="I25" s="338">
        <v>45</v>
      </c>
      <c r="J25" s="339">
        <v>13</v>
      </c>
      <c r="K25" s="338">
        <v>35</v>
      </c>
      <c r="L25" s="338">
        <v>17</v>
      </c>
      <c r="M25" s="338">
        <v>52</v>
      </c>
      <c r="N25" s="340">
        <v>3</v>
      </c>
      <c r="O25" s="341">
        <v>5</v>
      </c>
    </row>
    <row r="26" spans="1:16" ht="25" customHeight="1" x14ac:dyDescent="0.35">
      <c r="A26" s="74">
        <v>21</v>
      </c>
      <c r="B26" s="130">
        <v>50</v>
      </c>
      <c r="C26" s="130" t="s">
        <v>25</v>
      </c>
      <c r="D26" s="130">
        <v>1.7150000000000001</v>
      </c>
      <c r="E26" s="130">
        <v>68.5</v>
      </c>
      <c r="F26" s="335">
        <f t="shared" si="2"/>
        <v>23.289615721340596</v>
      </c>
      <c r="G26" s="336" t="s">
        <v>7</v>
      </c>
      <c r="H26" s="342">
        <v>2</v>
      </c>
      <c r="I26" s="338">
        <v>25</v>
      </c>
      <c r="J26" s="339">
        <v>10</v>
      </c>
      <c r="K26" s="338">
        <v>29</v>
      </c>
      <c r="L26" s="338">
        <v>11</v>
      </c>
      <c r="M26" s="338">
        <v>40</v>
      </c>
      <c r="N26" s="340">
        <v>2</v>
      </c>
      <c r="O26" s="341">
        <v>2</v>
      </c>
      <c r="P26" s="73" t="s">
        <v>70</v>
      </c>
    </row>
    <row r="27" spans="1:16" ht="25" customHeight="1" x14ac:dyDescent="0.35">
      <c r="A27" s="74">
        <v>22</v>
      </c>
      <c r="B27" s="130">
        <v>65</v>
      </c>
      <c r="C27" s="130" t="s">
        <v>25</v>
      </c>
      <c r="D27" s="130">
        <v>1.76</v>
      </c>
      <c r="E27" s="130">
        <v>131</v>
      </c>
      <c r="F27" s="335">
        <f t="shared" si="2"/>
        <v>42.290805785123965</v>
      </c>
      <c r="G27" s="336" t="s">
        <v>48</v>
      </c>
      <c r="H27" s="342">
        <v>8</v>
      </c>
      <c r="I27" s="338">
        <v>26</v>
      </c>
      <c r="J27" s="339">
        <v>8</v>
      </c>
      <c r="K27" s="338">
        <v>30</v>
      </c>
      <c r="L27" s="338">
        <v>28</v>
      </c>
      <c r="M27" s="338">
        <v>58</v>
      </c>
      <c r="N27" s="340">
        <v>2</v>
      </c>
      <c r="O27" s="341">
        <v>4</v>
      </c>
    </row>
    <row r="28" spans="1:16" ht="25" customHeight="1" x14ac:dyDescent="0.35">
      <c r="A28" s="74">
        <v>23</v>
      </c>
      <c r="B28" s="130">
        <v>44</v>
      </c>
      <c r="C28" s="130" t="s">
        <v>6</v>
      </c>
      <c r="D28" s="130">
        <v>1.595</v>
      </c>
      <c r="E28" s="130">
        <v>75</v>
      </c>
      <c r="F28" s="335">
        <f t="shared" si="2"/>
        <v>29.480842365935871</v>
      </c>
      <c r="G28" s="336" t="s">
        <v>41</v>
      </c>
      <c r="H28" s="342">
        <v>5</v>
      </c>
      <c r="I28" s="338">
        <v>28</v>
      </c>
      <c r="J28" s="339">
        <v>7</v>
      </c>
      <c r="K28" s="338">
        <v>45</v>
      </c>
      <c r="L28" s="338">
        <v>25</v>
      </c>
      <c r="M28" s="338">
        <v>70</v>
      </c>
      <c r="N28" s="340">
        <v>4</v>
      </c>
      <c r="O28" s="341">
        <v>2</v>
      </c>
    </row>
    <row r="29" spans="1:16" ht="25" customHeight="1" x14ac:dyDescent="0.35">
      <c r="A29" s="74">
        <v>24</v>
      </c>
      <c r="B29" s="130">
        <v>38</v>
      </c>
      <c r="C29" s="130" t="s">
        <v>6</v>
      </c>
      <c r="D29" s="130">
        <v>1.7</v>
      </c>
      <c r="E29" s="130">
        <v>57.3</v>
      </c>
      <c r="F29" s="335">
        <f t="shared" si="2"/>
        <v>19.826989619377162</v>
      </c>
      <c r="G29" s="336" t="s">
        <v>7</v>
      </c>
      <c r="H29" s="342">
        <v>0</v>
      </c>
      <c r="I29" s="338">
        <v>38</v>
      </c>
      <c r="J29" s="339">
        <v>20</v>
      </c>
      <c r="K29" s="338">
        <v>48</v>
      </c>
      <c r="L29" s="338">
        <v>4</v>
      </c>
      <c r="M29" s="338">
        <v>52</v>
      </c>
      <c r="N29" s="340">
        <v>1</v>
      </c>
      <c r="O29" s="341">
        <v>1</v>
      </c>
    </row>
    <row r="30" spans="1:16" ht="25" customHeight="1" x14ac:dyDescent="0.35">
      <c r="A30" s="74">
        <v>25</v>
      </c>
      <c r="B30" s="130">
        <v>47</v>
      </c>
      <c r="C30" s="130" t="s">
        <v>25</v>
      </c>
      <c r="D30" s="130">
        <v>1.81</v>
      </c>
      <c r="E30" s="130">
        <v>96.7</v>
      </c>
      <c r="F30" s="335">
        <f t="shared" si="2"/>
        <v>29.516803516376179</v>
      </c>
      <c r="G30" s="336" t="s">
        <v>7</v>
      </c>
      <c r="H30" s="342">
        <v>8</v>
      </c>
      <c r="I30" s="338">
        <v>18</v>
      </c>
      <c r="J30" s="339">
        <v>16</v>
      </c>
      <c r="K30" s="338">
        <v>31</v>
      </c>
      <c r="L30" s="338">
        <v>11</v>
      </c>
      <c r="M30" s="338">
        <v>42</v>
      </c>
      <c r="N30" s="340">
        <v>2</v>
      </c>
      <c r="O30" s="341">
        <v>5</v>
      </c>
      <c r="P30" s="73" t="s">
        <v>123</v>
      </c>
    </row>
    <row r="31" spans="1:16" ht="25" customHeight="1" x14ac:dyDescent="0.35">
      <c r="A31" s="74">
        <v>26</v>
      </c>
      <c r="B31" s="130">
        <v>50</v>
      </c>
      <c r="C31" s="130" t="s">
        <v>6</v>
      </c>
      <c r="D31" s="130">
        <v>1.67</v>
      </c>
      <c r="E31" s="130">
        <v>108.9</v>
      </c>
      <c r="F31" s="335">
        <f t="shared" si="2"/>
        <v>39.047653196600812</v>
      </c>
      <c r="G31" s="336" t="s">
        <v>48</v>
      </c>
      <c r="H31" s="342">
        <v>0</v>
      </c>
      <c r="I31" s="338">
        <v>7</v>
      </c>
      <c r="J31" s="339">
        <v>20</v>
      </c>
      <c r="K31" s="338">
        <v>27</v>
      </c>
      <c r="L31" s="338">
        <v>24</v>
      </c>
      <c r="M31" s="338">
        <v>51</v>
      </c>
      <c r="N31" s="340">
        <v>4</v>
      </c>
      <c r="O31" s="341">
        <v>4</v>
      </c>
      <c r="P31" s="73" t="s">
        <v>70</v>
      </c>
    </row>
    <row r="32" spans="1:16" ht="25" customHeight="1" x14ac:dyDescent="0.35">
      <c r="A32" s="74">
        <v>27</v>
      </c>
      <c r="B32" s="130">
        <v>38</v>
      </c>
      <c r="C32" s="130" t="s">
        <v>6</v>
      </c>
      <c r="D32" s="130">
        <v>1.61</v>
      </c>
      <c r="E32" s="130">
        <v>54.7</v>
      </c>
      <c r="F32" s="335">
        <f t="shared" si="2"/>
        <v>21.102580918946028</v>
      </c>
      <c r="G32" s="336" t="s">
        <v>54</v>
      </c>
      <c r="H32" s="342">
        <v>7</v>
      </c>
      <c r="I32" s="338">
        <v>68</v>
      </c>
      <c r="J32" s="339">
        <v>10</v>
      </c>
      <c r="K32" s="338">
        <v>51</v>
      </c>
      <c r="L32" s="338">
        <v>24</v>
      </c>
      <c r="M32" s="338">
        <v>75</v>
      </c>
      <c r="N32" s="340">
        <v>2</v>
      </c>
      <c r="O32" s="341">
        <v>4</v>
      </c>
      <c r="P32" s="73" t="s">
        <v>123</v>
      </c>
    </row>
    <row r="33" spans="1:16" ht="25" customHeight="1" x14ac:dyDescent="0.35">
      <c r="A33" s="74">
        <v>28</v>
      </c>
      <c r="B33" s="75">
        <v>35</v>
      </c>
      <c r="C33" s="75" t="s">
        <v>25</v>
      </c>
      <c r="D33" s="75">
        <v>1.75</v>
      </c>
      <c r="E33" s="75">
        <v>86.9</v>
      </c>
      <c r="F33" s="335">
        <f t="shared" si="2"/>
        <v>28.375510204081635</v>
      </c>
      <c r="G33" s="75" t="s">
        <v>7</v>
      </c>
      <c r="H33" s="143">
        <v>18</v>
      </c>
      <c r="I33" s="75">
        <v>62</v>
      </c>
      <c r="J33" s="345">
        <v>10</v>
      </c>
      <c r="K33" s="75">
        <v>40</v>
      </c>
      <c r="L33" s="75">
        <v>12</v>
      </c>
      <c r="M33" s="75">
        <v>52</v>
      </c>
      <c r="N33" s="75">
        <v>2</v>
      </c>
      <c r="O33" s="75">
        <v>4</v>
      </c>
      <c r="P33" s="76" t="s">
        <v>86</v>
      </c>
    </row>
    <row r="34" spans="1:16" ht="25" customHeight="1" x14ac:dyDescent="0.35">
      <c r="A34" s="74">
        <v>29</v>
      </c>
      <c r="B34" s="130">
        <v>68</v>
      </c>
      <c r="C34" s="130" t="s">
        <v>6</v>
      </c>
      <c r="D34" s="130">
        <v>1.64</v>
      </c>
      <c r="E34" s="130">
        <v>76.099999999999994</v>
      </c>
      <c r="F34" s="335">
        <f t="shared" si="2"/>
        <v>28.294170136823322</v>
      </c>
      <c r="G34" s="336" t="s">
        <v>48</v>
      </c>
      <c r="H34" s="342">
        <v>18</v>
      </c>
      <c r="I34" s="338">
        <v>40</v>
      </c>
      <c r="J34" s="339">
        <v>12</v>
      </c>
      <c r="K34" s="338">
        <v>40</v>
      </c>
      <c r="L34" s="338">
        <v>35</v>
      </c>
      <c r="M34" s="338">
        <v>75</v>
      </c>
      <c r="N34" s="340">
        <v>4</v>
      </c>
      <c r="O34" s="341">
        <v>4</v>
      </c>
      <c r="P34" s="73" t="s">
        <v>89</v>
      </c>
    </row>
    <row r="35" spans="1:16" ht="25" customHeight="1" x14ac:dyDescent="0.35">
      <c r="A35" s="74">
        <v>30</v>
      </c>
      <c r="B35" s="130">
        <v>55</v>
      </c>
      <c r="C35" s="130" t="s">
        <v>6</v>
      </c>
      <c r="D35" s="130">
        <v>1.66</v>
      </c>
      <c r="E35" s="130">
        <v>108.6</v>
      </c>
      <c r="F35" s="335">
        <f t="shared" si="2"/>
        <v>39.410654666860211</v>
      </c>
      <c r="G35" s="336" t="s">
        <v>54</v>
      </c>
      <c r="H35" s="342">
        <v>4</v>
      </c>
      <c r="I35" s="338">
        <v>40</v>
      </c>
      <c r="J35" s="339">
        <v>12</v>
      </c>
      <c r="K35" s="338">
        <v>40</v>
      </c>
      <c r="L35" s="338">
        <v>7</v>
      </c>
      <c r="M35" s="338">
        <v>47</v>
      </c>
      <c r="N35" s="340">
        <v>3</v>
      </c>
      <c r="O35" s="341">
        <v>3</v>
      </c>
      <c r="P35" s="73" t="s">
        <v>89</v>
      </c>
    </row>
    <row r="36" spans="1:16" ht="25" customHeight="1" x14ac:dyDescent="0.35">
      <c r="A36" s="74">
        <v>31</v>
      </c>
      <c r="B36" s="130">
        <v>73</v>
      </c>
      <c r="C36" s="130" t="s">
        <v>6</v>
      </c>
      <c r="D36" s="130">
        <v>1.55</v>
      </c>
      <c r="E36" s="130">
        <v>62.8</v>
      </c>
      <c r="F36" s="335">
        <f t="shared" si="2"/>
        <v>26.139438085327779</v>
      </c>
      <c r="G36" s="336" t="s">
        <v>92</v>
      </c>
      <c r="H36" s="342">
        <v>22</v>
      </c>
      <c r="I36" s="338">
        <v>68</v>
      </c>
      <c r="J36" s="339">
        <v>16</v>
      </c>
      <c r="K36" s="338">
        <v>55</v>
      </c>
      <c r="L36" s="338">
        <v>25</v>
      </c>
      <c r="M36" s="338">
        <v>80</v>
      </c>
      <c r="N36" s="340">
        <v>3</v>
      </c>
      <c r="O36" s="341">
        <v>5</v>
      </c>
    </row>
    <row r="37" spans="1:16" ht="25" customHeight="1" x14ac:dyDescent="0.35">
      <c r="A37" s="74">
        <v>32</v>
      </c>
      <c r="B37" s="130">
        <v>50</v>
      </c>
      <c r="C37" s="130" t="s">
        <v>6</v>
      </c>
      <c r="D37" s="130">
        <v>1.58</v>
      </c>
      <c r="E37" s="130">
        <v>89.5</v>
      </c>
      <c r="F37" s="335">
        <f t="shared" si="2"/>
        <v>35.851626341932374</v>
      </c>
      <c r="G37" s="336" t="s">
        <v>54</v>
      </c>
      <c r="H37" s="342">
        <v>13</v>
      </c>
      <c r="I37" s="338">
        <v>18</v>
      </c>
      <c r="J37" s="339">
        <v>6</v>
      </c>
      <c r="K37" s="338">
        <v>12</v>
      </c>
      <c r="L37" s="338">
        <v>38</v>
      </c>
      <c r="M37" s="338">
        <v>50</v>
      </c>
      <c r="N37" s="340">
        <v>3</v>
      </c>
      <c r="O37" s="341">
        <v>3</v>
      </c>
      <c r="P37" s="73" t="s">
        <v>89</v>
      </c>
    </row>
    <row r="38" spans="1:16" ht="25" customHeight="1" x14ac:dyDescent="0.35">
      <c r="A38" s="74">
        <v>33</v>
      </c>
      <c r="B38" s="130">
        <v>42</v>
      </c>
      <c r="C38" s="130" t="s">
        <v>25</v>
      </c>
      <c r="D38" s="130">
        <v>1.6819999999999999</v>
      </c>
      <c r="E38" s="130">
        <v>76.2</v>
      </c>
      <c r="F38" s="335">
        <f t="shared" si="2"/>
        <v>26.934132261434993</v>
      </c>
      <c r="G38" s="336" t="s">
        <v>7</v>
      </c>
      <c r="H38" s="342">
        <v>4</v>
      </c>
      <c r="I38" s="338">
        <v>4</v>
      </c>
      <c r="J38" s="339">
        <v>9</v>
      </c>
      <c r="K38" s="338">
        <v>30</v>
      </c>
      <c r="L38" s="338">
        <v>20</v>
      </c>
      <c r="M38" s="338">
        <v>50</v>
      </c>
      <c r="N38" s="340">
        <v>4</v>
      </c>
      <c r="O38" s="341">
        <v>4</v>
      </c>
      <c r="P38" s="73" t="s">
        <v>122</v>
      </c>
    </row>
    <row r="39" spans="1:16" ht="25" customHeight="1" x14ac:dyDescent="0.35">
      <c r="A39" s="74">
        <v>34</v>
      </c>
      <c r="B39" s="130">
        <v>64</v>
      </c>
      <c r="C39" s="130" t="s">
        <v>6</v>
      </c>
      <c r="D39" s="130">
        <v>1.65</v>
      </c>
      <c r="E39" s="130">
        <v>83</v>
      </c>
      <c r="F39" s="335">
        <f t="shared" si="2"/>
        <v>30.486685032139579</v>
      </c>
      <c r="G39" s="336" t="s">
        <v>48</v>
      </c>
      <c r="H39" s="342">
        <v>6</v>
      </c>
      <c r="I39" s="338">
        <v>58</v>
      </c>
      <c r="J39" s="339">
        <v>12</v>
      </c>
      <c r="K39" s="338">
        <v>50</v>
      </c>
      <c r="L39" s="338">
        <v>7</v>
      </c>
      <c r="M39" s="338">
        <v>57</v>
      </c>
      <c r="N39" s="340">
        <v>4</v>
      </c>
      <c r="O39" s="341">
        <v>4</v>
      </c>
      <c r="P39" s="73" t="s">
        <v>96</v>
      </c>
    </row>
    <row r="40" spans="1:16" ht="25" customHeight="1" x14ac:dyDescent="0.35">
      <c r="A40" s="74">
        <v>35</v>
      </c>
      <c r="B40" s="130">
        <v>43</v>
      </c>
      <c r="C40" s="130" t="s">
        <v>6</v>
      </c>
      <c r="D40" s="130">
        <v>1.58</v>
      </c>
      <c r="E40" s="130">
        <v>85</v>
      </c>
      <c r="F40" s="335">
        <f t="shared" si="2"/>
        <v>34.049030604069856</v>
      </c>
      <c r="G40" s="336" t="s">
        <v>7</v>
      </c>
      <c r="H40" s="342">
        <v>16</v>
      </c>
      <c r="I40" s="338">
        <v>44</v>
      </c>
      <c r="J40" s="339">
        <v>17</v>
      </c>
      <c r="K40" s="338">
        <v>41</v>
      </c>
      <c r="L40" s="338">
        <v>25</v>
      </c>
      <c r="M40" s="338">
        <v>66</v>
      </c>
      <c r="N40" s="340">
        <v>4</v>
      </c>
      <c r="O40" s="341">
        <v>3</v>
      </c>
      <c r="P40" s="73" t="s">
        <v>122</v>
      </c>
    </row>
    <row r="41" spans="1:16" ht="25" customHeight="1" x14ac:dyDescent="0.35">
      <c r="A41" s="74">
        <v>36</v>
      </c>
      <c r="B41" s="130">
        <v>44</v>
      </c>
      <c r="C41" s="130" t="s">
        <v>6</v>
      </c>
      <c r="D41" s="130">
        <v>1.57</v>
      </c>
      <c r="E41" s="130">
        <v>81</v>
      </c>
      <c r="F41" s="335">
        <f t="shared" si="2"/>
        <v>32.86137368655929</v>
      </c>
      <c r="G41" s="336" t="s">
        <v>7</v>
      </c>
      <c r="H41" s="342">
        <v>8</v>
      </c>
      <c r="I41" s="338">
        <v>30</v>
      </c>
      <c r="J41" s="339">
        <v>11</v>
      </c>
      <c r="K41" s="338">
        <v>40</v>
      </c>
      <c r="L41" s="338">
        <v>21</v>
      </c>
      <c r="M41" s="338">
        <v>61</v>
      </c>
      <c r="N41" s="340">
        <v>3</v>
      </c>
      <c r="O41" s="341">
        <v>4</v>
      </c>
    </row>
    <row r="42" spans="1:16" ht="25" customHeight="1" x14ac:dyDescent="0.35">
      <c r="A42" s="74">
        <v>37</v>
      </c>
      <c r="B42" s="130">
        <v>56</v>
      </c>
      <c r="C42" s="130" t="s">
        <v>6</v>
      </c>
      <c r="D42" s="130">
        <v>1.72</v>
      </c>
      <c r="E42" s="130">
        <v>84.3</v>
      </c>
      <c r="F42" s="335">
        <f t="shared" si="2"/>
        <v>28.495132504056247</v>
      </c>
      <c r="G42" s="336" t="s">
        <v>7</v>
      </c>
      <c r="H42" s="342">
        <v>5</v>
      </c>
      <c r="I42" s="338">
        <v>36</v>
      </c>
      <c r="J42" s="339">
        <v>25</v>
      </c>
      <c r="K42" s="338">
        <v>52</v>
      </c>
      <c r="L42" s="338">
        <v>25</v>
      </c>
      <c r="M42" s="338">
        <v>67</v>
      </c>
      <c r="N42" s="340">
        <v>2</v>
      </c>
      <c r="O42" s="341">
        <v>2</v>
      </c>
      <c r="P42" s="73" t="s">
        <v>122</v>
      </c>
    </row>
    <row r="43" spans="1:16" ht="25" customHeight="1" x14ac:dyDescent="0.35">
      <c r="A43" s="74">
        <v>38</v>
      </c>
      <c r="B43" s="130">
        <v>44</v>
      </c>
      <c r="C43" s="130" t="s">
        <v>6</v>
      </c>
      <c r="D43" s="130">
        <v>1.63</v>
      </c>
      <c r="E43" s="130">
        <v>82.3</v>
      </c>
      <c r="F43" s="335">
        <f t="shared" si="2"/>
        <v>30.975949414731456</v>
      </c>
      <c r="G43" s="336" t="s">
        <v>7</v>
      </c>
      <c r="H43" s="342">
        <v>11</v>
      </c>
      <c r="I43" s="338">
        <v>46</v>
      </c>
      <c r="J43" s="339">
        <v>19</v>
      </c>
      <c r="K43" s="338">
        <v>42</v>
      </c>
      <c r="L43" s="338">
        <v>24</v>
      </c>
      <c r="M43" s="338">
        <v>66</v>
      </c>
      <c r="N43" s="340">
        <v>4</v>
      </c>
      <c r="O43" s="341">
        <v>4</v>
      </c>
    </row>
    <row r="44" spans="1:16" ht="25" customHeight="1" x14ac:dyDescent="0.35">
      <c r="A44" s="74">
        <v>39</v>
      </c>
      <c r="B44" s="130">
        <v>40</v>
      </c>
      <c r="C44" s="130" t="s">
        <v>6</v>
      </c>
      <c r="D44" s="130">
        <v>1.63</v>
      </c>
      <c r="E44" s="130">
        <v>67</v>
      </c>
      <c r="F44" s="335">
        <f t="shared" si="2"/>
        <v>25.217358575783809</v>
      </c>
      <c r="G44" s="336" t="s">
        <v>7</v>
      </c>
      <c r="H44" s="342">
        <v>-5</v>
      </c>
      <c r="I44" s="338">
        <v>58</v>
      </c>
      <c r="J44" s="339">
        <v>-6</v>
      </c>
      <c r="K44" s="338">
        <v>55</v>
      </c>
      <c r="L44" s="338">
        <v>0</v>
      </c>
      <c r="M44" s="338">
        <v>55</v>
      </c>
      <c r="N44" s="340">
        <v>4</v>
      </c>
      <c r="O44" s="341">
        <v>5</v>
      </c>
      <c r="P44" s="73" t="s">
        <v>122</v>
      </c>
    </row>
    <row r="45" spans="1:16" ht="25" customHeight="1" x14ac:dyDescent="0.35">
      <c r="A45" s="74">
        <v>40</v>
      </c>
      <c r="B45" s="130">
        <v>41</v>
      </c>
      <c r="C45" s="130" t="s">
        <v>25</v>
      </c>
      <c r="D45" s="130">
        <v>1.71</v>
      </c>
      <c r="E45" s="130">
        <v>87.1</v>
      </c>
      <c r="F45" s="335">
        <f t="shared" ref="F45:F56" si="3">SUM(E45)/(D45*D45)</f>
        <v>29.78694299100578</v>
      </c>
      <c r="G45" s="336" t="s">
        <v>7</v>
      </c>
      <c r="H45" s="342">
        <v>7</v>
      </c>
      <c r="I45" s="338">
        <v>32</v>
      </c>
      <c r="J45" s="339">
        <v>12</v>
      </c>
      <c r="K45" s="338">
        <v>41</v>
      </c>
      <c r="L45" s="338">
        <v>17</v>
      </c>
      <c r="M45" s="338">
        <v>58</v>
      </c>
      <c r="N45" s="340">
        <v>3</v>
      </c>
      <c r="O45" s="341">
        <v>5</v>
      </c>
    </row>
    <row r="46" spans="1:16" ht="25" customHeight="1" x14ac:dyDescent="0.35">
      <c r="A46" s="74">
        <v>41</v>
      </c>
      <c r="B46" s="75">
        <v>49</v>
      </c>
      <c r="C46" s="130" t="s">
        <v>6</v>
      </c>
      <c r="D46" s="130">
        <v>1.61</v>
      </c>
      <c r="E46" s="130">
        <v>72</v>
      </c>
      <c r="F46" s="335">
        <f>SUM(E46)/(D46*D46)</f>
        <v>27.776706145596233</v>
      </c>
      <c r="G46" s="336" t="s">
        <v>7</v>
      </c>
      <c r="H46" s="342">
        <v>14</v>
      </c>
      <c r="I46" s="338">
        <v>45</v>
      </c>
      <c r="J46" s="339">
        <v>8</v>
      </c>
      <c r="K46" s="338">
        <v>38</v>
      </c>
      <c r="L46" s="338">
        <v>25</v>
      </c>
      <c r="M46" s="338">
        <v>63</v>
      </c>
      <c r="N46" s="340">
        <v>2</v>
      </c>
      <c r="O46" s="341">
        <v>4</v>
      </c>
    </row>
    <row r="47" spans="1:16" ht="25" customHeight="1" x14ac:dyDescent="0.35">
      <c r="A47" s="74">
        <v>42</v>
      </c>
      <c r="B47" s="130">
        <v>48</v>
      </c>
      <c r="C47" s="130" t="s">
        <v>25</v>
      </c>
      <c r="D47" s="130">
        <v>1.61</v>
      </c>
      <c r="E47" s="130">
        <v>68.099999999999994</v>
      </c>
      <c r="F47" s="335">
        <f>SUM(E47)/(D47*D47)</f>
        <v>26.272134562709766</v>
      </c>
      <c r="G47" s="336" t="s">
        <v>7</v>
      </c>
      <c r="H47" s="342">
        <v>13</v>
      </c>
      <c r="I47" s="338">
        <v>42</v>
      </c>
      <c r="J47" s="339">
        <v>12</v>
      </c>
      <c r="K47" s="338">
        <v>39</v>
      </c>
      <c r="L47" s="338">
        <v>15</v>
      </c>
      <c r="M47" s="338">
        <v>54</v>
      </c>
      <c r="N47" s="340">
        <v>2</v>
      </c>
      <c r="O47" s="341">
        <v>2</v>
      </c>
    </row>
    <row r="48" spans="1:16" ht="25" customHeight="1" x14ac:dyDescent="0.35">
      <c r="A48" s="74">
        <v>43</v>
      </c>
      <c r="B48" s="130">
        <v>34</v>
      </c>
      <c r="C48" s="130" t="s">
        <v>6</v>
      </c>
      <c r="D48" s="130">
        <v>1.62</v>
      </c>
      <c r="E48" s="130">
        <v>66.3</v>
      </c>
      <c r="F48" s="335">
        <f t="shared" ref="F48" si="4">SUM(E48)/(D48*D48)</f>
        <v>25.262917238225874</v>
      </c>
      <c r="G48" s="336" t="s">
        <v>7</v>
      </c>
      <c r="H48" s="342">
        <v>14</v>
      </c>
      <c r="I48" s="338">
        <v>17</v>
      </c>
      <c r="J48" s="339">
        <v>20</v>
      </c>
      <c r="K48" s="338">
        <v>44</v>
      </c>
      <c r="L48" s="338">
        <v>12</v>
      </c>
      <c r="M48" s="338">
        <v>56</v>
      </c>
      <c r="N48" s="340">
        <v>2</v>
      </c>
      <c r="O48" s="341">
        <v>2</v>
      </c>
      <c r="P48" s="73" t="s">
        <v>115</v>
      </c>
    </row>
    <row r="49" spans="1:16" ht="25" customHeight="1" x14ac:dyDescent="0.35">
      <c r="A49" s="74">
        <v>44</v>
      </c>
      <c r="B49" s="130">
        <v>31</v>
      </c>
      <c r="C49" s="130" t="s">
        <v>25</v>
      </c>
      <c r="D49" s="130">
        <v>1.68</v>
      </c>
      <c r="E49" s="130">
        <v>87</v>
      </c>
      <c r="F49" s="335">
        <f t="shared" si="3"/>
        <v>30.824829931972793</v>
      </c>
      <c r="G49" s="336" t="s">
        <v>7</v>
      </c>
      <c r="H49" s="342">
        <v>10</v>
      </c>
      <c r="I49" s="338">
        <v>45</v>
      </c>
      <c r="J49" s="339">
        <v>20</v>
      </c>
      <c r="K49" s="338">
        <v>48</v>
      </c>
      <c r="L49" s="338">
        <v>10</v>
      </c>
      <c r="M49" s="338">
        <v>58</v>
      </c>
      <c r="N49" s="340">
        <v>2</v>
      </c>
      <c r="O49" s="341">
        <v>2</v>
      </c>
    </row>
    <row r="50" spans="1:16" ht="25" customHeight="1" x14ac:dyDescent="0.35">
      <c r="A50" s="74">
        <v>45</v>
      </c>
      <c r="B50" s="130">
        <v>41</v>
      </c>
      <c r="C50" s="130" t="s">
        <v>25</v>
      </c>
      <c r="D50" s="130">
        <v>1.77</v>
      </c>
      <c r="E50" s="130">
        <v>89.8</v>
      </c>
      <c r="F50" s="335">
        <f t="shared" si="3"/>
        <v>28.663538574483702</v>
      </c>
      <c r="G50" s="336" t="s">
        <v>7</v>
      </c>
      <c r="H50" s="342">
        <v>13</v>
      </c>
      <c r="I50" s="338">
        <v>53</v>
      </c>
      <c r="J50" s="339">
        <v>20</v>
      </c>
      <c r="K50" s="338">
        <v>45</v>
      </c>
      <c r="L50" s="338">
        <v>14</v>
      </c>
      <c r="M50" s="338">
        <v>59</v>
      </c>
      <c r="N50" s="340">
        <v>4</v>
      </c>
      <c r="O50" s="341">
        <v>4</v>
      </c>
      <c r="P50" s="73" t="s">
        <v>122</v>
      </c>
    </row>
    <row r="51" spans="1:16" ht="25" customHeight="1" x14ac:dyDescent="0.35">
      <c r="A51" s="74">
        <v>46</v>
      </c>
      <c r="B51" s="130">
        <v>30</v>
      </c>
      <c r="C51" s="130" t="s">
        <v>6</v>
      </c>
      <c r="D51" s="130">
        <v>1.57</v>
      </c>
      <c r="E51" s="130">
        <v>60.1</v>
      </c>
      <c r="F51" s="335">
        <f t="shared" si="3"/>
        <v>24.382327883484116</v>
      </c>
      <c r="G51" s="336" t="s">
        <v>7</v>
      </c>
      <c r="H51" s="342">
        <v>10</v>
      </c>
      <c r="I51" s="338">
        <v>29</v>
      </c>
      <c r="J51" s="339">
        <v>0</v>
      </c>
      <c r="K51" s="338">
        <v>18</v>
      </c>
      <c r="L51" s="338">
        <v>37</v>
      </c>
      <c r="M51" s="338">
        <v>55</v>
      </c>
      <c r="N51" s="340">
        <v>1</v>
      </c>
      <c r="O51" s="341">
        <v>3</v>
      </c>
      <c r="P51" s="73" t="s">
        <v>123</v>
      </c>
    </row>
    <row r="52" spans="1:16" ht="25" customHeight="1" x14ac:dyDescent="0.35">
      <c r="A52" s="74">
        <v>47</v>
      </c>
      <c r="B52" s="130">
        <v>68</v>
      </c>
      <c r="C52" s="130" t="s">
        <v>6</v>
      </c>
      <c r="D52" s="130">
        <v>1.49</v>
      </c>
      <c r="E52" s="130">
        <v>66</v>
      </c>
      <c r="F52" s="335">
        <f t="shared" si="3"/>
        <v>29.728390613035451</v>
      </c>
      <c r="G52" s="336" t="s">
        <v>7</v>
      </c>
      <c r="H52" s="342">
        <v>8</v>
      </c>
      <c r="I52" s="338">
        <v>48</v>
      </c>
      <c r="J52" s="339">
        <v>14</v>
      </c>
      <c r="K52" s="338">
        <v>50</v>
      </c>
      <c r="L52" s="338">
        <v>22</v>
      </c>
      <c r="M52" s="338">
        <v>72</v>
      </c>
      <c r="N52" s="340">
        <v>5</v>
      </c>
      <c r="O52" s="341">
        <v>4</v>
      </c>
      <c r="P52" s="73" t="s">
        <v>125</v>
      </c>
    </row>
    <row r="53" spans="1:16" ht="25" customHeight="1" x14ac:dyDescent="0.35">
      <c r="A53" s="74">
        <v>48</v>
      </c>
      <c r="B53" s="130">
        <v>37</v>
      </c>
      <c r="C53" s="130" t="s">
        <v>25</v>
      </c>
      <c r="D53" s="130">
        <v>1.71</v>
      </c>
      <c r="E53" s="130">
        <v>83.4</v>
      </c>
      <c r="F53" s="335">
        <f t="shared" si="3"/>
        <v>28.521596388632403</v>
      </c>
      <c r="G53" s="336" t="s">
        <v>7</v>
      </c>
      <c r="H53" s="342">
        <v>17</v>
      </c>
      <c r="I53" s="338">
        <v>42</v>
      </c>
      <c r="J53" s="339">
        <v>5</v>
      </c>
      <c r="K53" s="338">
        <v>42</v>
      </c>
      <c r="L53" s="338">
        <v>12</v>
      </c>
      <c r="M53" s="338">
        <v>54</v>
      </c>
      <c r="N53" s="340">
        <v>2</v>
      </c>
      <c r="O53" s="341">
        <v>4</v>
      </c>
      <c r="P53" s="73" t="s">
        <v>123</v>
      </c>
    </row>
    <row r="54" spans="1:16" ht="25" customHeight="1" x14ac:dyDescent="0.35">
      <c r="A54" s="74">
        <v>49</v>
      </c>
      <c r="B54" s="130">
        <v>54</v>
      </c>
      <c r="C54" s="130" t="s">
        <v>25</v>
      </c>
      <c r="D54" s="130">
        <v>1.88</v>
      </c>
      <c r="E54" s="130">
        <v>93.3</v>
      </c>
      <c r="F54" s="335">
        <f t="shared" si="3"/>
        <v>26.397691263014941</v>
      </c>
      <c r="G54" s="336" t="s">
        <v>7</v>
      </c>
      <c r="H54" s="342">
        <v>11</v>
      </c>
      <c r="I54" s="338">
        <v>30</v>
      </c>
      <c r="J54" s="339">
        <v>16</v>
      </c>
      <c r="K54" s="338">
        <v>23</v>
      </c>
      <c r="L54" s="338">
        <v>15</v>
      </c>
      <c r="M54" s="338">
        <v>38</v>
      </c>
      <c r="N54" s="340">
        <v>2</v>
      </c>
      <c r="O54" s="341">
        <v>5</v>
      </c>
      <c r="P54" s="73" t="s">
        <v>123</v>
      </c>
    </row>
    <row r="55" spans="1:16" ht="25" customHeight="1" x14ac:dyDescent="0.35">
      <c r="A55" s="74">
        <v>50</v>
      </c>
      <c r="B55" s="130">
        <v>51</v>
      </c>
      <c r="C55" s="130" t="s">
        <v>6</v>
      </c>
      <c r="D55" s="130">
        <v>1.53</v>
      </c>
      <c r="E55" s="130">
        <v>78.7</v>
      </c>
      <c r="F55" s="335">
        <f t="shared" si="3"/>
        <v>33.61954803707976</v>
      </c>
      <c r="G55" s="336" t="s">
        <v>7</v>
      </c>
      <c r="H55" s="342">
        <v>11</v>
      </c>
      <c r="I55" s="338">
        <v>40</v>
      </c>
      <c r="J55" s="339">
        <v>24</v>
      </c>
      <c r="K55" s="338">
        <v>45</v>
      </c>
      <c r="L55" s="338">
        <v>17</v>
      </c>
      <c r="M55" s="338">
        <v>62</v>
      </c>
      <c r="N55" s="340">
        <v>4</v>
      </c>
      <c r="O55" s="341">
        <v>5</v>
      </c>
      <c r="P55" s="338"/>
    </row>
    <row r="56" spans="1:16" ht="25" customHeight="1" x14ac:dyDescent="0.35">
      <c r="A56" s="74">
        <v>51</v>
      </c>
      <c r="B56" s="130">
        <v>26</v>
      </c>
      <c r="C56" s="130" t="s">
        <v>6</v>
      </c>
      <c r="D56" s="130">
        <v>1.71</v>
      </c>
      <c r="E56" s="130">
        <v>52.4</v>
      </c>
      <c r="F56" s="335">
        <f t="shared" si="3"/>
        <v>17.920043774152731</v>
      </c>
      <c r="G56" s="336" t="s">
        <v>132</v>
      </c>
      <c r="H56" s="342">
        <v>15</v>
      </c>
      <c r="I56" s="338">
        <v>16</v>
      </c>
      <c r="J56" s="339">
        <v>10</v>
      </c>
      <c r="K56" s="338">
        <v>33</v>
      </c>
      <c r="L56" s="338">
        <v>20</v>
      </c>
      <c r="M56" s="338">
        <v>53</v>
      </c>
      <c r="N56" s="340">
        <v>2</v>
      </c>
      <c r="O56" s="341">
        <v>4</v>
      </c>
      <c r="P56" s="338"/>
    </row>
    <row r="57" spans="1:16" ht="25" customHeight="1" x14ac:dyDescent="0.35">
      <c r="A57" s="74">
        <v>52</v>
      </c>
      <c r="B57" s="130"/>
      <c r="C57" s="130"/>
      <c r="D57" s="130"/>
      <c r="E57" s="130"/>
      <c r="F57" s="74"/>
      <c r="G57" s="347"/>
      <c r="H57" s="348"/>
      <c r="I57" s="346"/>
      <c r="J57" s="349"/>
      <c r="K57" s="346"/>
      <c r="L57" s="346"/>
      <c r="M57" s="346"/>
      <c r="N57" s="350"/>
      <c r="O57" s="351"/>
      <c r="P57" s="346"/>
    </row>
    <row r="58" spans="1:16" ht="25" customHeight="1" x14ac:dyDescent="0.35">
      <c r="A58" s="74">
        <v>53</v>
      </c>
      <c r="B58" s="130">
        <v>53</v>
      </c>
      <c r="C58" s="130" t="s">
        <v>25</v>
      </c>
      <c r="D58" s="130">
        <v>1.8</v>
      </c>
      <c r="E58" s="130">
        <v>99</v>
      </c>
      <c r="F58" s="335">
        <f>SUM(E58)/(D58*D58)</f>
        <v>30.555555555555554</v>
      </c>
      <c r="G58" s="74" t="s">
        <v>7</v>
      </c>
      <c r="H58" s="143">
        <v>0</v>
      </c>
      <c r="I58" s="338">
        <v>25</v>
      </c>
      <c r="J58" s="344"/>
      <c r="K58" s="338">
        <v>40</v>
      </c>
      <c r="L58" s="338">
        <v>10</v>
      </c>
      <c r="M58" s="338">
        <v>50</v>
      </c>
      <c r="N58" s="338">
        <v>0</v>
      </c>
      <c r="O58" s="340">
        <v>4</v>
      </c>
      <c r="P58" s="336"/>
    </row>
    <row r="59" spans="1:16" ht="25" customHeight="1" x14ac:dyDescent="0.35">
      <c r="A59" s="74">
        <v>54</v>
      </c>
      <c r="B59" s="130">
        <v>40</v>
      </c>
      <c r="C59" s="130" t="s">
        <v>6</v>
      </c>
      <c r="D59" s="130">
        <v>1.56</v>
      </c>
      <c r="E59" s="130">
        <v>91</v>
      </c>
      <c r="F59" s="335">
        <f t="shared" ref="F59:F75" si="5">SUM(E59)/(D59*D59)</f>
        <v>37.393162393162392</v>
      </c>
      <c r="G59" s="74" t="s">
        <v>7</v>
      </c>
      <c r="H59" s="143">
        <v>0</v>
      </c>
      <c r="I59" s="338">
        <v>20</v>
      </c>
      <c r="J59" s="344"/>
      <c r="K59" s="338">
        <v>21</v>
      </c>
      <c r="L59" s="338">
        <v>30</v>
      </c>
      <c r="M59" s="338">
        <v>51</v>
      </c>
      <c r="N59" s="338">
        <v>0</v>
      </c>
      <c r="O59" s="340">
        <v>3</v>
      </c>
      <c r="P59" s="336"/>
    </row>
    <row r="60" spans="1:16" ht="25" customHeight="1" x14ac:dyDescent="0.35">
      <c r="A60" s="74">
        <v>55</v>
      </c>
      <c r="B60" s="130">
        <v>61</v>
      </c>
      <c r="C60" s="130" t="s">
        <v>6</v>
      </c>
      <c r="D60" s="130">
        <v>1.62</v>
      </c>
      <c r="E60" s="130">
        <v>87</v>
      </c>
      <c r="F60" s="335">
        <f t="shared" si="5"/>
        <v>33.150434385002278</v>
      </c>
      <c r="G60" s="74" t="s">
        <v>7</v>
      </c>
      <c r="H60" s="143">
        <v>2</v>
      </c>
      <c r="I60" s="130">
        <v>26</v>
      </c>
      <c r="J60" s="344">
        <v>15</v>
      </c>
      <c r="K60" s="130">
        <v>36</v>
      </c>
      <c r="L60" s="130">
        <v>20</v>
      </c>
      <c r="M60" s="130">
        <v>56</v>
      </c>
      <c r="N60" s="130">
        <v>17</v>
      </c>
      <c r="O60" s="130">
        <v>3</v>
      </c>
      <c r="P60" s="336" t="s">
        <v>79</v>
      </c>
    </row>
    <row r="61" spans="1:16" ht="25" customHeight="1" x14ac:dyDescent="0.35">
      <c r="A61" s="74">
        <v>56</v>
      </c>
      <c r="B61" s="130">
        <v>38</v>
      </c>
      <c r="C61" s="130" t="s">
        <v>25</v>
      </c>
      <c r="D61" s="130">
        <v>1.63</v>
      </c>
      <c r="E61" s="130">
        <v>77.599999999999994</v>
      </c>
      <c r="F61" s="335">
        <f t="shared" si="5"/>
        <v>29.206970529564529</v>
      </c>
      <c r="G61" s="74" t="s">
        <v>7</v>
      </c>
      <c r="H61" s="143">
        <v>9</v>
      </c>
      <c r="I61" s="130">
        <v>2</v>
      </c>
      <c r="J61" s="344">
        <v>2</v>
      </c>
      <c r="K61" s="130">
        <v>4</v>
      </c>
      <c r="L61" s="130">
        <v>47</v>
      </c>
      <c r="M61" s="130">
        <v>51</v>
      </c>
      <c r="N61" s="130">
        <v>0</v>
      </c>
      <c r="O61" s="130">
        <v>4</v>
      </c>
      <c r="P61" s="336" t="s">
        <v>60</v>
      </c>
    </row>
    <row r="62" spans="1:16" ht="25" customHeight="1" x14ac:dyDescent="0.35">
      <c r="A62" s="74">
        <v>57</v>
      </c>
      <c r="B62" s="130">
        <v>42</v>
      </c>
      <c r="C62" s="130" t="s">
        <v>6</v>
      </c>
      <c r="D62" s="130">
        <v>1.635</v>
      </c>
      <c r="E62" s="130">
        <v>77.2</v>
      </c>
      <c r="F62" s="335">
        <f t="shared" si="5"/>
        <v>28.878975768968196</v>
      </c>
      <c r="G62" s="74" t="s">
        <v>62</v>
      </c>
      <c r="H62" s="143">
        <v>2</v>
      </c>
      <c r="I62" s="130">
        <v>38</v>
      </c>
      <c r="J62" s="344">
        <v>8</v>
      </c>
      <c r="K62" s="130">
        <v>10</v>
      </c>
      <c r="L62" s="130">
        <v>45</v>
      </c>
      <c r="M62" s="130">
        <v>55</v>
      </c>
      <c r="N62" s="130">
        <v>0</v>
      </c>
      <c r="O62" s="130">
        <v>2</v>
      </c>
      <c r="P62" s="336"/>
    </row>
    <row r="63" spans="1:16" ht="25" customHeight="1" x14ac:dyDescent="0.35">
      <c r="A63" s="74">
        <v>58</v>
      </c>
      <c r="B63" s="130">
        <v>60</v>
      </c>
      <c r="C63" s="130" t="s">
        <v>25</v>
      </c>
      <c r="D63" s="130">
        <v>1.69</v>
      </c>
      <c r="E63" s="130">
        <v>90.7</v>
      </c>
      <c r="F63" s="335">
        <f t="shared" si="5"/>
        <v>31.756591155771861</v>
      </c>
      <c r="G63" s="74" t="s">
        <v>7</v>
      </c>
      <c r="H63" s="143">
        <v>0</v>
      </c>
      <c r="I63" s="130">
        <v>7</v>
      </c>
      <c r="J63" s="344">
        <v>14</v>
      </c>
      <c r="K63" s="130">
        <v>19</v>
      </c>
      <c r="L63" s="130">
        <v>19</v>
      </c>
      <c r="M63" s="130">
        <v>38</v>
      </c>
      <c r="N63" s="130">
        <v>0</v>
      </c>
      <c r="O63" s="130">
        <v>2</v>
      </c>
      <c r="P63" s="336" t="s">
        <v>65</v>
      </c>
    </row>
    <row r="64" spans="1:16" ht="25" customHeight="1" x14ac:dyDescent="0.35">
      <c r="A64" s="74">
        <v>59</v>
      </c>
      <c r="B64" s="130">
        <v>54</v>
      </c>
      <c r="C64" s="130" t="s">
        <v>6</v>
      </c>
      <c r="D64" s="130">
        <v>1.68</v>
      </c>
      <c r="E64" s="130">
        <v>80</v>
      </c>
      <c r="F64" s="335">
        <f t="shared" si="5"/>
        <v>28.344671201814062</v>
      </c>
      <c r="G64" s="74" t="s">
        <v>7</v>
      </c>
      <c r="H64" s="143">
        <v>0</v>
      </c>
      <c r="I64" s="130">
        <v>22</v>
      </c>
      <c r="J64" s="344">
        <v>22</v>
      </c>
      <c r="K64" s="130">
        <v>48</v>
      </c>
      <c r="L64" s="130">
        <v>17</v>
      </c>
      <c r="M64" s="130">
        <v>65</v>
      </c>
      <c r="N64" s="130">
        <v>0</v>
      </c>
      <c r="O64" s="130">
        <v>4</v>
      </c>
      <c r="P64" s="336"/>
    </row>
    <row r="65" spans="1:16" ht="25" customHeight="1" x14ac:dyDescent="0.35">
      <c r="A65" s="74">
        <v>60</v>
      </c>
      <c r="B65" s="130">
        <v>42</v>
      </c>
      <c r="C65" s="130" t="s">
        <v>25</v>
      </c>
      <c r="D65" s="130">
        <v>1.6819999999999999</v>
      </c>
      <c r="E65" s="130">
        <v>76.2</v>
      </c>
      <c r="F65" s="335">
        <f t="shared" si="5"/>
        <v>26.934132261434993</v>
      </c>
      <c r="G65" s="74" t="s">
        <v>7</v>
      </c>
      <c r="H65" s="142">
        <v>4</v>
      </c>
      <c r="I65" s="338">
        <v>4</v>
      </c>
      <c r="J65" s="339">
        <v>9</v>
      </c>
      <c r="K65" s="338">
        <v>30</v>
      </c>
      <c r="L65" s="338">
        <v>20</v>
      </c>
      <c r="M65" s="338">
        <v>50</v>
      </c>
      <c r="N65" s="338">
        <v>0</v>
      </c>
      <c r="O65" s="340">
        <v>4</v>
      </c>
      <c r="P65" s="74" t="s">
        <v>60</v>
      </c>
    </row>
    <row r="66" spans="1:16" ht="25" customHeight="1" x14ac:dyDescent="0.35">
      <c r="A66" s="74">
        <v>61</v>
      </c>
      <c r="B66" s="130">
        <v>35</v>
      </c>
      <c r="C66" s="130" t="s">
        <v>6</v>
      </c>
      <c r="D66" s="130">
        <v>1.54</v>
      </c>
      <c r="E66" s="130">
        <v>44</v>
      </c>
      <c r="F66" s="335">
        <f t="shared" si="5"/>
        <v>18.55287569573284</v>
      </c>
      <c r="G66" s="74" t="s">
        <v>7</v>
      </c>
      <c r="H66" s="143">
        <v>15</v>
      </c>
      <c r="I66" s="130">
        <v>28</v>
      </c>
      <c r="J66" s="344">
        <v>18</v>
      </c>
      <c r="K66" s="130">
        <v>27</v>
      </c>
      <c r="L66" s="130">
        <v>31</v>
      </c>
      <c r="M66" s="130">
        <v>58</v>
      </c>
      <c r="N66" s="130">
        <v>0</v>
      </c>
      <c r="O66" s="130">
        <v>2</v>
      </c>
      <c r="P66" s="336"/>
    </row>
    <row r="67" spans="1:16" ht="25" customHeight="1" x14ac:dyDescent="0.35">
      <c r="A67" s="74">
        <v>62</v>
      </c>
      <c r="B67" s="130">
        <v>21</v>
      </c>
      <c r="C67" s="130" t="s">
        <v>6</v>
      </c>
      <c r="D67" s="130">
        <v>1.62</v>
      </c>
      <c r="E67" s="130">
        <v>50.8</v>
      </c>
      <c r="F67" s="335">
        <f t="shared" si="5"/>
        <v>19.356805365035815</v>
      </c>
      <c r="G67" s="74" t="s">
        <v>7</v>
      </c>
      <c r="H67" s="143">
        <v>2</v>
      </c>
      <c r="I67" s="130">
        <v>52</v>
      </c>
      <c r="J67" s="344">
        <v>-3</v>
      </c>
      <c r="K67" s="130">
        <v>27</v>
      </c>
      <c r="L67" s="130">
        <v>27</v>
      </c>
      <c r="M67" s="130">
        <v>54</v>
      </c>
      <c r="N67" s="130">
        <v>0</v>
      </c>
      <c r="O67" s="130">
        <v>1</v>
      </c>
      <c r="P67" s="336"/>
    </row>
    <row r="68" spans="1:16" ht="25" customHeight="1" x14ac:dyDescent="0.35">
      <c r="A68" s="74">
        <v>63</v>
      </c>
      <c r="B68" s="130">
        <v>49</v>
      </c>
      <c r="C68" s="130" t="s">
        <v>6</v>
      </c>
      <c r="D68" s="130">
        <v>1.71</v>
      </c>
      <c r="E68" s="130">
        <v>88.9</v>
      </c>
      <c r="F68" s="335">
        <f t="shared" si="5"/>
        <v>30.402517013782024</v>
      </c>
      <c r="G68" s="74" t="s">
        <v>54</v>
      </c>
      <c r="H68" s="143">
        <v>1</v>
      </c>
      <c r="I68" s="130">
        <v>31</v>
      </c>
      <c r="J68" s="344">
        <v>22</v>
      </c>
      <c r="K68" s="130">
        <v>43</v>
      </c>
      <c r="L68" s="130">
        <v>7</v>
      </c>
      <c r="M68" s="130">
        <v>50</v>
      </c>
      <c r="N68" s="130">
        <v>0</v>
      </c>
      <c r="O68" s="130">
        <v>1</v>
      </c>
      <c r="P68" s="336"/>
    </row>
    <row r="69" spans="1:16" ht="25" customHeight="1" x14ac:dyDescent="0.35">
      <c r="A69" s="74">
        <v>64</v>
      </c>
      <c r="B69" s="130">
        <v>40</v>
      </c>
      <c r="C69" s="130" t="s">
        <v>25</v>
      </c>
      <c r="D69" s="130">
        <v>1.8</v>
      </c>
      <c r="E69" s="130">
        <v>98</v>
      </c>
      <c r="F69" s="335">
        <f t="shared" si="5"/>
        <v>30.246913580246911</v>
      </c>
      <c r="G69" s="74" t="s">
        <v>7</v>
      </c>
      <c r="H69" s="143">
        <v>0</v>
      </c>
      <c r="I69" s="130">
        <v>28</v>
      </c>
      <c r="J69" s="344">
        <v>25</v>
      </c>
      <c r="K69" s="130">
        <v>32</v>
      </c>
      <c r="L69" s="130">
        <v>8</v>
      </c>
      <c r="M69" s="130">
        <v>40</v>
      </c>
      <c r="N69" s="130">
        <v>0</v>
      </c>
      <c r="O69" s="130">
        <v>1</v>
      </c>
      <c r="P69" s="336"/>
    </row>
    <row r="70" spans="1:16" ht="25" customHeight="1" x14ac:dyDescent="0.35">
      <c r="A70" s="74">
        <v>65</v>
      </c>
      <c r="B70" s="130">
        <v>45</v>
      </c>
      <c r="C70" s="130" t="s">
        <v>6</v>
      </c>
      <c r="D70" s="130">
        <v>1.62</v>
      </c>
      <c r="E70" s="130">
        <v>66.3</v>
      </c>
      <c r="F70" s="335">
        <f t="shared" si="5"/>
        <v>25.262917238225874</v>
      </c>
      <c r="G70" s="74" t="s">
        <v>7</v>
      </c>
      <c r="H70" s="143">
        <v>0</v>
      </c>
      <c r="I70" s="130">
        <v>23</v>
      </c>
      <c r="J70" s="344">
        <v>14</v>
      </c>
      <c r="K70" s="130">
        <v>36</v>
      </c>
      <c r="L70" s="130">
        <v>16</v>
      </c>
      <c r="M70" s="130">
        <v>52</v>
      </c>
      <c r="N70" s="130">
        <v>0</v>
      </c>
      <c r="O70" s="130">
        <v>1</v>
      </c>
      <c r="P70" s="336"/>
    </row>
    <row r="71" spans="1:16" ht="25" customHeight="1" x14ac:dyDescent="0.35">
      <c r="A71" s="74">
        <v>66</v>
      </c>
      <c r="B71" s="130">
        <v>45</v>
      </c>
      <c r="C71" s="130" t="s">
        <v>25</v>
      </c>
      <c r="D71" s="130">
        <v>1.74</v>
      </c>
      <c r="E71" s="130">
        <v>81.7</v>
      </c>
      <c r="F71" s="335">
        <f t="shared" si="5"/>
        <v>26.98507068304928</v>
      </c>
      <c r="G71" s="74" t="s">
        <v>7</v>
      </c>
      <c r="H71" s="143">
        <v>0</v>
      </c>
      <c r="I71" s="130">
        <v>3</v>
      </c>
      <c r="J71" s="344">
        <v>20</v>
      </c>
      <c r="K71" s="130">
        <v>22</v>
      </c>
      <c r="L71" s="130">
        <v>13</v>
      </c>
      <c r="M71" s="130">
        <v>35</v>
      </c>
      <c r="N71" s="130">
        <v>0</v>
      </c>
      <c r="O71" s="130">
        <v>1</v>
      </c>
      <c r="P71" s="336" t="s">
        <v>111</v>
      </c>
    </row>
    <row r="72" spans="1:16" ht="25" customHeight="1" x14ac:dyDescent="0.35">
      <c r="A72" s="74">
        <v>67</v>
      </c>
      <c r="B72" s="130">
        <v>68</v>
      </c>
      <c r="C72" s="130" t="s">
        <v>25</v>
      </c>
      <c r="D72" s="130">
        <v>1.76</v>
      </c>
      <c r="E72" s="130">
        <v>72.3</v>
      </c>
      <c r="F72" s="335">
        <f t="shared" si="5"/>
        <v>23.340650826446282</v>
      </c>
      <c r="G72" s="74" t="s">
        <v>7</v>
      </c>
      <c r="H72" s="143">
        <v>3</v>
      </c>
      <c r="I72" s="130">
        <v>13</v>
      </c>
      <c r="J72" s="344">
        <v>13</v>
      </c>
      <c r="K72" s="130">
        <v>25</v>
      </c>
      <c r="L72" s="130">
        <v>43</v>
      </c>
      <c r="M72" s="130">
        <v>68</v>
      </c>
      <c r="N72" s="130">
        <v>0</v>
      </c>
      <c r="O72" s="130">
        <v>4</v>
      </c>
      <c r="P72" s="336" t="s">
        <v>113</v>
      </c>
    </row>
    <row r="73" spans="1:16" ht="25" customHeight="1" x14ac:dyDescent="0.35">
      <c r="A73" s="74">
        <v>68</v>
      </c>
      <c r="B73" s="130">
        <v>46</v>
      </c>
      <c r="C73" s="130" t="s">
        <v>25</v>
      </c>
      <c r="D73" s="130">
        <v>1.86</v>
      </c>
      <c r="E73" s="130">
        <v>117.1</v>
      </c>
      <c r="F73" s="335">
        <f t="shared" si="5"/>
        <v>33.84784368135044</v>
      </c>
      <c r="G73" s="74" t="s">
        <v>7</v>
      </c>
      <c r="H73" s="143">
        <v>3</v>
      </c>
      <c r="I73" s="130">
        <v>17</v>
      </c>
      <c r="J73" s="344">
        <v>20</v>
      </c>
      <c r="K73" s="130">
        <v>36</v>
      </c>
      <c r="L73" s="130">
        <v>10</v>
      </c>
      <c r="M73" s="130">
        <v>46</v>
      </c>
      <c r="N73" s="130">
        <v>0</v>
      </c>
      <c r="O73" s="130">
        <v>2</v>
      </c>
      <c r="P73" s="336"/>
    </row>
    <row r="74" spans="1:16" ht="25" customHeight="1" x14ac:dyDescent="0.35">
      <c r="A74" s="74">
        <v>69</v>
      </c>
      <c r="B74" s="130">
        <v>51</v>
      </c>
      <c r="C74" s="130" t="s">
        <v>6</v>
      </c>
      <c r="D74" s="130">
        <v>1.74</v>
      </c>
      <c r="E74" s="130">
        <v>97</v>
      </c>
      <c r="F74" s="335">
        <f t="shared" si="5"/>
        <v>32.038578411943455</v>
      </c>
      <c r="G74" s="74" t="s">
        <v>7</v>
      </c>
      <c r="H74" s="143">
        <v>0</v>
      </c>
      <c r="I74" s="130">
        <v>34</v>
      </c>
      <c r="J74" s="344">
        <v>17</v>
      </c>
      <c r="K74" s="130">
        <v>38</v>
      </c>
      <c r="L74" s="130">
        <v>14</v>
      </c>
      <c r="M74" s="130">
        <v>52</v>
      </c>
      <c r="N74" s="130">
        <v>0</v>
      </c>
      <c r="O74" s="130">
        <v>2</v>
      </c>
      <c r="P74" s="336" t="s">
        <v>120</v>
      </c>
    </row>
    <row r="75" spans="1:16" ht="25" customHeight="1" x14ac:dyDescent="0.35">
      <c r="A75" s="74">
        <v>70</v>
      </c>
      <c r="B75" s="130">
        <v>47</v>
      </c>
      <c r="C75" s="130" t="s">
        <v>6</v>
      </c>
      <c r="D75" s="130">
        <v>1.68</v>
      </c>
      <c r="E75" s="130">
        <v>86</v>
      </c>
      <c r="F75" s="335">
        <f t="shared" si="5"/>
        <v>30.470521541950117</v>
      </c>
      <c r="G75" s="74" t="s">
        <v>7</v>
      </c>
      <c r="H75" s="142">
        <v>2</v>
      </c>
      <c r="I75" s="338">
        <v>18</v>
      </c>
      <c r="J75" s="339">
        <v>12</v>
      </c>
      <c r="K75" s="338">
        <v>35</v>
      </c>
      <c r="L75" s="338">
        <v>13</v>
      </c>
      <c r="M75" s="338">
        <v>48</v>
      </c>
      <c r="N75" s="338">
        <v>0</v>
      </c>
      <c r="O75" s="340">
        <v>2</v>
      </c>
    </row>
    <row r="76" spans="1:16" ht="25" customHeight="1" x14ac:dyDescent="0.35">
      <c r="A76" s="74">
        <v>71</v>
      </c>
      <c r="B76" s="130"/>
      <c r="C76" s="130"/>
      <c r="D76" s="130"/>
      <c r="E76" s="130"/>
      <c r="F76" s="74"/>
      <c r="G76" s="347"/>
      <c r="H76" s="348"/>
      <c r="I76" s="346"/>
      <c r="J76" s="349"/>
      <c r="K76" s="346"/>
      <c r="L76" s="346"/>
      <c r="M76" s="346"/>
      <c r="N76" s="350"/>
      <c r="O76" s="351"/>
      <c r="P76" s="346"/>
    </row>
    <row r="77" spans="1:16" ht="25" customHeight="1" x14ac:dyDescent="0.35">
      <c r="A77" s="74">
        <v>72</v>
      </c>
      <c r="B77" s="130"/>
      <c r="C77" s="130"/>
      <c r="D77" s="130"/>
      <c r="E77" s="130"/>
      <c r="F77" s="74"/>
      <c r="G77" s="336"/>
      <c r="H77" s="338"/>
      <c r="I77" s="346"/>
      <c r="J77" s="349"/>
      <c r="K77" s="346"/>
      <c r="L77" s="346"/>
      <c r="M77" s="346"/>
      <c r="N77" s="350"/>
      <c r="O77" s="351"/>
      <c r="P77" s="346"/>
    </row>
    <row r="78" spans="1:16" ht="25" customHeight="1" x14ac:dyDescent="0.35">
      <c r="A78" s="74">
        <v>73</v>
      </c>
      <c r="B78" s="130"/>
      <c r="C78" s="130"/>
      <c r="D78" s="130"/>
      <c r="E78" s="130"/>
      <c r="F78" s="74"/>
      <c r="G78" s="336"/>
      <c r="H78" s="338"/>
      <c r="I78" s="346"/>
      <c r="J78" s="349"/>
      <c r="K78" s="346"/>
      <c r="L78" s="346"/>
      <c r="M78" s="346"/>
      <c r="N78" s="350"/>
      <c r="O78" s="351"/>
      <c r="P78" s="346"/>
    </row>
    <row r="79" spans="1:16" ht="25" customHeight="1" x14ac:dyDescent="0.35">
      <c r="A79" s="74">
        <v>74</v>
      </c>
      <c r="B79" s="130"/>
      <c r="C79" s="130"/>
      <c r="D79" s="130"/>
      <c r="E79" s="130"/>
      <c r="F79" s="74"/>
      <c r="G79" s="336"/>
      <c r="H79" s="338"/>
      <c r="I79" s="346"/>
      <c r="J79" s="349"/>
      <c r="K79" s="346"/>
      <c r="L79" s="346"/>
      <c r="M79" s="346"/>
      <c r="N79" s="350"/>
      <c r="O79" s="351"/>
      <c r="P79" s="346"/>
    </row>
    <row r="80" spans="1:16" ht="25" customHeight="1" x14ac:dyDescent="0.35">
      <c r="A80" s="74">
        <v>75</v>
      </c>
      <c r="B80" s="130"/>
      <c r="C80" s="130"/>
      <c r="D80" s="130"/>
      <c r="E80" s="130"/>
      <c r="F80" s="74"/>
      <c r="G80" s="336"/>
      <c r="H80" s="338"/>
      <c r="I80" s="346"/>
      <c r="J80" s="349"/>
      <c r="K80" s="346"/>
      <c r="L80" s="346"/>
      <c r="M80" s="346"/>
      <c r="N80" s="350"/>
      <c r="O80" s="351"/>
      <c r="P80" s="346"/>
    </row>
    <row r="81" spans="1:16" ht="25" customHeight="1" x14ac:dyDescent="0.35">
      <c r="A81" s="74">
        <v>76</v>
      </c>
      <c r="B81" s="130"/>
      <c r="C81" s="130"/>
      <c r="D81" s="130"/>
      <c r="E81" s="130"/>
      <c r="F81" s="74"/>
      <c r="G81" s="336"/>
      <c r="H81" s="338"/>
      <c r="I81" s="346"/>
      <c r="J81" s="349"/>
      <c r="K81" s="346"/>
      <c r="L81" s="346"/>
      <c r="M81" s="346"/>
      <c r="N81" s="350"/>
      <c r="O81" s="351"/>
      <c r="P81" s="346"/>
    </row>
    <row r="82" spans="1:16" ht="25" customHeight="1" x14ac:dyDescent="0.35">
      <c r="A82" s="74">
        <v>77</v>
      </c>
      <c r="B82" s="130"/>
      <c r="C82" s="130"/>
      <c r="D82" s="130"/>
      <c r="E82" s="130"/>
      <c r="F82" s="74"/>
      <c r="G82" s="336"/>
      <c r="H82" s="338"/>
      <c r="I82" s="346"/>
      <c r="J82" s="349"/>
      <c r="K82" s="346"/>
      <c r="L82" s="346"/>
      <c r="M82" s="346"/>
      <c r="N82" s="350"/>
      <c r="O82" s="351"/>
      <c r="P82" s="346"/>
    </row>
    <row r="83" spans="1:16" ht="25" customHeight="1" x14ac:dyDescent="0.35">
      <c r="A83" s="74">
        <v>78</v>
      </c>
      <c r="B83" s="130"/>
      <c r="C83" s="130"/>
      <c r="D83" s="130"/>
      <c r="E83" s="130"/>
      <c r="F83" s="74"/>
      <c r="G83" s="336"/>
      <c r="H83" s="338"/>
      <c r="I83" s="346"/>
      <c r="J83" s="349"/>
      <c r="K83" s="346"/>
      <c r="L83" s="346"/>
      <c r="M83" s="346"/>
      <c r="N83" s="350"/>
      <c r="O83" s="351"/>
      <c r="P83" s="346"/>
    </row>
    <row r="84" spans="1:16" ht="25" customHeight="1" x14ac:dyDescent="0.35">
      <c r="A84" s="74">
        <v>79</v>
      </c>
      <c r="B84" s="130"/>
      <c r="C84" s="130"/>
      <c r="D84" s="130"/>
      <c r="E84" s="130"/>
      <c r="F84" s="74"/>
      <c r="G84" s="336"/>
      <c r="H84" s="338"/>
      <c r="I84" s="346"/>
      <c r="J84" s="349"/>
      <c r="K84" s="346"/>
      <c r="L84" s="346"/>
      <c r="M84" s="346"/>
      <c r="N84" s="350"/>
      <c r="O84" s="351"/>
      <c r="P84" s="346"/>
    </row>
    <row r="85" spans="1:16" ht="25" customHeight="1" x14ac:dyDescent="0.35">
      <c r="A85" s="74">
        <v>80</v>
      </c>
      <c r="B85" s="130"/>
      <c r="C85" s="130"/>
      <c r="D85" s="130"/>
      <c r="E85" s="130"/>
      <c r="F85" s="74"/>
      <c r="G85" s="336"/>
      <c r="H85" s="338"/>
      <c r="I85" s="346"/>
      <c r="J85" s="349"/>
      <c r="K85" s="346"/>
      <c r="L85" s="346"/>
      <c r="M85" s="346"/>
      <c r="N85" s="350"/>
      <c r="O85" s="351"/>
      <c r="P85" s="346"/>
    </row>
    <row r="86" spans="1:16" ht="25" customHeight="1" x14ac:dyDescent="0.35">
      <c r="A86" s="74">
        <v>81</v>
      </c>
      <c r="B86" s="130"/>
      <c r="C86" s="130"/>
      <c r="D86" s="130"/>
      <c r="E86" s="130"/>
      <c r="F86" s="74"/>
      <c r="G86" s="336"/>
      <c r="H86" s="338"/>
      <c r="I86" s="346"/>
      <c r="J86" s="349"/>
      <c r="K86" s="346"/>
      <c r="L86" s="346"/>
      <c r="M86" s="346"/>
      <c r="N86" s="350"/>
      <c r="O86" s="351"/>
      <c r="P86" s="346"/>
    </row>
    <row r="87" spans="1:16" ht="25" customHeight="1" x14ac:dyDescent="0.35">
      <c r="A87" s="74">
        <v>82</v>
      </c>
      <c r="B87" s="130"/>
      <c r="C87" s="130"/>
      <c r="D87" s="130"/>
      <c r="E87" s="130"/>
      <c r="F87" s="74"/>
      <c r="G87" s="336"/>
      <c r="H87" s="338"/>
      <c r="I87" s="346"/>
      <c r="J87" s="349"/>
      <c r="K87" s="346"/>
      <c r="L87" s="346"/>
      <c r="M87" s="346"/>
      <c r="N87" s="350"/>
      <c r="O87" s="351"/>
      <c r="P87" s="346"/>
    </row>
    <row r="88" spans="1:16" ht="25" customHeight="1" x14ac:dyDescent="0.35">
      <c r="A88" s="74">
        <v>83</v>
      </c>
      <c r="B88" s="130"/>
      <c r="C88" s="130"/>
      <c r="D88" s="130"/>
      <c r="E88" s="130"/>
      <c r="F88" s="74"/>
      <c r="G88" s="336"/>
      <c r="H88" s="338"/>
      <c r="I88" s="346"/>
      <c r="J88" s="349"/>
      <c r="K88" s="346"/>
      <c r="L88" s="346"/>
      <c r="M88" s="346"/>
      <c r="N88" s="350"/>
      <c r="O88" s="351"/>
      <c r="P88" s="346"/>
    </row>
    <row r="89" spans="1:16" ht="25" customHeight="1" x14ac:dyDescent="0.35">
      <c r="A89" s="74">
        <v>84</v>
      </c>
      <c r="B89" s="130"/>
      <c r="C89" s="130"/>
      <c r="D89" s="130"/>
      <c r="E89" s="130"/>
      <c r="F89" s="74"/>
      <c r="G89" s="336"/>
      <c r="H89" s="338"/>
      <c r="I89" s="346"/>
      <c r="J89" s="349"/>
      <c r="K89" s="346"/>
      <c r="L89" s="346"/>
      <c r="M89" s="346"/>
      <c r="N89" s="350"/>
      <c r="O89" s="351"/>
      <c r="P89" s="346"/>
    </row>
    <row r="90" spans="1:16" ht="25" customHeight="1" x14ac:dyDescent="0.35">
      <c r="A90" s="74">
        <v>85</v>
      </c>
      <c r="B90" s="130"/>
      <c r="C90" s="130"/>
      <c r="D90" s="130"/>
      <c r="E90" s="130"/>
      <c r="F90" s="74"/>
      <c r="G90" s="336"/>
      <c r="H90" s="338"/>
      <c r="I90" s="346"/>
      <c r="J90" s="349"/>
      <c r="K90" s="346"/>
      <c r="L90" s="346"/>
      <c r="M90" s="346"/>
      <c r="N90" s="350"/>
      <c r="O90" s="351"/>
      <c r="P90" s="346"/>
    </row>
    <row r="91" spans="1:16" ht="25" customHeight="1" x14ac:dyDescent="0.35">
      <c r="A91" s="74">
        <v>86</v>
      </c>
      <c r="B91" s="130"/>
      <c r="C91" s="130"/>
      <c r="D91" s="130"/>
      <c r="E91" s="130"/>
      <c r="F91" s="74"/>
      <c r="G91" s="336"/>
      <c r="H91" s="338"/>
      <c r="I91" s="346"/>
      <c r="J91" s="349"/>
      <c r="K91" s="346"/>
      <c r="L91" s="346"/>
      <c r="M91" s="346"/>
      <c r="N91" s="350"/>
      <c r="O91" s="351"/>
      <c r="P91" s="346"/>
    </row>
    <row r="92" spans="1:16" ht="25" customHeight="1" x14ac:dyDescent="0.35">
      <c r="A92" s="74">
        <v>87</v>
      </c>
      <c r="B92" s="130"/>
      <c r="C92" s="130"/>
      <c r="D92" s="130"/>
      <c r="E92" s="130"/>
      <c r="F92" s="74"/>
      <c r="G92" s="336"/>
      <c r="H92" s="338"/>
      <c r="I92" s="346"/>
      <c r="J92" s="349"/>
      <c r="K92" s="346"/>
      <c r="L92" s="346"/>
      <c r="M92" s="346"/>
      <c r="N92" s="350"/>
      <c r="O92" s="351"/>
      <c r="P92" s="346"/>
    </row>
    <row r="93" spans="1:16" ht="25" customHeight="1" x14ac:dyDescent="0.35">
      <c r="A93" s="74">
        <v>88</v>
      </c>
      <c r="B93" s="130"/>
      <c r="C93" s="130"/>
      <c r="D93" s="130"/>
      <c r="E93" s="130"/>
      <c r="F93" s="74"/>
      <c r="G93" s="336"/>
      <c r="H93" s="338"/>
      <c r="I93" s="346"/>
      <c r="J93" s="349"/>
      <c r="K93" s="346"/>
      <c r="L93" s="346"/>
      <c r="M93" s="346"/>
      <c r="N93" s="350"/>
      <c r="O93" s="351"/>
      <c r="P93" s="346"/>
    </row>
    <row r="94" spans="1:16" ht="25" customHeight="1" x14ac:dyDescent="0.35">
      <c r="A94" s="74">
        <v>89</v>
      </c>
      <c r="B94" s="130"/>
      <c r="C94" s="130"/>
      <c r="D94" s="130"/>
      <c r="E94" s="130"/>
      <c r="F94" s="74"/>
      <c r="G94" s="336"/>
      <c r="H94" s="338"/>
      <c r="I94" s="346"/>
      <c r="J94" s="349"/>
      <c r="K94" s="346"/>
      <c r="L94" s="346"/>
      <c r="M94" s="346"/>
      <c r="N94" s="350"/>
      <c r="O94" s="351"/>
      <c r="P94" s="346"/>
    </row>
    <row r="95" spans="1:16" ht="25" customHeight="1" x14ac:dyDescent="0.35">
      <c r="A95" s="74">
        <v>90</v>
      </c>
      <c r="B95" s="130"/>
      <c r="C95" s="130"/>
      <c r="D95" s="130"/>
      <c r="E95" s="130"/>
      <c r="F95" s="74"/>
      <c r="G95" s="336"/>
      <c r="H95" s="338"/>
      <c r="I95" s="346"/>
      <c r="J95" s="349"/>
      <c r="K95" s="346"/>
      <c r="L95" s="346"/>
      <c r="M95" s="346"/>
      <c r="N95" s="350"/>
      <c r="O95" s="351"/>
      <c r="P95" s="346"/>
    </row>
    <row r="96" spans="1:16" ht="25" customHeight="1" x14ac:dyDescent="0.35">
      <c r="A96" s="74">
        <v>91</v>
      </c>
      <c r="B96" s="130"/>
      <c r="C96" s="130"/>
      <c r="D96" s="130"/>
      <c r="E96" s="130"/>
      <c r="F96" s="74"/>
      <c r="G96" s="336"/>
      <c r="H96" s="338"/>
      <c r="I96" s="346"/>
      <c r="J96" s="349"/>
      <c r="K96" s="346"/>
      <c r="L96" s="346"/>
      <c r="M96" s="346"/>
      <c r="N96" s="350"/>
      <c r="O96" s="351"/>
      <c r="P96" s="346"/>
    </row>
    <row r="97" spans="1:16" ht="25" customHeight="1" x14ac:dyDescent="0.35">
      <c r="A97" s="74">
        <v>92</v>
      </c>
      <c r="B97" s="130"/>
      <c r="C97" s="130"/>
      <c r="D97" s="130"/>
      <c r="E97" s="130"/>
      <c r="F97" s="74"/>
      <c r="G97" s="336"/>
      <c r="H97" s="338"/>
      <c r="I97" s="346"/>
      <c r="J97" s="349"/>
      <c r="K97" s="346"/>
      <c r="L97" s="346"/>
      <c r="M97" s="346"/>
      <c r="N97" s="350"/>
      <c r="O97" s="351"/>
      <c r="P97" s="346"/>
    </row>
    <row r="98" spans="1:16" ht="25" customHeight="1" x14ac:dyDescent="0.35">
      <c r="A98" s="74">
        <v>93</v>
      </c>
      <c r="B98" s="130"/>
      <c r="C98" s="130"/>
      <c r="D98" s="130"/>
      <c r="E98" s="130"/>
      <c r="F98" s="74"/>
      <c r="G98" s="336"/>
      <c r="H98" s="338"/>
      <c r="I98" s="346"/>
      <c r="J98" s="349"/>
      <c r="K98" s="346"/>
      <c r="L98" s="346"/>
      <c r="M98" s="346"/>
      <c r="N98" s="350"/>
      <c r="O98" s="351"/>
      <c r="P98" s="346"/>
    </row>
    <row r="99" spans="1:16" ht="25" customHeight="1" x14ac:dyDescent="0.35">
      <c r="A99" s="74">
        <v>94</v>
      </c>
      <c r="B99" s="130"/>
      <c r="C99" s="130"/>
      <c r="D99" s="130"/>
      <c r="E99" s="130"/>
      <c r="F99" s="74"/>
      <c r="G99" s="336"/>
      <c r="H99" s="338"/>
      <c r="I99" s="346"/>
      <c r="J99" s="349"/>
      <c r="K99" s="346"/>
      <c r="L99" s="346"/>
      <c r="M99" s="346"/>
      <c r="N99" s="350"/>
      <c r="O99" s="351"/>
      <c r="P99" s="346"/>
    </row>
    <row r="100" spans="1:16" ht="25" customHeight="1" x14ac:dyDescent="0.35">
      <c r="A100" s="74">
        <v>95</v>
      </c>
      <c r="B100" s="130"/>
      <c r="C100" s="130"/>
      <c r="D100" s="130"/>
      <c r="E100" s="130"/>
      <c r="F100" s="74"/>
      <c r="G100" s="336"/>
      <c r="H100" s="338"/>
      <c r="I100" s="346"/>
      <c r="J100" s="349"/>
      <c r="K100" s="346"/>
      <c r="L100" s="346"/>
      <c r="M100" s="346"/>
      <c r="N100" s="350"/>
      <c r="O100" s="351"/>
      <c r="P100" s="346"/>
    </row>
    <row r="101" spans="1:16" ht="25" customHeight="1" x14ac:dyDescent="0.35">
      <c r="A101" s="74">
        <v>96</v>
      </c>
      <c r="B101" s="130"/>
      <c r="C101" s="130"/>
      <c r="D101" s="130"/>
      <c r="E101" s="130"/>
      <c r="F101" s="74"/>
      <c r="G101" s="336"/>
      <c r="H101" s="338"/>
      <c r="I101" s="346"/>
      <c r="J101" s="349"/>
      <c r="K101" s="346"/>
      <c r="L101" s="346"/>
      <c r="M101" s="346"/>
      <c r="N101" s="350"/>
      <c r="O101" s="351"/>
      <c r="P101" s="346"/>
    </row>
    <row r="102" spans="1:16" ht="25" customHeight="1" x14ac:dyDescent="0.35">
      <c r="A102" s="74">
        <v>97</v>
      </c>
      <c r="B102" s="130"/>
      <c r="C102" s="130"/>
      <c r="D102" s="130"/>
      <c r="E102" s="130"/>
      <c r="F102" s="74"/>
      <c r="G102" s="336"/>
      <c r="H102" s="338"/>
      <c r="I102" s="346"/>
      <c r="J102" s="349"/>
      <c r="K102" s="346"/>
      <c r="L102" s="346"/>
      <c r="M102" s="346"/>
      <c r="N102" s="350"/>
      <c r="O102" s="351"/>
      <c r="P102" s="346"/>
    </row>
    <row r="103" spans="1:16" ht="25" customHeight="1" x14ac:dyDescent="0.35">
      <c r="A103" s="74">
        <v>98</v>
      </c>
      <c r="B103" s="130"/>
      <c r="C103" s="130"/>
      <c r="D103" s="130"/>
      <c r="E103" s="130"/>
      <c r="F103" s="74"/>
      <c r="G103" s="336"/>
      <c r="H103" s="338"/>
      <c r="I103" s="346"/>
      <c r="J103" s="349"/>
      <c r="K103" s="346"/>
      <c r="L103" s="346"/>
      <c r="M103" s="346"/>
      <c r="N103" s="350"/>
      <c r="O103" s="351"/>
      <c r="P103" s="346"/>
    </row>
    <row r="104" spans="1:16" ht="25" customHeight="1" x14ac:dyDescent="0.35">
      <c r="A104" s="74">
        <v>99</v>
      </c>
      <c r="B104" s="130"/>
      <c r="C104" s="130"/>
      <c r="D104" s="130"/>
      <c r="E104" s="130"/>
      <c r="F104" s="74"/>
      <c r="G104" s="336"/>
      <c r="H104" s="338"/>
      <c r="I104" s="346"/>
      <c r="J104" s="349"/>
      <c r="K104" s="346"/>
      <c r="L104" s="346"/>
      <c r="M104" s="346"/>
      <c r="N104" s="350"/>
      <c r="O104" s="351"/>
      <c r="P104" s="346"/>
    </row>
    <row r="105" spans="1:16" ht="25" customHeight="1" x14ac:dyDescent="0.35">
      <c r="A105" s="74">
        <v>100</v>
      </c>
      <c r="B105" s="130"/>
      <c r="C105" s="130"/>
      <c r="D105" s="130"/>
      <c r="E105" s="130"/>
      <c r="F105" s="74"/>
      <c r="G105" s="336"/>
      <c r="H105" s="338"/>
      <c r="I105" s="346"/>
      <c r="J105" s="349"/>
      <c r="K105" s="346"/>
      <c r="L105" s="346"/>
      <c r="M105" s="346"/>
      <c r="N105" s="350"/>
      <c r="O105" s="351"/>
      <c r="P105" s="346"/>
    </row>
    <row r="106" spans="1:16" ht="25" customHeight="1" x14ac:dyDescent="0.35">
      <c r="A106" s="74">
        <v>101</v>
      </c>
      <c r="B106" s="130"/>
      <c r="C106" s="130"/>
      <c r="D106" s="130"/>
      <c r="E106" s="130"/>
      <c r="F106" s="74"/>
      <c r="G106" s="336"/>
      <c r="H106" s="338"/>
      <c r="I106" s="346"/>
      <c r="J106" s="349"/>
      <c r="K106" s="346"/>
      <c r="L106" s="346"/>
      <c r="M106" s="346"/>
      <c r="N106" s="350"/>
      <c r="O106" s="351"/>
      <c r="P106" s="346"/>
    </row>
    <row r="107" spans="1:16" ht="25" customHeight="1" x14ac:dyDescent="0.35">
      <c r="A107" s="74">
        <v>102</v>
      </c>
      <c r="B107" s="130"/>
      <c r="C107" s="130"/>
      <c r="D107" s="130"/>
      <c r="E107" s="130"/>
      <c r="F107" s="74"/>
      <c r="G107" s="336"/>
      <c r="H107" s="338"/>
      <c r="I107" s="346"/>
      <c r="J107" s="349"/>
      <c r="K107" s="346"/>
      <c r="L107" s="346"/>
      <c r="M107" s="346"/>
      <c r="N107" s="350"/>
      <c r="O107" s="351"/>
      <c r="P107" s="346"/>
    </row>
    <row r="108" spans="1:16" ht="25" customHeight="1" x14ac:dyDescent="0.35">
      <c r="A108" s="74">
        <v>103</v>
      </c>
      <c r="B108" s="130"/>
      <c r="C108" s="130"/>
      <c r="D108" s="130"/>
      <c r="E108" s="130"/>
      <c r="F108" s="74"/>
      <c r="G108" s="336"/>
      <c r="H108" s="338"/>
      <c r="I108" s="346"/>
      <c r="J108" s="349"/>
      <c r="K108" s="346"/>
      <c r="L108" s="346"/>
      <c r="M108" s="346"/>
      <c r="N108" s="350"/>
      <c r="O108" s="351"/>
      <c r="P108" s="346"/>
    </row>
    <row r="109" spans="1:16" ht="25" customHeight="1" x14ac:dyDescent="0.35">
      <c r="A109" s="74">
        <v>104</v>
      </c>
      <c r="B109" s="130"/>
      <c r="C109" s="130"/>
      <c r="D109" s="130"/>
      <c r="E109" s="130"/>
      <c r="F109" s="74"/>
      <c r="G109" s="336"/>
      <c r="H109" s="338"/>
      <c r="I109" s="346"/>
      <c r="J109" s="349"/>
      <c r="K109" s="346"/>
      <c r="L109" s="346"/>
      <c r="M109" s="346"/>
      <c r="N109" s="350"/>
      <c r="O109" s="351"/>
      <c r="P109" s="346"/>
    </row>
    <row r="110" spans="1:16" ht="25" customHeight="1" x14ac:dyDescent="0.35">
      <c r="A110" s="74">
        <v>105</v>
      </c>
      <c r="B110" s="130"/>
      <c r="C110" s="130"/>
      <c r="D110" s="130"/>
      <c r="E110" s="130"/>
      <c r="F110" s="74"/>
      <c r="G110" s="336"/>
      <c r="H110" s="338"/>
      <c r="I110" s="346"/>
      <c r="J110" s="349"/>
      <c r="K110" s="346"/>
      <c r="L110" s="346"/>
      <c r="M110" s="346"/>
      <c r="N110" s="350"/>
      <c r="O110" s="351"/>
      <c r="P110" s="346"/>
    </row>
    <row r="111" spans="1:16" ht="25" customHeight="1" x14ac:dyDescent="0.35">
      <c r="A111" s="74">
        <v>106</v>
      </c>
      <c r="B111" s="130"/>
      <c r="C111" s="130"/>
      <c r="D111" s="130"/>
      <c r="E111" s="130"/>
      <c r="F111" s="74"/>
      <c r="G111" s="336"/>
      <c r="H111" s="338"/>
      <c r="I111" s="346"/>
      <c r="J111" s="349"/>
      <c r="K111" s="346"/>
      <c r="L111" s="346"/>
      <c r="M111" s="346"/>
      <c r="N111" s="350"/>
      <c r="O111" s="351"/>
      <c r="P111" s="346"/>
    </row>
    <row r="112" spans="1:16" ht="25" customHeight="1" x14ac:dyDescent="0.35">
      <c r="A112" s="74">
        <v>107</v>
      </c>
      <c r="B112" s="130"/>
      <c r="C112" s="130"/>
      <c r="D112" s="130"/>
      <c r="E112" s="130"/>
      <c r="F112" s="74"/>
      <c r="G112" s="336"/>
      <c r="H112" s="338"/>
      <c r="I112" s="346"/>
      <c r="J112" s="349"/>
      <c r="K112" s="346"/>
      <c r="L112" s="346"/>
      <c r="M112" s="346"/>
      <c r="N112" s="350"/>
      <c r="O112" s="351"/>
      <c r="P112" s="346"/>
    </row>
    <row r="113" spans="1:16" ht="25" customHeight="1" x14ac:dyDescent="0.35">
      <c r="A113" s="74">
        <v>108</v>
      </c>
      <c r="B113" s="130"/>
      <c r="C113" s="130"/>
      <c r="D113" s="130"/>
      <c r="E113" s="130"/>
      <c r="F113" s="74"/>
      <c r="G113" s="336"/>
      <c r="H113" s="338"/>
      <c r="I113" s="346"/>
      <c r="J113" s="349"/>
      <c r="K113" s="346"/>
      <c r="L113" s="346"/>
      <c r="M113" s="346"/>
      <c r="N113" s="350"/>
      <c r="O113" s="351"/>
      <c r="P113" s="346"/>
    </row>
    <row r="114" spans="1:16" ht="25" customHeight="1" x14ac:dyDescent="0.35">
      <c r="A114" s="74">
        <v>109</v>
      </c>
      <c r="B114" s="130"/>
      <c r="C114" s="130"/>
      <c r="D114" s="130"/>
      <c r="E114" s="130"/>
      <c r="F114" s="74"/>
      <c r="G114" s="336"/>
      <c r="H114" s="338"/>
      <c r="I114" s="346"/>
      <c r="J114" s="349"/>
      <c r="K114" s="346"/>
      <c r="L114" s="346"/>
      <c r="M114" s="346"/>
      <c r="N114" s="350"/>
      <c r="O114" s="351"/>
      <c r="P114" s="346"/>
    </row>
    <row r="115" spans="1:16" ht="25" customHeight="1" x14ac:dyDescent="0.35">
      <c r="A115" s="74">
        <v>110</v>
      </c>
      <c r="B115" s="130"/>
      <c r="C115" s="130"/>
      <c r="D115" s="130"/>
      <c r="E115" s="130"/>
      <c r="F115" s="74"/>
      <c r="G115" s="336"/>
      <c r="H115" s="338"/>
      <c r="I115" s="346"/>
      <c r="J115" s="349"/>
      <c r="K115" s="346"/>
      <c r="L115" s="346"/>
      <c r="M115" s="346"/>
      <c r="N115" s="350"/>
      <c r="O115" s="351"/>
      <c r="P115" s="346"/>
    </row>
    <row r="116" spans="1:16" ht="25" customHeight="1" x14ac:dyDescent="0.35">
      <c r="A116" s="74">
        <v>111</v>
      </c>
      <c r="B116" s="130"/>
      <c r="C116" s="130"/>
      <c r="D116" s="130"/>
      <c r="E116" s="130"/>
      <c r="F116" s="74"/>
      <c r="G116" s="336"/>
      <c r="H116" s="338"/>
      <c r="I116" s="346"/>
      <c r="J116" s="349"/>
      <c r="K116" s="346"/>
      <c r="L116" s="346"/>
      <c r="M116" s="346"/>
      <c r="N116" s="350"/>
      <c r="O116" s="351"/>
      <c r="P116" s="346"/>
    </row>
    <row r="117" spans="1:16" ht="25" customHeight="1" x14ac:dyDescent="0.35">
      <c r="A117" s="74">
        <v>112</v>
      </c>
      <c r="B117" s="130"/>
      <c r="C117" s="130"/>
      <c r="D117" s="130"/>
      <c r="E117" s="130"/>
      <c r="F117" s="74"/>
      <c r="G117" s="336"/>
      <c r="H117" s="338"/>
      <c r="I117" s="346"/>
      <c r="J117" s="349"/>
      <c r="K117" s="346"/>
      <c r="L117" s="346"/>
      <c r="M117" s="346"/>
      <c r="N117" s="350"/>
      <c r="O117" s="351"/>
      <c r="P117" s="346"/>
    </row>
    <row r="118" spans="1:16" ht="25" customHeight="1" x14ac:dyDescent="0.35">
      <c r="A118" s="74">
        <v>113</v>
      </c>
      <c r="B118" s="130"/>
      <c r="C118" s="130"/>
      <c r="D118" s="130"/>
      <c r="E118" s="130"/>
      <c r="F118" s="74"/>
      <c r="G118" s="336"/>
      <c r="H118" s="338"/>
      <c r="I118" s="346"/>
      <c r="J118" s="349"/>
      <c r="K118" s="346"/>
      <c r="L118" s="346"/>
      <c r="M118" s="346"/>
      <c r="N118" s="350"/>
      <c r="O118" s="351"/>
      <c r="P118" s="346"/>
    </row>
    <row r="119" spans="1:16" ht="25" customHeight="1" x14ac:dyDescent="0.35">
      <c r="A119" s="74">
        <v>114</v>
      </c>
      <c r="B119" s="130"/>
      <c r="C119" s="130"/>
      <c r="D119" s="130"/>
      <c r="E119" s="130"/>
      <c r="F119" s="74"/>
      <c r="G119" s="336"/>
      <c r="H119" s="338"/>
      <c r="I119" s="346"/>
      <c r="J119" s="349"/>
      <c r="K119" s="346"/>
      <c r="L119" s="346"/>
      <c r="M119" s="346"/>
      <c r="N119" s="350"/>
      <c r="O119" s="351"/>
      <c r="P119" s="346"/>
    </row>
    <row r="120" spans="1:16" ht="25" customHeight="1" x14ac:dyDescent="0.35">
      <c r="A120" s="74">
        <v>115</v>
      </c>
      <c r="B120" s="130"/>
      <c r="C120" s="130"/>
      <c r="D120" s="130"/>
      <c r="E120" s="130"/>
      <c r="F120" s="74"/>
      <c r="G120" s="336"/>
      <c r="H120" s="338"/>
      <c r="I120" s="346"/>
      <c r="J120" s="349"/>
      <c r="K120" s="346"/>
      <c r="L120" s="346"/>
      <c r="M120" s="346"/>
      <c r="N120" s="350"/>
      <c r="O120" s="351"/>
      <c r="P120" s="346"/>
    </row>
    <row r="121" spans="1:16" ht="25" customHeight="1" x14ac:dyDescent="0.35">
      <c r="A121" s="74">
        <v>116</v>
      </c>
      <c r="B121" s="130"/>
      <c r="C121" s="130"/>
      <c r="D121" s="130"/>
      <c r="E121" s="130"/>
      <c r="F121" s="74"/>
      <c r="G121" s="336"/>
      <c r="H121" s="338"/>
      <c r="I121" s="346"/>
      <c r="J121" s="349"/>
      <c r="K121" s="346"/>
      <c r="L121" s="346"/>
      <c r="M121" s="346"/>
      <c r="N121" s="350"/>
      <c r="O121" s="351"/>
      <c r="P121" s="346"/>
    </row>
    <row r="122" spans="1:16" ht="25" customHeight="1" x14ac:dyDescent="0.35">
      <c r="A122" s="74">
        <v>117</v>
      </c>
      <c r="B122" s="130"/>
      <c r="C122" s="130"/>
      <c r="D122" s="130"/>
      <c r="E122" s="130"/>
      <c r="F122" s="74"/>
      <c r="G122" s="336"/>
      <c r="H122" s="338"/>
      <c r="I122" s="346"/>
      <c r="J122" s="349"/>
      <c r="K122" s="346"/>
      <c r="L122" s="346"/>
      <c r="M122" s="346"/>
      <c r="N122" s="350"/>
      <c r="O122" s="351"/>
      <c r="P122" s="346"/>
    </row>
    <row r="123" spans="1:16" ht="25" customHeight="1" x14ac:dyDescent="0.35">
      <c r="A123" s="74">
        <v>118</v>
      </c>
      <c r="B123" s="130"/>
      <c r="C123" s="130"/>
      <c r="D123" s="130"/>
      <c r="E123" s="130"/>
      <c r="F123" s="74"/>
      <c r="G123" s="336"/>
      <c r="H123" s="338"/>
      <c r="I123" s="346"/>
      <c r="J123" s="349"/>
      <c r="K123" s="346"/>
      <c r="L123" s="346"/>
      <c r="M123" s="346"/>
      <c r="N123" s="350"/>
      <c r="O123" s="351"/>
      <c r="P123" s="346"/>
    </row>
    <row r="124" spans="1:16" ht="25" customHeight="1" x14ac:dyDescent="0.35">
      <c r="A124" s="74">
        <v>119</v>
      </c>
      <c r="B124" s="130"/>
      <c r="C124" s="130"/>
      <c r="D124" s="130"/>
      <c r="E124" s="130"/>
      <c r="F124" s="74"/>
      <c r="G124" s="336"/>
      <c r="H124" s="338"/>
      <c r="I124" s="346"/>
      <c r="J124" s="349"/>
      <c r="K124" s="346"/>
      <c r="L124" s="346"/>
      <c r="M124" s="346"/>
      <c r="N124" s="350"/>
      <c r="O124" s="351"/>
      <c r="P124" s="346"/>
    </row>
    <row r="125" spans="1:16" ht="25" customHeight="1" x14ac:dyDescent="0.35">
      <c r="A125" s="74">
        <v>120</v>
      </c>
      <c r="B125" s="130"/>
      <c r="C125" s="130"/>
      <c r="D125" s="130"/>
      <c r="E125" s="130"/>
      <c r="F125" s="74"/>
      <c r="G125" s="336"/>
      <c r="H125" s="338"/>
      <c r="I125" s="346"/>
      <c r="J125" s="349"/>
      <c r="K125" s="346"/>
      <c r="L125" s="346"/>
      <c r="M125" s="346"/>
      <c r="N125" s="350"/>
      <c r="O125" s="351"/>
      <c r="P125" s="346"/>
    </row>
    <row r="126" spans="1:16" ht="25" customHeight="1" x14ac:dyDescent="0.35">
      <c r="A126" s="74">
        <v>121</v>
      </c>
      <c r="B126" s="130"/>
      <c r="C126" s="130"/>
      <c r="D126" s="130"/>
      <c r="E126" s="130"/>
      <c r="F126" s="74"/>
      <c r="G126" s="336"/>
      <c r="H126" s="338"/>
      <c r="I126" s="346"/>
      <c r="J126" s="349"/>
      <c r="K126" s="346"/>
      <c r="L126" s="346"/>
      <c r="M126" s="346"/>
      <c r="N126" s="350"/>
      <c r="O126" s="351"/>
      <c r="P126" s="346"/>
    </row>
    <row r="127" spans="1:16" ht="25" customHeight="1" x14ac:dyDescent="0.35">
      <c r="A127" s="74">
        <v>122</v>
      </c>
      <c r="B127" s="130"/>
      <c r="C127" s="130"/>
      <c r="D127" s="130"/>
      <c r="E127" s="130"/>
      <c r="F127" s="74"/>
      <c r="G127" s="336"/>
      <c r="H127" s="338"/>
      <c r="I127" s="346"/>
      <c r="J127" s="349"/>
      <c r="K127" s="346"/>
      <c r="L127" s="346"/>
      <c r="M127" s="346"/>
      <c r="N127" s="350"/>
      <c r="O127" s="351"/>
      <c r="P127" s="346"/>
    </row>
    <row r="128" spans="1:16" ht="25" customHeight="1" x14ac:dyDescent="0.35">
      <c r="A128" s="74">
        <v>123</v>
      </c>
      <c r="B128" s="130"/>
      <c r="C128" s="130"/>
      <c r="D128" s="130"/>
      <c r="E128" s="130"/>
      <c r="F128" s="74"/>
      <c r="G128" s="336"/>
      <c r="H128" s="338"/>
      <c r="I128" s="346"/>
      <c r="J128" s="349"/>
      <c r="K128" s="346"/>
      <c r="L128" s="346"/>
      <c r="M128" s="346"/>
      <c r="N128" s="350"/>
      <c r="O128" s="351"/>
      <c r="P128" s="346"/>
    </row>
    <row r="129" spans="1:16" ht="25" customHeight="1" x14ac:dyDescent="0.35">
      <c r="A129" s="74">
        <v>124</v>
      </c>
      <c r="B129" s="130"/>
      <c r="C129" s="130"/>
      <c r="D129" s="130"/>
      <c r="E129" s="130"/>
      <c r="F129" s="74"/>
      <c r="G129" s="336"/>
      <c r="H129" s="338"/>
      <c r="I129" s="346"/>
      <c r="J129" s="349"/>
      <c r="K129" s="346"/>
      <c r="L129" s="346"/>
      <c r="M129" s="346"/>
      <c r="N129" s="350"/>
      <c r="O129" s="351"/>
      <c r="P129" s="346"/>
    </row>
    <row r="130" spans="1:16" ht="25" customHeight="1" x14ac:dyDescent="0.35">
      <c r="A130" s="74">
        <v>125</v>
      </c>
      <c r="B130" s="130"/>
      <c r="C130" s="130"/>
      <c r="D130" s="130"/>
      <c r="E130" s="130"/>
      <c r="F130" s="74"/>
      <c r="G130" s="336"/>
      <c r="H130" s="338"/>
      <c r="I130" s="346"/>
      <c r="J130" s="349"/>
      <c r="K130" s="346"/>
      <c r="L130" s="346"/>
      <c r="M130" s="346"/>
      <c r="N130" s="350"/>
      <c r="O130" s="351"/>
      <c r="P130" s="346"/>
    </row>
    <row r="131" spans="1:16" ht="25" customHeight="1" x14ac:dyDescent="0.35">
      <c r="A131" s="74">
        <v>126</v>
      </c>
      <c r="B131" s="130"/>
      <c r="C131" s="130"/>
      <c r="D131" s="130"/>
      <c r="E131" s="130"/>
      <c r="F131" s="74"/>
      <c r="G131" s="336"/>
      <c r="H131" s="338"/>
      <c r="I131" s="346"/>
      <c r="J131" s="349"/>
      <c r="K131" s="346"/>
      <c r="L131" s="346"/>
      <c r="M131" s="346"/>
      <c r="N131" s="350"/>
      <c r="O131" s="351"/>
      <c r="P131" s="346"/>
    </row>
    <row r="132" spans="1:16" ht="25" customHeight="1" x14ac:dyDescent="0.35">
      <c r="A132" s="74">
        <v>127</v>
      </c>
      <c r="B132" s="130"/>
      <c r="C132" s="130"/>
      <c r="D132" s="130"/>
      <c r="E132" s="130"/>
      <c r="F132" s="74"/>
      <c r="G132" s="336"/>
      <c r="H132" s="338"/>
      <c r="I132" s="346"/>
      <c r="J132" s="349"/>
      <c r="K132" s="346"/>
      <c r="L132" s="346"/>
      <c r="M132" s="346"/>
      <c r="N132" s="350"/>
      <c r="O132" s="351"/>
      <c r="P132" s="346"/>
    </row>
    <row r="133" spans="1:16" ht="25" customHeight="1" x14ac:dyDescent="0.35">
      <c r="A133" s="74">
        <v>128</v>
      </c>
      <c r="B133" s="130"/>
      <c r="C133" s="130"/>
      <c r="D133" s="130"/>
      <c r="E133" s="130"/>
      <c r="F133" s="74"/>
      <c r="G133" s="336"/>
      <c r="H133" s="338"/>
      <c r="I133" s="346"/>
      <c r="J133" s="349"/>
      <c r="K133" s="346"/>
      <c r="L133" s="346"/>
      <c r="M133" s="346"/>
      <c r="N133" s="350"/>
      <c r="O133" s="351"/>
      <c r="P133" s="346"/>
    </row>
    <row r="134" spans="1:16" ht="25" customHeight="1" x14ac:dyDescent="0.35">
      <c r="A134" s="74">
        <v>129</v>
      </c>
      <c r="B134" s="130"/>
      <c r="C134" s="130"/>
      <c r="D134" s="130"/>
      <c r="E134" s="130"/>
      <c r="F134" s="74"/>
      <c r="G134" s="336"/>
      <c r="H134" s="338"/>
      <c r="I134" s="346"/>
      <c r="J134" s="349"/>
      <c r="K134" s="346"/>
      <c r="L134" s="346"/>
      <c r="M134" s="346"/>
      <c r="N134" s="350"/>
      <c r="O134" s="351"/>
      <c r="P134" s="346"/>
    </row>
    <row r="135" spans="1:16" ht="25" customHeight="1" x14ac:dyDescent="0.35">
      <c r="A135" s="74">
        <v>130</v>
      </c>
      <c r="B135" s="130"/>
      <c r="C135" s="130"/>
      <c r="D135" s="130"/>
      <c r="E135" s="130"/>
      <c r="F135" s="74"/>
      <c r="G135" s="336"/>
      <c r="H135" s="338"/>
      <c r="I135" s="346"/>
      <c r="J135" s="349"/>
      <c r="K135" s="346"/>
      <c r="L135" s="346"/>
      <c r="M135" s="346"/>
      <c r="N135" s="350"/>
      <c r="O135" s="351"/>
      <c r="P135" s="346"/>
    </row>
    <row r="136" spans="1:16" ht="25" customHeight="1" x14ac:dyDescent="0.35">
      <c r="A136" s="74">
        <v>131</v>
      </c>
      <c r="B136" s="130"/>
      <c r="C136" s="130"/>
      <c r="D136" s="130"/>
      <c r="E136" s="130"/>
      <c r="F136" s="74"/>
      <c r="G136" s="336"/>
      <c r="H136" s="338"/>
      <c r="I136" s="346"/>
      <c r="J136" s="349"/>
      <c r="K136" s="346"/>
      <c r="L136" s="346"/>
      <c r="M136" s="346"/>
      <c r="N136" s="350"/>
      <c r="O136" s="351"/>
      <c r="P136" s="346"/>
    </row>
    <row r="137" spans="1:16" ht="25" customHeight="1" x14ac:dyDescent="0.35">
      <c r="A137" s="74">
        <v>132</v>
      </c>
      <c r="B137" s="130"/>
      <c r="C137" s="130"/>
      <c r="D137" s="130"/>
      <c r="E137" s="130"/>
      <c r="F137" s="74"/>
      <c r="G137" s="336"/>
      <c r="H137" s="338"/>
      <c r="I137" s="346"/>
      <c r="J137" s="349"/>
      <c r="K137" s="346"/>
      <c r="L137" s="346"/>
      <c r="M137" s="346"/>
      <c r="N137" s="350"/>
      <c r="O137" s="351"/>
      <c r="P137" s="346"/>
    </row>
    <row r="138" spans="1:16" ht="25" customHeight="1" x14ac:dyDescent="0.35">
      <c r="A138" s="74">
        <v>133</v>
      </c>
      <c r="B138" s="130"/>
      <c r="C138" s="130"/>
      <c r="D138" s="130"/>
      <c r="E138" s="130"/>
      <c r="F138" s="74"/>
      <c r="G138" s="336"/>
      <c r="H138" s="338"/>
      <c r="I138" s="346"/>
      <c r="J138" s="349"/>
      <c r="K138" s="346"/>
      <c r="L138" s="346"/>
      <c r="M138" s="346"/>
      <c r="N138" s="350"/>
      <c r="O138" s="351"/>
      <c r="P138" s="346"/>
    </row>
    <row r="139" spans="1:16" ht="25" customHeight="1" x14ac:dyDescent="0.35">
      <c r="A139" s="74">
        <v>134</v>
      </c>
      <c r="B139" s="130"/>
      <c r="C139" s="130"/>
      <c r="D139" s="130"/>
      <c r="E139" s="130"/>
      <c r="F139" s="74"/>
      <c r="G139" s="336"/>
      <c r="H139" s="338"/>
      <c r="I139" s="346"/>
      <c r="J139" s="349"/>
      <c r="K139" s="346"/>
      <c r="L139" s="346"/>
      <c r="M139" s="346"/>
      <c r="N139" s="350"/>
      <c r="O139" s="351"/>
      <c r="P139" s="346"/>
    </row>
    <row r="140" spans="1:16" ht="25" customHeight="1" x14ac:dyDescent="0.35">
      <c r="A140" s="74">
        <v>135</v>
      </c>
      <c r="B140" s="130"/>
      <c r="C140" s="130"/>
      <c r="D140" s="130"/>
      <c r="E140" s="130"/>
      <c r="F140" s="74"/>
      <c r="G140" s="336"/>
      <c r="H140" s="338"/>
      <c r="I140" s="346"/>
      <c r="J140" s="349"/>
      <c r="K140" s="346"/>
      <c r="L140" s="346"/>
      <c r="M140" s="346"/>
      <c r="N140" s="350"/>
      <c r="O140" s="351"/>
      <c r="P140" s="346"/>
    </row>
    <row r="141" spans="1:16" ht="25" customHeight="1" x14ac:dyDescent="0.35">
      <c r="A141" s="74">
        <v>136</v>
      </c>
      <c r="B141" s="130"/>
      <c r="C141" s="130"/>
      <c r="D141" s="130"/>
      <c r="E141" s="130"/>
      <c r="F141" s="74"/>
      <c r="G141" s="336"/>
      <c r="H141" s="338"/>
      <c r="I141" s="346"/>
      <c r="J141" s="349"/>
      <c r="K141" s="346"/>
      <c r="L141" s="346"/>
      <c r="M141" s="346"/>
      <c r="N141" s="350"/>
      <c r="O141" s="351"/>
      <c r="P141" s="346"/>
    </row>
    <row r="142" spans="1:16" ht="25" customHeight="1" x14ac:dyDescent="0.35">
      <c r="A142" s="74">
        <v>137</v>
      </c>
      <c r="B142" s="130"/>
      <c r="C142" s="130"/>
      <c r="D142" s="130"/>
      <c r="E142" s="130"/>
      <c r="F142" s="74"/>
      <c r="G142" s="336"/>
      <c r="H142" s="338"/>
      <c r="I142" s="346"/>
      <c r="J142" s="349"/>
      <c r="K142" s="346"/>
      <c r="L142" s="346"/>
      <c r="M142" s="346"/>
      <c r="N142" s="350"/>
      <c r="O142" s="351"/>
      <c r="P142" s="346"/>
    </row>
    <row r="143" spans="1:16" ht="25" customHeight="1" x14ac:dyDescent="0.35">
      <c r="A143" s="74">
        <v>138</v>
      </c>
      <c r="B143" s="130"/>
      <c r="C143" s="130"/>
      <c r="D143" s="130"/>
      <c r="E143" s="130"/>
      <c r="F143" s="74"/>
      <c r="G143" s="336"/>
      <c r="H143" s="338"/>
      <c r="I143" s="346"/>
      <c r="J143" s="349"/>
      <c r="K143" s="346"/>
      <c r="L143" s="346"/>
      <c r="M143" s="346"/>
      <c r="N143" s="350"/>
      <c r="O143" s="351"/>
      <c r="P143" s="346"/>
    </row>
    <row r="144" spans="1:16" ht="25" customHeight="1" x14ac:dyDescent="0.35">
      <c r="A144" s="74">
        <v>139</v>
      </c>
      <c r="B144" s="130"/>
      <c r="C144" s="130"/>
      <c r="D144" s="130"/>
      <c r="E144" s="130"/>
      <c r="F144" s="74"/>
      <c r="G144" s="336"/>
      <c r="H144" s="338"/>
      <c r="I144" s="346"/>
      <c r="J144" s="349"/>
      <c r="K144" s="346"/>
      <c r="L144" s="346"/>
      <c r="M144" s="346"/>
      <c r="N144" s="350"/>
      <c r="O144" s="351"/>
      <c r="P144" s="346"/>
    </row>
    <row r="145" spans="1:16" ht="25" customHeight="1" x14ac:dyDescent="0.35">
      <c r="A145" s="74">
        <v>140</v>
      </c>
      <c r="B145" s="130"/>
      <c r="C145" s="130"/>
      <c r="D145" s="130"/>
      <c r="E145" s="130"/>
      <c r="F145" s="74"/>
      <c r="G145" s="336"/>
      <c r="H145" s="338"/>
      <c r="I145" s="346"/>
      <c r="J145" s="349"/>
      <c r="K145" s="346"/>
      <c r="L145" s="346"/>
      <c r="M145" s="346"/>
      <c r="N145" s="350"/>
      <c r="O145" s="351"/>
      <c r="P145" s="346"/>
    </row>
    <row r="146" spans="1:16" ht="25" customHeight="1" x14ac:dyDescent="0.35">
      <c r="A146" s="74">
        <v>141</v>
      </c>
      <c r="B146" s="130"/>
      <c r="C146" s="130"/>
      <c r="D146" s="130"/>
      <c r="E146" s="130"/>
      <c r="F146" s="74"/>
      <c r="G146" s="336"/>
      <c r="H146" s="338"/>
      <c r="I146" s="346"/>
      <c r="J146" s="349"/>
      <c r="K146" s="346"/>
      <c r="L146" s="346"/>
      <c r="M146" s="346"/>
      <c r="N146" s="350"/>
      <c r="O146" s="351"/>
      <c r="P146" s="346"/>
    </row>
    <row r="147" spans="1:16" ht="25" customHeight="1" x14ac:dyDescent="0.35">
      <c r="A147" s="74">
        <v>142</v>
      </c>
      <c r="B147" s="130"/>
      <c r="C147" s="130"/>
      <c r="D147" s="130"/>
      <c r="E147" s="130"/>
      <c r="F147" s="74"/>
      <c r="G147" s="336"/>
      <c r="H147" s="338"/>
      <c r="I147" s="346"/>
      <c r="J147" s="349"/>
      <c r="K147" s="346"/>
      <c r="L147" s="346"/>
      <c r="M147" s="346"/>
      <c r="N147" s="350"/>
      <c r="O147" s="351"/>
      <c r="P147" s="346"/>
    </row>
    <row r="148" spans="1:16" ht="25" customHeight="1" x14ac:dyDescent="0.35">
      <c r="A148" s="74">
        <v>143</v>
      </c>
      <c r="B148" s="130"/>
      <c r="C148" s="130"/>
      <c r="D148" s="130"/>
      <c r="E148" s="130"/>
      <c r="F148" s="74"/>
      <c r="G148" s="336"/>
      <c r="H148" s="338"/>
      <c r="I148" s="346"/>
      <c r="J148" s="349"/>
      <c r="K148" s="346"/>
      <c r="L148" s="346"/>
      <c r="M148" s="346"/>
      <c r="N148" s="350"/>
      <c r="O148" s="351"/>
      <c r="P148" s="346"/>
    </row>
    <row r="149" spans="1:16" ht="25" customHeight="1" x14ac:dyDescent="0.35">
      <c r="A149" s="74">
        <v>144</v>
      </c>
      <c r="B149" s="130"/>
      <c r="C149" s="130"/>
      <c r="D149" s="130"/>
      <c r="E149" s="130"/>
      <c r="F149" s="74"/>
      <c r="G149" s="336"/>
      <c r="H149" s="338"/>
      <c r="I149" s="346"/>
      <c r="J149" s="349"/>
      <c r="K149" s="346"/>
      <c r="L149" s="346"/>
      <c r="M149" s="346"/>
      <c r="N149" s="350"/>
      <c r="O149" s="351"/>
      <c r="P149" s="346"/>
    </row>
    <row r="150" spans="1:16" ht="25" customHeight="1" x14ac:dyDescent="0.35">
      <c r="A150" s="74">
        <v>145</v>
      </c>
      <c r="B150" s="130"/>
      <c r="C150" s="130"/>
      <c r="D150" s="130"/>
      <c r="E150" s="130"/>
      <c r="F150" s="74"/>
      <c r="G150" s="336"/>
      <c r="H150" s="338"/>
      <c r="I150" s="346"/>
      <c r="J150" s="349"/>
      <c r="K150" s="346"/>
      <c r="L150" s="346"/>
      <c r="M150" s="346"/>
      <c r="N150" s="350"/>
      <c r="O150" s="351"/>
      <c r="P150" s="346"/>
    </row>
    <row r="151" spans="1:16" ht="25" customHeight="1" x14ac:dyDescent="0.35">
      <c r="A151" s="74">
        <v>146</v>
      </c>
      <c r="B151" s="130"/>
      <c r="C151" s="130"/>
      <c r="D151" s="130"/>
      <c r="E151" s="130"/>
      <c r="F151" s="74"/>
      <c r="G151" s="336"/>
      <c r="H151" s="338"/>
      <c r="I151" s="346"/>
      <c r="J151" s="349"/>
      <c r="K151" s="346"/>
      <c r="L151" s="346"/>
      <c r="M151" s="346"/>
      <c r="N151" s="350"/>
      <c r="O151" s="351"/>
      <c r="P151" s="346"/>
    </row>
    <row r="152" spans="1:16" ht="25" customHeight="1" x14ac:dyDescent="0.35">
      <c r="A152" s="74">
        <v>147</v>
      </c>
      <c r="B152" s="130"/>
      <c r="C152" s="130"/>
      <c r="D152" s="130"/>
      <c r="E152" s="130"/>
      <c r="F152" s="74"/>
      <c r="G152" s="336"/>
      <c r="H152" s="338"/>
      <c r="I152" s="346"/>
      <c r="J152" s="349"/>
      <c r="K152" s="346"/>
      <c r="L152" s="346"/>
      <c r="M152" s="346"/>
      <c r="N152" s="350"/>
      <c r="O152" s="351"/>
      <c r="P152" s="346"/>
    </row>
    <row r="153" spans="1:16" ht="25" customHeight="1" x14ac:dyDescent="0.35">
      <c r="A153" s="74">
        <v>148</v>
      </c>
      <c r="B153" s="130"/>
      <c r="C153" s="130"/>
      <c r="D153" s="130"/>
      <c r="E153" s="130"/>
      <c r="F153" s="74"/>
      <c r="G153" s="336"/>
      <c r="H153" s="338"/>
      <c r="I153" s="346"/>
      <c r="J153" s="349"/>
      <c r="K153" s="346"/>
      <c r="L153" s="346"/>
      <c r="M153" s="346"/>
      <c r="N153" s="350"/>
      <c r="O153" s="351"/>
      <c r="P153" s="346"/>
    </row>
    <row r="154" spans="1:16" ht="25" customHeight="1" x14ac:dyDescent="0.35">
      <c r="A154" s="74">
        <v>149</v>
      </c>
      <c r="B154" s="130"/>
      <c r="C154" s="130"/>
      <c r="D154" s="130"/>
      <c r="E154" s="130"/>
      <c r="F154" s="74"/>
      <c r="G154" s="336"/>
      <c r="H154" s="338"/>
      <c r="I154" s="346"/>
      <c r="J154" s="349"/>
      <c r="K154" s="346"/>
      <c r="L154" s="346"/>
      <c r="M154" s="346"/>
      <c r="N154" s="350"/>
      <c r="O154" s="351"/>
      <c r="P154" s="346"/>
    </row>
    <row r="155" spans="1:16" ht="25" customHeight="1" x14ac:dyDescent="0.35">
      <c r="A155" s="74">
        <v>150</v>
      </c>
      <c r="B155" s="130"/>
      <c r="C155" s="130"/>
      <c r="D155" s="130"/>
      <c r="E155" s="130"/>
      <c r="F155" s="74"/>
      <c r="G155" s="336"/>
      <c r="H155" s="338"/>
      <c r="I155" s="346"/>
      <c r="J155" s="349"/>
      <c r="K155" s="346"/>
      <c r="L155" s="346"/>
      <c r="M155" s="346"/>
      <c r="N155" s="350"/>
      <c r="O155" s="351"/>
      <c r="P155" s="346"/>
    </row>
    <row r="156" spans="1:16" ht="25" customHeight="1" x14ac:dyDescent="0.35">
      <c r="A156" s="74">
        <v>151</v>
      </c>
      <c r="B156" s="130"/>
      <c r="C156" s="130"/>
      <c r="D156" s="130"/>
      <c r="E156" s="130"/>
      <c r="F156" s="74"/>
      <c r="G156" s="336"/>
      <c r="H156" s="338"/>
      <c r="I156" s="346"/>
      <c r="J156" s="349"/>
      <c r="K156" s="346"/>
      <c r="L156" s="346"/>
      <c r="M156" s="346"/>
      <c r="N156" s="350"/>
      <c r="O156" s="351"/>
      <c r="P156" s="346"/>
    </row>
    <row r="157" spans="1:16" ht="25" customHeight="1" x14ac:dyDescent="0.35">
      <c r="A157" s="74">
        <v>152</v>
      </c>
      <c r="B157" s="130"/>
      <c r="C157" s="130"/>
      <c r="D157" s="130"/>
      <c r="E157" s="130"/>
      <c r="F157" s="74"/>
      <c r="G157" s="336"/>
      <c r="H157" s="338"/>
      <c r="I157" s="346"/>
      <c r="J157" s="349"/>
      <c r="K157" s="346"/>
      <c r="L157" s="346"/>
      <c r="M157" s="346"/>
      <c r="N157" s="350"/>
      <c r="O157" s="351"/>
      <c r="P157" s="346"/>
    </row>
    <row r="158" spans="1:16" ht="25" customHeight="1" x14ac:dyDescent="0.35">
      <c r="A158" s="74">
        <v>153</v>
      </c>
      <c r="B158" s="130"/>
      <c r="C158" s="130"/>
      <c r="D158" s="130"/>
      <c r="E158" s="130"/>
      <c r="F158" s="74"/>
      <c r="G158" s="336"/>
      <c r="H158" s="338"/>
      <c r="I158" s="346"/>
      <c r="J158" s="349"/>
      <c r="K158" s="346"/>
      <c r="L158" s="346"/>
      <c r="M158" s="346"/>
      <c r="N158" s="350"/>
      <c r="O158" s="351"/>
      <c r="P158" s="346"/>
    </row>
    <row r="159" spans="1:16" ht="25" customHeight="1" x14ac:dyDescent="0.35">
      <c r="A159" s="1">
        <v>154</v>
      </c>
      <c r="G159" s="36"/>
      <c r="H159" s="10"/>
      <c r="P159" s="8"/>
    </row>
    <row r="160" spans="1:16" ht="25" customHeight="1" x14ac:dyDescent="0.35">
      <c r="A160" s="1">
        <v>155</v>
      </c>
      <c r="G160" s="36"/>
      <c r="H160" s="10"/>
      <c r="P160" s="8"/>
    </row>
    <row r="161" spans="1:16" ht="25" customHeight="1" x14ac:dyDescent="0.35">
      <c r="A161" s="1">
        <v>156</v>
      </c>
      <c r="G161" s="36"/>
      <c r="H161" s="10"/>
      <c r="P161" s="8"/>
    </row>
    <row r="162" spans="1:16" ht="25" customHeight="1" x14ac:dyDescent="0.35">
      <c r="A162" s="1">
        <v>157</v>
      </c>
      <c r="G162" s="36"/>
      <c r="H162" s="10"/>
      <c r="P162" s="8"/>
    </row>
    <row r="163" spans="1:16" ht="25" customHeight="1" x14ac:dyDescent="0.35">
      <c r="A163" s="1">
        <v>158</v>
      </c>
      <c r="G163" s="36"/>
      <c r="H163" s="10"/>
      <c r="P163" s="8"/>
    </row>
    <row r="164" spans="1:16" ht="25" customHeight="1" x14ac:dyDescent="0.35">
      <c r="A164" s="1">
        <v>159</v>
      </c>
      <c r="G164" s="36"/>
      <c r="H164" s="10"/>
      <c r="P164" s="8"/>
    </row>
    <row r="165" spans="1:16" ht="25" customHeight="1" x14ac:dyDescent="0.35">
      <c r="A165" s="1">
        <v>160</v>
      </c>
      <c r="G165" s="36"/>
      <c r="H165" s="10"/>
      <c r="P165" s="8"/>
    </row>
    <row r="166" spans="1:16" ht="25" customHeight="1" x14ac:dyDescent="0.35">
      <c r="A166" s="1">
        <v>161</v>
      </c>
      <c r="G166" s="36"/>
      <c r="H166" s="10"/>
      <c r="P166" s="8"/>
    </row>
    <row r="167" spans="1:16" ht="25" customHeight="1" x14ac:dyDescent="0.35">
      <c r="A167" s="1">
        <v>162</v>
      </c>
      <c r="G167" s="36"/>
      <c r="H167" s="10"/>
      <c r="P167" s="8"/>
    </row>
    <row r="168" spans="1:16" ht="25" customHeight="1" x14ac:dyDescent="0.35">
      <c r="A168" s="1">
        <v>163</v>
      </c>
      <c r="G168" s="36"/>
      <c r="H168" s="10"/>
      <c r="P168" s="8"/>
    </row>
    <row r="169" spans="1:16" ht="25" customHeight="1" x14ac:dyDescent="0.35">
      <c r="A169" s="1">
        <v>164</v>
      </c>
      <c r="G169" s="36"/>
      <c r="H169" s="10"/>
      <c r="P169" s="8"/>
    </row>
    <row r="170" spans="1:16" ht="25" customHeight="1" x14ac:dyDescent="0.35">
      <c r="A170" s="1">
        <v>165</v>
      </c>
      <c r="G170" s="36"/>
      <c r="H170" s="10"/>
      <c r="P170" s="8"/>
    </row>
    <row r="171" spans="1:16" ht="25" customHeight="1" x14ac:dyDescent="0.35">
      <c r="A171" s="1">
        <v>166</v>
      </c>
      <c r="G171" s="36"/>
      <c r="H171" s="10"/>
      <c r="P171" s="8"/>
    </row>
    <row r="172" spans="1:16" ht="25" customHeight="1" x14ac:dyDescent="0.35">
      <c r="A172" s="1">
        <v>167</v>
      </c>
      <c r="G172" s="36"/>
      <c r="H172" s="10"/>
      <c r="P172" s="8"/>
    </row>
    <row r="173" spans="1:16" ht="25" customHeight="1" x14ac:dyDescent="0.35">
      <c r="A173" s="1">
        <v>168</v>
      </c>
      <c r="G173" s="36"/>
      <c r="H173" s="10"/>
      <c r="P173" s="8"/>
    </row>
    <row r="174" spans="1:16" ht="25" customHeight="1" x14ac:dyDescent="0.35">
      <c r="A174" s="1">
        <v>169</v>
      </c>
      <c r="G174" s="36"/>
      <c r="H174" s="10"/>
      <c r="P174" s="8"/>
    </row>
    <row r="175" spans="1:16" ht="25" customHeight="1" x14ac:dyDescent="0.35">
      <c r="A175" s="1">
        <v>170</v>
      </c>
      <c r="G175" s="36"/>
      <c r="H175" s="10"/>
      <c r="P175" s="8"/>
    </row>
    <row r="176" spans="1:16" ht="25" customHeight="1" x14ac:dyDescent="0.35">
      <c r="A176" s="1">
        <v>171</v>
      </c>
      <c r="G176" s="36"/>
      <c r="H176" s="10"/>
      <c r="P176" s="8"/>
    </row>
    <row r="177" spans="1:16" ht="25" customHeight="1" x14ac:dyDescent="0.35">
      <c r="A177" s="1">
        <v>172</v>
      </c>
      <c r="G177" s="36"/>
      <c r="H177" s="10"/>
      <c r="P177" s="8"/>
    </row>
    <row r="178" spans="1:16" ht="25" customHeight="1" x14ac:dyDescent="0.35">
      <c r="A178" s="1">
        <v>173</v>
      </c>
      <c r="G178" s="36"/>
      <c r="H178" s="10"/>
      <c r="P178" s="8"/>
    </row>
    <row r="179" spans="1:16" ht="25" customHeight="1" x14ac:dyDescent="0.35">
      <c r="A179" s="1">
        <v>174</v>
      </c>
      <c r="G179" s="36"/>
      <c r="H179" s="10"/>
      <c r="P179" s="8"/>
    </row>
    <row r="180" spans="1:16" ht="25" customHeight="1" x14ac:dyDescent="0.35">
      <c r="A180" s="1">
        <v>175</v>
      </c>
      <c r="G180" s="36"/>
      <c r="H180" s="10"/>
      <c r="P180" s="8"/>
    </row>
    <row r="181" spans="1:16" ht="25" customHeight="1" x14ac:dyDescent="0.35">
      <c r="A181" s="1">
        <v>176</v>
      </c>
      <c r="G181" s="36"/>
      <c r="H181" s="10"/>
      <c r="P181" s="8"/>
    </row>
    <row r="182" spans="1:16" ht="25" customHeight="1" x14ac:dyDescent="0.35">
      <c r="A182" s="1">
        <v>177</v>
      </c>
      <c r="H182" s="25"/>
      <c r="P182" s="8"/>
    </row>
    <row r="183" spans="1:16" ht="25" customHeight="1" x14ac:dyDescent="0.35">
      <c r="A183" s="1">
        <v>178</v>
      </c>
      <c r="P183" s="8"/>
    </row>
    <row r="184" spans="1:16" ht="25" customHeight="1" x14ac:dyDescent="0.35">
      <c r="A184" s="1">
        <v>179</v>
      </c>
      <c r="P184" s="8"/>
    </row>
    <row r="185" spans="1:16" ht="25" customHeight="1" x14ac:dyDescent="0.35">
      <c r="A185" s="1">
        <v>180</v>
      </c>
      <c r="P185" s="8"/>
    </row>
    <row r="186" spans="1:16" ht="25" customHeight="1" x14ac:dyDescent="0.35">
      <c r="A186" s="1">
        <v>181</v>
      </c>
      <c r="P186" s="8"/>
    </row>
    <row r="187" spans="1:16" ht="25" customHeight="1" x14ac:dyDescent="0.35">
      <c r="A187" s="1">
        <v>182</v>
      </c>
      <c r="P187" s="8"/>
    </row>
    <row r="188" spans="1:16" ht="25" customHeight="1" x14ac:dyDescent="0.35">
      <c r="A188" s="1">
        <v>183</v>
      </c>
      <c r="P188" s="8"/>
    </row>
    <row r="189" spans="1:16" ht="25" customHeight="1" x14ac:dyDescent="0.35">
      <c r="A189" s="1">
        <v>184</v>
      </c>
      <c r="P189" s="8"/>
    </row>
    <row r="190" spans="1:16" ht="25" customHeight="1" x14ac:dyDescent="0.35">
      <c r="A190" s="1">
        <v>185</v>
      </c>
      <c r="P190" s="8"/>
    </row>
    <row r="191" spans="1:16" ht="25" customHeight="1" x14ac:dyDescent="0.35">
      <c r="A191" s="1">
        <v>186</v>
      </c>
      <c r="P191" s="8"/>
    </row>
    <row r="192" spans="1:16" ht="25" customHeight="1" x14ac:dyDescent="0.35">
      <c r="A192" s="1">
        <v>187</v>
      </c>
      <c r="P192" s="8"/>
    </row>
    <row r="193" spans="1:16" ht="25" customHeight="1" x14ac:dyDescent="0.35">
      <c r="A193" s="1">
        <v>188</v>
      </c>
      <c r="P193" s="8"/>
    </row>
    <row r="194" spans="1:16" ht="25" customHeight="1" x14ac:dyDescent="0.35">
      <c r="A194" s="1">
        <v>189</v>
      </c>
      <c r="P194" s="8"/>
    </row>
    <row r="195" spans="1:16" ht="25" customHeight="1" x14ac:dyDescent="0.35">
      <c r="A195" s="1">
        <v>190</v>
      </c>
      <c r="P195" s="8"/>
    </row>
    <row r="196" spans="1:16" ht="25" customHeight="1" x14ac:dyDescent="0.35">
      <c r="A196" s="1">
        <v>191</v>
      </c>
      <c r="P196" s="8"/>
    </row>
    <row r="197" spans="1:16" ht="25" customHeight="1" x14ac:dyDescent="0.35">
      <c r="A197" s="1">
        <v>192</v>
      </c>
      <c r="P197" s="8"/>
    </row>
    <row r="198" spans="1:16" ht="25" customHeight="1" x14ac:dyDescent="0.35">
      <c r="A198" s="1">
        <v>193</v>
      </c>
      <c r="P198" s="8"/>
    </row>
    <row r="199" spans="1:16" ht="25" customHeight="1" x14ac:dyDescent="0.35">
      <c r="A199" s="1">
        <v>194</v>
      </c>
      <c r="P199" s="8"/>
    </row>
    <row r="200" spans="1:16" ht="25" customHeight="1" x14ac:dyDescent="0.35">
      <c r="A200" s="1">
        <v>195</v>
      </c>
      <c r="P200" s="8"/>
    </row>
    <row r="201" spans="1:16" ht="25" customHeight="1" x14ac:dyDescent="0.35">
      <c r="A201" s="1">
        <v>196</v>
      </c>
      <c r="P201" s="8"/>
    </row>
    <row r="202" spans="1:16" ht="25" customHeight="1" x14ac:dyDescent="0.35">
      <c r="A202" s="1">
        <v>197</v>
      </c>
      <c r="P202" s="8"/>
    </row>
    <row r="203" spans="1:16" ht="25" customHeight="1" x14ac:dyDescent="0.35">
      <c r="A203" s="1">
        <v>198</v>
      </c>
      <c r="P203" s="8"/>
    </row>
    <row r="204" spans="1:16" ht="25" customHeight="1" x14ac:dyDescent="0.35">
      <c r="A204" s="1">
        <v>199</v>
      </c>
      <c r="P204" s="8"/>
    </row>
    <row r="205" spans="1:16" ht="25" customHeight="1" x14ac:dyDescent="0.35">
      <c r="A205" s="1">
        <v>200</v>
      </c>
      <c r="P205" s="8"/>
    </row>
    <row r="206" spans="1:16" ht="25" customHeight="1" x14ac:dyDescent="0.35">
      <c r="A206" s="1">
        <v>201</v>
      </c>
      <c r="P206" s="8"/>
    </row>
    <row r="207" spans="1:16" ht="25" customHeight="1" x14ac:dyDescent="0.35">
      <c r="A207" s="1">
        <v>202</v>
      </c>
      <c r="P207" s="8"/>
    </row>
    <row r="208" spans="1:16" ht="25" customHeight="1" x14ac:dyDescent="0.35">
      <c r="A208" s="1">
        <v>203</v>
      </c>
      <c r="P208" s="8"/>
    </row>
    <row r="209" spans="1:16" ht="25" customHeight="1" x14ac:dyDescent="0.35">
      <c r="A209" s="1">
        <v>204</v>
      </c>
      <c r="P209" s="8"/>
    </row>
    <row r="210" spans="1:16" ht="25" customHeight="1" x14ac:dyDescent="0.35">
      <c r="A210" s="1">
        <v>205</v>
      </c>
      <c r="P210" s="8"/>
    </row>
    <row r="211" spans="1:16" ht="25" customHeight="1" x14ac:dyDescent="0.35">
      <c r="A211" s="1">
        <v>206</v>
      </c>
    </row>
    <row r="212" spans="1:16" ht="25" customHeight="1" x14ac:dyDescent="0.35">
      <c r="A212" s="1">
        <v>207</v>
      </c>
    </row>
    <row r="213" spans="1:16" ht="25" customHeight="1" x14ac:dyDescent="0.35">
      <c r="A213" s="1">
        <v>208</v>
      </c>
    </row>
    <row r="214" spans="1:16" ht="25" customHeight="1" x14ac:dyDescent="0.35">
      <c r="A214" s="1">
        <v>209</v>
      </c>
    </row>
    <row r="215" spans="1:16" ht="25" customHeight="1" x14ac:dyDescent="0.35">
      <c r="A215" s="1">
        <v>210</v>
      </c>
    </row>
    <row r="216" spans="1:16" ht="25" customHeight="1" x14ac:dyDescent="0.35">
      <c r="A216" s="1">
        <v>211</v>
      </c>
    </row>
    <row r="217" spans="1:16" ht="25" customHeight="1" x14ac:dyDescent="0.35">
      <c r="A217" s="1">
        <v>212</v>
      </c>
    </row>
    <row r="218" spans="1:16" ht="25" customHeight="1" x14ac:dyDescent="0.35">
      <c r="A218" s="1">
        <v>213</v>
      </c>
    </row>
    <row r="219" spans="1:16" ht="25" customHeight="1" x14ac:dyDescent="0.35">
      <c r="A219" s="1">
        <v>214</v>
      </c>
    </row>
    <row r="220" spans="1:16" ht="25" customHeight="1" x14ac:dyDescent="0.35">
      <c r="A220" s="1">
        <v>215</v>
      </c>
    </row>
    <row r="221" spans="1:16" ht="25" customHeight="1" x14ac:dyDescent="0.35">
      <c r="A221" s="1">
        <v>216</v>
      </c>
    </row>
    <row r="222" spans="1:16" ht="25" customHeight="1" x14ac:dyDescent="0.35">
      <c r="A222" s="1">
        <v>217</v>
      </c>
    </row>
    <row r="223" spans="1:16" s="334" customFormat="1" ht="25" customHeight="1" x14ac:dyDescent="0.35">
      <c r="A223" s="328"/>
      <c r="B223" s="329">
        <f t="shared" ref="B223:G223" si="6">SUM(B6:B56)/75</f>
        <v>32.586666666666666</v>
      </c>
      <c r="C223" s="329">
        <f t="shared" si="6"/>
        <v>0</v>
      </c>
      <c r="D223" s="329">
        <f t="shared" si="6"/>
        <v>1.1350266666666662</v>
      </c>
      <c r="E223" s="329">
        <f t="shared" si="6"/>
        <v>58.110666666666667</v>
      </c>
      <c r="F223" s="329">
        <f t="shared" si="6"/>
        <v>20.732931966964191</v>
      </c>
      <c r="G223" s="330">
        <f t="shared" si="6"/>
        <v>0</v>
      </c>
      <c r="H223" s="331"/>
      <c r="I223" s="329">
        <f>SUM(I6:I56)/75</f>
        <v>23.96</v>
      </c>
      <c r="J223" s="332"/>
      <c r="K223" s="329">
        <f>SUM(K6:K56)/75</f>
        <v>25.786666666666665</v>
      </c>
      <c r="L223" s="329">
        <f>SUM(L6:L56)/75</f>
        <v>13.853333333333333</v>
      </c>
      <c r="M223" s="329">
        <f>SUM(M6:M56)/75</f>
        <v>39.546666666666667</v>
      </c>
      <c r="N223" s="329">
        <f>SUM(N6:N56)/75</f>
        <v>1.9866666666666666</v>
      </c>
      <c r="O223" s="329">
        <f>SUM(O6:O56)/75</f>
        <v>2.4933333333333332</v>
      </c>
      <c r="P223" s="333"/>
    </row>
  </sheetData>
  <mergeCells count="5">
    <mergeCell ref="N1:O1"/>
    <mergeCell ref="B2:N2"/>
    <mergeCell ref="N4:O4"/>
    <mergeCell ref="I3:M3"/>
    <mergeCell ref="N3:P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156"/>
  <sheetViews>
    <sheetView topLeftCell="G1" workbookViewId="0">
      <pane ySplit="1" topLeftCell="A2" activePane="bottomLeft" state="frozen"/>
      <selection activeCell="J1" sqref="J1"/>
      <selection pane="bottomLeft" activeCell="B6" sqref="B6:R23"/>
    </sheetView>
  </sheetViews>
  <sheetFormatPr defaultRowHeight="25" customHeight="1" x14ac:dyDescent="0.35"/>
  <cols>
    <col min="1" max="1" width="9.1796875" style="3"/>
    <col min="2" max="2" width="27.81640625" style="1" customWidth="1"/>
    <col min="3" max="3" width="12.1796875" style="1" customWidth="1"/>
    <col min="4" max="4" width="11.1796875" style="1" customWidth="1"/>
    <col min="5" max="5" width="10.1796875" style="1" customWidth="1"/>
    <col min="6" max="6" width="11.54296875" style="1" customWidth="1"/>
    <col min="7" max="7" width="12.26953125" style="1" customWidth="1"/>
    <col min="8" max="8" width="18.26953125" style="1" customWidth="1"/>
    <col min="9" max="9" width="12.54296875" style="19" customWidth="1"/>
    <col min="10" max="10" width="9.26953125" style="1" customWidth="1"/>
    <col min="11" max="11" width="9.26953125" style="41" customWidth="1"/>
    <col min="12" max="12" width="9.1796875" style="1" customWidth="1"/>
    <col min="13" max="13" width="9.54296875" style="1" customWidth="1"/>
    <col min="14" max="14" width="8" style="1" customWidth="1"/>
    <col min="15" max="15" width="9.81640625" style="1" customWidth="1"/>
    <col min="16" max="16" width="15.7265625" style="1" customWidth="1"/>
    <col min="17" max="17" width="11.1796875" style="1" customWidth="1"/>
    <col min="18" max="18" width="38.54296875" style="13" customWidth="1"/>
    <col min="19" max="20" width="9.1796875" style="1"/>
  </cols>
  <sheetData>
    <row r="1" spans="1:20" s="64" customFormat="1" ht="25" customHeight="1" x14ac:dyDescent="0.25">
      <c r="A1" s="49"/>
      <c r="B1" s="50" t="s">
        <v>1</v>
      </c>
      <c r="C1" s="51" t="s">
        <v>2</v>
      </c>
      <c r="D1" s="51" t="s">
        <v>3</v>
      </c>
      <c r="E1" s="52" t="s">
        <v>13</v>
      </c>
      <c r="F1" s="53"/>
      <c r="G1" s="54" t="s">
        <v>10</v>
      </c>
      <c r="H1" s="71" t="s">
        <v>4</v>
      </c>
      <c r="I1" s="55" t="s">
        <v>76</v>
      </c>
      <c r="J1" s="56" t="s">
        <v>29</v>
      </c>
      <c r="K1" s="57" t="s">
        <v>51</v>
      </c>
      <c r="L1" s="58" t="s">
        <v>28</v>
      </c>
      <c r="M1" s="59" t="s">
        <v>30</v>
      </c>
      <c r="N1" s="60" t="s">
        <v>31</v>
      </c>
      <c r="O1" s="61" t="s">
        <v>11</v>
      </c>
      <c r="P1" s="369" t="s">
        <v>22</v>
      </c>
      <c r="Q1" s="369"/>
      <c r="R1" s="62" t="s">
        <v>40</v>
      </c>
      <c r="S1" s="63"/>
      <c r="T1" s="63"/>
    </row>
    <row r="2" spans="1:20" ht="25" customHeight="1" x14ac:dyDescent="0.35">
      <c r="A2" s="1"/>
      <c r="B2" s="370" t="s">
        <v>0</v>
      </c>
      <c r="C2" s="370"/>
      <c r="D2" s="370"/>
      <c r="E2" s="370"/>
      <c r="F2" s="370"/>
      <c r="G2" s="370"/>
      <c r="H2" s="370"/>
      <c r="I2" s="370"/>
      <c r="J2" s="370"/>
      <c r="K2" s="370"/>
      <c r="L2" s="370"/>
      <c r="M2" s="370"/>
      <c r="N2" s="370"/>
      <c r="O2" s="370"/>
      <c r="P2" s="370"/>
      <c r="Q2" s="6"/>
    </row>
    <row r="3" spans="1:20" ht="25" customHeight="1" x14ac:dyDescent="0.35">
      <c r="A3" s="42"/>
      <c r="B3" s="43" t="s">
        <v>1</v>
      </c>
      <c r="C3" s="44" t="s">
        <v>2</v>
      </c>
      <c r="D3" s="44" t="s">
        <v>3</v>
      </c>
      <c r="E3" s="44" t="s">
        <v>9</v>
      </c>
      <c r="F3" s="44" t="s">
        <v>12</v>
      </c>
      <c r="G3" s="2"/>
      <c r="H3" s="2" t="s">
        <v>4</v>
      </c>
      <c r="I3" s="45"/>
      <c r="J3" s="371" t="s">
        <v>32</v>
      </c>
      <c r="K3" s="371"/>
      <c r="L3" s="371"/>
      <c r="M3" s="371"/>
      <c r="N3" s="371"/>
      <c r="O3" s="46" t="s">
        <v>5</v>
      </c>
      <c r="P3" s="368" t="s">
        <v>39</v>
      </c>
      <c r="Q3" s="368"/>
      <c r="R3" s="368"/>
    </row>
    <row r="4" spans="1:20" ht="24" customHeight="1" x14ac:dyDescent="0.35">
      <c r="A4" s="28"/>
      <c r="B4" s="2"/>
      <c r="C4" s="7" t="s">
        <v>14</v>
      </c>
      <c r="D4" s="7"/>
      <c r="E4" s="7" t="s">
        <v>13</v>
      </c>
      <c r="F4" s="7"/>
      <c r="G4" s="2" t="s">
        <v>10</v>
      </c>
      <c r="H4" s="2"/>
      <c r="I4" s="45" t="s">
        <v>76</v>
      </c>
      <c r="J4" s="29" t="s">
        <v>29</v>
      </c>
      <c r="K4" s="30" t="s">
        <v>51</v>
      </c>
      <c r="L4" s="31" t="s">
        <v>28</v>
      </c>
      <c r="M4" s="34" t="s">
        <v>30</v>
      </c>
      <c r="N4" s="27" t="s">
        <v>31</v>
      </c>
      <c r="O4" s="27" t="s">
        <v>11</v>
      </c>
      <c r="P4" s="368" t="s">
        <v>22</v>
      </c>
      <c r="Q4" s="368"/>
      <c r="R4" s="47" t="s">
        <v>40</v>
      </c>
    </row>
    <row r="5" spans="1:20" ht="25" customHeight="1" x14ac:dyDescent="0.35">
      <c r="A5" s="28"/>
      <c r="B5" s="28"/>
      <c r="C5" s="32"/>
      <c r="D5" s="32"/>
      <c r="E5" s="32"/>
      <c r="F5" s="32"/>
      <c r="G5" s="32"/>
      <c r="H5" s="28"/>
      <c r="I5" s="33"/>
      <c r="J5" s="27"/>
      <c r="K5" s="33"/>
      <c r="L5" s="27"/>
      <c r="M5" s="27"/>
      <c r="N5" s="27"/>
      <c r="O5" s="27"/>
      <c r="P5" s="34" t="s">
        <v>20</v>
      </c>
      <c r="Q5" s="46" t="s">
        <v>21</v>
      </c>
      <c r="R5" s="48"/>
    </row>
    <row r="6" spans="1:20" s="16" customFormat="1" ht="25" customHeight="1" x14ac:dyDescent="0.35">
      <c r="A6" s="3">
        <v>1</v>
      </c>
      <c r="B6" s="1" t="s">
        <v>36</v>
      </c>
      <c r="C6" s="3">
        <v>53</v>
      </c>
      <c r="D6" s="3" t="s">
        <v>25</v>
      </c>
      <c r="E6" s="3">
        <v>1.8</v>
      </c>
      <c r="F6" s="3">
        <v>99</v>
      </c>
      <c r="G6" s="9">
        <f>SUM(F6)/(E6*E6)</f>
        <v>30.555555555555554</v>
      </c>
      <c r="H6" s="1" t="s">
        <v>7</v>
      </c>
      <c r="I6" s="35">
        <v>0</v>
      </c>
      <c r="J6" s="10">
        <v>25</v>
      </c>
      <c r="K6" s="12"/>
      <c r="L6" s="10">
        <v>40</v>
      </c>
      <c r="M6" s="10">
        <v>10</v>
      </c>
      <c r="N6" s="10">
        <v>50</v>
      </c>
      <c r="O6" s="10">
        <v>0</v>
      </c>
      <c r="P6" s="11">
        <v>4</v>
      </c>
      <c r="Q6" s="11">
        <v>2</v>
      </c>
      <c r="R6" s="13"/>
      <c r="S6" s="1"/>
      <c r="T6" s="1"/>
    </row>
    <row r="7" spans="1:20" s="16" customFormat="1" ht="25" customHeight="1" x14ac:dyDescent="0.35">
      <c r="A7" s="3">
        <v>2</v>
      </c>
      <c r="B7" s="1" t="s">
        <v>45</v>
      </c>
      <c r="C7" s="3">
        <v>40</v>
      </c>
      <c r="D7" s="3" t="s">
        <v>6</v>
      </c>
      <c r="E7" s="3">
        <v>1.56</v>
      </c>
      <c r="F7" s="3">
        <v>91</v>
      </c>
      <c r="G7" s="9">
        <f t="shared" ref="G7:G71" si="0">SUM(F7)/(E7*E7)</f>
        <v>37.393162393162392</v>
      </c>
      <c r="H7" s="1" t="s">
        <v>7</v>
      </c>
      <c r="I7" s="35">
        <v>0</v>
      </c>
      <c r="J7" s="10">
        <v>20</v>
      </c>
      <c r="K7" s="12"/>
      <c r="L7" s="10">
        <v>21</v>
      </c>
      <c r="M7" s="10">
        <v>30</v>
      </c>
      <c r="N7" s="10">
        <v>51</v>
      </c>
      <c r="O7" s="10">
        <v>0</v>
      </c>
      <c r="P7" s="11">
        <v>3</v>
      </c>
      <c r="Q7" s="11">
        <v>3</v>
      </c>
      <c r="R7" s="40"/>
      <c r="S7" s="1"/>
      <c r="T7" s="1"/>
    </row>
    <row r="8" spans="1:20" s="16" customFormat="1" ht="25" customHeight="1" x14ac:dyDescent="0.35">
      <c r="A8" s="3">
        <v>3</v>
      </c>
      <c r="B8" s="13" t="s">
        <v>78</v>
      </c>
      <c r="C8" s="3">
        <v>61</v>
      </c>
      <c r="D8" s="3" t="s">
        <v>6</v>
      </c>
      <c r="E8" s="3">
        <v>1.62</v>
      </c>
      <c r="F8" s="3">
        <v>87</v>
      </c>
      <c r="G8" s="9">
        <f t="shared" si="0"/>
        <v>33.150434385002278</v>
      </c>
      <c r="H8" s="1" t="s">
        <v>7</v>
      </c>
      <c r="I8" s="35">
        <v>2</v>
      </c>
      <c r="J8" s="3">
        <v>26</v>
      </c>
      <c r="K8" s="12">
        <v>15</v>
      </c>
      <c r="L8" s="3">
        <v>36</v>
      </c>
      <c r="M8" s="3">
        <v>20</v>
      </c>
      <c r="N8" s="3">
        <v>56</v>
      </c>
      <c r="O8" s="3">
        <v>17</v>
      </c>
      <c r="P8" s="3">
        <v>3</v>
      </c>
      <c r="Q8" s="3">
        <v>5</v>
      </c>
      <c r="R8" s="13" t="s">
        <v>79</v>
      </c>
      <c r="S8" s="1"/>
      <c r="T8" s="1"/>
    </row>
    <row r="9" spans="1:20" s="16" customFormat="1" ht="25" customHeight="1" x14ac:dyDescent="0.35">
      <c r="A9" s="3">
        <v>4</v>
      </c>
      <c r="B9" s="13" t="s">
        <v>59</v>
      </c>
      <c r="C9" s="3">
        <v>38</v>
      </c>
      <c r="D9" s="3" t="s">
        <v>25</v>
      </c>
      <c r="E9" s="3">
        <v>1.63</v>
      </c>
      <c r="F9" s="3">
        <v>77.599999999999994</v>
      </c>
      <c r="G9" s="9">
        <f t="shared" si="0"/>
        <v>29.206970529564529</v>
      </c>
      <c r="H9" s="1" t="s">
        <v>7</v>
      </c>
      <c r="I9" s="35">
        <v>9</v>
      </c>
      <c r="J9" s="3">
        <v>2</v>
      </c>
      <c r="K9" s="12">
        <v>2</v>
      </c>
      <c r="L9" s="3">
        <v>4</v>
      </c>
      <c r="M9" s="3">
        <v>47</v>
      </c>
      <c r="N9" s="3">
        <v>51</v>
      </c>
      <c r="O9" s="3">
        <v>0</v>
      </c>
      <c r="P9" s="3">
        <v>4</v>
      </c>
      <c r="Q9" s="3">
        <v>2</v>
      </c>
      <c r="R9" s="13" t="s">
        <v>60</v>
      </c>
      <c r="S9" s="1"/>
      <c r="T9" s="1"/>
    </row>
    <row r="10" spans="1:20" s="16" customFormat="1" ht="25" customHeight="1" x14ac:dyDescent="0.35">
      <c r="A10" s="3">
        <v>5</v>
      </c>
      <c r="B10" s="13" t="s">
        <v>61</v>
      </c>
      <c r="C10" s="3">
        <v>42</v>
      </c>
      <c r="D10" s="3" t="s">
        <v>6</v>
      </c>
      <c r="E10" s="3">
        <v>1.635</v>
      </c>
      <c r="F10" s="3">
        <v>77.2</v>
      </c>
      <c r="G10" s="9">
        <f t="shared" si="0"/>
        <v>28.878975768968196</v>
      </c>
      <c r="H10" s="1" t="s">
        <v>62</v>
      </c>
      <c r="I10" s="35">
        <v>2</v>
      </c>
      <c r="J10" s="3">
        <v>38</v>
      </c>
      <c r="K10" s="12">
        <v>8</v>
      </c>
      <c r="L10" s="3">
        <v>10</v>
      </c>
      <c r="M10" s="3">
        <v>45</v>
      </c>
      <c r="N10" s="3">
        <v>55</v>
      </c>
      <c r="O10" s="3">
        <v>0</v>
      </c>
      <c r="P10" s="3">
        <v>2</v>
      </c>
      <c r="Q10" s="3">
        <v>2</v>
      </c>
      <c r="R10" s="13"/>
      <c r="S10" s="1"/>
      <c r="T10" s="1"/>
    </row>
    <row r="11" spans="1:20" s="16" customFormat="1" ht="25" customHeight="1" x14ac:dyDescent="0.35">
      <c r="A11" s="3">
        <v>6</v>
      </c>
      <c r="B11" s="13" t="s">
        <v>64</v>
      </c>
      <c r="C11" s="3">
        <v>60</v>
      </c>
      <c r="D11" s="3" t="s">
        <v>25</v>
      </c>
      <c r="E11" s="3">
        <v>1.69</v>
      </c>
      <c r="F11" s="3">
        <v>90.7</v>
      </c>
      <c r="G11" s="9">
        <f t="shared" si="0"/>
        <v>31.756591155771861</v>
      </c>
      <c r="H11" s="1" t="s">
        <v>7</v>
      </c>
      <c r="I11" s="35">
        <v>0</v>
      </c>
      <c r="J11" s="3">
        <v>7</v>
      </c>
      <c r="K11" s="12">
        <v>14</v>
      </c>
      <c r="L11" s="3">
        <v>19</v>
      </c>
      <c r="M11" s="3">
        <v>19</v>
      </c>
      <c r="N11" s="3">
        <v>38</v>
      </c>
      <c r="O11" s="3">
        <v>0</v>
      </c>
      <c r="P11" s="3">
        <v>2</v>
      </c>
      <c r="Q11" s="3">
        <v>4</v>
      </c>
      <c r="R11" s="13" t="s">
        <v>65</v>
      </c>
      <c r="S11" s="1"/>
      <c r="T11" s="1"/>
    </row>
    <row r="12" spans="1:20" s="16" customFormat="1" ht="25" customHeight="1" x14ac:dyDescent="0.35">
      <c r="A12" s="3">
        <v>7</v>
      </c>
      <c r="B12" s="13" t="s">
        <v>87</v>
      </c>
      <c r="C12" s="3">
        <v>54</v>
      </c>
      <c r="D12" s="3" t="s">
        <v>6</v>
      </c>
      <c r="E12" s="3">
        <v>1.68</v>
      </c>
      <c r="F12" s="3">
        <v>80</v>
      </c>
      <c r="G12" s="9">
        <f t="shared" si="0"/>
        <v>28.344671201814062</v>
      </c>
      <c r="H12" s="1" t="s">
        <v>7</v>
      </c>
      <c r="I12" s="35">
        <v>0</v>
      </c>
      <c r="J12" s="3">
        <v>22</v>
      </c>
      <c r="K12" s="12">
        <v>22</v>
      </c>
      <c r="L12" s="3">
        <v>48</v>
      </c>
      <c r="M12" s="3">
        <v>17</v>
      </c>
      <c r="N12" s="3">
        <v>65</v>
      </c>
      <c r="O12" s="3">
        <v>0</v>
      </c>
      <c r="P12" s="3">
        <v>4</v>
      </c>
      <c r="Q12" s="3">
        <v>4</v>
      </c>
      <c r="R12" s="13"/>
      <c r="S12" s="1"/>
      <c r="T12" s="1"/>
    </row>
    <row r="13" spans="1:20" s="16" customFormat="1" ht="25" customHeight="1" x14ac:dyDescent="0.35">
      <c r="A13" s="3">
        <v>8</v>
      </c>
      <c r="B13" s="1" t="s">
        <v>94</v>
      </c>
      <c r="C13" s="3">
        <v>42</v>
      </c>
      <c r="D13" s="3" t="s">
        <v>25</v>
      </c>
      <c r="E13" s="3">
        <v>1.6819999999999999</v>
      </c>
      <c r="F13" s="3">
        <v>76.2</v>
      </c>
      <c r="G13" s="9">
        <f t="shared" si="0"/>
        <v>26.934132261434993</v>
      </c>
      <c r="H13" s="1" t="s">
        <v>7</v>
      </c>
      <c r="I13" s="14">
        <v>4</v>
      </c>
      <c r="J13" s="10">
        <v>4</v>
      </c>
      <c r="K13" s="4">
        <v>9</v>
      </c>
      <c r="L13" s="10">
        <v>30</v>
      </c>
      <c r="M13" s="10">
        <v>20</v>
      </c>
      <c r="N13" s="10">
        <v>50</v>
      </c>
      <c r="O13" s="10">
        <v>0</v>
      </c>
      <c r="P13" s="11">
        <v>4</v>
      </c>
      <c r="Q13" s="11">
        <v>4</v>
      </c>
      <c r="R13" s="1" t="s">
        <v>60</v>
      </c>
      <c r="S13" s="1"/>
      <c r="T13" s="1"/>
    </row>
    <row r="14" spans="1:20" s="16" customFormat="1" ht="25" customHeight="1" x14ac:dyDescent="0.35">
      <c r="A14" s="3">
        <v>9</v>
      </c>
      <c r="B14" s="13" t="s">
        <v>100</v>
      </c>
      <c r="C14" s="3">
        <v>35</v>
      </c>
      <c r="D14" s="3" t="s">
        <v>6</v>
      </c>
      <c r="E14" s="3">
        <v>1.54</v>
      </c>
      <c r="F14" s="3">
        <v>44</v>
      </c>
      <c r="G14" s="9">
        <f t="shared" si="0"/>
        <v>18.55287569573284</v>
      </c>
      <c r="H14" s="1" t="s">
        <v>7</v>
      </c>
      <c r="I14" s="35">
        <v>15</v>
      </c>
      <c r="J14" s="3">
        <v>28</v>
      </c>
      <c r="K14" s="12">
        <v>18</v>
      </c>
      <c r="L14" s="3">
        <v>27</v>
      </c>
      <c r="M14" s="3">
        <v>31</v>
      </c>
      <c r="N14" s="3">
        <v>58</v>
      </c>
      <c r="O14" s="3">
        <v>0</v>
      </c>
      <c r="P14" s="3">
        <v>2</v>
      </c>
      <c r="Q14" s="3">
        <v>5</v>
      </c>
      <c r="R14" s="13"/>
      <c r="S14" s="1"/>
      <c r="T14" s="1"/>
    </row>
    <row r="15" spans="1:20" s="16" customFormat="1" ht="25" customHeight="1" x14ac:dyDescent="0.35">
      <c r="A15" s="3">
        <v>10</v>
      </c>
      <c r="B15" s="1" t="s">
        <v>103</v>
      </c>
      <c r="C15" s="3">
        <v>21</v>
      </c>
      <c r="D15" s="3" t="s">
        <v>6</v>
      </c>
      <c r="E15" s="3">
        <v>1.62</v>
      </c>
      <c r="F15" s="3">
        <v>50.8</v>
      </c>
      <c r="G15" s="9">
        <f t="shared" si="0"/>
        <v>19.356805365035815</v>
      </c>
      <c r="H15" s="1" t="s">
        <v>7</v>
      </c>
      <c r="I15" s="35">
        <v>2</v>
      </c>
      <c r="J15" s="3">
        <v>52</v>
      </c>
      <c r="K15" s="12">
        <v>-3</v>
      </c>
      <c r="L15" s="3">
        <v>27</v>
      </c>
      <c r="M15" s="3">
        <v>27</v>
      </c>
      <c r="N15" s="3">
        <v>54</v>
      </c>
      <c r="O15" s="3">
        <v>0</v>
      </c>
      <c r="P15" s="3">
        <v>1</v>
      </c>
      <c r="Q15" s="3">
        <v>1</v>
      </c>
      <c r="R15" s="13"/>
      <c r="S15" s="1"/>
      <c r="T15" s="1"/>
    </row>
    <row r="16" spans="1:20" s="16" customFormat="1" ht="25" customHeight="1" x14ac:dyDescent="0.35">
      <c r="A16" s="3">
        <v>11</v>
      </c>
      <c r="B16" s="13" t="s">
        <v>105</v>
      </c>
      <c r="C16" s="3">
        <v>49</v>
      </c>
      <c r="D16" s="3" t="s">
        <v>6</v>
      </c>
      <c r="E16" s="3">
        <v>1.71</v>
      </c>
      <c r="F16" s="3">
        <v>88.9</v>
      </c>
      <c r="G16" s="9">
        <f t="shared" si="0"/>
        <v>30.402517013782024</v>
      </c>
      <c r="H16" s="1" t="s">
        <v>54</v>
      </c>
      <c r="I16" s="35">
        <v>1</v>
      </c>
      <c r="J16" s="3">
        <v>31</v>
      </c>
      <c r="K16" s="12">
        <v>22</v>
      </c>
      <c r="L16" s="3">
        <v>43</v>
      </c>
      <c r="M16" s="3">
        <v>7</v>
      </c>
      <c r="N16" s="3">
        <v>50</v>
      </c>
      <c r="O16" s="3">
        <v>0</v>
      </c>
      <c r="P16" s="3">
        <v>1</v>
      </c>
      <c r="Q16" s="3">
        <v>1</v>
      </c>
      <c r="R16" s="13"/>
      <c r="S16" s="1"/>
      <c r="T16" s="1"/>
    </row>
    <row r="17" spans="1:20" s="16" customFormat="1" ht="25" customHeight="1" x14ac:dyDescent="0.35">
      <c r="A17" s="3">
        <v>12</v>
      </c>
      <c r="B17" s="1" t="s">
        <v>108</v>
      </c>
      <c r="C17" s="3">
        <v>40</v>
      </c>
      <c r="D17" s="3" t="s">
        <v>25</v>
      </c>
      <c r="E17" s="3">
        <v>1.8</v>
      </c>
      <c r="F17" s="3">
        <v>98</v>
      </c>
      <c r="G17" s="9">
        <f t="shared" si="0"/>
        <v>30.246913580246911</v>
      </c>
      <c r="H17" s="1" t="s">
        <v>7</v>
      </c>
      <c r="I17" s="35">
        <v>0</v>
      </c>
      <c r="J17" s="3">
        <v>28</v>
      </c>
      <c r="K17" s="12">
        <v>25</v>
      </c>
      <c r="L17" s="3">
        <v>32</v>
      </c>
      <c r="M17" s="3">
        <v>8</v>
      </c>
      <c r="N17" s="3">
        <v>40</v>
      </c>
      <c r="O17" s="3">
        <v>0</v>
      </c>
      <c r="P17" s="3">
        <v>1</v>
      </c>
      <c r="Q17" s="3">
        <v>1</v>
      </c>
      <c r="R17" s="13"/>
      <c r="S17" s="1"/>
      <c r="T17" s="1"/>
    </row>
    <row r="18" spans="1:20" s="16" customFormat="1" ht="25" customHeight="1" x14ac:dyDescent="0.35">
      <c r="A18" s="3">
        <v>13</v>
      </c>
      <c r="B18" s="13" t="s">
        <v>109</v>
      </c>
      <c r="C18" s="3">
        <v>45</v>
      </c>
      <c r="D18" s="3" t="s">
        <v>6</v>
      </c>
      <c r="E18" s="3">
        <v>1.62</v>
      </c>
      <c r="F18" s="3">
        <v>66.3</v>
      </c>
      <c r="G18" s="9">
        <f t="shared" si="0"/>
        <v>25.262917238225874</v>
      </c>
      <c r="H18" s="1" t="s">
        <v>7</v>
      </c>
      <c r="I18" s="35">
        <v>0</v>
      </c>
      <c r="J18" s="3">
        <v>23</v>
      </c>
      <c r="K18" s="12">
        <v>14</v>
      </c>
      <c r="L18" s="3">
        <v>36</v>
      </c>
      <c r="M18" s="3">
        <v>16</v>
      </c>
      <c r="N18" s="3">
        <v>52</v>
      </c>
      <c r="O18" s="3">
        <v>0</v>
      </c>
      <c r="P18" s="3">
        <v>1</v>
      </c>
      <c r="Q18" s="3">
        <v>2</v>
      </c>
      <c r="R18" s="13"/>
      <c r="S18" s="1"/>
      <c r="T18" s="1"/>
    </row>
    <row r="19" spans="1:20" s="16" customFormat="1" ht="25" customHeight="1" x14ac:dyDescent="0.35">
      <c r="A19" s="3">
        <v>14</v>
      </c>
      <c r="B19" s="13" t="s">
        <v>110</v>
      </c>
      <c r="C19" s="3">
        <v>45</v>
      </c>
      <c r="D19" s="3" t="s">
        <v>25</v>
      </c>
      <c r="E19" s="3">
        <v>1.74</v>
      </c>
      <c r="F19" s="3">
        <v>81.7</v>
      </c>
      <c r="G19" s="9">
        <f t="shared" si="0"/>
        <v>26.98507068304928</v>
      </c>
      <c r="H19" s="1" t="s">
        <v>7</v>
      </c>
      <c r="I19" s="35">
        <v>0</v>
      </c>
      <c r="J19" s="3">
        <v>3</v>
      </c>
      <c r="K19" s="12">
        <v>20</v>
      </c>
      <c r="L19" s="3">
        <v>22</v>
      </c>
      <c r="M19" s="3">
        <v>13</v>
      </c>
      <c r="N19" s="3">
        <v>35</v>
      </c>
      <c r="O19" s="3">
        <v>0</v>
      </c>
      <c r="P19" s="3">
        <v>1</v>
      </c>
      <c r="Q19" s="3">
        <v>4</v>
      </c>
      <c r="R19" s="13" t="s">
        <v>111</v>
      </c>
      <c r="S19" s="1"/>
      <c r="T19" s="1"/>
    </row>
    <row r="20" spans="1:20" s="16" customFormat="1" ht="25" customHeight="1" x14ac:dyDescent="0.35">
      <c r="A20" s="3">
        <v>15</v>
      </c>
      <c r="B20" s="65" t="s">
        <v>112</v>
      </c>
      <c r="C20" s="66">
        <v>68</v>
      </c>
      <c r="D20" s="66" t="s">
        <v>25</v>
      </c>
      <c r="E20" s="66">
        <v>1.76</v>
      </c>
      <c r="F20" s="66">
        <v>72.3</v>
      </c>
      <c r="G20" s="67">
        <f t="shared" si="0"/>
        <v>23.340650826446282</v>
      </c>
      <c r="H20" s="70" t="s">
        <v>7</v>
      </c>
      <c r="I20" s="68">
        <v>3</v>
      </c>
      <c r="J20" s="66">
        <v>13</v>
      </c>
      <c r="K20" s="69">
        <v>13</v>
      </c>
      <c r="L20" s="66">
        <v>25</v>
      </c>
      <c r="M20" s="66">
        <v>43</v>
      </c>
      <c r="N20" s="66">
        <v>68</v>
      </c>
      <c r="O20" s="66">
        <v>0</v>
      </c>
      <c r="P20" s="66">
        <v>4</v>
      </c>
      <c r="Q20" s="66">
        <v>4</v>
      </c>
      <c r="R20" s="65" t="s">
        <v>113</v>
      </c>
      <c r="S20" s="70"/>
      <c r="T20" s="1"/>
    </row>
    <row r="21" spans="1:20" s="16" customFormat="1" ht="25" customHeight="1" x14ac:dyDescent="0.35">
      <c r="A21" s="3">
        <v>16</v>
      </c>
      <c r="B21" s="13" t="s">
        <v>116</v>
      </c>
      <c r="C21" s="3">
        <v>46</v>
      </c>
      <c r="D21" s="3" t="s">
        <v>25</v>
      </c>
      <c r="E21" s="3">
        <v>1.86</v>
      </c>
      <c r="F21" s="3">
        <v>117.1</v>
      </c>
      <c r="G21" s="9">
        <f t="shared" si="0"/>
        <v>33.84784368135044</v>
      </c>
      <c r="H21" s="1" t="s">
        <v>7</v>
      </c>
      <c r="I21" s="35">
        <v>3</v>
      </c>
      <c r="J21" s="3">
        <v>17</v>
      </c>
      <c r="K21" s="12">
        <v>20</v>
      </c>
      <c r="L21" s="3">
        <v>36</v>
      </c>
      <c r="M21" s="3">
        <v>10</v>
      </c>
      <c r="N21" s="3">
        <v>46</v>
      </c>
      <c r="O21" s="3">
        <v>0</v>
      </c>
      <c r="P21" s="3">
        <v>2</v>
      </c>
      <c r="Q21" s="3">
        <v>2</v>
      </c>
      <c r="R21" s="13"/>
      <c r="S21" s="1"/>
      <c r="T21" s="1"/>
    </row>
    <row r="22" spans="1:20" s="16" customFormat="1" ht="25" customHeight="1" x14ac:dyDescent="0.35">
      <c r="A22" s="3">
        <v>17</v>
      </c>
      <c r="B22" s="13" t="s">
        <v>119</v>
      </c>
      <c r="C22" s="3">
        <v>51</v>
      </c>
      <c r="D22" s="3" t="s">
        <v>6</v>
      </c>
      <c r="E22" s="3">
        <v>1.74</v>
      </c>
      <c r="F22" s="3">
        <v>97</v>
      </c>
      <c r="G22" s="9">
        <f t="shared" si="0"/>
        <v>32.038578411943455</v>
      </c>
      <c r="H22" s="1" t="s">
        <v>7</v>
      </c>
      <c r="I22" s="35">
        <v>0</v>
      </c>
      <c r="J22" s="3">
        <v>34</v>
      </c>
      <c r="K22" s="12">
        <v>17</v>
      </c>
      <c r="L22" s="3">
        <v>38</v>
      </c>
      <c r="M22" s="3">
        <v>14</v>
      </c>
      <c r="N22" s="3">
        <v>52</v>
      </c>
      <c r="O22" s="3">
        <v>0</v>
      </c>
      <c r="P22" s="3">
        <v>2</v>
      </c>
      <c r="Q22" s="3">
        <v>4</v>
      </c>
      <c r="R22" s="13" t="s">
        <v>120</v>
      </c>
      <c r="S22" s="1"/>
      <c r="T22" s="1"/>
    </row>
    <row r="23" spans="1:20" s="16" customFormat="1" ht="25" customHeight="1" x14ac:dyDescent="0.35">
      <c r="A23" s="3">
        <v>18</v>
      </c>
      <c r="B23" s="1" t="s">
        <v>124</v>
      </c>
      <c r="C23" s="3">
        <v>47</v>
      </c>
      <c r="D23" s="3" t="s">
        <v>6</v>
      </c>
      <c r="E23" s="3">
        <v>1.68</v>
      </c>
      <c r="F23" s="3">
        <v>86</v>
      </c>
      <c r="G23" s="9">
        <f t="shared" si="0"/>
        <v>30.470521541950117</v>
      </c>
      <c r="H23" s="72" t="s">
        <v>7</v>
      </c>
      <c r="I23" s="14">
        <v>2</v>
      </c>
      <c r="J23" s="10">
        <v>18</v>
      </c>
      <c r="K23" s="4">
        <v>12</v>
      </c>
      <c r="L23" s="10">
        <v>35</v>
      </c>
      <c r="M23" s="10">
        <v>13</v>
      </c>
      <c r="N23" s="10">
        <v>48</v>
      </c>
      <c r="O23" s="10">
        <v>0</v>
      </c>
      <c r="P23" s="11">
        <v>2</v>
      </c>
      <c r="Q23" s="26">
        <v>4</v>
      </c>
      <c r="R23"/>
      <c r="S23" s="1"/>
      <c r="T23" s="1"/>
    </row>
    <row r="24" spans="1:20" s="16" customFormat="1" ht="25" customHeight="1" x14ac:dyDescent="0.35">
      <c r="A24" s="298"/>
      <c r="B24" s="299"/>
      <c r="C24" s="298"/>
      <c r="D24" s="298"/>
      <c r="E24" s="298"/>
      <c r="F24" s="298"/>
      <c r="G24" s="300"/>
      <c r="H24" s="301"/>
      <c r="I24" s="303"/>
      <c r="J24" s="302"/>
      <c r="K24" s="304"/>
      <c r="L24" s="302"/>
      <c r="M24" s="302"/>
      <c r="N24" s="302"/>
      <c r="O24" s="302"/>
      <c r="P24" s="305"/>
      <c r="Q24" s="306"/>
      <c r="R24" s="307"/>
      <c r="S24" s="299"/>
      <c r="T24" s="1"/>
    </row>
    <row r="25" spans="1:20" s="16" customFormat="1" ht="25" customHeight="1" x14ac:dyDescent="0.35">
      <c r="A25" s="3">
        <v>19</v>
      </c>
      <c r="B25" s="13" t="s">
        <v>230</v>
      </c>
      <c r="C25" s="3">
        <v>32</v>
      </c>
      <c r="D25" s="3" t="s">
        <v>6</v>
      </c>
      <c r="E25" s="296"/>
      <c r="F25" s="296"/>
      <c r="G25" s="297" t="e">
        <f t="shared" si="0"/>
        <v>#DIV/0!</v>
      </c>
      <c r="H25" s="20"/>
      <c r="I25" s="35">
        <v>8</v>
      </c>
      <c r="J25" s="3">
        <v>25</v>
      </c>
      <c r="K25" s="12">
        <v>7</v>
      </c>
      <c r="L25" s="3">
        <v>52</v>
      </c>
      <c r="M25" s="3">
        <v>24</v>
      </c>
      <c r="N25" s="3">
        <v>76</v>
      </c>
      <c r="O25" s="3">
        <v>0</v>
      </c>
      <c r="P25" s="3">
        <v>1</v>
      </c>
      <c r="Q25" s="3">
        <v>1</v>
      </c>
      <c r="R25" s="13"/>
      <c r="S25" s="1"/>
      <c r="T25" s="1"/>
    </row>
    <row r="26" spans="1:20" s="16" customFormat="1" ht="25" customHeight="1" x14ac:dyDescent="0.35">
      <c r="A26" s="3">
        <v>20</v>
      </c>
      <c r="B26" s="3"/>
      <c r="C26" s="3"/>
      <c r="D26" s="3"/>
      <c r="E26" s="3"/>
      <c r="F26" s="3"/>
      <c r="G26" s="9" t="e">
        <f t="shared" si="0"/>
        <v>#DIV/0!</v>
      </c>
      <c r="H26" s="1"/>
      <c r="I26" s="35"/>
      <c r="J26" s="3"/>
      <c r="K26" s="12"/>
      <c r="L26" s="3"/>
      <c r="M26" s="3"/>
      <c r="N26" s="3"/>
      <c r="O26" s="3"/>
      <c r="P26" s="3"/>
      <c r="Q26" s="3"/>
      <c r="R26" s="13"/>
      <c r="S26" s="1"/>
      <c r="T26" s="1"/>
    </row>
    <row r="27" spans="1:20" s="16" customFormat="1" ht="25" customHeight="1" x14ac:dyDescent="0.35">
      <c r="A27" s="3">
        <v>21</v>
      </c>
      <c r="B27" s="3"/>
      <c r="C27" s="3"/>
      <c r="D27" s="3"/>
      <c r="E27" s="3"/>
      <c r="F27" s="3"/>
      <c r="G27" s="9" t="e">
        <f t="shared" si="0"/>
        <v>#DIV/0!</v>
      </c>
      <c r="H27" s="1"/>
      <c r="I27" s="35"/>
      <c r="J27" s="3"/>
      <c r="K27" s="12"/>
      <c r="L27" s="3"/>
      <c r="M27" s="3"/>
      <c r="N27" s="3"/>
      <c r="O27" s="3"/>
      <c r="P27" s="3"/>
      <c r="Q27" s="3"/>
      <c r="R27" s="13"/>
      <c r="S27" s="1"/>
      <c r="T27" s="1"/>
    </row>
    <row r="28" spans="1:20" s="16" customFormat="1" ht="25" customHeight="1" x14ac:dyDescent="0.35">
      <c r="A28" s="3">
        <v>22</v>
      </c>
      <c r="B28" s="3"/>
      <c r="C28" s="3"/>
      <c r="D28" s="3"/>
      <c r="E28" s="3"/>
      <c r="F28" s="3"/>
      <c r="G28" s="9" t="e">
        <f t="shared" si="0"/>
        <v>#DIV/0!</v>
      </c>
      <c r="H28" s="1"/>
      <c r="I28" s="35"/>
      <c r="J28" s="3"/>
      <c r="K28" s="12"/>
      <c r="L28" s="3"/>
      <c r="M28" s="3"/>
      <c r="N28" s="3"/>
      <c r="O28" s="3"/>
      <c r="P28" s="3"/>
      <c r="Q28" s="3"/>
      <c r="R28" s="13"/>
      <c r="S28" s="1"/>
      <c r="T28" s="1"/>
    </row>
    <row r="29" spans="1:20" s="16" customFormat="1" ht="25" customHeight="1" x14ac:dyDescent="0.35">
      <c r="A29" s="3">
        <v>23</v>
      </c>
      <c r="B29" s="3"/>
      <c r="C29" s="3"/>
      <c r="D29" s="3"/>
      <c r="E29" s="3"/>
      <c r="F29" s="3"/>
      <c r="G29" s="9" t="e">
        <f t="shared" si="0"/>
        <v>#DIV/0!</v>
      </c>
      <c r="H29" s="1"/>
      <c r="I29" s="35"/>
      <c r="J29" s="3"/>
      <c r="K29" s="12"/>
      <c r="L29" s="3"/>
      <c r="M29" s="3"/>
      <c r="N29" s="3"/>
      <c r="O29" s="3"/>
      <c r="P29" s="3"/>
      <c r="Q29" s="3"/>
      <c r="R29" s="13"/>
      <c r="S29" s="1"/>
      <c r="T29" s="1"/>
    </row>
    <row r="30" spans="1:20" s="16" customFormat="1" ht="25" customHeight="1" x14ac:dyDescent="0.35">
      <c r="A30" s="3">
        <v>24</v>
      </c>
      <c r="B30" s="3"/>
      <c r="C30" s="3"/>
      <c r="D30" s="3"/>
      <c r="E30" s="3"/>
      <c r="F30" s="3"/>
      <c r="G30" s="9" t="e">
        <f t="shared" si="0"/>
        <v>#DIV/0!</v>
      </c>
      <c r="H30" s="1"/>
      <c r="I30" s="35"/>
      <c r="J30" s="3"/>
      <c r="K30" s="12"/>
      <c r="L30" s="3"/>
      <c r="M30" s="3"/>
      <c r="N30" s="3"/>
      <c r="O30" s="3"/>
      <c r="P30" s="3"/>
      <c r="Q30" s="3"/>
      <c r="R30" s="13"/>
      <c r="S30" s="1"/>
      <c r="T30" s="1"/>
    </row>
    <row r="31" spans="1:20" s="16" customFormat="1" ht="25" customHeight="1" x14ac:dyDescent="0.35">
      <c r="A31" s="3">
        <v>25</v>
      </c>
      <c r="B31" s="3"/>
      <c r="C31" s="3"/>
      <c r="D31" s="3"/>
      <c r="E31" s="3"/>
      <c r="F31" s="3"/>
      <c r="G31" s="9" t="e">
        <f t="shared" si="0"/>
        <v>#DIV/0!</v>
      </c>
      <c r="H31" s="1"/>
      <c r="I31" s="35"/>
      <c r="J31" s="3"/>
      <c r="K31" s="12"/>
      <c r="L31" s="3"/>
      <c r="M31" s="3"/>
      <c r="N31" s="3"/>
      <c r="O31" s="3"/>
      <c r="P31" s="3"/>
      <c r="Q31" s="3"/>
      <c r="R31" s="13"/>
      <c r="S31" s="1"/>
      <c r="T31" s="1"/>
    </row>
    <row r="32" spans="1:20" s="16" customFormat="1" ht="25" customHeight="1" x14ac:dyDescent="0.35">
      <c r="A32" s="3">
        <v>26</v>
      </c>
      <c r="B32" s="3"/>
      <c r="C32" s="3"/>
      <c r="D32" s="3"/>
      <c r="E32" s="3"/>
      <c r="F32" s="3"/>
      <c r="G32" s="9" t="e">
        <f t="shared" si="0"/>
        <v>#DIV/0!</v>
      </c>
      <c r="H32" s="1"/>
      <c r="I32" s="35"/>
      <c r="J32" s="3"/>
      <c r="K32" s="12"/>
      <c r="L32" s="3"/>
      <c r="M32" s="3"/>
      <c r="N32" s="3"/>
      <c r="O32" s="3"/>
      <c r="P32" s="3"/>
      <c r="Q32" s="3"/>
      <c r="R32" s="13"/>
      <c r="S32" s="1"/>
      <c r="T32" s="1"/>
    </row>
    <row r="33" spans="1:20" s="16" customFormat="1" ht="25" customHeight="1" x14ac:dyDescent="0.35">
      <c r="A33" s="3">
        <v>27</v>
      </c>
      <c r="B33" s="3"/>
      <c r="C33" s="3"/>
      <c r="D33" s="3"/>
      <c r="E33" s="3"/>
      <c r="F33" s="3"/>
      <c r="G33" s="9" t="e">
        <f t="shared" si="0"/>
        <v>#DIV/0!</v>
      </c>
      <c r="H33" s="1"/>
      <c r="I33" s="35"/>
      <c r="J33" s="3"/>
      <c r="K33" s="12"/>
      <c r="L33" s="3"/>
      <c r="M33" s="3"/>
      <c r="N33" s="3"/>
      <c r="O33" s="3"/>
      <c r="P33" s="3"/>
      <c r="Q33" s="3"/>
      <c r="R33" s="13"/>
      <c r="S33" s="1"/>
      <c r="T33" s="1"/>
    </row>
    <row r="34" spans="1:20" s="16" customFormat="1" ht="25" customHeight="1" x14ac:dyDescent="0.35">
      <c r="A34" s="3">
        <v>28</v>
      </c>
      <c r="B34" s="3"/>
      <c r="C34" s="3"/>
      <c r="D34" s="3"/>
      <c r="E34" s="3"/>
      <c r="F34" s="3"/>
      <c r="G34" s="9" t="e">
        <f t="shared" si="0"/>
        <v>#DIV/0!</v>
      </c>
      <c r="H34" s="1"/>
      <c r="I34" s="35"/>
      <c r="J34" s="3"/>
      <c r="K34" s="12"/>
      <c r="L34" s="3"/>
      <c r="M34" s="3"/>
      <c r="N34" s="3"/>
      <c r="O34" s="3"/>
      <c r="P34" s="3"/>
      <c r="Q34" s="3"/>
      <c r="R34" s="13"/>
      <c r="S34" s="1"/>
      <c r="T34" s="1"/>
    </row>
    <row r="35" spans="1:20" s="16" customFormat="1" ht="25" customHeight="1" x14ac:dyDescent="0.35">
      <c r="A35" s="3">
        <v>29</v>
      </c>
      <c r="B35" s="3"/>
      <c r="C35" s="3"/>
      <c r="D35" s="3"/>
      <c r="E35" s="3"/>
      <c r="F35" s="3"/>
      <c r="G35" s="9" t="e">
        <f t="shared" si="0"/>
        <v>#DIV/0!</v>
      </c>
      <c r="H35" s="1"/>
      <c r="I35" s="35"/>
      <c r="J35" s="3"/>
      <c r="K35" s="12"/>
      <c r="L35" s="3"/>
      <c r="M35" s="3"/>
      <c r="N35" s="3"/>
      <c r="O35" s="3"/>
      <c r="P35" s="3"/>
      <c r="Q35" s="3"/>
      <c r="R35" s="13"/>
      <c r="S35" s="1"/>
      <c r="T35" s="1"/>
    </row>
    <row r="36" spans="1:20" s="16" customFormat="1" ht="25" customHeight="1" x14ac:dyDescent="0.35">
      <c r="A36" s="3">
        <v>30</v>
      </c>
      <c r="B36" s="3"/>
      <c r="C36" s="3"/>
      <c r="D36" s="3"/>
      <c r="E36" s="3"/>
      <c r="F36" s="3"/>
      <c r="G36" s="9" t="e">
        <f t="shared" si="0"/>
        <v>#DIV/0!</v>
      </c>
      <c r="H36" s="1"/>
      <c r="I36" s="35"/>
      <c r="J36" s="3"/>
      <c r="K36" s="12"/>
      <c r="L36" s="3"/>
      <c r="M36" s="3"/>
      <c r="N36" s="3"/>
      <c r="O36" s="3"/>
      <c r="P36" s="3"/>
      <c r="Q36" s="3"/>
      <c r="R36" s="13"/>
      <c r="S36" s="1"/>
      <c r="T36" s="1"/>
    </row>
    <row r="37" spans="1:20" s="16" customFormat="1" ht="25" customHeight="1" x14ac:dyDescent="0.35">
      <c r="A37" s="3">
        <v>31</v>
      </c>
      <c r="B37" s="3"/>
      <c r="C37" s="3"/>
      <c r="D37" s="3"/>
      <c r="E37" s="3"/>
      <c r="F37" s="3"/>
      <c r="G37" s="9" t="e">
        <f t="shared" si="0"/>
        <v>#DIV/0!</v>
      </c>
      <c r="H37" s="1"/>
      <c r="I37" s="35"/>
      <c r="J37" s="3"/>
      <c r="K37" s="12"/>
      <c r="L37" s="3"/>
      <c r="M37" s="3"/>
      <c r="N37" s="3"/>
      <c r="O37" s="3"/>
      <c r="P37" s="3"/>
      <c r="Q37" s="3"/>
      <c r="R37" s="13"/>
      <c r="S37" s="1"/>
      <c r="T37" s="1"/>
    </row>
    <row r="38" spans="1:20" s="16" customFormat="1" ht="25" customHeight="1" x14ac:dyDescent="0.35">
      <c r="A38" s="3">
        <v>32</v>
      </c>
      <c r="B38" s="3"/>
      <c r="C38" s="3"/>
      <c r="D38" s="3"/>
      <c r="E38" s="3"/>
      <c r="F38" s="3"/>
      <c r="G38" s="9" t="e">
        <f t="shared" si="0"/>
        <v>#DIV/0!</v>
      </c>
      <c r="H38" s="1"/>
      <c r="I38" s="35"/>
      <c r="J38" s="3"/>
      <c r="K38" s="12"/>
      <c r="L38" s="3"/>
      <c r="M38" s="3"/>
      <c r="N38" s="3"/>
      <c r="O38" s="3"/>
      <c r="P38" s="3"/>
      <c r="Q38" s="3"/>
      <c r="R38" s="13"/>
      <c r="S38" s="1"/>
      <c r="T38" s="1"/>
    </row>
    <row r="39" spans="1:20" s="16" customFormat="1" ht="25" customHeight="1" x14ac:dyDescent="0.35">
      <c r="A39" s="3">
        <v>33</v>
      </c>
      <c r="B39" s="3"/>
      <c r="C39" s="3"/>
      <c r="D39" s="3"/>
      <c r="E39" s="3"/>
      <c r="F39" s="3"/>
      <c r="G39" s="9" t="e">
        <f t="shared" si="0"/>
        <v>#DIV/0!</v>
      </c>
      <c r="H39" s="1"/>
      <c r="I39" s="35"/>
      <c r="J39" s="3"/>
      <c r="K39" s="12"/>
      <c r="L39" s="3"/>
      <c r="M39" s="3"/>
      <c r="N39" s="3"/>
      <c r="O39" s="3"/>
      <c r="P39" s="3"/>
      <c r="Q39" s="3"/>
      <c r="R39" s="13"/>
      <c r="S39" s="1"/>
      <c r="T39" s="1"/>
    </row>
    <row r="40" spans="1:20" s="16" customFormat="1" ht="25" customHeight="1" x14ac:dyDescent="0.35">
      <c r="A40" s="3">
        <v>34</v>
      </c>
      <c r="B40" s="3"/>
      <c r="C40" s="3"/>
      <c r="D40" s="3"/>
      <c r="E40" s="3"/>
      <c r="F40" s="3"/>
      <c r="G40" s="9" t="e">
        <f t="shared" si="0"/>
        <v>#DIV/0!</v>
      </c>
      <c r="H40" s="1"/>
      <c r="I40" s="35"/>
      <c r="J40" s="3"/>
      <c r="K40" s="12"/>
      <c r="L40" s="3"/>
      <c r="M40" s="3"/>
      <c r="N40" s="3"/>
      <c r="O40" s="3"/>
      <c r="P40" s="3"/>
      <c r="Q40" s="3"/>
      <c r="R40" s="13"/>
      <c r="S40" s="1"/>
      <c r="T40" s="1"/>
    </row>
    <row r="41" spans="1:20" s="16" customFormat="1" ht="25" customHeight="1" x14ac:dyDescent="0.35">
      <c r="A41" s="3">
        <v>35</v>
      </c>
      <c r="B41" s="3"/>
      <c r="C41" s="3"/>
      <c r="D41" s="3"/>
      <c r="E41" s="3"/>
      <c r="F41" s="3"/>
      <c r="G41" s="9" t="e">
        <f t="shared" si="0"/>
        <v>#DIV/0!</v>
      </c>
      <c r="H41" s="1"/>
      <c r="I41" s="35"/>
      <c r="J41" s="3"/>
      <c r="K41" s="12"/>
      <c r="L41" s="3"/>
      <c r="M41" s="3"/>
      <c r="N41" s="3"/>
      <c r="O41" s="3"/>
      <c r="P41" s="3"/>
      <c r="Q41" s="3"/>
      <c r="R41" s="13"/>
      <c r="S41" s="1"/>
      <c r="T41" s="1"/>
    </row>
    <row r="42" spans="1:20" s="16" customFormat="1" ht="25" customHeight="1" x14ac:dyDescent="0.35">
      <c r="A42" s="3">
        <v>36</v>
      </c>
      <c r="B42" s="3"/>
      <c r="C42" s="3"/>
      <c r="D42" s="3"/>
      <c r="E42" s="3"/>
      <c r="F42" s="3"/>
      <c r="G42" s="9" t="e">
        <f t="shared" si="0"/>
        <v>#DIV/0!</v>
      </c>
      <c r="H42" s="1"/>
      <c r="I42" s="35"/>
      <c r="J42" s="3"/>
      <c r="K42" s="12"/>
      <c r="L42" s="3"/>
      <c r="M42" s="3"/>
      <c r="N42" s="3"/>
      <c r="O42" s="3"/>
      <c r="P42" s="3"/>
      <c r="Q42" s="3"/>
      <c r="R42" s="13"/>
      <c r="S42" s="1"/>
      <c r="T42" s="1"/>
    </row>
    <row r="43" spans="1:20" s="16" customFormat="1" ht="25" customHeight="1" x14ac:dyDescent="0.35">
      <c r="A43" s="3">
        <v>37</v>
      </c>
      <c r="B43" s="3"/>
      <c r="C43" s="3"/>
      <c r="D43" s="3"/>
      <c r="E43" s="3"/>
      <c r="F43" s="3"/>
      <c r="G43" s="9" t="e">
        <f t="shared" si="0"/>
        <v>#DIV/0!</v>
      </c>
      <c r="H43" s="1"/>
      <c r="I43" s="35"/>
      <c r="J43" s="3"/>
      <c r="K43" s="12"/>
      <c r="L43" s="3"/>
      <c r="M43" s="3"/>
      <c r="N43" s="3"/>
      <c r="O43" s="3"/>
      <c r="P43" s="3"/>
      <c r="Q43" s="3"/>
      <c r="R43" s="13"/>
      <c r="S43" s="1"/>
      <c r="T43" s="1"/>
    </row>
    <row r="44" spans="1:20" s="16" customFormat="1" ht="25" customHeight="1" x14ac:dyDescent="0.35">
      <c r="A44" s="3">
        <v>38</v>
      </c>
      <c r="B44" s="3"/>
      <c r="C44" s="3"/>
      <c r="D44" s="3"/>
      <c r="E44" s="3"/>
      <c r="F44" s="3"/>
      <c r="G44" s="9" t="e">
        <f t="shared" si="0"/>
        <v>#DIV/0!</v>
      </c>
      <c r="H44" s="1"/>
      <c r="I44" s="35"/>
      <c r="J44" s="3"/>
      <c r="K44" s="12"/>
      <c r="L44" s="3"/>
      <c r="M44" s="3"/>
      <c r="N44" s="3"/>
      <c r="O44" s="3"/>
      <c r="P44" s="3"/>
      <c r="Q44" s="3"/>
      <c r="R44" s="13"/>
      <c r="S44" s="1"/>
      <c r="T44" s="1"/>
    </row>
    <row r="45" spans="1:20" s="16" customFormat="1" ht="25" customHeight="1" x14ac:dyDescent="0.35">
      <c r="A45" s="3">
        <v>39</v>
      </c>
      <c r="B45" s="3"/>
      <c r="C45" s="3"/>
      <c r="D45" s="3"/>
      <c r="E45" s="3"/>
      <c r="F45" s="3"/>
      <c r="G45" s="9" t="e">
        <f t="shared" si="0"/>
        <v>#DIV/0!</v>
      </c>
      <c r="H45" s="1"/>
      <c r="I45" s="35"/>
      <c r="J45" s="3"/>
      <c r="K45" s="12"/>
      <c r="L45" s="3"/>
      <c r="M45" s="3"/>
      <c r="N45" s="3"/>
      <c r="O45" s="3"/>
      <c r="P45" s="3"/>
      <c r="Q45" s="3"/>
      <c r="R45" s="13"/>
      <c r="S45" s="1"/>
      <c r="T45" s="1"/>
    </row>
    <row r="46" spans="1:20" s="16" customFormat="1" ht="25" customHeight="1" x14ac:dyDescent="0.35">
      <c r="A46" s="3">
        <v>40</v>
      </c>
      <c r="B46" s="3"/>
      <c r="C46" s="3"/>
      <c r="D46" s="3"/>
      <c r="E46" s="3"/>
      <c r="F46" s="3"/>
      <c r="G46" s="9" t="e">
        <f t="shared" si="0"/>
        <v>#DIV/0!</v>
      </c>
      <c r="H46" s="1"/>
      <c r="I46" s="35"/>
      <c r="J46" s="3"/>
      <c r="K46" s="12"/>
      <c r="L46" s="3"/>
      <c r="M46" s="3"/>
      <c r="N46" s="3"/>
      <c r="O46" s="3"/>
      <c r="P46" s="3"/>
      <c r="Q46" s="3"/>
      <c r="R46" s="13"/>
      <c r="S46" s="1"/>
      <c r="T46" s="1"/>
    </row>
    <row r="47" spans="1:20" s="16" customFormat="1" ht="25" customHeight="1" x14ac:dyDescent="0.35">
      <c r="A47" s="3">
        <v>41</v>
      </c>
      <c r="B47" s="3"/>
      <c r="C47" s="3"/>
      <c r="D47" s="3"/>
      <c r="E47" s="3"/>
      <c r="F47" s="3"/>
      <c r="G47" s="9" t="e">
        <f t="shared" si="0"/>
        <v>#DIV/0!</v>
      </c>
      <c r="H47" s="1"/>
      <c r="I47" s="35"/>
      <c r="J47" s="3"/>
      <c r="K47" s="12"/>
      <c r="L47" s="3"/>
      <c r="M47" s="3"/>
      <c r="N47" s="3"/>
      <c r="O47" s="3"/>
      <c r="P47" s="3"/>
      <c r="Q47" s="3"/>
      <c r="R47" s="13"/>
      <c r="S47" s="1"/>
      <c r="T47" s="1"/>
    </row>
    <row r="48" spans="1:20" s="16" customFormat="1" ht="25" customHeight="1" x14ac:dyDescent="0.35">
      <c r="A48" s="3">
        <v>42</v>
      </c>
      <c r="B48" s="3"/>
      <c r="C48" s="3"/>
      <c r="D48" s="3"/>
      <c r="E48" s="3"/>
      <c r="F48" s="3"/>
      <c r="G48" s="9" t="e">
        <f t="shared" si="0"/>
        <v>#DIV/0!</v>
      </c>
      <c r="H48" s="1"/>
      <c r="I48" s="35"/>
      <c r="J48" s="3"/>
      <c r="K48" s="12"/>
      <c r="L48" s="3"/>
      <c r="M48" s="3"/>
      <c r="N48" s="3"/>
      <c r="O48" s="3"/>
      <c r="P48" s="3"/>
      <c r="Q48" s="3"/>
      <c r="R48" s="13"/>
      <c r="S48" s="1"/>
      <c r="T48" s="1"/>
    </row>
    <row r="49" spans="1:20" s="16" customFormat="1" ht="25" customHeight="1" x14ac:dyDescent="0.35">
      <c r="A49" s="3">
        <v>43</v>
      </c>
      <c r="B49" s="3"/>
      <c r="C49" s="3"/>
      <c r="D49" s="3"/>
      <c r="E49" s="3"/>
      <c r="F49" s="3"/>
      <c r="G49" s="9" t="e">
        <f t="shared" si="0"/>
        <v>#DIV/0!</v>
      </c>
      <c r="H49" s="1"/>
      <c r="I49" s="35"/>
      <c r="J49" s="3"/>
      <c r="K49" s="12"/>
      <c r="L49" s="3"/>
      <c r="M49" s="3"/>
      <c r="N49" s="3"/>
      <c r="O49" s="3"/>
      <c r="P49" s="3"/>
      <c r="Q49" s="3"/>
      <c r="R49" s="13"/>
      <c r="S49" s="1"/>
      <c r="T49" s="1"/>
    </row>
    <row r="50" spans="1:20" s="16" customFormat="1" ht="25" customHeight="1" x14ac:dyDescent="0.35">
      <c r="A50" s="3">
        <v>44</v>
      </c>
      <c r="B50" s="3"/>
      <c r="C50" s="3"/>
      <c r="D50" s="3"/>
      <c r="E50" s="3"/>
      <c r="F50" s="3"/>
      <c r="G50" s="9" t="e">
        <f t="shared" si="0"/>
        <v>#DIV/0!</v>
      </c>
      <c r="H50" s="1"/>
      <c r="I50" s="35"/>
      <c r="J50" s="3"/>
      <c r="K50" s="12"/>
      <c r="L50" s="3"/>
      <c r="M50" s="3"/>
      <c r="N50" s="3"/>
      <c r="O50" s="3"/>
      <c r="P50" s="3"/>
      <c r="Q50" s="3"/>
      <c r="R50" s="13"/>
      <c r="S50" s="1"/>
      <c r="T50" s="1"/>
    </row>
    <row r="51" spans="1:20" s="16" customFormat="1" ht="25" customHeight="1" x14ac:dyDescent="0.35">
      <c r="A51" s="3">
        <v>45</v>
      </c>
      <c r="B51" s="3"/>
      <c r="C51" s="3"/>
      <c r="D51" s="3"/>
      <c r="E51" s="3"/>
      <c r="F51" s="3"/>
      <c r="G51" s="9" t="e">
        <f t="shared" si="0"/>
        <v>#DIV/0!</v>
      </c>
      <c r="H51" s="1"/>
      <c r="I51" s="35"/>
      <c r="J51" s="3"/>
      <c r="K51" s="12"/>
      <c r="L51" s="3"/>
      <c r="M51" s="3"/>
      <c r="N51" s="3"/>
      <c r="O51" s="3"/>
      <c r="P51" s="3"/>
      <c r="Q51" s="3"/>
      <c r="R51" s="13"/>
      <c r="S51" s="1"/>
      <c r="T51" s="1"/>
    </row>
    <row r="52" spans="1:20" s="16" customFormat="1" ht="25" customHeight="1" x14ac:dyDescent="0.35">
      <c r="A52" s="3">
        <v>46</v>
      </c>
      <c r="B52" s="3"/>
      <c r="C52" s="3"/>
      <c r="D52" s="3"/>
      <c r="E52" s="3"/>
      <c r="F52" s="3"/>
      <c r="G52" s="9" t="e">
        <f t="shared" si="0"/>
        <v>#DIV/0!</v>
      </c>
      <c r="H52" s="1"/>
      <c r="I52" s="35"/>
      <c r="J52" s="3"/>
      <c r="K52" s="12"/>
      <c r="L52" s="3"/>
      <c r="M52" s="3"/>
      <c r="N52" s="3"/>
      <c r="O52" s="3"/>
      <c r="P52" s="3"/>
      <c r="Q52" s="3"/>
      <c r="R52" s="13"/>
      <c r="S52" s="1"/>
      <c r="T52" s="1"/>
    </row>
    <row r="53" spans="1:20" s="16" customFormat="1" ht="25" customHeight="1" x14ac:dyDescent="0.35">
      <c r="A53" s="3">
        <v>47</v>
      </c>
      <c r="B53" s="3"/>
      <c r="C53" s="3"/>
      <c r="D53" s="3"/>
      <c r="E53" s="3"/>
      <c r="F53" s="3"/>
      <c r="G53" s="9" t="e">
        <f t="shared" si="0"/>
        <v>#DIV/0!</v>
      </c>
      <c r="H53" s="1"/>
      <c r="I53" s="35"/>
      <c r="J53" s="3"/>
      <c r="K53" s="12"/>
      <c r="L53" s="3"/>
      <c r="M53" s="3"/>
      <c r="N53" s="3"/>
      <c r="O53" s="3"/>
      <c r="P53" s="3"/>
      <c r="Q53" s="3"/>
      <c r="R53" s="13"/>
      <c r="S53" s="1"/>
      <c r="T53" s="1"/>
    </row>
    <row r="54" spans="1:20" s="16" customFormat="1" ht="25" customHeight="1" x14ac:dyDescent="0.35">
      <c r="A54" s="3">
        <v>48</v>
      </c>
      <c r="B54" s="3"/>
      <c r="C54" s="3"/>
      <c r="D54" s="3"/>
      <c r="E54" s="3"/>
      <c r="F54" s="3"/>
      <c r="G54" s="9" t="e">
        <f t="shared" si="0"/>
        <v>#DIV/0!</v>
      </c>
      <c r="H54" s="1"/>
      <c r="I54" s="35"/>
      <c r="J54" s="3"/>
      <c r="K54" s="12"/>
      <c r="L54" s="3"/>
      <c r="M54" s="3"/>
      <c r="N54" s="3"/>
      <c r="O54" s="3"/>
      <c r="P54" s="3"/>
      <c r="Q54" s="3"/>
      <c r="R54" s="13"/>
      <c r="S54" s="1"/>
      <c r="T54" s="1"/>
    </row>
    <row r="55" spans="1:20" s="16" customFormat="1" ht="25" customHeight="1" x14ac:dyDescent="0.35">
      <c r="A55" s="3">
        <v>49</v>
      </c>
      <c r="B55" s="3"/>
      <c r="C55" s="3"/>
      <c r="D55" s="3"/>
      <c r="E55" s="3"/>
      <c r="F55" s="3"/>
      <c r="G55" s="9" t="e">
        <f t="shared" si="0"/>
        <v>#DIV/0!</v>
      </c>
      <c r="H55" s="1"/>
      <c r="I55" s="35"/>
      <c r="J55" s="3"/>
      <c r="K55" s="12"/>
      <c r="L55" s="3"/>
      <c r="M55" s="3"/>
      <c r="N55" s="3"/>
      <c r="O55" s="3"/>
      <c r="P55" s="3"/>
      <c r="Q55" s="3"/>
      <c r="R55" s="13"/>
      <c r="S55" s="1"/>
      <c r="T55" s="1"/>
    </row>
    <row r="56" spans="1:20" s="16" customFormat="1" ht="25" customHeight="1" x14ac:dyDescent="0.35">
      <c r="A56" s="3">
        <v>50</v>
      </c>
      <c r="B56" s="3"/>
      <c r="C56" s="3"/>
      <c r="D56" s="3"/>
      <c r="E56" s="3"/>
      <c r="F56" s="3"/>
      <c r="G56" s="9" t="e">
        <f t="shared" si="0"/>
        <v>#DIV/0!</v>
      </c>
      <c r="H56" s="1"/>
      <c r="I56" s="35"/>
      <c r="J56" s="3"/>
      <c r="K56" s="12"/>
      <c r="L56" s="3"/>
      <c r="M56" s="3"/>
      <c r="N56" s="3"/>
      <c r="O56" s="3"/>
      <c r="P56" s="3"/>
      <c r="Q56" s="3"/>
      <c r="R56" s="13"/>
      <c r="S56" s="1"/>
      <c r="T56" s="1"/>
    </row>
    <row r="57" spans="1:20" s="16" customFormat="1" ht="25" customHeight="1" x14ac:dyDescent="0.35">
      <c r="A57" s="3">
        <v>51</v>
      </c>
      <c r="B57" s="3"/>
      <c r="C57" s="3"/>
      <c r="D57" s="3"/>
      <c r="E57" s="3"/>
      <c r="F57" s="3"/>
      <c r="G57" s="9" t="e">
        <f t="shared" si="0"/>
        <v>#DIV/0!</v>
      </c>
      <c r="H57" s="1"/>
      <c r="I57" s="35"/>
      <c r="J57" s="3"/>
      <c r="K57" s="12"/>
      <c r="L57" s="3"/>
      <c r="M57" s="3"/>
      <c r="N57" s="3"/>
      <c r="O57" s="3"/>
      <c r="P57" s="3"/>
      <c r="Q57" s="3"/>
      <c r="R57" s="13"/>
      <c r="S57" s="1"/>
      <c r="T57" s="1"/>
    </row>
    <row r="58" spans="1:20" s="16" customFormat="1" ht="25" customHeight="1" x14ac:dyDescent="0.35">
      <c r="A58" s="3">
        <v>52</v>
      </c>
      <c r="B58" s="3"/>
      <c r="C58" s="3"/>
      <c r="D58" s="3"/>
      <c r="E58" s="3"/>
      <c r="F58" s="3"/>
      <c r="G58" s="9" t="e">
        <f t="shared" si="0"/>
        <v>#DIV/0!</v>
      </c>
      <c r="H58" s="1"/>
      <c r="I58" s="35"/>
      <c r="J58" s="3"/>
      <c r="K58" s="12"/>
      <c r="L58" s="3"/>
      <c r="M58" s="3"/>
      <c r="N58" s="3"/>
      <c r="O58" s="3"/>
      <c r="P58" s="3"/>
      <c r="Q58" s="3"/>
      <c r="R58" s="13"/>
      <c r="S58" s="1"/>
      <c r="T58" s="1"/>
    </row>
    <row r="59" spans="1:20" s="16" customFormat="1" ht="25" customHeight="1" x14ac:dyDescent="0.35">
      <c r="A59" s="3">
        <v>53</v>
      </c>
      <c r="B59" s="3"/>
      <c r="C59" s="3"/>
      <c r="D59" s="3"/>
      <c r="E59" s="3"/>
      <c r="F59" s="3"/>
      <c r="G59" s="9" t="e">
        <f t="shared" si="0"/>
        <v>#DIV/0!</v>
      </c>
      <c r="H59" s="1"/>
      <c r="I59" s="35"/>
      <c r="J59" s="3"/>
      <c r="K59" s="12"/>
      <c r="L59" s="3"/>
      <c r="M59" s="3"/>
      <c r="N59" s="3"/>
      <c r="O59" s="3"/>
      <c r="P59" s="3"/>
      <c r="Q59" s="3"/>
      <c r="R59" s="13"/>
      <c r="S59" s="1"/>
      <c r="T59" s="1"/>
    </row>
    <row r="60" spans="1:20" s="16" customFormat="1" ht="25" customHeight="1" x14ac:dyDescent="0.35">
      <c r="A60" s="3">
        <v>54</v>
      </c>
      <c r="B60" s="3"/>
      <c r="C60" s="3"/>
      <c r="D60" s="3"/>
      <c r="E60" s="3"/>
      <c r="F60" s="3"/>
      <c r="G60" s="9" t="e">
        <f t="shared" si="0"/>
        <v>#DIV/0!</v>
      </c>
      <c r="H60" s="1"/>
      <c r="I60" s="35"/>
      <c r="J60" s="3"/>
      <c r="K60" s="12"/>
      <c r="L60" s="3"/>
      <c r="M60" s="3"/>
      <c r="N60" s="3"/>
      <c r="O60" s="3"/>
      <c r="P60" s="3"/>
      <c r="Q60" s="3"/>
      <c r="R60" s="13"/>
      <c r="S60" s="1"/>
      <c r="T60" s="1"/>
    </row>
    <row r="61" spans="1:20" s="16" customFormat="1" ht="25" customHeight="1" x14ac:dyDescent="0.35">
      <c r="A61" s="3">
        <v>55</v>
      </c>
      <c r="B61" s="3"/>
      <c r="C61" s="3"/>
      <c r="D61" s="3"/>
      <c r="E61" s="3"/>
      <c r="F61" s="3"/>
      <c r="G61" s="9" t="e">
        <f t="shared" si="0"/>
        <v>#DIV/0!</v>
      </c>
      <c r="H61" s="1"/>
      <c r="I61" s="35"/>
      <c r="J61" s="3"/>
      <c r="K61" s="12"/>
      <c r="L61" s="3"/>
      <c r="M61" s="3"/>
      <c r="N61" s="3"/>
      <c r="O61" s="3"/>
      <c r="P61" s="3"/>
      <c r="Q61" s="3"/>
      <c r="R61" s="13"/>
      <c r="S61" s="1"/>
      <c r="T61" s="1"/>
    </row>
    <row r="62" spans="1:20" s="16" customFormat="1" ht="25" customHeight="1" x14ac:dyDescent="0.35">
      <c r="A62" s="3">
        <v>56</v>
      </c>
      <c r="B62" s="3"/>
      <c r="C62" s="3"/>
      <c r="D62" s="3"/>
      <c r="E62" s="3"/>
      <c r="F62" s="3"/>
      <c r="G62" s="9" t="e">
        <f t="shared" si="0"/>
        <v>#DIV/0!</v>
      </c>
      <c r="H62" s="1"/>
      <c r="I62" s="35"/>
      <c r="J62" s="3"/>
      <c r="K62" s="12"/>
      <c r="L62" s="3"/>
      <c r="M62" s="3"/>
      <c r="N62" s="3"/>
      <c r="O62" s="3"/>
      <c r="P62" s="3"/>
      <c r="Q62" s="3"/>
      <c r="R62" s="13"/>
      <c r="S62" s="1"/>
      <c r="T62" s="1"/>
    </row>
    <row r="63" spans="1:20" s="16" customFormat="1" ht="25" customHeight="1" x14ac:dyDescent="0.35">
      <c r="A63" s="3">
        <v>57</v>
      </c>
      <c r="B63" s="3"/>
      <c r="C63" s="3"/>
      <c r="D63" s="3"/>
      <c r="E63" s="3"/>
      <c r="F63" s="3"/>
      <c r="G63" s="9" t="e">
        <f t="shared" si="0"/>
        <v>#DIV/0!</v>
      </c>
      <c r="H63" s="1"/>
      <c r="I63" s="35"/>
      <c r="J63" s="3"/>
      <c r="K63" s="12"/>
      <c r="L63" s="3"/>
      <c r="M63" s="3"/>
      <c r="N63" s="3"/>
      <c r="O63" s="3"/>
      <c r="P63" s="3"/>
      <c r="Q63" s="3"/>
      <c r="R63" s="13"/>
      <c r="S63" s="1"/>
      <c r="T63" s="1"/>
    </row>
    <row r="64" spans="1:20" s="16" customFormat="1" ht="25" customHeight="1" x14ac:dyDescent="0.35">
      <c r="A64" s="3">
        <v>58</v>
      </c>
      <c r="B64" s="3"/>
      <c r="C64" s="3"/>
      <c r="D64" s="3"/>
      <c r="E64" s="3"/>
      <c r="F64" s="3"/>
      <c r="G64" s="9" t="e">
        <f t="shared" si="0"/>
        <v>#DIV/0!</v>
      </c>
      <c r="H64" s="1"/>
      <c r="I64" s="35"/>
      <c r="J64" s="3"/>
      <c r="K64" s="12"/>
      <c r="L64" s="3"/>
      <c r="M64" s="3"/>
      <c r="N64" s="3"/>
      <c r="O64" s="3"/>
      <c r="P64" s="3"/>
      <c r="Q64" s="3"/>
      <c r="R64" s="13"/>
      <c r="S64" s="1"/>
      <c r="T64" s="1"/>
    </row>
    <row r="65" spans="1:20" s="16" customFormat="1" ht="25" customHeight="1" x14ac:dyDescent="0.35">
      <c r="A65" s="3">
        <v>59</v>
      </c>
      <c r="B65" s="3"/>
      <c r="C65" s="3"/>
      <c r="D65" s="3"/>
      <c r="E65" s="3"/>
      <c r="F65" s="3"/>
      <c r="G65" s="9" t="e">
        <f t="shared" si="0"/>
        <v>#DIV/0!</v>
      </c>
      <c r="H65" s="1"/>
      <c r="I65" s="35"/>
      <c r="J65" s="3"/>
      <c r="K65" s="12"/>
      <c r="L65" s="3"/>
      <c r="M65" s="3"/>
      <c r="N65" s="3"/>
      <c r="O65" s="3"/>
      <c r="P65" s="3"/>
      <c r="Q65" s="3"/>
      <c r="R65" s="13"/>
      <c r="S65" s="1"/>
      <c r="T65" s="1"/>
    </row>
    <row r="66" spans="1:20" s="16" customFormat="1" ht="25" customHeight="1" x14ac:dyDescent="0.35">
      <c r="A66" s="3">
        <v>60</v>
      </c>
      <c r="B66" s="3"/>
      <c r="C66" s="3"/>
      <c r="D66" s="3"/>
      <c r="E66" s="3"/>
      <c r="F66" s="3"/>
      <c r="G66" s="9" t="e">
        <f t="shared" si="0"/>
        <v>#DIV/0!</v>
      </c>
      <c r="H66" s="1"/>
      <c r="I66" s="35"/>
      <c r="J66" s="3"/>
      <c r="K66" s="12"/>
      <c r="L66" s="3"/>
      <c r="M66" s="3"/>
      <c r="N66" s="3"/>
      <c r="O66" s="3"/>
      <c r="P66" s="3"/>
      <c r="Q66" s="3"/>
      <c r="R66" s="13"/>
      <c r="S66" s="1"/>
      <c r="T66" s="1"/>
    </row>
    <row r="67" spans="1:20" s="16" customFormat="1" ht="25" customHeight="1" x14ac:dyDescent="0.35">
      <c r="A67" s="3">
        <v>61</v>
      </c>
      <c r="B67" s="3"/>
      <c r="C67" s="3"/>
      <c r="D67" s="3"/>
      <c r="E67" s="3"/>
      <c r="F67" s="3"/>
      <c r="G67" s="9" t="e">
        <f t="shared" si="0"/>
        <v>#DIV/0!</v>
      </c>
      <c r="H67" s="1"/>
      <c r="I67" s="35"/>
      <c r="J67" s="3"/>
      <c r="K67" s="12"/>
      <c r="L67" s="3"/>
      <c r="M67" s="3"/>
      <c r="N67" s="3"/>
      <c r="O67" s="3"/>
      <c r="P67" s="3"/>
      <c r="Q67" s="3"/>
      <c r="R67" s="13"/>
      <c r="S67" s="1"/>
      <c r="T67" s="1"/>
    </row>
    <row r="68" spans="1:20" s="16" customFormat="1" ht="25" customHeight="1" x14ac:dyDescent="0.35">
      <c r="A68" s="3">
        <v>62</v>
      </c>
      <c r="B68" s="3"/>
      <c r="C68" s="3"/>
      <c r="D68" s="3"/>
      <c r="E68" s="3"/>
      <c r="F68" s="3"/>
      <c r="G68" s="9" t="e">
        <f t="shared" si="0"/>
        <v>#DIV/0!</v>
      </c>
      <c r="H68" s="1"/>
      <c r="I68" s="35"/>
      <c r="J68" s="3"/>
      <c r="K68" s="12"/>
      <c r="L68" s="3"/>
      <c r="M68" s="3"/>
      <c r="N68" s="3"/>
      <c r="O68" s="3"/>
      <c r="P68" s="3"/>
      <c r="Q68" s="3"/>
      <c r="R68" s="13"/>
      <c r="S68" s="1"/>
      <c r="T68" s="1"/>
    </row>
    <row r="69" spans="1:20" s="16" customFormat="1" ht="25" customHeight="1" x14ac:dyDescent="0.35">
      <c r="A69" s="3">
        <v>63</v>
      </c>
      <c r="B69" s="3"/>
      <c r="C69" s="3"/>
      <c r="D69" s="3"/>
      <c r="E69" s="3"/>
      <c r="F69" s="3"/>
      <c r="G69" s="9" t="e">
        <f t="shared" si="0"/>
        <v>#DIV/0!</v>
      </c>
      <c r="H69" s="1"/>
      <c r="I69" s="35"/>
      <c r="J69" s="3"/>
      <c r="K69" s="12"/>
      <c r="L69" s="3"/>
      <c r="M69" s="3"/>
      <c r="N69" s="3"/>
      <c r="O69" s="3"/>
      <c r="P69" s="3"/>
      <c r="Q69" s="3"/>
      <c r="R69" s="13"/>
      <c r="S69" s="1"/>
      <c r="T69" s="1"/>
    </row>
    <row r="70" spans="1:20" s="16" customFormat="1" ht="25" customHeight="1" x14ac:dyDescent="0.35">
      <c r="A70" s="3">
        <v>64</v>
      </c>
      <c r="B70" s="3"/>
      <c r="C70" s="3"/>
      <c r="D70" s="3"/>
      <c r="E70" s="3"/>
      <c r="F70" s="3"/>
      <c r="G70" s="9" t="e">
        <f t="shared" si="0"/>
        <v>#DIV/0!</v>
      </c>
      <c r="H70" s="1"/>
      <c r="I70" s="35"/>
      <c r="J70" s="3"/>
      <c r="K70" s="12"/>
      <c r="L70" s="3"/>
      <c r="M70" s="3"/>
      <c r="N70" s="3"/>
      <c r="O70" s="3"/>
      <c r="P70" s="3"/>
      <c r="Q70" s="3"/>
      <c r="R70" s="13"/>
      <c r="S70" s="1"/>
      <c r="T70" s="1"/>
    </row>
    <row r="71" spans="1:20" s="16" customFormat="1" ht="25" customHeight="1" x14ac:dyDescent="0.35">
      <c r="A71" s="3">
        <v>65</v>
      </c>
      <c r="B71" s="3"/>
      <c r="C71" s="3"/>
      <c r="D71" s="3"/>
      <c r="E71" s="3"/>
      <c r="F71" s="3"/>
      <c r="G71" s="9" t="e">
        <f t="shared" si="0"/>
        <v>#DIV/0!</v>
      </c>
      <c r="H71" s="1"/>
      <c r="I71" s="35"/>
      <c r="J71" s="3"/>
      <c r="K71" s="12"/>
      <c r="L71" s="3"/>
      <c r="M71" s="3"/>
      <c r="N71" s="3"/>
      <c r="O71" s="3"/>
      <c r="P71" s="3"/>
      <c r="Q71" s="3"/>
      <c r="R71" s="13"/>
      <c r="S71" s="1"/>
      <c r="T71" s="1"/>
    </row>
    <row r="72" spans="1:20" s="16" customFormat="1" ht="25" customHeight="1" x14ac:dyDescent="0.35">
      <c r="A72" s="3">
        <v>66</v>
      </c>
      <c r="B72" s="3"/>
      <c r="C72" s="3"/>
      <c r="D72" s="3"/>
      <c r="E72" s="3"/>
      <c r="F72" s="3"/>
      <c r="G72" s="9" t="e">
        <f t="shared" ref="G72:G135" si="1">SUM(F72)/(E72*E72)</f>
        <v>#DIV/0!</v>
      </c>
      <c r="H72" s="1"/>
      <c r="I72" s="35"/>
      <c r="J72" s="3"/>
      <c r="K72" s="12"/>
      <c r="L72" s="3"/>
      <c r="M72" s="3"/>
      <c r="N72" s="3"/>
      <c r="O72" s="3"/>
      <c r="P72" s="3"/>
      <c r="Q72" s="3"/>
      <c r="R72" s="13"/>
      <c r="S72" s="1"/>
      <c r="T72" s="1"/>
    </row>
    <row r="73" spans="1:20" s="16" customFormat="1" ht="25" customHeight="1" x14ac:dyDescent="0.35">
      <c r="A73" s="3">
        <v>67</v>
      </c>
      <c r="B73" s="3"/>
      <c r="C73" s="3"/>
      <c r="D73" s="3"/>
      <c r="E73" s="3"/>
      <c r="F73" s="3"/>
      <c r="G73" s="9" t="e">
        <f t="shared" si="1"/>
        <v>#DIV/0!</v>
      </c>
      <c r="H73" s="1"/>
      <c r="I73" s="35"/>
      <c r="J73" s="3"/>
      <c r="K73" s="12"/>
      <c r="L73" s="3"/>
      <c r="M73" s="3"/>
      <c r="N73" s="3"/>
      <c r="O73" s="3"/>
      <c r="P73" s="3"/>
      <c r="Q73" s="3"/>
      <c r="R73" s="13"/>
      <c r="S73" s="1"/>
      <c r="T73" s="1"/>
    </row>
    <row r="74" spans="1:20" s="16" customFormat="1" ht="25" customHeight="1" x14ac:dyDescent="0.35">
      <c r="A74" s="3">
        <v>68</v>
      </c>
      <c r="B74" s="3"/>
      <c r="C74" s="3"/>
      <c r="D74" s="3"/>
      <c r="E74" s="3"/>
      <c r="F74" s="3"/>
      <c r="G74" s="9" t="e">
        <f t="shared" si="1"/>
        <v>#DIV/0!</v>
      </c>
      <c r="H74" s="1"/>
      <c r="I74" s="35"/>
      <c r="J74" s="3"/>
      <c r="K74" s="12"/>
      <c r="L74" s="3"/>
      <c r="M74" s="3"/>
      <c r="N74" s="3"/>
      <c r="O74" s="3"/>
      <c r="P74" s="3"/>
      <c r="Q74" s="3"/>
      <c r="R74" s="13"/>
      <c r="S74" s="1"/>
      <c r="T74" s="1"/>
    </row>
    <row r="75" spans="1:20" s="16" customFormat="1" ht="25" customHeight="1" x14ac:dyDescent="0.35">
      <c r="A75" s="3">
        <v>69</v>
      </c>
      <c r="B75" s="3"/>
      <c r="C75" s="3"/>
      <c r="D75" s="3"/>
      <c r="E75" s="3"/>
      <c r="F75" s="3"/>
      <c r="G75" s="9" t="e">
        <f t="shared" si="1"/>
        <v>#DIV/0!</v>
      </c>
      <c r="H75" s="1"/>
      <c r="I75" s="35"/>
      <c r="J75" s="3"/>
      <c r="K75" s="12"/>
      <c r="L75" s="3"/>
      <c r="M75" s="3"/>
      <c r="N75" s="3"/>
      <c r="O75" s="3"/>
      <c r="P75" s="3"/>
      <c r="Q75" s="3"/>
      <c r="R75" s="13"/>
      <c r="S75" s="1"/>
      <c r="T75" s="1"/>
    </row>
    <row r="76" spans="1:20" s="16" customFormat="1" ht="25" customHeight="1" x14ac:dyDescent="0.35">
      <c r="A76" s="3">
        <v>70</v>
      </c>
      <c r="B76" s="3"/>
      <c r="C76" s="3"/>
      <c r="D76" s="3"/>
      <c r="E76" s="3"/>
      <c r="F76" s="3"/>
      <c r="G76" s="9" t="e">
        <f t="shared" si="1"/>
        <v>#DIV/0!</v>
      </c>
      <c r="H76" s="1"/>
      <c r="I76" s="35"/>
      <c r="J76" s="3"/>
      <c r="K76" s="12"/>
      <c r="L76" s="3"/>
      <c r="M76" s="3"/>
      <c r="N76" s="3"/>
      <c r="O76" s="3"/>
      <c r="P76" s="3"/>
      <c r="Q76" s="3"/>
      <c r="R76" s="13"/>
      <c r="S76" s="1"/>
      <c r="T76" s="1"/>
    </row>
    <row r="77" spans="1:20" s="16" customFormat="1" ht="25" customHeight="1" x14ac:dyDescent="0.35">
      <c r="A77" s="3">
        <v>71</v>
      </c>
      <c r="B77" s="3"/>
      <c r="C77" s="3"/>
      <c r="D77" s="3"/>
      <c r="E77" s="3"/>
      <c r="F77" s="3"/>
      <c r="G77" s="9" t="e">
        <f t="shared" si="1"/>
        <v>#DIV/0!</v>
      </c>
      <c r="H77" s="1"/>
      <c r="I77" s="35"/>
      <c r="J77" s="3"/>
      <c r="K77" s="12"/>
      <c r="L77" s="3"/>
      <c r="M77" s="3"/>
      <c r="N77" s="3"/>
      <c r="O77" s="3"/>
      <c r="P77" s="3"/>
      <c r="Q77" s="3"/>
      <c r="R77" s="13"/>
      <c r="S77" s="1"/>
      <c r="T77" s="1"/>
    </row>
    <row r="78" spans="1:20" s="16" customFormat="1" ht="25" customHeight="1" x14ac:dyDescent="0.35">
      <c r="A78" s="3">
        <v>72</v>
      </c>
      <c r="B78" s="3"/>
      <c r="C78" s="3"/>
      <c r="D78" s="3"/>
      <c r="E78" s="3"/>
      <c r="F78" s="3"/>
      <c r="G78" s="9" t="e">
        <f t="shared" si="1"/>
        <v>#DIV/0!</v>
      </c>
      <c r="H78" s="1"/>
      <c r="I78" s="35"/>
      <c r="J78" s="3"/>
      <c r="K78" s="12"/>
      <c r="L78" s="3"/>
      <c r="M78" s="3"/>
      <c r="N78" s="3"/>
      <c r="O78" s="3"/>
      <c r="P78" s="3"/>
      <c r="Q78" s="3"/>
      <c r="R78" s="13"/>
      <c r="S78" s="1"/>
      <c r="T78" s="1"/>
    </row>
    <row r="79" spans="1:20" s="16" customFormat="1" ht="25" customHeight="1" x14ac:dyDescent="0.35">
      <c r="A79" s="3">
        <v>73</v>
      </c>
      <c r="B79" s="3"/>
      <c r="C79" s="3"/>
      <c r="D79" s="3"/>
      <c r="E79" s="3"/>
      <c r="F79" s="3"/>
      <c r="G79" s="9" t="e">
        <f t="shared" si="1"/>
        <v>#DIV/0!</v>
      </c>
      <c r="H79" s="1"/>
      <c r="I79" s="35"/>
      <c r="J79" s="3"/>
      <c r="K79" s="12"/>
      <c r="L79" s="3"/>
      <c r="M79" s="3"/>
      <c r="N79" s="3"/>
      <c r="O79" s="3"/>
      <c r="P79" s="3"/>
      <c r="Q79" s="3"/>
      <c r="R79" s="13"/>
      <c r="S79" s="1"/>
      <c r="T79" s="1"/>
    </row>
    <row r="80" spans="1:20" s="16" customFormat="1" ht="25" customHeight="1" x14ac:dyDescent="0.35">
      <c r="A80" s="3">
        <v>74</v>
      </c>
      <c r="B80" s="3"/>
      <c r="C80" s="3"/>
      <c r="D80" s="3"/>
      <c r="E80" s="3"/>
      <c r="F80" s="3"/>
      <c r="G80" s="9" t="e">
        <f t="shared" si="1"/>
        <v>#DIV/0!</v>
      </c>
      <c r="H80" s="1"/>
      <c r="I80" s="35"/>
      <c r="J80" s="3"/>
      <c r="K80" s="12"/>
      <c r="L80" s="3"/>
      <c r="M80" s="3"/>
      <c r="N80" s="3"/>
      <c r="O80" s="3"/>
      <c r="P80" s="3"/>
      <c r="Q80" s="3"/>
      <c r="R80" s="13"/>
      <c r="S80" s="1"/>
      <c r="T80" s="1"/>
    </row>
    <row r="81" spans="1:20" s="16" customFormat="1" ht="25" customHeight="1" x14ac:dyDescent="0.35">
      <c r="A81" s="3">
        <v>75</v>
      </c>
      <c r="B81" s="3"/>
      <c r="C81" s="3"/>
      <c r="D81" s="3"/>
      <c r="E81" s="3"/>
      <c r="F81" s="3"/>
      <c r="G81" s="9" t="e">
        <f t="shared" si="1"/>
        <v>#DIV/0!</v>
      </c>
      <c r="H81" s="1"/>
      <c r="I81" s="35"/>
      <c r="J81" s="3"/>
      <c r="K81" s="12"/>
      <c r="L81" s="3"/>
      <c r="M81" s="3"/>
      <c r="N81" s="3"/>
      <c r="O81" s="3"/>
      <c r="P81" s="3"/>
      <c r="Q81" s="3"/>
      <c r="R81" s="13"/>
      <c r="S81" s="1"/>
      <c r="T81" s="1"/>
    </row>
    <row r="82" spans="1:20" s="16" customFormat="1" ht="25" customHeight="1" x14ac:dyDescent="0.35">
      <c r="A82" s="3">
        <v>76</v>
      </c>
      <c r="B82" s="3"/>
      <c r="C82" s="3"/>
      <c r="D82" s="3"/>
      <c r="E82" s="3"/>
      <c r="F82" s="3"/>
      <c r="G82" s="9" t="e">
        <f t="shared" si="1"/>
        <v>#DIV/0!</v>
      </c>
      <c r="H82" s="1"/>
      <c r="I82" s="35"/>
      <c r="J82" s="3"/>
      <c r="K82" s="12"/>
      <c r="L82" s="3"/>
      <c r="M82" s="3"/>
      <c r="N82" s="3"/>
      <c r="O82" s="3"/>
      <c r="P82" s="3"/>
      <c r="Q82" s="3"/>
      <c r="R82" s="13"/>
      <c r="S82" s="1"/>
      <c r="T82" s="1"/>
    </row>
    <row r="83" spans="1:20" s="16" customFormat="1" ht="25" customHeight="1" x14ac:dyDescent="0.35">
      <c r="A83" s="3">
        <v>77</v>
      </c>
      <c r="B83" s="3"/>
      <c r="C83" s="3"/>
      <c r="D83" s="3"/>
      <c r="E83" s="3"/>
      <c r="F83" s="3"/>
      <c r="G83" s="9" t="e">
        <f t="shared" si="1"/>
        <v>#DIV/0!</v>
      </c>
      <c r="H83" s="1"/>
      <c r="I83" s="35"/>
      <c r="J83" s="3"/>
      <c r="K83" s="12"/>
      <c r="L83" s="3"/>
      <c r="M83" s="3"/>
      <c r="N83" s="3"/>
      <c r="O83" s="3"/>
      <c r="P83" s="3"/>
      <c r="Q83" s="3"/>
      <c r="R83" s="13"/>
      <c r="S83" s="1"/>
      <c r="T83" s="1"/>
    </row>
    <row r="84" spans="1:20" s="16" customFormat="1" ht="25" customHeight="1" x14ac:dyDescent="0.35">
      <c r="A84" s="3">
        <v>78</v>
      </c>
      <c r="B84" s="3"/>
      <c r="C84" s="3"/>
      <c r="D84" s="3"/>
      <c r="E84" s="3"/>
      <c r="F84" s="3"/>
      <c r="G84" s="9" t="e">
        <f t="shared" si="1"/>
        <v>#DIV/0!</v>
      </c>
      <c r="H84" s="1"/>
      <c r="I84" s="35"/>
      <c r="J84" s="3"/>
      <c r="K84" s="12"/>
      <c r="L84" s="3"/>
      <c r="M84" s="3"/>
      <c r="N84" s="3"/>
      <c r="O84" s="3"/>
      <c r="P84" s="3"/>
      <c r="Q84" s="3"/>
      <c r="R84" s="13"/>
      <c r="S84" s="1"/>
      <c r="T84" s="1"/>
    </row>
    <row r="85" spans="1:20" s="16" customFormat="1" ht="25" customHeight="1" x14ac:dyDescent="0.35">
      <c r="A85" s="3">
        <v>79</v>
      </c>
      <c r="B85" s="3"/>
      <c r="C85" s="3"/>
      <c r="D85" s="3"/>
      <c r="E85" s="3"/>
      <c r="F85" s="3"/>
      <c r="G85" s="9" t="e">
        <f t="shared" si="1"/>
        <v>#DIV/0!</v>
      </c>
      <c r="H85" s="1"/>
      <c r="I85" s="35"/>
      <c r="J85" s="3"/>
      <c r="K85" s="12"/>
      <c r="L85" s="3"/>
      <c r="M85" s="3"/>
      <c r="N85" s="3"/>
      <c r="O85" s="3"/>
      <c r="P85" s="3"/>
      <c r="Q85" s="3"/>
      <c r="R85" s="13"/>
      <c r="S85" s="1"/>
      <c r="T85" s="1"/>
    </row>
    <row r="86" spans="1:20" s="16" customFormat="1" ht="25" customHeight="1" x14ac:dyDescent="0.35">
      <c r="A86" s="3">
        <v>80</v>
      </c>
      <c r="B86" s="3"/>
      <c r="C86" s="3"/>
      <c r="D86" s="3"/>
      <c r="E86" s="3"/>
      <c r="F86" s="3"/>
      <c r="G86" s="9" t="e">
        <f t="shared" si="1"/>
        <v>#DIV/0!</v>
      </c>
      <c r="H86" s="1"/>
      <c r="I86" s="35"/>
      <c r="J86" s="3"/>
      <c r="K86" s="12"/>
      <c r="L86" s="3"/>
      <c r="M86" s="3"/>
      <c r="N86" s="3"/>
      <c r="O86" s="3"/>
      <c r="P86" s="3"/>
      <c r="Q86" s="3"/>
      <c r="R86" s="13"/>
      <c r="S86" s="1"/>
      <c r="T86" s="1"/>
    </row>
    <row r="87" spans="1:20" s="16" customFormat="1" ht="25" customHeight="1" x14ac:dyDescent="0.35">
      <c r="A87" s="3">
        <v>81</v>
      </c>
      <c r="B87" s="3"/>
      <c r="C87" s="3"/>
      <c r="D87" s="3"/>
      <c r="E87" s="3"/>
      <c r="F87" s="3"/>
      <c r="G87" s="9" t="e">
        <f t="shared" si="1"/>
        <v>#DIV/0!</v>
      </c>
      <c r="H87" s="1"/>
      <c r="I87" s="35"/>
      <c r="J87" s="3"/>
      <c r="K87" s="12"/>
      <c r="L87" s="3"/>
      <c r="M87" s="3"/>
      <c r="N87" s="3"/>
      <c r="O87" s="3"/>
      <c r="P87" s="3"/>
      <c r="Q87" s="3"/>
      <c r="R87" s="13"/>
      <c r="S87" s="1"/>
      <c r="T87" s="1"/>
    </row>
    <row r="88" spans="1:20" s="16" customFormat="1" ht="25" customHeight="1" x14ac:dyDescent="0.35">
      <c r="A88" s="3">
        <v>82</v>
      </c>
      <c r="B88" s="3"/>
      <c r="C88" s="3"/>
      <c r="D88" s="3"/>
      <c r="E88" s="3"/>
      <c r="F88" s="3"/>
      <c r="G88" s="9" t="e">
        <f t="shared" si="1"/>
        <v>#DIV/0!</v>
      </c>
      <c r="H88" s="1"/>
      <c r="I88" s="35"/>
      <c r="J88" s="3"/>
      <c r="K88" s="12"/>
      <c r="L88" s="3"/>
      <c r="M88" s="3"/>
      <c r="N88" s="3"/>
      <c r="O88" s="3"/>
      <c r="P88" s="3"/>
      <c r="Q88" s="3"/>
      <c r="R88" s="13"/>
      <c r="S88" s="1"/>
      <c r="T88" s="1"/>
    </row>
    <row r="89" spans="1:20" s="16" customFormat="1" ht="25" customHeight="1" x14ac:dyDescent="0.35">
      <c r="A89" s="3">
        <v>83</v>
      </c>
      <c r="B89" s="3"/>
      <c r="C89" s="3"/>
      <c r="D89" s="3"/>
      <c r="E89" s="3"/>
      <c r="F89" s="3"/>
      <c r="G89" s="9" t="e">
        <f t="shared" si="1"/>
        <v>#DIV/0!</v>
      </c>
      <c r="H89" s="1"/>
      <c r="I89" s="35"/>
      <c r="J89" s="3"/>
      <c r="K89" s="12"/>
      <c r="L89" s="3"/>
      <c r="M89" s="3"/>
      <c r="N89" s="3"/>
      <c r="O89" s="3"/>
      <c r="P89" s="3"/>
      <c r="Q89" s="3"/>
      <c r="R89" s="13"/>
      <c r="S89" s="1"/>
      <c r="T89" s="1"/>
    </row>
    <row r="90" spans="1:20" s="16" customFormat="1" ht="25" customHeight="1" x14ac:dyDescent="0.35">
      <c r="A90" s="3">
        <v>84</v>
      </c>
      <c r="B90" s="3"/>
      <c r="C90" s="3"/>
      <c r="D90" s="3"/>
      <c r="E90" s="3"/>
      <c r="F90" s="3"/>
      <c r="G90" s="9" t="e">
        <f t="shared" si="1"/>
        <v>#DIV/0!</v>
      </c>
      <c r="H90" s="1"/>
      <c r="I90" s="35"/>
      <c r="J90" s="3"/>
      <c r="K90" s="12"/>
      <c r="L90" s="3"/>
      <c r="M90" s="3"/>
      <c r="N90" s="3"/>
      <c r="O90" s="3"/>
      <c r="P90" s="3"/>
      <c r="Q90" s="3"/>
      <c r="R90" s="13"/>
      <c r="S90" s="1"/>
      <c r="T90" s="1"/>
    </row>
    <row r="91" spans="1:20" s="16" customFormat="1" ht="25" customHeight="1" x14ac:dyDescent="0.35">
      <c r="A91" s="3">
        <v>85</v>
      </c>
      <c r="B91" s="3"/>
      <c r="C91" s="3"/>
      <c r="D91" s="3"/>
      <c r="E91" s="3"/>
      <c r="F91" s="3"/>
      <c r="G91" s="9" t="e">
        <f t="shared" si="1"/>
        <v>#DIV/0!</v>
      </c>
      <c r="H91" s="1"/>
      <c r="I91" s="35"/>
      <c r="J91" s="3"/>
      <c r="K91" s="12"/>
      <c r="L91" s="3"/>
      <c r="M91" s="3"/>
      <c r="N91" s="3"/>
      <c r="O91" s="3"/>
      <c r="P91" s="3"/>
      <c r="Q91" s="3"/>
      <c r="R91" s="13"/>
      <c r="S91" s="1"/>
      <c r="T91" s="1"/>
    </row>
    <row r="92" spans="1:20" s="16" customFormat="1" ht="25" customHeight="1" x14ac:dyDescent="0.35">
      <c r="A92" s="3">
        <v>86</v>
      </c>
      <c r="B92" s="3"/>
      <c r="C92" s="3"/>
      <c r="D92" s="3"/>
      <c r="E92" s="3"/>
      <c r="F92" s="3"/>
      <c r="G92" s="9" t="e">
        <f t="shared" si="1"/>
        <v>#DIV/0!</v>
      </c>
      <c r="H92" s="1"/>
      <c r="I92" s="35"/>
      <c r="J92" s="3"/>
      <c r="K92" s="12"/>
      <c r="L92" s="3"/>
      <c r="M92" s="3"/>
      <c r="N92" s="3"/>
      <c r="O92" s="3"/>
      <c r="P92" s="3"/>
      <c r="Q92" s="3"/>
      <c r="R92" s="13"/>
      <c r="S92" s="1"/>
      <c r="T92" s="1"/>
    </row>
    <row r="93" spans="1:20" s="16" customFormat="1" ht="25" customHeight="1" x14ac:dyDescent="0.35">
      <c r="A93" s="3">
        <v>87</v>
      </c>
      <c r="B93" s="3"/>
      <c r="C93" s="3"/>
      <c r="D93" s="3"/>
      <c r="E93" s="3"/>
      <c r="F93" s="3"/>
      <c r="G93" s="9" t="e">
        <f t="shared" si="1"/>
        <v>#DIV/0!</v>
      </c>
      <c r="H93" s="1"/>
      <c r="I93" s="35"/>
      <c r="J93" s="3"/>
      <c r="K93" s="12"/>
      <c r="L93" s="3"/>
      <c r="M93" s="3"/>
      <c r="N93" s="3"/>
      <c r="O93" s="3"/>
      <c r="P93" s="3"/>
      <c r="Q93" s="3"/>
      <c r="R93" s="13"/>
      <c r="S93" s="1"/>
      <c r="T93" s="1"/>
    </row>
    <row r="94" spans="1:20" s="16" customFormat="1" ht="25" customHeight="1" x14ac:dyDescent="0.35">
      <c r="A94" s="3">
        <v>88</v>
      </c>
      <c r="B94" s="3"/>
      <c r="C94" s="3"/>
      <c r="D94" s="3"/>
      <c r="E94" s="3"/>
      <c r="F94" s="3"/>
      <c r="G94" s="9" t="e">
        <f t="shared" si="1"/>
        <v>#DIV/0!</v>
      </c>
      <c r="H94" s="1"/>
      <c r="I94" s="35"/>
      <c r="J94" s="3"/>
      <c r="K94" s="12"/>
      <c r="L94" s="3"/>
      <c r="M94" s="3"/>
      <c r="N94" s="3"/>
      <c r="O94" s="3"/>
      <c r="P94" s="3"/>
      <c r="Q94" s="3"/>
      <c r="R94" s="13"/>
      <c r="S94" s="1"/>
      <c r="T94" s="1"/>
    </row>
    <row r="95" spans="1:20" s="16" customFormat="1" ht="25" customHeight="1" x14ac:dyDescent="0.35">
      <c r="A95" s="3">
        <v>89</v>
      </c>
      <c r="B95" s="3"/>
      <c r="C95" s="3"/>
      <c r="D95" s="3"/>
      <c r="E95" s="3"/>
      <c r="F95" s="3"/>
      <c r="G95" s="9" t="e">
        <f t="shared" si="1"/>
        <v>#DIV/0!</v>
      </c>
      <c r="H95" s="1"/>
      <c r="I95" s="35"/>
      <c r="J95" s="3"/>
      <c r="K95" s="12"/>
      <c r="L95" s="3"/>
      <c r="M95" s="3"/>
      <c r="N95" s="3"/>
      <c r="O95" s="3"/>
      <c r="P95" s="3"/>
      <c r="Q95" s="3"/>
      <c r="R95" s="13"/>
      <c r="S95" s="1"/>
      <c r="T95" s="1"/>
    </row>
    <row r="96" spans="1:20" s="16" customFormat="1" ht="25" customHeight="1" x14ac:dyDescent="0.35">
      <c r="A96" s="3">
        <v>90</v>
      </c>
      <c r="B96" s="3"/>
      <c r="C96" s="3"/>
      <c r="D96" s="3"/>
      <c r="E96" s="3"/>
      <c r="F96" s="3"/>
      <c r="G96" s="9" t="e">
        <f t="shared" si="1"/>
        <v>#DIV/0!</v>
      </c>
      <c r="H96" s="1"/>
      <c r="I96" s="35"/>
      <c r="J96" s="3"/>
      <c r="K96" s="12"/>
      <c r="L96" s="3"/>
      <c r="M96" s="3"/>
      <c r="N96" s="3"/>
      <c r="O96" s="3"/>
      <c r="P96" s="3"/>
      <c r="Q96" s="3"/>
      <c r="R96" s="13"/>
      <c r="S96" s="1"/>
      <c r="T96" s="1"/>
    </row>
    <row r="97" spans="1:20" s="16" customFormat="1" ht="25" customHeight="1" x14ac:dyDescent="0.35">
      <c r="A97" s="3">
        <v>91</v>
      </c>
      <c r="B97" s="3"/>
      <c r="C97" s="3"/>
      <c r="D97" s="3"/>
      <c r="E97" s="3"/>
      <c r="F97" s="3"/>
      <c r="G97" s="9" t="e">
        <f t="shared" si="1"/>
        <v>#DIV/0!</v>
      </c>
      <c r="H97" s="1"/>
      <c r="I97" s="35"/>
      <c r="J97" s="3"/>
      <c r="K97" s="12"/>
      <c r="L97" s="3"/>
      <c r="M97" s="3"/>
      <c r="N97" s="3"/>
      <c r="O97" s="3"/>
      <c r="P97" s="3"/>
      <c r="Q97" s="3"/>
      <c r="R97" s="13"/>
      <c r="S97" s="1"/>
      <c r="T97" s="1"/>
    </row>
    <row r="98" spans="1:20" s="16" customFormat="1" ht="25" customHeight="1" x14ac:dyDescent="0.35">
      <c r="A98" s="3">
        <v>92</v>
      </c>
      <c r="B98" s="3"/>
      <c r="C98" s="3"/>
      <c r="D98" s="3"/>
      <c r="E98" s="3"/>
      <c r="F98" s="3"/>
      <c r="G98" s="9" t="e">
        <f t="shared" si="1"/>
        <v>#DIV/0!</v>
      </c>
      <c r="H98" s="1"/>
      <c r="I98" s="35"/>
      <c r="J98" s="3"/>
      <c r="K98" s="12"/>
      <c r="L98" s="3"/>
      <c r="M98" s="3"/>
      <c r="N98" s="3"/>
      <c r="O98" s="3"/>
      <c r="P98" s="3"/>
      <c r="Q98" s="3"/>
      <c r="R98" s="13"/>
      <c r="S98" s="1"/>
      <c r="T98" s="1"/>
    </row>
    <row r="99" spans="1:20" s="16" customFormat="1" ht="25" customHeight="1" x14ac:dyDescent="0.35">
      <c r="A99" s="3">
        <v>93</v>
      </c>
      <c r="B99" s="3"/>
      <c r="C99" s="3"/>
      <c r="D99" s="3"/>
      <c r="E99" s="3"/>
      <c r="F99" s="3"/>
      <c r="G99" s="9" t="e">
        <f t="shared" si="1"/>
        <v>#DIV/0!</v>
      </c>
      <c r="H99" s="1"/>
      <c r="I99" s="35"/>
      <c r="J99" s="3"/>
      <c r="K99" s="12"/>
      <c r="L99" s="3"/>
      <c r="M99" s="3"/>
      <c r="N99" s="3"/>
      <c r="O99" s="3"/>
      <c r="P99" s="3"/>
      <c r="Q99" s="3"/>
      <c r="R99" s="13"/>
      <c r="S99" s="1"/>
      <c r="T99" s="1"/>
    </row>
    <row r="100" spans="1:20" s="16" customFormat="1" ht="25" customHeight="1" x14ac:dyDescent="0.35">
      <c r="A100" s="3">
        <v>94</v>
      </c>
      <c r="B100" s="3"/>
      <c r="C100" s="3"/>
      <c r="D100" s="3"/>
      <c r="E100" s="3"/>
      <c r="F100" s="3"/>
      <c r="G100" s="9" t="e">
        <f t="shared" si="1"/>
        <v>#DIV/0!</v>
      </c>
      <c r="H100" s="1"/>
      <c r="I100" s="35"/>
      <c r="J100" s="3"/>
      <c r="K100" s="12"/>
      <c r="L100" s="3"/>
      <c r="M100" s="3"/>
      <c r="N100" s="3"/>
      <c r="O100" s="3"/>
      <c r="P100" s="3"/>
      <c r="Q100" s="3"/>
      <c r="R100" s="13"/>
      <c r="S100" s="1"/>
      <c r="T100" s="1"/>
    </row>
    <row r="101" spans="1:20" s="16" customFormat="1" ht="25" customHeight="1" x14ac:dyDescent="0.35">
      <c r="A101" s="3">
        <v>95</v>
      </c>
      <c r="B101" s="3"/>
      <c r="C101" s="3"/>
      <c r="D101" s="3"/>
      <c r="E101" s="3"/>
      <c r="F101" s="3"/>
      <c r="G101" s="9" t="e">
        <f t="shared" si="1"/>
        <v>#DIV/0!</v>
      </c>
      <c r="H101" s="1"/>
      <c r="I101" s="35"/>
      <c r="J101" s="3"/>
      <c r="K101" s="12"/>
      <c r="L101" s="3"/>
      <c r="M101" s="3"/>
      <c r="N101" s="3"/>
      <c r="O101" s="3"/>
      <c r="P101" s="3"/>
      <c r="Q101" s="3"/>
      <c r="R101" s="13"/>
      <c r="S101" s="1"/>
      <c r="T101" s="1"/>
    </row>
    <row r="102" spans="1:20" s="16" customFormat="1" ht="25" customHeight="1" x14ac:dyDescent="0.35">
      <c r="A102" s="3">
        <v>96</v>
      </c>
      <c r="B102" s="3"/>
      <c r="C102" s="3"/>
      <c r="D102" s="3"/>
      <c r="E102" s="3"/>
      <c r="F102" s="3"/>
      <c r="G102" s="9" t="e">
        <f t="shared" si="1"/>
        <v>#DIV/0!</v>
      </c>
      <c r="H102" s="1"/>
      <c r="I102" s="35"/>
      <c r="J102" s="3"/>
      <c r="K102" s="12"/>
      <c r="L102" s="3"/>
      <c r="M102" s="3"/>
      <c r="N102" s="3"/>
      <c r="O102" s="3"/>
      <c r="P102" s="3"/>
      <c r="Q102" s="3"/>
      <c r="R102" s="13"/>
      <c r="S102" s="1"/>
      <c r="T102" s="1"/>
    </row>
    <row r="103" spans="1:20" s="16" customFormat="1" ht="25" customHeight="1" x14ac:dyDescent="0.35">
      <c r="A103" s="3">
        <v>97</v>
      </c>
      <c r="B103" s="3"/>
      <c r="C103" s="3"/>
      <c r="D103" s="3"/>
      <c r="E103" s="3"/>
      <c r="F103" s="3"/>
      <c r="G103" s="9" t="e">
        <f t="shared" si="1"/>
        <v>#DIV/0!</v>
      </c>
      <c r="H103" s="1"/>
      <c r="I103" s="35"/>
      <c r="J103" s="3"/>
      <c r="K103" s="12"/>
      <c r="L103" s="3"/>
      <c r="M103" s="3"/>
      <c r="N103" s="3"/>
      <c r="O103" s="3"/>
      <c r="P103" s="3"/>
      <c r="Q103" s="3"/>
      <c r="R103" s="13"/>
      <c r="S103" s="1"/>
      <c r="T103" s="1"/>
    </row>
    <row r="104" spans="1:20" s="16" customFormat="1" ht="25" customHeight="1" x14ac:dyDescent="0.35">
      <c r="A104" s="3">
        <v>98</v>
      </c>
      <c r="B104" s="3"/>
      <c r="C104" s="3"/>
      <c r="D104" s="3"/>
      <c r="E104" s="3"/>
      <c r="F104" s="3"/>
      <c r="G104" s="9" t="e">
        <f t="shared" si="1"/>
        <v>#DIV/0!</v>
      </c>
      <c r="H104" s="1"/>
      <c r="I104" s="35"/>
      <c r="J104" s="3"/>
      <c r="K104" s="12"/>
      <c r="L104" s="3"/>
      <c r="M104" s="3"/>
      <c r="N104" s="3"/>
      <c r="O104" s="3"/>
      <c r="P104" s="3"/>
      <c r="Q104" s="3"/>
      <c r="R104" s="13"/>
      <c r="S104" s="1"/>
      <c r="T104" s="1"/>
    </row>
    <row r="105" spans="1:20" s="16" customFormat="1" ht="25" customHeight="1" x14ac:dyDescent="0.35">
      <c r="A105" s="3">
        <v>99</v>
      </c>
      <c r="B105" s="3"/>
      <c r="C105" s="3"/>
      <c r="D105" s="3"/>
      <c r="E105" s="3"/>
      <c r="F105" s="3"/>
      <c r="G105" s="9" t="e">
        <f t="shared" si="1"/>
        <v>#DIV/0!</v>
      </c>
      <c r="H105" s="1"/>
      <c r="I105" s="35"/>
      <c r="J105" s="3"/>
      <c r="K105" s="12"/>
      <c r="L105" s="3"/>
      <c r="M105" s="3"/>
      <c r="N105" s="3"/>
      <c r="O105" s="3"/>
      <c r="P105" s="3"/>
      <c r="Q105" s="3"/>
      <c r="R105" s="13"/>
      <c r="S105" s="1"/>
      <c r="T105" s="1"/>
    </row>
    <row r="106" spans="1:20" s="16" customFormat="1" ht="25" customHeight="1" x14ac:dyDescent="0.35">
      <c r="A106" s="3">
        <v>100</v>
      </c>
      <c r="B106" s="3"/>
      <c r="C106" s="3"/>
      <c r="D106" s="3"/>
      <c r="E106" s="3"/>
      <c r="F106" s="3"/>
      <c r="G106" s="9" t="e">
        <f t="shared" si="1"/>
        <v>#DIV/0!</v>
      </c>
      <c r="H106" s="1"/>
      <c r="I106" s="35"/>
      <c r="J106" s="3"/>
      <c r="K106" s="12"/>
      <c r="L106" s="3"/>
      <c r="M106" s="3"/>
      <c r="N106" s="3"/>
      <c r="O106" s="3"/>
      <c r="P106" s="3"/>
      <c r="Q106" s="3"/>
      <c r="R106" s="13"/>
      <c r="S106" s="1"/>
      <c r="T106" s="1"/>
    </row>
    <row r="107" spans="1:20" s="16" customFormat="1" ht="25" customHeight="1" x14ac:dyDescent="0.35">
      <c r="A107" s="3">
        <v>101</v>
      </c>
      <c r="B107" s="3"/>
      <c r="C107" s="3"/>
      <c r="D107" s="3"/>
      <c r="E107" s="3"/>
      <c r="F107" s="3"/>
      <c r="G107" s="9" t="e">
        <f t="shared" si="1"/>
        <v>#DIV/0!</v>
      </c>
      <c r="H107" s="1"/>
      <c r="I107" s="35"/>
      <c r="J107" s="3"/>
      <c r="K107" s="12"/>
      <c r="L107" s="3"/>
      <c r="M107" s="3"/>
      <c r="N107" s="3"/>
      <c r="O107" s="3"/>
      <c r="P107" s="3"/>
      <c r="Q107" s="3"/>
      <c r="R107" s="13"/>
      <c r="S107" s="1"/>
      <c r="T107" s="1"/>
    </row>
    <row r="108" spans="1:20" s="16" customFormat="1" ht="25" customHeight="1" x14ac:dyDescent="0.35">
      <c r="A108" s="3">
        <v>102</v>
      </c>
      <c r="B108" s="3"/>
      <c r="C108" s="3"/>
      <c r="D108" s="3"/>
      <c r="E108" s="3"/>
      <c r="F108" s="3"/>
      <c r="G108" s="9" t="e">
        <f t="shared" si="1"/>
        <v>#DIV/0!</v>
      </c>
      <c r="H108" s="1"/>
      <c r="I108" s="35"/>
      <c r="J108" s="3"/>
      <c r="K108" s="12"/>
      <c r="L108" s="3"/>
      <c r="M108" s="3"/>
      <c r="N108" s="3"/>
      <c r="O108" s="3"/>
      <c r="P108" s="3"/>
      <c r="Q108" s="3"/>
      <c r="R108" s="13"/>
      <c r="S108" s="1"/>
      <c r="T108" s="1"/>
    </row>
    <row r="109" spans="1:20" s="16" customFormat="1" ht="25" customHeight="1" x14ac:dyDescent="0.35">
      <c r="A109" s="3">
        <v>103</v>
      </c>
      <c r="B109" s="3"/>
      <c r="C109" s="3"/>
      <c r="D109" s="3"/>
      <c r="E109" s="3"/>
      <c r="F109" s="3"/>
      <c r="G109" s="9" t="e">
        <f t="shared" si="1"/>
        <v>#DIV/0!</v>
      </c>
      <c r="H109" s="1"/>
      <c r="I109" s="35"/>
      <c r="J109" s="3"/>
      <c r="K109" s="12"/>
      <c r="L109" s="3"/>
      <c r="M109" s="3"/>
      <c r="N109" s="3"/>
      <c r="O109" s="3"/>
      <c r="P109" s="3"/>
      <c r="Q109" s="3"/>
      <c r="R109" s="13"/>
      <c r="S109" s="1"/>
      <c r="T109" s="1"/>
    </row>
    <row r="110" spans="1:20" s="16" customFormat="1" ht="25" customHeight="1" x14ac:dyDescent="0.35">
      <c r="A110" s="3">
        <v>104</v>
      </c>
      <c r="B110" s="3"/>
      <c r="C110" s="3"/>
      <c r="D110" s="3"/>
      <c r="E110" s="3"/>
      <c r="F110" s="3"/>
      <c r="G110" s="9" t="e">
        <f t="shared" si="1"/>
        <v>#DIV/0!</v>
      </c>
      <c r="H110" s="1"/>
      <c r="I110" s="35"/>
      <c r="J110" s="3"/>
      <c r="K110" s="12"/>
      <c r="L110" s="3"/>
      <c r="M110" s="3"/>
      <c r="N110" s="3"/>
      <c r="O110" s="3"/>
      <c r="P110" s="3"/>
      <c r="Q110" s="3"/>
      <c r="R110" s="13"/>
      <c r="S110" s="1"/>
      <c r="T110" s="1"/>
    </row>
    <row r="111" spans="1:20" s="16" customFormat="1" ht="25" customHeight="1" x14ac:dyDescent="0.35">
      <c r="A111" s="3">
        <v>105</v>
      </c>
      <c r="B111" s="3"/>
      <c r="C111" s="3"/>
      <c r="D111" s="3"/>
      <c r="E111" s="3"/>
      <c r="F111" s="3"/>
      <c r="G111" s="9" t="e">
        <f t="shared" si="1"/>
        <v>#DIV/0!</v>
      </c>
      <c r="H111" s="1"/>
      <c r="I111" s="35"/>
      <c r="J111" s="3"/>
      <c r="K111" s="12"/>
      <c r="L111" s="3"/>
      <c r="M111" s="3"/>
      <c r="N111" s="3"/>
      <c r="O111" s="3"/>
      <c r="P111" s="3"/>
      <c r="Q111" s="3"/>
      <c r="R111" s="13"/>
      <c r="S111" s="1"/>
      <c r="T111" s="1"/>
    </row>
    <row r="112" spans="1:20" s="16" customFormat="1" ht="25" customHeight="1" x14ac:dyDescent="0.35">
      <c r="A112" s="3">
        <v>106</v>
      </c>
      <c r="B112" s="3"/>
      <c r="C112" s="3"/>
      <c r="D112" s="3"/>
      <c r="E112" s="3"/>
      <c r="F112" s="3"/>
      <c r="G112" s="9" t="e">
        <f t="shared" si="1"/>
        <v>#DIV/0!</v>
      </c>
      <c r="H112" s="1"/>
      <c r="I112" s="35"/>
      <c r="J112" s="3"/>
      <c r="K112" s="12"/>
      <c r="L112" s="3"/>
      <c r="M112" s="3"/>
      <c r="N112" s="3"/>
      <c r="O112" s="3"/>
      <c r="P112" s="3"/>
      <c r="Q112" s="3"/>
      <c r="R112" s="13"/>
      <c r="S112" s="1"/>
      <c r="T112" s="1"/>
    </row>
    <row r="113" spans="1:20" s="16" customFormat="1" ht="25" customHeight="1" x14ac:dyDescent="0.35">
      <c r="A113" s="3">
        <v>107</v>
      </c>
      <c r="B113" s="3"/>
      <c r="C113" s="3"/>
      <c r="D113" s="3"/>
      <c r="E113" s="3"/>
      <c r="F113" s="3"/>
      <c r="G113" s="9" t="e">
        <f t="shared" si="1"/>
        <v>#DIV/0!</v>
      </c>
      <c r="H113" s="1"/>
      <c r="I113" s="35"/>
      <c r="J113" s="3"/>
      <c r="K113" s="12"/>
      <c r="L113" s="3"/>
      <c r="M113" s="3"/>
      <c r="N113" s="3"/>
      <c r="O113" s="3"/>
      <c r="P113" s="3"/>
      <c r="Q113" s="3"/>
      <c r="R113" s="13"/>
      <c r="S113" s="1"/>
      <c r="T113" s="1"/>
    </row>
    <row r="114" spans="1:20" s="16" customFormat="1" ht="25" customHeight="1" x14ac:dyDescent="0.35">
      <c r="A114" s="3">
        <v>108</v>
      </c>
      <c r="B114" s="3"/>
      <c r="C114" s="3"/>
      <c r="D114" s="3"/>
      <c r="E114" s="3"/>
      <c r="F114" s="3"/>
      <c r="G114" s="9" t="e">
        <f t="shared" si="1"/>
        <v>#DIV/0!</v>
      </c>
      <c r="H114" s="1"/>
      <c r="I114" s="35"/>
      <c r="J114" s="3"/>
      <c r="K114" s="12"/>
      <c r="L114" s="3"/>
      <c r="M114" s="3"/>
      <c r="N114" s="3"/>
      <c r="O114" s="3"/>
      <c r="P114" s="3"/>
      <c r="Q114" s="3"/>
      <c r="R114" s="13"/>
      <c r="S114" s="1"/>
      <c r="T114" s="1"/>
    </row>
    <row r="115" spans="1:20" s="16" customFormat="1" ht="25" customHeight="1" x14ac:dyDescent="0.35">
      <c r="A115" s="3">
        <v>109</v>
      </c>
      <c r="B115" s="3"/>
      <c r="C115" s="3"/>
      <c r="D115" s="3"/>
      <c r="E115" s="3"/>
      <c r="F115" s="3"/>
      <c r="G115" s="9" t="e">
        <f t="shared" si="1"/>
        <v>#DIV/0!</v>
      </c>
      <c r="H115" s="1"/>
      <c r="I115" s="35"/>
      <c r="J115" s="3"/>
      <c r="K115" s="12"/>
      <c r="L115" s="3"/>
      <c r="M115" s="3"/>
      <c r="N115" s="3"/>
      <c r="O115" s="3"/>
      <c r="P115" s="3"/>
      <c r="Q115" s="3"/>
      <c r="R115" s="13"/>
      <c r="S115" s="1"/>
      <c r="T115" s="1"/>
    </row>
    <row r="116" spans="1:20" s="16" customFormat="1" ht="25" customHeight="1" x14ac:dyDescent="0.35">
      <c r="A116" s="3">
        <v>110</v>
      </c>
      <c r="B116" s="3"/>
      <c r="C116" s="3"/>
      <c r="D116" s="3"/>
      <c r="E116" s="3"/>
      <c r="F116" s="3"/>
      <c r="G116" s="9" t="e">
        <f t="shared" si="1"/>
        <v>#DIV/0!</v>
      </c>
      <c r="H116" s="1"/>
      <c r="I116" s="35"/>
      <c r="J116" s="3"/>
      <c r="K116" s="12"/>
      <c r="L116" s="3"/>
      <c r="M116" s="3"/>
      <c r="N116" s="3"/>
      <c r="O116" s="3"/>
      <c r="P116" s="3"/>
      <c r="Q116" s="3"/>
      <c r="R116" s="13"/>
      <c r="S116" s="1"/>
      <c r="T116" s="1"/>
    </row>
    <row r="117" spans="1:20" s="16" customFormat="1" ht="25" customHeight="1" x14ac:dyDescent="0.35">
      <c r="A117" s="3">
        <v>111</v>
      </c>
      <c r="B117" s="3"/>
      <c r="C117" s="3"/>
      <c r="D117" s="3"/>
      <c r="E117" s="3"/>
      <c r="F117" s="3"/>
      <c r="G117" s="9" t="e">
        <f t="shared" si="1"/>
        <v>#DIV/0!</v>
      </c>
      <c r="H117" s="1"/>
      <c r="I117" s="35"/>
      <c r="J117" s="3"/>
      <c r="K117" s="12"/>
      <c r="L117" s="3"/>
      <c r="M117" s="3"/>
      <c r="N117" s="3"/>
      <c r="O117" s="3"/>
      <c r="P117" s="3"/>
      <c r="Q117" s="3"/>
      <c r="R117" s="13"/>
      <c r="S117" s="1"/>
      <c r="T117" s="1"/>
    </row>
    <row r="118" spans="1:20" s="16" customFormat="1" ht="25" customHeight="1" x14ac:dyDescent="0.35">
      <c r="A118" s="3">
        <v>112</v>
      </c>
      <c r="B118" s="3"/>
      <c r="C118" s="3"/>
      <c r="D118" s="3"/>
      <c r="E118" s="3"/>
      <c r="F118" s="3"/>
      <c r="G118" s="9" t="e">
        <f t="shared" si="1"/>
        <v>#DIV/0!</v>
      </c>
      <c r="H118" s="1"/>
      <c r="I118" s="35"/>
      <c r="J118" s="3"/>
      <c r="K118" s="12"/>
      <c r="L118" s="3"/>
      <c r="M118" s="3"/>
      <c r="N118" s="3"/>
      <c r="O118" s="3"/>
      <c r="P118" s="3"/>
      <c r="Q118" s="3"/>
      <c r="R118" s="13"/>
      <c r="S118" s="1"/>
      <c r="T118" s="1"/>
    </row>
    <row r="119" spans="1:20" s="16" customFormat="1" ht="25" customHeight="1" x14ac:dyDescent="0.35">
      <c r="A119" s="3">
        <v>113</v>
      </c>
      <c r="B119" s="3"/>
      <c r="C119" s="3"/>
      <c r="D119" s="3"/>
      <c r="E119" s="3"/>
      <c r="F119" s="3"/>
      <c r="G119" s="9" t="e">
        <f t="shared" si="1"/>
        <v>#DIV/0!</v>
      </c>
      <c r="H119" s="1"/>
      <c r="I119" s="35"/>
      <c r="J119" s="3"/>
      <c r="K119" s="12"/>
      <c r="L119" s="3"/>
      <c r="M119" s="3"/>
      <c r="N119" s="3"/>
      <c r="O119" s="3"/>
      <c r="P119" s="3"/>
      <c r="Q119" s="3"/>
      <c r="R119" s="13"/>
      <c r="S119" s="1"/>
      <c r="T119" s="1"/>
    </row>
    <row r="120" spans="1:20" s="16" customFormat="1" ht="25" customHeight="1" x14ac:dyDescent="0.35">
      <c r="A120" s="3">
        <v>114</v>
      </c>
      <c r="B120" s="3"/>
      <c r="C120" s="3"/>
      <c r="D120" s="3"/>
      <c r="E120" s="3"/>
      <c r="F120" s="3"/>
      <c r="G120" s="9" t="e">
        <f t="shared" si="1"/>
        <v>#DIV/0!</v>
      </c>
      <c r="H120" s="1"/>
      <c r="I120" s="35"/>
      <c r="J120" s="3"/>
      <c r="K120" s="12"/>
      <c r="L120" s="3"/>
      <c r="M120" s="3"/>
      <c r="N120" s="3"/>
      <c r="O120" s="3"/>
      <c r="P120" s="3"/>
      <c r="Q120" s="3"/>
      <c r="R120" s="13"/>
      <c r="S120" s="1"/>
      <c r="T120" s="1"/>
    </row>
    <row r="121" spans="1:20" s="16" customFormat="1" ht="25" customHeight="1" x14ac:dyDescent="0.35">
      <c r="A121" s="3">
        <v>115</v>
      </c>
      <c r="B121" s="3"/>
      <c r="C121" s="3"/>
      <c r="D121" s="3"/>
      <c r="E121" s="3"/>
      <c r="F121" s="3"/>
      <c r="G121" s="9" t="e">
        <f t="shared" si="1"/>
        <v>#DIV/0!</v>
      </c>
      <c r="H121" s="1"/>
      <c r="I121" s="35"/>
      <c r="J121" s="3"/>
      <c r="K121" s="12"/>
      <c r="L121" s="3"/>
      <c r="M121" s="3"/>
      <c r="N121" s="3"/>
      <c r="O121" s="3"/>
      <c r="P121" s="3"/>
      <c r="Q121" s="3"/>
      <c r="R121" s="13"/>
      <c r="S121" s="1"/>
      <c r="T121" s="1"/>
    </row>
    <row r="122" spans="1:20" s="16" customFormat="1" ht="25" customHeight="1" x14ac:dyDescent="0.35">
      <c r="A122" s="3">
        <v>116</v>
      </c>
      <c r="B122" s="3"/>
      <c r="C122" s="3"/>
      <c r="D122" s="3"/>
      <c r="E122" s="3"/>
      <c r="F122" s="3"/>
      <c r="G122" s="9" t="e">
        <f t="shared" si="1"/>
        <v>#DIV/0!</v>
      </c>
      <c r="H122" s="1"/>
      <c r="I122" s="35"/>
      <c r="J122" s="3"/>
      <c r="K122" s="12"/>
      <c r="L122" s="3"/>
      <c r="M122" s="3"/>
      <c r="N122" s="3"/>
      <c r="O122" s="3"/>
      <c r="P122" s="3"/>
      <c r="Q122" s="3"/>
      <c r="R122" s="13"/>
      <c r="S122" s="1"/>
      <c r="T122" s="1"/>
    </row>
    <row r="123" spans="1:20" s="16" customFormat="1" ht="25" customHeight="1" x14ac:dyDescent="0.35">
      <c r="A123" s="3">
        <v>117</v>
      </c>
      <c r="B123" s="3"/>
      <c r="C123" s="3"/>
      <c r="D123" s="3"/>
      <c r="E123" s="3"/>
      <c r="F123" s="3"/>
      <c r="G123" s="9" t="e">
        <f t="shared" si="1"/>
        <v>#DIV/0!</v>
      </c>
      <c r="H123" s="1"/>
      <c r="I123" s="35"/>
      <c r="J123" s="3"/>
      <c r="K123" s="12"/>
      <c r="L123" s="3"/>
      <c r="M123" s="3"/>
      <c r="N123" s="3"/>
      <c r="O123" s="3"/>
      <c r="P123" s="3"/>
      <c r="Q123" s="3"/>
      <c r="R123" s="13"/>
      <c r="S123" s="1"/>
      <c r="T123" s="1"/>
    </row>
    <row r="124" spans="1:20" s="16" customFormat="1" ht="25" customHeight="1" x14ac:dyDescent="0.35">
      <c r="A124" s="3">
        <v>118</v>
      </c>
      <c r="B124" s="3"/>
      <c r="C124" s="3"/>
      <c r="D124" s="3"/>
      <c r="E124" s="3"/>
      <c r="F124" s="3"/>
      <c r="G124" s="9" t="e">
        <f t="shared" si="1"/>
        <v>#DIV/0!</v>
      </c>
      <c r="H124" s="1"/>
      <c r="I124" s="35"/>
      <c r="J124" s="3"/>
      <c r="K124" s="12"/>
      <c r="L124" s="3"/>
      <c r="M124" s="3"/>
      <c r="N124" s="3"/>
      <c r="O124" s="3"/>
      <c r="P124" s="3"/>
      <c r="Q124" s="3"/>
      <c r="R124" s="13"/>
      <c r="S124" s="1"/>
      <c r="T124" s="1"/>
    </row>
    <row r="125" spans="1:20" s="16" customFormat="1" ht="25" customHeight="1" x14ac:dyDescent="0.35">
      <c r="A125" s="3">
        <v>119</v>
      </c>
      <c r="B125" s="3"/>
      <c r="C125" s="3"/>
      <c r="D125" s="3"/>
      <c r="E125" s="3"/>
      <c r="F125" s="3"/>
      <c r="G125" s="9" t="e">
        <f t="shared" si="1"/>
        <v>#DIV/0!</v>
      </c>
      <c r="H125" s="1"/>
      <c r="I125" s="35"/>
      <c r="J125" s="3"/>
      <c r="K125" s="12"/>
      <c r="L125" s="3"/>
      <c r="M125" s="3"/>
      <c r="N125" s="3"/>
      <c r="O125" s="3"/>
      <c r="P125" s="3"/>
      <c r="Q125" s="3"/>
      <c r="R125" s="13"/>
      <c r="S125" s="1"/>
      <c r="T125" s="1"/>
    </row>
    <row r="126" spans="1:20" s="16" customFormat="1" ht="25" customHeight="1" x14ac:dyDescent="0.35">
      <c r="A126" s="3">
        <v>120</v>
      </c>
      <c r="B126" s="3"/>
      <c r="C126" s="3"/>
      <c r="D126" s="3"/>
      <c r="E126" s="3"/>
      <c r="F126" s="3"/>
      <c r="G126" s="9" t="e">
        <f t="shared" si="1"/>
        <v>#DIV/0!</v>
      </c>
      <c r="H126" s="1"/>
      <c r="I126" s="35"/>
      <c r="J126" s="3"/>
      <c r="K126" s="12"/>
      <c r="L126" s="3"/>
      <c r="M126" s="3"/>
      <c r="N126" s="3"/>
      <c r="O126" s="3"/>
      <c r="P126" s="3"/>
      <c r="Q126" s="3"/>
      <c r="R126" s="13"/>
      <c r="S126" s="1"/>
      <c r="T126" s="1"/>
    </row>
    <row r="127" spans="1:20" s="16" customFormat="1" ht="25" customHeight="1" x14ac:dyDescent="0.35">
      <c r="A127" s="3">
        <v>121</v>
      </c>
      <c r="B127" s="3"/>
      <c r="C127" s="3"/>
      <c r="D127" s="3"/>
      <c r="E127" s="3"/>
      <c r="F127" s="3"/>
      <c r="G127" s="9" t="e">
        <f t="shared" si="1"/>
        <v>#DIV/0!</v>
      </c>
      <c r="H127" s="1"/>
      <c r="I127" s="35"/>
      <c r="J127" s="3"/>
      <c r="K127" s="12"/>
      <c r="L127" s="3"/>
      <c r="M127" s="3"/>
      <c r="N127" s="3"/>
      <c r="O127" s="3"/>
      <c r="P127" s="3"/>
      <c r="Q127" s="3"/>
      <c r="R127" s="13"/>
      <c r="S127" s="1"/>
      <c r="T127" s="1"/>
    </row>
    <row r="128" spans="1:20" s="16" customFormat="1" ht="25" customHeight="1" x14ac:dyDescent="0.35">
      <c r="A128" s="3">
        <v>122</v>
      </c>
      <c r="B128" s="3"/>
      <c r="C128" s="3"/>
      <c r="D128" s="3"/>
      <c r="E128" s="3"/>
      <c r="F128" s="3"/>
      <c r="G128" s="9" t="e">
        <f t="shared" si="1"/>
        <v>#DIV/0!</v>
      </c>
      <c r="H128" s="1"/>
      <c r="I128" s="35"/>
      <c r="J128" s="3"/>
      <c r="K128" s="12"/>
      <c r="L128" s="3"/>
      <c r="M128" s="3"/>
      <c r="N128" s="3"/>
      <c r="O128" s="3"/>
      <c r="P128" s="3"/>
      <c r="Q128" s="3"/>
      <c r="R128" s="13"/>
      <c r="S128" s="1"/>
      <c r="T128" s="1"/>
    </row>
    <row r="129" spans="1:20" s="16" customFormat="1" ht="25" customHeight="1" x14ac:dyDescent="0.35">
      <c r="A129" s="3">
        <v>123</v>
      </c>
      <c r="B129" s="3"/>
      <c r="C129" s="3"/>
      <c r="D129" s="3"/>
      <c r="E129" s="3"/>
      <c r="F129" s="3"/>
      <c r="G129" s="9" t="e">
        <f t="shared" si="1"/>
        <v>#DIV/0!</v>
      </c>
      <c r="H129" s="1"/>
      <c r="I129" s="35"/>
      <c r="J129" s="3"/>
      <c r="K129" s="12"/>
      <c r="L129" s="3"/>
      <c r="M129" s="3"/>
      <c r="N129" s="3"/>
      <c r="O129" s="3"/>
      <c r="P129" s="3"/>
      <c r="Q129" s="3"/>
      <c r="R129" s="13"/>
      <c r="S129" s="1"/>
      <c r="T129" s="1"/>
    </row>
    <row r="130" spans="1:20" s="16" customFormat="1" ht="25" customHeight="1" x14ac:dyDescent="0.35">
      <c r="A130" s="3">
        <v>124</v>
      </c>
      <c r="B130" s="3"/>
      <c r="C130" s="3"/>
      <c r="D130" s="3"/>
      <c r="E130" s="3"/>
      <c r="F130" s="3"/>
      <c r="G130" s="9" t="e">
        <f t="shared" si="1"/>
        <v>#DIV/0!</v>
      </c>
      <c r="H130" s="1"/>
      <c r="I130" s="35"/>
      <c r="J130" s="3"/>
      <c r="K130" s="12"/>
      <c r="L130" s="3"/>
      <c r="M130" s="3"/>
      <c r="N130" s="3"/>
      <c r="O130" s="3"/>
      <c r="P130" s="3"/>
      <c r="Q130" s="3"/>
      <c r="R130" s="13"/>
      <c r="S130" s="1"/>
      <c r="T130" s="1"/>
    </row>
    <row r="131" spans="1:20" s="16" customFormat="1" ht="25" customHeight="1" x14ac:dyDescent="0.35">
      <c r="A131" s="3">
        <v>125</v>
      </c>
      <c r="B131" s="3"/>
      <c r="C131" s="3"/>
      <c r="D131" s="3"/>
      <c r="E131" s="3"/>
      <c r="F131" s="3"/>
      <c r="G131" s="9" t="e">
        <f t="shared" si="1"/>
        <v>#DIV/0!</v>
      </c>
      <c r="H131" s="1"/>
      <c r="I131" s="35"/>
      <c r="J131" s="3"/>
      <c r="K131" s="12"/>
      <c r="L131" s="3"/>
      <c r="M131" s="3"/>
      <c r="N131" s="3"/>
      <c r="O131" s="3"/>
      <c r="P131" s="3"/>
      <c r="Q131" s="3"/>
      <c r="R131" s="13"/>
      <c r="S131" s="1"/>
      <c r="T131" s="1"/>
    </row>
    <row r="132" spans="1:20" s="16" customFormat="1" ht="25" customHeight="1" x14ac:dyDescent="0.35">
      <c r="A132" s="3">
        <v>126</v>
      </c>
      <c r="B132" s="3"/>
      <c r="C132" s="3"/>
      <c r="D132" s="3"/>
      <c r="E132" s="3"/>
      <c r="F132" s="3"/>
      <c r="G132" s="9" t="e">
        <f t="shared" si="1"/>
        <v>#DIV/0!</v>
      </c>
      <c r="H132" s="1"/>
      <c r="I132" s="35"/>
      <c r="J132" s="3"/>
      <c r="K132" s="12"/>
      <c r="L132" s="3"/>
      <c r="M132" s="3"/>
      <c r="N132" s="3"/>
      <c r="O132" s="3"/>
      <c r="P132" s="3"/>
      <c r="Q132" s="3"/>
      <c r="R132" s="13"/>
      <c r="S132" s="1"/>
      <c r="T132" s="1"/>
    </row>
    <row r="133" spans="1:20" s="16" customFormat="1" ht="25" customHeight="1" x14ac:dyDescent="0.35">
      <c r="A133" s="3">
        <v>127</v>
      </c>
      <c r="B133" s="3"/>
      <c r="C133" s="3"/>
      <c r="D133" s="3"/>
      <c r="E133" s="3"/>
      <c r="F133" s="3"/>
      <c r="G133" s="9" t="e">
        <f t="shared" si="1"/>
        <v>#DIV/0!</v>
      </c>
      <c r="H133" s="1"/>
      <c r="I133" s="35"/>
      <c r="J133" s="3"/>
      <c r="K133" s="12"/>
      <c r="L133" s="3"/>
      <c r="M133" s="3"/>
      <c r="N133" s="3"/>
      <c r="O133" s="3"/>
      <c r="P133" s="3"/>
      <c r="Q133" s="3"/>
      <c r="R133" s="13"/>
      <c r="S133" s="1"/>
      <c r="T133" s="1"/>
    </row>
    <row r="134" spans="1:20" s="16" customFormat="1" ht="25" customHeight="1" x14ac:dyDescent="0.35">
      <c r="A134" s="3">
        <v>128</v>
      </c>
      <c r="B134" s="3"/>
      <c r="C134" s="3"/>
      <c r="D134" s="3"/>
      <c r="E134" s="3"/>
      <c r="F134" s="3"/>
      <c r="G134" s="9" t="e">
        <f t="shared" si="1"/>
        <v>#DIV/0!</v>
      </c>
      <c r="H134" s="1"/>
      <c r="I134" s="35"/>
      <c r="J134" s="3"/>
      <c r="K134" s="12"/>
      <c r="L134" s="3"/>
      <c r="M134" s="3"/>
      <c r="N134" s="3"/>
      <c r="O134" s="3"/>
      <c r="P134" s="3"/>
      <c r="Q134" s="3"/>
      <c r="R134" s="13"/>
      <c r="S134" s="1"/>
      <c r="T134" s="1"/>
    </row>
    <row r="135" spans="1:20" s="16" customFormat="1" ht="25" customHeight="1" x14ac:dyDescent="0.35">
      <c r="A135" s="3">
        <v>129</v>
      </c>
      <c r="B135" s="3"/>
      <c r="C135" s="3"/>
      <c r="D135" s="3"/>
      <c r="E135" s="3"/>
      <c r="F135" s="3"/>
      <c r="G135" s="9" t="e">
        <f t="shared" si="1"/>
        <v>#DIV/0!</v>
      </c>
      <c r="H135" s="1"/>
      <c r="I135" s="35"/>
      <c r="J135" s="3"/>
      <c r="K135" s="12"/>
      <c r="L135" s="3"/>
      <c r="M135" s="3"/>
      <c r="N135" s="3"/>
      <c r="O135" s="3"/>
      <c r="P135" s="3"/>
      <c r="Q135" s="3"/>
      <c r="R135" s="13"/>
      <c r="S135" s="1"/>
      <c r="T135" s="1"/>
    </row>
    <row r="136" spans="1:20" s="16" customFormat="1" ht="25" customHeight="1" x14ac:dyDescent="0.35">
      <c r="A136" s="3">
        <v>130</v>
      </c>
      <c r="B136" s="3"/>
      <c r="C136" s="3"/>
      <c r="D136" s="3"/>
      <c r="E136" s="3"/>
      <c r="F136" s="3"/>
      <c r="G136" s="9" t="e">
        <f t="shared" ref="G136:G147" si="2">SUM(F136)/(E136*E136)</f>
        <v>#DIV/0!</v>
      </c>
      <c r="H136" s="1"/>
      <c r="I136" s="35"/>
      <c r="J136" s="3"/>
      <c r="K136" s="12"/>
      <c r="L136" s="3"/>
      <c r="M136" s="3"/>
      <c r="N136" s="3"/>
      <c r="O136" s="3"/>
      <c r="P136" s="3"/>
      <c r="Q136" s="3"/>
      <c r="R136" s="13"/>
      <c r="S136" s="1"/>
      <c r="T136" s="1"/>
    </row>
    <row r="137" spans="1:20" s="16" customFormat="1" ht="25" customHeight="1" x14ac:dyDescent="0.35">
      <c r="A137" s="3">
        <v>131</v>
      </c>
      <c r="B137" s="3"/>
      <c r="C137" s="3"/>
      <c r="D137" s="3"/>
      <c r="E137" s="3"/>
      <c r="F137" s="3"/>
      <c r="G137" s="9" t="e">
        <f t="shared" si="2"/>
        <v>#DIV/0!</v>
      </c>
      <c r="H137" s="1"/>
      <c r="I137" s="35"/>
      <c r="J137" s="3"/>
      <c r="K137" s="12"/>
      <c r="L137" s="3"/>
      <c r="M137" s="3"/>
      <c r="N137" s="3"/>
      <c r="O137" s="3"/>
      <c r="P137" s="3"/>
      <c r="Q137" s="3"/>
      <c r="R137" s="13"/>
      <c r="S137" s="1"/>
      <c r="T137" s="1"/>
    </row>
    <row r="138" spans="1:20" s="16" customFormat="1" ht="25" customHeight="1" x14ac:dyDescent="0.35">
      <c r="A138" s="3">
        <v>132</v>
      </c>
      <c r="B138" s="3"/>
      <c r="C138" s="3"/>
      <c r="D138" s="3"/>
      <c r="E138" s="3"/>
      <c r="F138" s="3"/>
      <c r="G138" s="9" t="e">
        <f t="shared" si="2"/>
        <v>#DIV/0!</v>
      </c>
      <c r="H138" s="1"/>
      <c r="I138" s="35"/>
      <c r="J138" s="3"/>
      <c r="K138" s="12"/>
      <c r="L138" s="3"/>
      <c r="M138" s="3"/>
      <c r="N138" s="3"/>
      <c r="O138" s="3"/>
      <c r="P138" s="3"/>
      <c r="Q138" s="3"/>
      <c r="R138" s="13"/>
      <c r="S138" s="1"/>
      <c r="T138" s="1"/>
    </row>
    <row r="139" spans="1:20" s="16" customFormat="1" ht="25" customHeight="1" x14ac:dyDescent="0.35">
      <c r="A139" s="3">
        <v>133</v>
      </c>
      <c r="B139" s="3"/>
      <c r="C139" s="3"/>
      <c r="D139" s="3"/>
      <c r="E139" s="3"/>
      <c r="F139" s="3"/>
      <c r="G139" s="9" t="e">
        <f t="shared" si="2"/>
        <v>#DIV/0!</v>
      </c>
      <c r="H139" s="1"/>
      <c r="I139" s="35"/>
      <c r="J139" s="3"/>
      <c r="K139" s="12"/>
      <c r="L139" s="3"/>
      <c r="M139" s="3"/>
      <c r="N139" s="3"/>
      <c r="O139" s="3"/>
      <c r="P139" s="3"/>
      <c r="Q139" s="3"/>
      <c r="R139" s="13"/>
      <c r="S139" s="1"/>
      <c r="T139" s="1"/>
    </row>
    <row r="140" spans="1:20" s="16" customFormat="1" ht="25" customHeight="1" x14ac:dyDescent="0.35">
      <c r="A140" s="3">
        <v>134</v>
      </c>
      <c r="B140" s="3"/>
      <c r="C140" s="3"/>
      <c r="D140" s="3"/>
      <c r="E140" s="3"/>
      <c r="F140" s="3"/>
      <c r="G140" s="9" t="e">
        <f t="shared" si="2"/>
        <v>#DIV/0!</v>
      </c>
      <c r="H140" s="1"/>
      <c r="I140" s="35"/>
      <c r="J140" s="3"/>
      <c r="K140" s="12"/>
      <c r="L140" s="3"/>
      <c r="M140" s="3"/>
      <c r="N140" s="3"/>
      <c r="O140" s="3"/>
      <c r="P140" s="3"/>
      <c r="Q140" s="3"/>
      <c r="R140" s="13"/>
      <c r="S140" s="1"/>
      <c r="T140" s="1"/>
    </row>
    <row r="141" spans="1:20" s="16" customFormat="1" ht="25" customHeight="1" x14ac:dyDescent="0.35">
      <c r="A141" s="3">
        <v>135</v>
      </c>
      <c r="B141" s="3"/>
      <c r="C141" s="3"/>
      <c r="D141" s="3"/>
      <c r="E141" s="3"/>
      <c r="F141" s="3"/>
      <c r="G141" s="9" t="e">
        <f t="shared" si="2"/>
        <v>#DIV/0!</v>
      </c>
      <c r="H141" s="1"/>
      <c r="I141" s="35"/>
      <c r="J141" s="3"/>
      <c r="K141" s="12"/>
      <c r="L141" s="3"/>
      <c r="M141" s="3"/>
      <c r="N141" s="3"/>
      <c r="O141" s="3"/>
      <c r="P141" s="3"/>
      <c r="Q141" s="3"/>
      <c r="R141" s="13"/>
      <c r="S141" s="1"/>
      <c r="T141" s="1"/>
    </row>
    <row r="142" spans="1:20" s="16" customFormat="1" ht="25" customHeight="1" x14ac:dyDescent="0.35">
      <c r="A142" s="3">
        <v>136</v>
      </c>
      <c r="B142" s="3"/>
      <c r="C142" s="3"/>
      <c r="D142" s="3"/>
      <c r="E142" s="3"/>
      <c r="F142" s="3"/>
      <c r="G142" s="9" t="e">
        <f t="shared" si="2"/>
        <v>#DIV/0!</v>
      </c>
      <c r="H142" s="1"/>
      <c r="I142" s="35"/>
      <c r="J142" s="3"/>
      <c r="K142" s="12"/>
      <c r="L142" s="3"/>
      <c r="M142" s="3"/>
      <c r="N142" s="3"/>
      <c r="O142" s="3"/>
      <c r="P142" s="3"/>
      <c r="Q142" s="3"/>
      <c r="R142" s="13"/>
      <c r="S142" s="1"/>
      <c r="T142" s="1"/>
    </row>
    <row r="143" spans="1:20" s="16" customFormat="1" ht="25" customHeight="1" x14ac:dyDescent="0.35">
      <c r="A143" s="3">
        <v>137</v>
      </c>
      <c r="B143" s="3"/>
      <c r="C143" s="3"/>
      <c r="D143" s="3"/>
      <c r="E143" s="3"/>
      <c r="F143" s="3"/>
      <c r="G143" s="9" t="e">
        <f t="shared" si="2"/>
        <v>#DIV/0!</v>
      </c>
      <c r="H143" s="1"/>
      <c r="I143" s="35"/>
      <c r="J143" s="3"/>
      <c r="K143" s="12"/>
      <c r="L143" s="3"/>
      <c r="M143" s="3"/>
      <c r="N143" s="3"/>
      <c r="O143" s="3"/>
      <c r="P143" s="3"/>
      <c r="Q143" s="3"/>
      <c r="R143" s="13"/>
      <c r="S143" s="1"/>
      <c r="T143" s="1"/>
    </row>
    <row r="144" spans="1:20" s="16" customFormat="1" ht="25" customHeight="1" x14ac:dyDescent="0.35">
      <c r="A144" s="3">
        <v>138</v>
      </c>
      <c r="B144" s="3"/>
      <c r="C144" s="3"/>
      <c r="D144" s="3"/>
      <c r="E144" s="3"/>
      <c r="F144" s="3"/>
      <c r="G144" s="9" t="e">
        <f t="shared" si="2"/>
        <v>#DIV/0!</v>
      </c>
      <c r="H144" s="1"/>
      <c r="I144" s="35"/>
      <c r="J144" s="3"/>
      <c r="K144" s="12"/>
      <c r="L144" s="3"/>
      <c r="M144" s="3"/>
      <c r="N144" s="3"/>
      <c r="O144" s="3"/>
      <c r="P144" s="3"/>
      <c r="Q144" s="3"/>
      <c r="R144" s="13"/>
      <c r="S144" s="1"/>
      <c r="T144" s="1"/>
    </row>
    <row r="145" spans="1:20" s="16" customFormat="1" ht="25" customHeight="1" x14ac:dyDescent="0.35">
      <c r="A145" s="3">
        <v>139</v>
      </c>
      <c r="B145" s="3"/>
      <c r="C145" s="3"/>
      <c r="D145" s="3"/>
      <c r="E145" s="3"/>
      <c r="F145" s="3"/>
      <c r="G145" s="9" t="e">
        <f t="shared" si="2"/>
        <v>#DIV/0!</v>
      </c>
      <c r="H145" s="1"/>
      <c r="I145" s="35"/>
      <c r="J145" s="3"/>
      <c r="K145" s="12"/>
      <c r="L145" s="3"/>
      <c r="M145" s="3"/>
      <c r="N145" s="3"/>
      <c r="O145" s="3"/>
      <c r="P145" s="3"/>
      <c r="Q145" s="3"/>
      <c r="R145" s="13"/>
      <c r="S145" s="1"/>
      <c r="T145" s="1"/>
    </row>
    <row r="146" spans="1:20" s="16" customFormat="1" ht="25" customHeight="1" x14ac:dyDescent="0.35">
      <c r="A146" s="3">
        <v>140</v>
      </c>
      <c r="B146" s="3"/>
      <c r="C146" s="3"/>
      <c r="D146" s="3"/>
      <c r="E146" s="3"/>
      <c r="F146" s="3"/>
      <c r="G146" s="9" t="e">
        <f t="shared" si="2"/>
        <v>#DIV/0!</v>
      </c>
      <c r="H146" s="1"/>
      <c r="I146" s="35"/>
      <c r="J146" s="3"/>
      <c r="K146" s="12"/>
      <c r="L146" s="3"/>
      <c r="M146" s="3"/>
      <c r="N146" s="3"/>
      <c r="O146" s="3"/>
      <c r="P146" s="3"/>
      <c r="Q146" s="3"/>
      <c r="R146" s="13"/>
      <c r="S146" s="1"/>
      <c r="T146" s="1"/>
    </row>
    <row r="147" spans="1:20" s="16" customFormat="1" ht="25" customHeight="1" x14ac:dyDescent="0.35">
      <c r="A147" s="3">
        <v>141</v>
      </c>
      <c r="B147" s="3"/>
      <c r="C147" s="3"/>
      <c r="D147" s="3"/>
      <c r="E147" s="3"/>
      <c r="F147" s="3"/>
      <c r="G147" s="9" t="e">
        <f t="shared" si="2"/>
        <v>#DIV/0!</v>
      </c>
      <c r="H147" s="1"/>
      <c r="I147" s="35"/>
      <c r="J147" s="3"/>
      <c r="K147" s="12"/>
      <c r="L147" s="3"/>
      <c r="M147" s="3"/>
      <c r="N147" s="3"/>
      <c r="O147" s="3"/>
      <c r="P147" s="3"/>
      <c r="Q147" s="3"/>
      <c r="R147" s="13"/>
      <c r="S147" s="1"/>
      <c r="T147" s="1"/>
    </row>
    <row r="148" spans="1:20" s="16" customFormat="1" ht="25" customHeight="1" x14ac:dyDescent="0.35">
      <c r="A148" s="3"/>
      <c r="B148" s="3"/>
      <c r="C148" s="3"/>
      <c r="D148" s="3"/>
      <c r="E148" s="3"/>
      <c r="F148" s="3"/>
      <c r="G148" s="3"/>
      <c r="H148" s="1"/>
      <c r="I148" s="19"/>
      <c r="J148" s="1"/>
      <c r="K148" s="41"/>
      <c r="L148" s="1"/>
      <c r="M148" s="1"/>
      <c r="N148" s="1"/>
      <c r="O148" s="1"/>
      <c r="P148" s="1"/>
      <c r="Q148" s="1"/>
      <c r="R148" s="13"/>
      <c r="S148" s="1"/>
      <c r="T148" s="1"/>
    </row>
    <row r="149" spans="1:20" s="16" customFormat="1" ht="25" customHeight="1" x14ac:dyDescent="0.35">
      <c r="A149" s="3"/>
      <c r="B149" s="3"/>
      <c r="C149" s="3"/>
      <c r="D149" s="3"/>
      <c r="E149" s="3"/>
      <c r="F149" s="3"/>
      <c r="G149" s="3"/>
      <c r="H149" s="1"/>
      <c r="I149" s="19"/>
      <c r="J149" s="1"/>
      <c r="K149" s="41"/>
      <c r="L149" s="1"/>
      <c r="M149" s="1"/>
      <c r="N149" s="1"/>
      <c r="O149" s="1"/>
      <c r="P149" s="1"/>
      <c r="Q149" s="1"/>
      <c r="R149" s="13"/>
      <c r="S149" s="1"/>
      <c r="T149" s="1"/>
    </row>
    <row r="150" spans="1:20" s="16" customFormat="1" ht="25" customHeight="1" x14ac:dyDescent="0.35">
      <c r="A150" s="3"/>
      <c r="B150" s="3"/>
      <c r="C150" s="3"/>
      <c r="D150" s="3"/>
      <c r="E150" s="3"/>
      <c r="F150" s="3"/>
      <c r="G150" s="3"/>
      <c r="H150" s="1"/>
      <c r="I150" s="19"/>
      <c r="J150" s="1"/>
      <c r="K150" s="41"/>
      <c r="L150" s="1"/>
      <c r="M150" s="1"/>
      <c r="N150" s="1"/>
      <c r="O150" s="1"/>
      <c r="P150" s="1"/>
      <c r="Q150" s="1"/>
      <c r="R150" s="13"/>
      <c r="S150" s="1"/>
      <c r="T150" s="1"/>
    </row>
    <row r="151" spans="1:20" s="16" customFormat="1" ht="25" customHeight="1" x14ac:dyDescent="0.35">
      <c r="A151" s="3"/>
      <c r="B151" s="1"/>
      <c r="C151" s="1"/>
      <c r="D151" s="1"/>
      <c r="E151" s="1"/>
      <c r="F151" s="1"/>
      <c r="G151" s="1"/>
      <c r="H151" s="1"/>
      <c r="I151" s="19"/>
      <c r="J151" s="1"/>
      <c r="K151" s="41"/>
      <c r="L151" s="1"/>
      <c r="M151" s="1"/>
      <c r="N151" s="1"/>
      <c r="O151" s="1"/>
      <c r="P151" s="1"/>
      <c r="Q151" s="1"/>
      <c r="R151" s="13"/>
      <c r="S151" s="1"/>
      <c r="T151" s="1"/>
    </row>
    <row r="152" spans="1:20" s="16" customFormat="1" ht="25" customHeight="1" x14ac:dyDescent="0.35">
      <c r="A152" s="3"/>
      <c r="B152" s="1"/>
      <c r="C152" s="1"/>
      <c r="D152" s="1"/>
      <c r="E152" s="1"/>
      <c r="F152" s="1"/>
      <c r="G152" s="1"/>
      <c r="H152" s="1"/>
      <c r="I152" s="19"/>
      <c r="J152" s="1"/>
      <c r="K152" s="41"/>
      <c r="L152" s="1"/>
      <c r="M152" s="1"/>
      <c r="N152" s="1"/>
      <c r="O152" s="1"/>
      <c r="P152" s="1"/>
      <c r="Q152" s="1"/>
      <c r="R152" s="13"/>
      <c r="S152" s="1"/>
      <c r="T152" s="1"/>
    </row>
    <row r="153" spans="1:20" s="16" customFormat="1" ht="25" customHeight="1" x14ac:dyDescent="0.35">
      <c r="A153" s="3"/>
      <c r="B153" s="1"/>
      <c r="C153" s="1"/>
      <c r="D153" s="1"/>
      <c r="E153" s="1"/>
      <c r="F153" s="1"/>
      <c r="G153" s="1"/>
      <c r="H153" s="1"/>
      <c r="I153" s="19"/>
      <c r="J153" s="1"/>
      <c r="K153" s="41"/>
      <c r="L153" s="1"/>
      <c r="M153" s="1"/>
      <c r="N153" s="1"/>
      <c r="O153" s="1"/>
      <c r="P153" s="1"/>
      <c r="Q153" s="1"/>
      <c r="R153" s="13"/>
      <c r="S153" s="1"/>
      <c r="T153" s="1"/>
    </row>
    <row r="154" spans="1:20" s="16" customFormat="1" ht="25" customHeight="1" x14ac:dyDescent="0.35">
      <c r="A154" s="3"/>
      <c r="B154" s="1"/>
      <c r="C154" s="1"/>
      <c r="D154" s="1"/>
      <c r="E154" s="1"/>
      <c r="F154" s="1"/>
      <c r="G154" s="1"/>
      <c r="H154" s="1"/>
      <c r="I154" s="19"/>
      <c r="J154" s="1"/>
      <c r="K154" s="41"/>
      <c r="L154" s="1"/>
      <c r="M154" s="1"/>
      <c r="N154" s="1"/>
      <c r="O154" s="1"/>
      <c r="P154" s="1"/>
      <c r="Q154" s="1"/>
      <c r="R154" s="13"/>
      <c r="S154" s="1"/>
      <c r="T154" s="1"/>
    </row>
    <row r="155" spans="1:20" s="16" customFormat="1" ht="25" customHeight="1" x14ac:dyDescent="0.35">
      <c r="A155" s="3"/>
      <c r="B155" s="1"/>
      <c r="C155" s="1"/>
      <c r="D155" s="1"/>
      <c r="E155" s="1"/>
      <c r="F155" s="1"/>
      <c r="G155" s="1"/>
      <c r="H155" s="1"/>
      <c r="I155" s="19"/>
      <c r="J155" s="1"/>
      <c r="K155" s="41"/>
      <c r="L155" s="1"/>
      <c r="M155" s="1"/>
      <c r="N155" s="1"/>
      <c r="O155" s="1"/>
      <c r="P155" s="1"/>
      <c r="Q155" s="1"/>
      <c r="R155" s="13"/>
      <c r="S155" s="1"/>
      <c r="T155" s="1"/>
    </row>
    <row r="156" spans="1:20" s="16" customFormat="1" ht="25" customHeight="1" x14ac:dyDescent="0.35">
      <c r="A156" s="3"/>
      <c r="B156" s="1"/>
      <c r="C156" s="1"/>
      <c r="D156" s="1"/>
      <c r="E156" s="1"/>
      <c r="F156" s="1"/>
      <c r="G156" s="1"/>
      <c r="H156" s="1"/>
      <c r="I156" s="19"/>
      <c r="J156" s="1"/>
      <c r="K156" s="41"/>
      <c r="L156" s="1"/>
      <c r="M156" s="1"/>
      <c r="N156" s="1"/>
      <c r="O156" s="1"/>
      <c r="P156" s="1"/>
      <c r="Q156" s="1"/>
      <c r="R156" s="13"/>
      <c r="S156" s="1"/>
      <c r="T156" s="1"/>
    </row>
  </sheetData>
  <mergeCells count="5">
    <mergeCell ref="P4:Q4"/>
    <mergeCell ref="P1:Q1"/>
    <mergeCell ref="B2:P2"/>
    <mergeCell ref="J3:N3"/>
    <mergeCell ref="P3:R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B75"/>
  <sheetViews>
    <sheetView topLeftCell="A64" workbookViewId="0">
      <selection activeCell="A57" sqref="A57:X74"/>
    </sheetView>
  </sheetViews>
  <sheetFormatPr defaultRowHeight="14.5" x14ac:dyDescent="0.35"/>
  <cols>
    <col min="1" max="1" width="7.1796875" customWidth="1"/>
    <col min="2" max="2" width="26.1796875" customWidth="1"/>
    <col min="3" max="3" width="8.81640625" style="128" customWidth="1"/>
    <col min="4" max="9" width="15.7265625" customWidth="1"/>
    <col min="10" max="10" width="19.1796875" customWidth="1"/>
    <col min="11" max="23" width="15.7265625" customWidth="1"/>
    <col min="24" max="24" width="40.54296875" customWidth="1"/>
    <col min="25" max="25" width="21.81640625" customWidth="1"/>
    <col min="26" max="26" width="36.26953125" customWidth="1"/>
    <col min="27" max="27" width="25" style="128" customWidth="1"/>
  </cols>
  <sheetData>
    <row r="1" spans="1:28" ht="18" x14ac:dyDescent="0.4">
      <c r="A1" s="20"/>
      <c r="B1" s="77" t="s">
        <v>1</v>
      </c>
      <c r="C1" s="78"/>
      <c r="D1" s="78" t="s">
        <v>2</v>
      </c>
      <c r="E1" s="78" t="s">
        <v>3</v>
      </c>
      <c r="F1" s="79" t="s">
        <v>13</v>
      </c>
      <c r="G1" s="79"/>
      <c r="H1" s="22" t="s">
        <v>10</v>
      </c>
      <c r="I1" s="80" t="s">
        <v>4</v>
      </c>
      <c r="J1" s="112" t="s">
        <v>17</v>
      </c>
      <c r="K1" s="112"/>
      <c r="L1" s="81" t="s">
        <v>34</v>
      </c>
      <c r="M1" s="82" t="s">
        <v>35</v>
      </c>
      <c r="N1" s="113" t="s">
        <v>71</v>
      </c>
      <c r="O1" s="113"/>
      <c r="P1" s="83" t="s">
        <v>76</v>
      </c>
      <c r="Q1" s="84" t="s">
        <v>29</v>
      </c>
      <c r="R1" s="85" t="s">
        <v>51</v>
      </c>
      <c r="S1" s="86" t="s">
        <v>28</v>
      </c>
      <c r="T1" s="87" t="s">
        <v>30</v>
      </c>
      <c r="U1" s="88" t="s">
        <v>31</v>
      </c>
      <c r="V1" s="87" t="s">
        <v>22</v>
      </c>
      <c r="W1" s="87"/>
      <c r="X1" s="89" t="s">
        <v>129</v>
      </c>
      <c r="Y1" s="88" t="s">
        <v>11</v>
      </c>
    </row>
    <row r="2" spans="1:28" ht="25" x14ac:dyDescent="0.5">
      <c r="A2" s="1"/>
      <c r="B2" s="114" t="s">
        <v>0</v>
      </c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  <c r="U2" s="114"/>
      <c r="V2" s="114"/>
      <c r="W2" s="5"/>
      <c r="X2" s="73"/>
    </row>
    <row r="3" spans="1:28" ht="15" x14ac:dyDescent="0.35">
      <c r="A3" s="90"/>
      <c r="B3" s="77" t="s">
        <v>1</v>
      </c>
      <c r="C3" s="78"/>
      <c r="D3" s="78" t="s">
        <v>2</v>
      </c>
      <c r="E3" s="78" t="s">
        <v>3</v>
      </c>
      <c r="F3" s="78" t="s">
        <v>9</v>
      </c>
      <c r="G3" s="78" t="s">
        <v>12</v>
      </c>
      <c r="H3" s="91"/>
      <c r="I3" s="92" t="s">
        <v>4</v>
      </c>
      <c r="J3" s="115" t="s">
        <v>8</v>
      </c>
      <c r="K3" s="115"/>
      <c r="L3" s="115"/>
      <c r="M3" s="115"/>
      <c r="N3" s="115"/>
      <c r="O3" s="115"/>
      <c r="P3" s="93"/>
      <c r="Q3" s="102" t="s">
        <v>32</v>
      </c>
      <c r="R3" s="102"/>
      <c r="S3" s="116"/>
      <c r="T3" s="116"/>
      <c r="U3" s="116"/>
      <c r="V3" s="117" t="s">
        <v>39</v>
      </c>
      <c r="W3" s="117"/>
      <c r="X3" s="117"/>
      <c r="Y3" s="94"/>
    </row>
    <row r="4" spans="1:28" ht="20" x14ac:dyDescent="0.4">
      <c r="A4" s="95"/>
      <c r="B4" s="96"/>
      <c r="D4" s="97" t="s">
        <v>14</v>
      </c>
      <c r="E4" s="97"/>
      <c r="F4" s="97" t="s">
        <v>13</v>
      </c>
      <c r="G4" s="97"/>
      <c r="H4" s="96" t="s">
        <v>10</v>
      </c>
      <c r="I4" s="92"/>
      <c r="J4" s="115" t="s">
        <v>17</v>
      </c>
      <c r="K4" s="115"/>
      <c r="L4" s="98" t="s">
        <v>34</v>
      </c>
      <c r="M4" s="99"/>
      <c r="N4" s="118" t="s">
        <v>72</v>
      </c>
      <c r="O4" s="118"/>
      <c r="P4" s="83" t="s">
        <v>76</v>
      </c>
      <c r="Q4" s="100" t="s">
        <v>29</v>
      </c>
      <c r="R4" s="101" t="s">
        <v>51</v>
      </c>
      <c r="S4" s="102" t="s">
        <v>28</v>
      </c>
      <c r="T4" s="103" t="s">
        <v>30</v>
      </c>
      <c r="U4" s="104" t="s">
        <v>31</v>
      </c>
      <c r="V4" s="372" t="s">
        <v>22</v>
      </c>
      <c r="W4" s="372"/>
      <c r="X4" s="89" t="s">
        <v>129</v>
      </c>
      <c r="Y4" s="104" t="s">
        <v>134</v>
      </c>
    </row>
    <row r="5" spans="1:28" ht="15.5" x14ac:dyDescent="0.35">
      <c r="A5" s="95" t="s">
        <v>141</v>
      </c>
      <c r="B5" s="95" t="s">
        <v>1</v>
      </c>
      <c r="C5" s="97" t="s">
        <v>133</v>
      </c>
      <c r="D5" s="105" t="s">
        <v>2</v>
      </c>
      <c r="E5" s="105" t="s">
        <v>3</v>
      </c>
      <c r="F5" s="105" t="s">
        <v>9</v>
      </c>
      <c r="G5" s="105" t="s">
        <v>12</v>
      </c>
      <c r="H5" s="105" t="s">
        <v>10</v>
      </c>
      <c r="I5" s="106" t="s">
        <v>4</v>
      </c>
      <c r="J5" s="119" t="s">
        <v>15</v>
      </c>
      <c r="K5" s="119" t="s">
        <v>16</v>
      </c>
      <c r="L5" s="120"/>
      <c r="M5" s="121" t="s">
        <v>35</v>
      </c>
      <c r="N5" s="107" t="s">
        <v>73</v>
      </c>
      <c r="O5" s="107" t="s">
        <v>74</v>
      </c>
      <c r="P5" s="10"/>
      <c r="Q5" s="107"/>
      <c r="R5" s="108"/>
      <c r="S5" s="107"/>
      <c r="T5" s="107"/>
      <c r="U5" s="107"/>
      <c r="V5" s="109" t="s">
        <v>20</v>
      </c>
      <c r="W5" s="110" t="s">
        <v>21</v>
      </c>
      <c r="X5" s="111"/>
      <c r="Y5" s="107"/>
    </row>
    <row r="6" spans="1:28" ht="20.5" x14ac:dyDescent="0.45">
      <c r="A6" s="1">
        <v>1</v>
      </c>
      <c r="B6" s="1" t="s">
        <v>49</v>
      </c>
      <c r="C6" s="3">
        <v>1</v>
      </c>
      <c r="D6" s="3">
        <v>49</v>
      </c>
      <c r="E6" s="3">
        <v>2</v>
      </c>
      <c r="F6" s="3">
        <v>1.66</v>
      </c>
      <c r="G6" s="3">
        <v>83.5</v>
      </c>
      <c r="H6" s="9">
        <f t="shared" ref="H6:H37" si="0">SUM(G6)/(F6*F6)</f>
        <v>30.301930614022357</v>
      </c>
      <c r="I6" s="36" t="s">
        <v>7</v>
      </c>
      <c r="J6" s="119">
        <v>23</v>
      </c>
      <c r="K6" s="119">
        <v>15</v>
      </c>
      <c r="L6" s="122">
        <f t="shared" ref="L6:L13" si="1">SUM(J6-K6)</f>
        <v>8</v>
      </c>
      <c r="M6" s="123">
        <f t="shared" ref="M6:M13" si="2">SUM(L6/J6)*100</f>
        <v>34.782608695652172</v>
      </c>
      <c r="N6" s="10">
        <v>26</v>
      </c>
      <c r="O6" s="10">
        <v>21</v>
      </c>
      <c r="P6" s="14">
        <v>10</v>
      </c>
      <c r="Q6" s="10">
        <v>30</v>
      </c>
      <c r="R6" s="4"/>
      <c r="S6" s="10">
        <v>27</v>
      </c>
      <c r="T6" s="10">
        <v>19</v>
      </c>
      <c r="U6" s="10">
        <v>46</v>
      </c>
      <c r="V6" s="11">
        <v>2</v>
      </c>
      <c r="W6" s="26">
        <v>4</v>
      </c>
      <c r="X6" s="128">
        <v>6</v>
      </c>
      <c r="Y6" s="10">
        <v>0</v>
      </c>
    </row>
    <row r="7" spans="1:28" ht="20.5" x14ac:dyDescent="0.45">
      <c r="A7" s="1">
        <v>2</v>
      </c>
      <c r="B7" s="1" t="s">
        <v>18</v>
      </c>
      <c r="C7" s="3">
        <v>1</v>
      </c>
      <c r="D7" s="3">
        <v>36</v>
      </c>
      <c r="E7" s="3">
        <v>2</v>
      </c>
      <c r="F7" s="3">
        <v>1.76</v>
      </c>
      <c r="G7" s="3">
        <v>145</v>
      </c>
      <c r="H7" s="9">
        <f t="shared" si="0"/>
        <v>46.810433884297524</v>
      </c>
      <c r="I7" s="36" t="s">
        <v>19</v>
      </c>
      <c r="J7" s="119">
        <v>16</v>
      </c>
      <c r="K7" s="119">
        <v>9</v>
      </c>
      <c r="L7" s="122">
        <f t="shared" si="1"/>
        <v>7</v>
      </c>
      <c r="M7" s="123">
        <f t="shared" si="2"/>
        <v>43.75</v>
      </c>
      <c r="N7" s="10">
        <v>12</v>
      </c>
      <c r="O7" s="10">
        <v>10</v>
      </c>
      <c r="P7" s="14">
        <v>4</v>
      </c>
      <c r="Q7" s="10">
        <v>36</v>
      </c>
      <c r="R7" s="4"/>
      <c r="S7" s="10">
        <v>45</v>
      </c>
      <c r="T7" s="10">
        <v>7</v>
      </c>
      <c r="U7" s="10">
        <v>52</v>
      </c>
      <c r="V7" s="11">
        <v>4</v>
      </c>
      <c r="W7" s="26">
        <v>4</v>
      </c>
      <c r="X7" s="128">
        <v>6</v>
      </c>
      <c r="Y7" s="10">
        <v>0</v>
      </c>
    </row>
    <row r="8" spans="1:28" ht="20.5" x14ac:dyDescent="0.45">
      <c r="A8" s="1">
        <v>3</v>
      </c>
      <c r="B8" s="1" t="s">
        <v>23</v>
      </c>
      <c r="C8" s="3">
        <v>1</v>
      </c>
      <c r="D8" s="3">
        <v>74</v>
      </c>
      <c r="E8" s="3">
        <v>2</v>
      </c>
      <c r="F8" s="3">
        <v>1.64</v>
      </c>
      <c r="G8" s="3">
        <v>92</v>
      </c>
      <c r="H8" s="9">
        <f t="shared" si="0"/>
        <v>34.205829863176689</v>
      </c>
      <c r="I8" s="36" t="s">
        <v>7</v>
      </c>
      <c r="J8" s="119">
        <v>20</v>
      </c>
      <c r="K8" s="119">
        <v>12</v>
      </c>
      <c r="L8" s="122">
        <f t="shared" si="1"/>
        <v>8</v>
      </c>
      <c r="M8" s="123">
        <f t="shared" si="2"/>
        <v>40</v>
      </c>
      <c r="N8" s="10">
        <v>28</v>
      </c>
      <c r="O8" s="10">
        <v>22</v>
      </c>
      <c r="P8" s="14">
        <v>9</v>
      </c>
      <c r="Q8" s="10">
        <v>48</v>
      </c>
      <c r="R8" s="4"/>
      <c r="S8" s="10">
        <v>55</v>
      </c>
      <c r="T8" s="10">
        <v>13</v>
      </c>
      <c r="U8" s="10">
        <v>68</v>
      </c>
      <c r="V8" s="11">
        <v>4</v>
      </c>
      <c r="W8" s="26">
        <v>5</v>
      </c>
      <c r="X8" s="128">
        <v>6</v>
      </c>
      <c r="Y8" s="10">
        <v>0</v>
      </c>
    </row>
    <row r="9" spans="1:28" ht="20.5" x14ac:dyDescent="0.45">
      <c r="A9" s="1">
        <v>4</v>
      </c>
      <c r="B9" s="1" t="s">
        <v>27</v>
      </c>
      <c r="C9" s="3">
        <v>1</v>
      </c>
      <c r="D9" s="3">
        <v>33</v>
      </c>
      <c r="E9" s="3">
        <v>2</v>
      </c>
      <c r="F9" s="3">
        <v>1.72</v>
      </c>
      <c r="G9" s="3">
        <v>129.80000000000001</v>
      </c>
      <c r="H9" s="9">
        <f t="shared" si="0"/>
        <v>43.875067604110342</v>
      </c>
      <c r="I9" s="36" t="s">
        <v>7</v>
      </c>
      <c r="J9" s="119">
        <v>25</v>
      </c>
      <c r="K9" s="119">
        <v>12</v>
      </c>
      <c r="L9" s="122">
        <f t="shared" si="1"/>
        <v>13</v>
      </c>
      <c r="M9" s="123">
        <f t="shared" si="2"/>
        <v>52</v>
      </c>
      <c r="N9" s="10">
        <v>29</v>
      </c>
      <c r="O9" s="10">
        <v>22</v>
      </c>
      <c r="P9" s="14">
        <v>14</v>
      </c>
      <c r="Q9" s="10">
        <v>18</v>
      </c>
      <c r="R9" s="4"/>
      <c r="S9" s="10">
        <v>40</v>
      </c>
      <c r="T9" s="10">
        <v>10</v>
      </c>
      <c r="U9" s="10">
        <v>50</v>
      </c>
      <c r="V9" s="11">
        <v>4</v>
      </c>
      <c r="W9" s="26">
        <v>3</v>
      </c>
      <c r="X9" s="128">
        <v>6</v>
      </c>
      <c r="Y9" s="10">
        <v>0</v>
      </c>
    </row>
    <row r="10" spans="1:28" ht="15.5" x14ac:dyDescent="0.35">
      <c r="A10" s="1">
        <v>5</v>
      </c>
      <c r="B10" s="1" t="s">
        <v>46</v>
      </c>
      <c r="C10" s="3">
        <v>1</v>
      </c>
      <c r="D10" s="3">
        <v>44</v>
      </c>
      <c r="E10" s="3">
        <v>2</v>
      </c>
      <c r="F10" s="3">
        <v>1.66</v>
      </c>
      <c r="G10" s="3">
        <v>55.2</v>
      </c>
      <c r="H10" s="9">
        <f t="shared" si="0"/>
        <v>20.031934968790829</v>
      </c>
      <c r="I10" s="37" t="s">
        <v>48</v>
      </c>
      <c r="J10" s="119">
        <v>22</v>
      </c>
      <c r="K10" s="119">
        <v>11</v>
      </c>
      <c r="L10" s="119">
        <f t="shared" si="1"/>
        <v>11</v>
      </c>
      <c r="M10" s="124">
        <f t="shared" si="2"/>
        <v>50</v>
      </c>
      <c r="N10" s="3">
        <v>25</v>
      </c>
      <c r="O10" s="3">
        <v>18</v>
      </c>
      <c r="P10" s="14">
        <v>15</v>
      </c>
      <c r="Q10" s="3">
        <v>28</v>
      </c>
      <c r="R10" s="4"/>
      <c r="S10" s="3">
        <v>44</v>
      </c>
      <c r="T10" s="3">
        <v>31</v>
      </c>
      <c r="U10" s="3">
        <v>75</v>
      </c>
      <c r="V10" s="3">
        <v>3</v>
      </c>
      <c r="W10" s="3">
        <v>4</v>
      </c>
      <c r="X10" s="130">
        <v>2</v>
      </c>
      <c r="Y10" s="3">
        <v>0</v>
      </c>
    </row>
    <row r="11" spans="1:28" ht="20.5" x14ac:dyDescent="0.45">
      <c r="A11" s="1">
        <v>6</v>
      </c>
      <c r="B11" s="1" t="s">
        <v>37</v>
      </c>
      <c r="C11" s="3">
        <v>1</v>
      </c>
      <c r="D11" s="3">
        <v>50</v>
      </c>
      <c r="E11" s="3">
        <v>2</v>
      </c>
      <c r="F11" s="3">
        <v>1.61</v>
      </c>
      <c r="G11" s="3">
        <v>79.2</v>
      </c>
      <c r="H11" s="9">
        <f t="shared" si="0"/>
        <v>30.554376760155854</v>
      </c>
      <c r="I11" s="36" t="s">
        <v>7</v>
      </c>
      <c r="J11" s="119">
        <v>16</v>
      </c>
      <c r="K11" s="119">
        <v>9</v>
      </c>
      <c r="L11" s="122">
        <f t="shared" si="1"/>
        <v>7</v>
      </c>
      <c r="M11" s="123">
        <f t="shared" si="2"/>
        <v>43.75</v>
      </c>
      <c r="N11" s="10">
        <v>20</v>
      </c>
      <c r="O11" s="10">
        <v>18</v>
      </c>
      <c r="P11" s="14">
        <v>2</v>
      </c>
      <c r="Q11" s="10">
        <v>28</v>
      </c>
      <c r="R11" s="4"/>
      <c r="S11" s="10">
        <v>38</v>
      </c>
      <c r="T11" s="10">
        <v>30</v>
      </c>
      <c r="U11" s="10">
        <v>68</v>
      </c>
      <c r="V11" s="11">
        <v>4</v>
      </c>
      <c r="W11" s="26">
        <v>4</v>
      </c>
      <c r="X11" s="75">
        <v>4</v>
      </c>
      <c r="Y11" s="10">
        <v>0</v>
      </c>
    </row>
    <row r="12" spans="1:28" ht="20.5" x14ac:dyDescent="0.45">
      <c r="A12" s="1">
        <v>7</v>
      </c>
      <c r="B12" s="1" t="s">
        <v>43</v>
      </c>
      <c r="C12" s="3">
        <v>1</v>
      </c>
      <c r="D12" s="3">
        <v>50</v>
      </c>
      <c r="E12" s="3">
        <v>2</v>
      </c>
      <c r="F12" s="3">
        <v>1.74</v>
      </c>
      <c r="G12" s="3">
        <v>92</v>
      </c>
      <c r="H12" s="9">
        <f t="shared" si="0"/>
        <v>30.38710529792575</v>
      </c>
      <c r="I12" s="36" t="s">
        <v>44</v>
      </c>
      <c r="J12" s="119">
        <v>20</v>
      </c>
      <c r="K12" s="119">
        <v>8</v>
      </c>
      <c r="L12" s="122">
        <f t="shared" si="1"/>
        <v>12</v>
      </c>
      <c r="M12" s="123">
        <f t="shared" si="2"/>
        <v>60</v>
      </c>
      <c r="N12" s="10">
        <v>22</v>
      </c>
      <c r="O12" s="10">
        <v>20</v>
      </c>
      <c r="P12" s="14">
        <v>4</v>
      </c>
      <c r="Q12" s="10">
        <v>32</v>
      </c>
      <c r="R12" s="4"/>
      <c r="S12" s="10">
        <v>33</v>
      </c>
      <c r="T12" s="10">
        <v>30</v>
      </c>
      <c r="U12" s="10">
        <v>63</v>
      </c>
      <c r="V12" s="11">
        <v>3</v>
      </c>
      <c r="W12" s="26">
        <v>5</v>
      </c>
      <c r="X12" s="75">
        <v>2</v>
      </c>
      <c r="Y12" s="10">
        <v>30</v>
      </c>
    </row>
    <row r="13" spans="1:28" ht="20.5" x14ac:dyDescent="0.45">
      <c r="A13" s="1">
        <v>8</v>
      </c>
      <c r="B13" s="1" t="s">
        <v>77</v>
      </c>
      <c r="C13" s="3">
        <v>1</v>
      </c>
      <c r="D13" s="3">
        <v>56</v>
      </c>
      <c r="E13" s="3">
        <v>2</v>
      </c>
      <c r="F13" s="3">
        <v>1.63</v>
      </c>
      <c r="G13" s="3">
        <v>107.2</v>
      </c>
      <c r="H13" s="9">
        <f t="shared" si="0"/>
        <v>40.3477737212541</v>
      </c>
      <c r="I13" s="36" t="s">
        <v>7</v>
      </c>
      <c r="J13" s="119">
        <v>20</v>
      </c>
      <c r="K13" s="119">
        <v>13</v>
      </c>
      <c r="L13" s="122">
        <f t="shared" si="1"/>
        <v>7</v>
      </c>
      <c r="M13" s="123">
        <f t="shared" si="2"/>
        <v>35</v>
      </c>
      <c r="N13" s="10">
        <v>23</v>
      </c>
      <c r="O13" s="10">
        <v>18</v>
      </c>
      <c r="P13" s="14">
        <v>10</v>
      </c>
      <c r="Q13" s="10">
        <v>40</v>
      </c>
      <c r="R13" s="4"/>
      <c r="S13" s="10">
        <v>49</v>
      </c>
      <c r="T13" s="10">
        <v>5</v>
      </c>
      <c r="U13" s="10">
        <v>54</v>
      </c>
      <c r="V13" s="11">
        <v>4</v>
      </c>
      <c r="W13" s="26">
        <v>3</v>
      </c>
      <c r="X13" s="75">
        <v>2</v>
      </c>
      <c r="Y13" s="10">
        <v>25</v>
      </c>
    </row>
    <row r="14" spans="1:28" ht="15.5" x14ac:dyDescent="0.35">
      <c r="A14" s="1">
        <v>9</v>
      </c>
      <c r="B14" s="13" t="s">
        <v>52</v>
      </c>
      <c r="C14" s="3">
        <v>1</v>
      </c>
      <c r="D14" s="3">
        <v>37</v>
      </c>
      <c r="E14" s="3">
        <v>2</v>
      </c>
      <c r="F14" s="3">
        <v>1.67</v>
      </c>
      <c r="G14" s="3">
        <v>82.8</v>
      </c>
      <c r="H14" s="9">
        <f t="shared" si="0"/>
        <v>29.689124744522928</v>
      </c>
      <c r="I14" s="37" t="s">
        <v>41</v>
      </c>
      <c r="J14" s="119">
        <v>16</v>
      </c>
      <c r="K14" s="119">
        <v>13</v>
      </c>
      <c r="L14" s="122">
        <f>SUM(K14-J14)</f>
        <v>-3</v>
      </c>
      <c r="M14" s="125">
        <f>SUM(L14/K14)*100</f>
        <v>-23.076923076923077</v>
      </c>
      <c r="N14" s="3">
        <v>18</v>
      </c>
      <c r="O14" s="3">
        <v>15</v>
      </c>
      <c r="P14" s="15">
        <v>8</v>
      </c>
      <c r="Q14" s="3">
        <v>40</v>
      </c>
      <c r="R14" s="12">
        <v>28</v>
      </c>
      <c r="S14" s="3">
        <v>42</v>
      </c>
      <c r="T14" s="3">
        <v>13</v>
      </c>
      <c r="U14" s="3">
        <v>55</v>
      </c>
      <c r="V14" s="3">
        <v>2</v>
      </c>
      <c r="W14" s="3">
        <v>4</v>
      </c>
      <c r="X14" s="75">
        <v>3</v>
      </c>
      <c r="Y14" s="3">
        <v>0</v>
      </c>
    </row>
    <row r="15" spans="1:28" ht="20.5" x14ac:dyDescent="0.45">
      <c r="A15" s="1">
        <v>10</v>
      </c>
      <c r="B15" s="1" t="s">
        <v>53</v>
      </c>
      <c r="C15" s="3">
        <v>1</v>
      </c>
      <c r="D15" s="3">
        <v>34</v>
      </c>
      <c r="E15" s="3">
        <v>2</v>
      </c>
      <c r="F15" s="3">
        <v>1.7</v>
      </c>
      <c r="G15" s="3">
        <v>106.7</v>
      </c>
      <c r="H15" s="9">
        <f t="shared" si="0"/>
        <v>36.920415224913498</v>
      </c>
      <c r="I15" s="36" t="s">
        <v>54</v>
      </c>
      <c r="J15" s="119">
        <v>26</v>
      </c>
      <c r="K15" s="119">
        <v>16</v>
      </c>
      <c r="L15" s="122">
        <f t="shared" ref="L15:L48" si="3">SUM(J15-K15)</f>
        <v>10</v>
      </c>
      <c r="M15" s="123">
        <f t="shared" ref="M15:M48" si="4">SUM(L15/J15)*100</f>
        <v>38.461538461538467</v>
      </c>
      <c r="N15" s="10">
        <v>28</v>
      </c>
      <c r="O15" s="10">
        <v>21</v>
      </c>
      <c r="P15" s="14">
        <v>10</v>
      </c>
      <c r="Q15" s="10">
        <v>30</v>
      </c>
      <c r="R15" s="4">
        <v>11</v>
      </c>
      <c r="S15" s="10">
        <v>26</v>
      </c>
      <c r="T15" s="10">
        <v>36</v>
      </c>
      <c r="U15" s="10">
        <v>62</v>
      </c>
      <c r="V15" s="11">
        <v>2</v>
      </c>
      <c r="W15" s="26">
        <v>4</v>
      </c>
      <c r="X15" s="128">
        <v>6</v>
      </c>
      <c r="Y15" s="10">
        <v>0</v>
      </c>
    </row>
    <row r="16" spans="1:28" ht="20.5" x14ac:dyDescent="0.45">
      <c r="A16" s="1">
        <v>11</v>
      </c>
      <c r="B16" s="1" t="s">
        <v>55</v>
      </c>
      <c r="C16" s="3">
        <v>1</v>
      </c>
      <c r="D16" s="3">
        <v>58</v>
      </c>
      <c r="E16" s="3">
        <v>2</v>
      </c>
      <c r="F16" s="3">
        <v>1.68</v>
      </c>
      <c r="G16" s="3">
        <v>65</v>
      </c>
      <c r="H16" s="9">
        <f t="shared" si="0"/>
        <v>23.030045351473927</v>
      </c>
      <c r="I16" s="36" t="s">
        <v>7</v>
      </c>
      <c r="J16" s="119">
        <v>22</v>
      </c>
      <c r="K16" s="119">
        <v>8</v>
      </c>
      <c r="L16" s="122">
        <f t="shared" si="3"/>
        <v>14</v>
      </c>
      <c r="M16" s="123">
        <f t="shared" si="4"/>
        <v>63.636363636363633</v>
      </c>
      <c r="N16" s="10">
        <v>26</v>
      </c>
      <c r="O16" s="10">
        <v>23</v>
      </c>
      <c r="P16" s="14">
        <v>8</v>
      </c>
      <c r="Q16" s="10">
        <v>67</v>
      </c>
      <c r="R16" s="4">
        <v>15</v>
      </c>
      <c r="S16" s="10">
        <v>28</v>
      </c>
      <c r="T16" s="10">
        <v>30</v>
      </c>
      <c r="U16" s="10">
        <v>58</v>
      </c>
      <c r="V16" s="11">
        <v>3</v>
      </c>
      <c r="W16" s="26">
        <v>4</v>
      </c>
      <c r="X16" s="128">
        <v>6</v>
      </c>
      <c r="Y16" s="10">
        <v>0</v>
      </c>
      <c r="AA16" s="129" t="s">
        <v>135</v>
      </c>
      <c r="AB16" s="128"/>
    </row>
    <row r="17" spans="1:28" ht="20.5" x14ac:dyDescent="0.45">
      <c r="A17" s="1">
        <v>12</v>
      </c>
      <c r="B17" s="1" t="s">
        <v>56</v>
      </c>
      <c r="C17" s="3">
        <v>1</v>
      </c>
      <c r="D17" s="3">
        <v>29</v>
      </c>
      <c r="E17" s="3">
        <v>2</v>
      </c>
      <c r="F17" s="3">
        <v>1.64</v>
      </c>
      <c r="G17" s="3">
        <v>62.9</v>
      </c>
      <c r="H17" s="9">
        <f t="shared" si="0"/>
        <v>23.386377156454493</v>
      </c>
      <c r="I17" s="36" t="s">
        <v>26</v>
      </c>
      <c r="J17" s="119">
        <v>20</v>
      </c>
      <c r="K17" s="119">
        <v>12</v>
      </c>
      <c r="L17" s="122">
        <f t="shared" si="3"/>
        <v>8</v>
      </c>
      <c r="M17" s="123">
        <f t="shared" si="4"/>
        <v>40</v>
      </c>
      <c r="N17" s="10">
        <v>22</v>
      </c>
      <c r="O17" s="10">
        <v>17</v>
      </c>
      <c r="P17" s="14">
        <v>10</v>
      </c>
      <c r="Q17" s="10">
        <v>10</v>
      </c>
      <c r="R17" s="4">
        <v>8</v>
      </c>
      <c r="S17" s="10">
        <v>20</v>
      </c>
      <c r="T17" s="10">
        <v>28</v>
      </c>
      <c r="U17" s="10">
        <v>48</v>
      </c>
      <c r="V17" s="11">
        <v>2</v>
      </c>
      <c r="W17" s="26">
        <v>4</v>
      </c>
      <c r="X17" s="75">
        <v>3</v>
      </c>
      <c r="Y17" s="10">
        <v>16</v>
      </c>
      <c r="AA17" s="76" t="s">
        <v>136</v>
      </c>
      <c r="AB17" s="128">
        <v>1</v>
      </c>
    </row>
    <row r="18" spans="1:28" ht="20.5" x14ac:dyDescent="0.45">
      <c r="A18" s="1">
        <v>13</v>
      </c>
      <c r="B18" s="1" t="s">
        <v>66</v>
      </c>
      <c r="C18" s="3">
        <v>1</v>
      </c>
      <c r="D18" s="3">
        <v>41</v>
      </c>
      <c r="E18" s="3">
        <v>2</v>
      </c>
      <c r="F18" s="3">
        <v>1.59</v>
      </c>
      <c r="G18" s="3">
        <v>77.2</v>
      </c>
      <c r="H18" s="9">
        <f t="shared" si="0"/>
        <v>30.536766741821921</v>
      </c>
      <c r="I18" s="36" t="s">
        <v>7</v>
      </c>
      <c r="J18" s="119">
        <v>17</v>
      </c>
      <c r="K18" s="119">
        <v>9</v>
      </c>
      <c r="L18" s="122">
        <f t="shared" si="3"/>
        <v>8</v>
      </c>
      <c r="M18" s="123">
        <f t="shared" si="4"/>
        <v>47.058823529411761</v>
      </c>
      <c r="N18" s="10">
        <v>18</v>
      </c>
      <c r="O18" s="10">
        <v>16</v>
      </c>
      <c r="P18" s="14">
        <v>5</v>
      </c>
      <c r="Q18" s="10">
        <v>22</v>
      </c>
      <c r="R18" s="4">
        <v>17</v>
      </c>
      <c r="S18" s="10">
        <v>35</v>
      </c>
      <c r="T18" s="10">
        <v>35</v>
      </c>
      <c r="U18" s="10">
        <v>70</v>
      </c>
      <c r="V18" s="11">
        <v>2</v>
      </c>
      <c r="W18" s="26">
        <v>2</v>
      </c>
      <c r="X18" s="128">
        <v>6</v>
      </c>
      <c r="Y18" s="10">
        <v>0</v>
      </c>
      <c r="AA18" s="76" t="s">
        <v>137</v>
      </c>
      <c r="AB18" s="128">
        <v>2</v>
      </c>
    </row>
    <row r="19" spans="1:28" ht="20.5" x14ac:dyDescent="0.45">
      <c r="A19" s="1">
        <v>14</v>
      </c>
      <c r="B19" s="1" t="s">
        <v>67</v>
      </c>
      <c r="C19" s="3">
        <v>1</v>
      </c>
      <c r="D19" s="3">
        <v>40</v>
      </c>
      <c r="E19" s="3">
        <v>2</v>
      </c>
      <c r="F19" s="3">
        <v>1.635</v>
      </c>
      <c r="G19" s="3">
        <v>120.8</v>
      </c>
      <c r="H19" s="9">
        <f t="shared" si="0"/>
        <v>45.188863638489089</v>
      </c>
      <c r="I19" s="36" t="s">
        <v>7</v>
      </c>
      <c r="J19" s="119">
        <v>21</v>
      </c>
      <c r="K19" s="119">
        <v>12</v>
      </c>
      <c r="L19" s="122">
        <f t="shared" si="3"/>
        <v>9</v>
      </c>
      <c r="M19" s="123">
        <f t="shared" si="4"/>
        <v>42.857142857142854</v>
      </c>
      <c r="N19" s="10">
        <v>23</v>
      </c>
      <c r="O19" s="10">
        <v>18</v>
      </c>
      <c r="P19" s="14">
        <v>12</v>
      </c>
      <c r="Q19" s="10">
        <v>24</v>
      </c>
      <c r="R19" s="4">
        <v>15</v>
      </c>
      <c r="S19" s="10">
        <v>22</v>
      </c>
      <c r="T19" s="10">
        <v>39</v>
      </c>
      <c r="U19" s="10">
        <v>61</v>
      </c>
      <c r="V19" s="11">
        <v>4</v>
      </c>
      <c r="W19" s="26">
        <v>2</v>
      </c>
      <c r="X19" s="75">
        <v>2</v>
      </c>
      <c r="Y19" s="10">
        <v>20</v>
      </c>
      <c r="AA19" s="76" t="s">
        <v>138</v>
      </c>
      <c r="AB19" s="128">
        <v>3</v>
      </c>
    </row>
    <row r="20" spans="1:28" ht="20.5" x14ac:dyDescent="0.45">
      <c r="A20" s="1">
        <v>15</v>
      </c>
      <c r="B20" s="1" t="s">
        <v>68</v>
      </c>
      <c r="C20" s="3">
        <v>1</v>
      </c>
      <c r="D20" s="3">
        <v>77</v>
      </c>
      <c r="E20" s="3">
        <v>2</v>
      </c>
      <c r="F20" s="3">
        <v>1.62</v>
      </c>
      <c r="G20" s="3">
        <v>77.599999999999994</v>
      </c>
      <c r="H20" s="9">
        <f t="shared" si="0"/>
        <v>29.568663313519274</v>
      </c>
      <c r="I20" s="36" t="s">
        <v>54</v>
      </c>
      <c r="J20" s="119">
        <v>20</v>
      </c>
      <c r="K20" s="119">
        <v>13</v>
      </c>
      <c r="L20" s="122">
        <f t="shared" si="3"/>
        <v>7</v>
      </c>
      <c r="M20" s="123">
        <f t="shared" si="4"/>
        <v>35</v>
      </c>
      <c r="N20" s="10">
        <v>22</v>
      </c>
      <c r="O20" s="10">
        <v>20</v>
      </c>
      <c r="P20" s="14">
        <v>4</v>
      </c>
      <c r="Q20" s="10">
        <v>45</v>
      </c>
      <c r="R20" s="4">
        <v>13</v>
      </c>
      <c r="S20" s="10">
        <v>35</v>
      </c>
      <c r="T20" s="10">
        <v>17</v>
      </c>
      <c r="U20" s="10">
        <v>52</v>
      </c>
      <c r="V20" s="11">
        <v>3</v>
      </c>
      <c r="W20" s="26">
        <v>5</v>
      </c>
      <c r="X20" s="128">
        <v>6</v>
      </c>
      <c r="Y20" s="10">
        <v>0</v>
      </c>
      <c r="AA20" s="76" t="s">
        <v>139</v>
      </c>
      <c r="AB20" s="128">
        <v>4</v>
      </c>
    </row>
    <row r="21" spans="1:28" ht="20.5" x14ac:dyDescent="0.45">
      <c r="A21" s="1">
        <v>16</v>
      </c>
      <c r="B21" s="1" t="s">
        <v>80</v>
      </c>
      <c r="C21" s="3">
        <v>1</v>
      </c>
      <c r="D21" s="3">
        <v>44</v>
      </c>
      <c r="E21" s="3">
        <v>2</v>
      </c>
      <c r="F21" s="3">
        <v>1.595</v>
      </c>
      <c r="G21" s="3">
        <v>75</v>
      </c>
      <c r="H21" s="9">
        <f t="shared" si="0"/>
        <v>29.480842365935871</v>
      </c>
      <c r="I21" s="36" t="s">
        <v>41</v>
      </c>
      <c r="J21" s="119">
        <v>29</v>
      </c>
      <c r="K21" s="119">
        <v>13</v>
      </c>
      <c r="L21" s="122">
        <f t="shared" si="3"/>
        <v>16</v>
      </c>
      <c r="M21" s="123">
        <f t="shared" si="4"/>
        <v>55.172413793103445</v>
      </c>
      <c r="N21" s="10">
        <v>27</v>
      </c>
      <c r="O21" s="10">
        <v>23</v>
      </c>
      <c r="P21" s="14">
        <v>5</v>
      </c>
      <c r="Q21" s="10">
        <v>28</v>
      </c>
      <c r="R21" s="4">
        <v>7</v>
      </c>
      <c r="S21" s="10">
        <v>45</v>
      </c>
      <c r="T21" s="10">
        <v>25</v>
      </c>
      <c r="U21" s="10">
        <v>70</v>
      </c>
      <c r="V21" s="11">
        <v>4</v>
      </c>
      <c r="W21" s="26">
        <v>2</v>
      </c>
      <c r="X21" s="128">
        <v>6</v>
      </c>
      <c r="Y21" s="10">
        <v>0</v>
      </c>
      <c r="AA21" s="76" t="s">
        <v>89</v>
      </c>
      <c r="AB21" s="128">
        <v>5</v>
      </c>
    </row>
    <row r="22" spans="1:28" ht="20.5" x14ac:dyDescent="0.45">
      <c r="A22" s="1">
        <v>17</v>
      </c>
      <c r="B22" s="1" t="s">
        <v>81</v>
      </c>
      <c r="C22" s="3">
        <v>1</v>
      </c>
      <c r="D22" s="3">
        <v>38</v>
      </c>
      <c r="E22" s="3">
        <v>2</v>
      </c>
      <c r="F22" s="3">
        <v>1.7</v>
      </c>
      <c r="G22" s="3">
        <v>57.3</v>
      </c>
      <c r="H22" s="9">
        <f t="shared" si="0"/>
        <v>19.826989619377162</v>
      </c>
      <c r="I22" s="36" t="s">
        <v>7</v>
      </c>
      <c r="J22" s="119">
        <v>22</v>
      </c>
      <c r="K22" s="119">
        <v>11</v>
      </c>
      <c r="L22" s="122">
        <f t="shared" si="3"/>
        <v>11</v>
      </c>
      <c r="M22" s="123">
        <f t="shared" si="4"/>
        <v>50</v>
      </c>
      <c r="N22" s="10">
        <v>22</v>
      </c>
      <c r="O22" s="10">
        <v>22</v>
      </c>
      <c r="P22" s="14">
        <v>0</v>
      </c>
      <c r="Q22" s="10">
        <v>38</v>
      </c>
      <c r="R22" s="4">
        <v>20</v>
      </c>
      <c r="S22" s="10">
        <v>48</v>
      </c>
      <c r="T22" s="10">
        <v>4</v>
      </c>
      <c r="U22" s="10">
        <v>52</v>
      </c>
      <c r="V22" s="11">
        <v>1</v>
      </c>
      <c r="W22" s="26">
        <v>1</v>
      </c>
      <c r="X22" s="128">
        <v>6</v>
      </c>
      <c r="Y22" s="10">
        <v>0</v>
      </c>
      <c r="AA22" s="76" t="s">
        <v>140</v>
      </c>
      <c r="AB22" s="128">
        <v>6</v>
      </c>
    </row>
    <row r="23" spans="1:28" ht="20.5" x14ac:dyDescent="0.45">
      <c r="A23" s="1">
        <v>18</v>
      </c>
      <c r="B23" s="1" t="s">
        <v>83</v>
      </c>
      <c r="C23" s="3">
        <v>1</v>
      </c>
      <c r="D23" s="3">
        <v>50</v>
      </c>
      <c r="E23" s="3">
        <v>2</v>
      </c>
      <c r="F23" s="3">
        <v>1.67</v>
      </c>
      <c r="G23" s="3">
        <v>108.9</v>
      </c>
      <c r="H23" s="9">
        <f t="shared" si="0"/>
        <v>39.047653196600812</v>
      </c>
      <c r="I23" s="36" t="s">
        <v>48</v>
      </c>
      <c r="J23" s="119">
        <v>25</v>
      </c>
      <c r="K23" s="119">
        <v>10</v>
      </c>
      <c r="L23" s="122">
        <f t="shared" si="3"/>
        <v>15</v>
      </c>
      <c r="M23" s="123">
        <f t="shared" si="4"/>
        <v>60</v>
      </c>
      <c r="N23" s="10">
        <v>22</v>
      </c>
      <c r="O23" s="10">
        <v>22</v>
      </c>
      <c r="P23" s="14">
        <v>0</v>
      </c>
      <c r="Q23" s="10">
        <v>7</v>
      </c>
      <c r="R23" s="4">
        <v>20</v>
      </c>
      <c r="S23" s="10">
        <v>27</v>
      </c>
      <c r="T23" s="10">
        <v>24</v>
      </c>
      <c r="U23" s="10">
        <v>51</v>
      </c>
      <c r="V23" s="11">
        <v>4</v>
      </c>
      <c r="W23" s="26">
        <v>4</v>
      </c>
      <c r="X23" s="75">
        <v>6</v>
      </c>
      <c r="Y23" s="10">
        <v>15</v>
      </c>
    </row>
    <row r="24" spans="1:28" ht="20.5" x14ac:dyDescent="0.45">
      <c r="A24" s="1">
        <v>19</v>
      </c>
      <c r="B24" s="1" t="s">
        <v>84</v>
      </c>
      <c r="C24" s="3">
        <v>1</v>
      </c>
      <c r="D24" s="3">
        <v>38</v>
      </c>
      <c r="E24" s="3">
        <v>2</v>
      </c>
      <c r="F24" s="3">
        <v>1.61</v>
      </c>
      <c r="G24" s="3">
        <v>54.7</v>
      </c>
      <c r="H24" s="9">
        <f t="shared" si="0"/>
        <v>21.102580918946028</v>
      </c>
      <c r="I24" s="36" t="s">
        <v>54</v>
      </c>
      <c r="J24" s="119">
        <v>27</v>
      </c>
      <c r="K24" s="119">
        <v>14</v>
      </c>
      <c r="L24" s="122">
        <f t="shared" si="3"/>
        <v>13</v>
      </c>
      <c r="M24" s="123">
        <f t="shared" si="4"/>
        <v>48.148148148148145</v>
      </c>
      <c r="N24" s="10">
        <v>24</v>
      </c>
      <c r="O24" s="10">
        <v>20</v>
      </c>
      <c r="P24" s="14">
        <v>7</v>
      </c>
      <c r="Q24" s="10">
        <v>68</v>
      </c>
      <c r="R24" s="4">
        <v>10</v>
      </c>
      <c r="S24" s="10">
        <v>51</v>
      </c>
      <c r="T24" s="10">
        <v>24</v>
      </c>
      <c r="U24" s="10">
        <v>75</v>
      </c>
      <c r="V24" s="11">
        <v>2</v>
      </c>
      <c r="W24" s="26">
        <v>4</v>
      </c>
      <c r="X24" s="75">
        <v>2</v>
      </c>
      <c r="Y24" s="10">
        <v>0</v>
      </c>
    </row>
    <row r="25" spans="1:28" ht="20.5" x14ac:dyDescent="0.45">
      <c r="A25" s="1">
        <v>20</v>
      </c>
      <c r="B25" s="1" t="s">
        <v>88</v>
      </c>
      <c r="C25" s="3">
        <v>1</v>
      </c>
      <c r="D25" s="3">
        <v>68</v>
      </c>
      <c r="E25" s="3">
        <v>2</v>
      </c>
      <c r="F25" s="3">
        <v>1.64</v>
      </c>
      <c r="G25" s="3">
        <v>76.099999999999994</v>
      </c>
      <c r="H25" s="9">
        <f t="shared" si="0"/>
        <v>28.294170136823322</v>
      </c>
      <c r="I25" s="36" t="s">
        <v>48</v>
      </c>
      <c r="J25" s="119">
        <v>16</v>
      </c>
      <c r="K25" s="119">
        <v>7</v>
      </c>
      <c r="L25" s="122">
        <f t="shared" si="3"/>
        <v>9</v>
      </c>
      <c r="M25" s="123">
        <f t="shared" si="4"/>
        <v>56.25</v>
      </c>
      <c r="N25" s="10">
        <v>20</v>
      </c>
      <c r="O25" s="10">
        <v>15</v>
      </c>
      <c r="P25" s="14">
        <v>18</v>
      </c>
      <c r="Q25" s="10">
        <v>40</v>
      </c>
      <c r="R25" s="4">
        <v>12</v>
      </c>
      <c r="S25" s="10">
        <v>40</v>
      </c>
      <c r="T25" s="10">
        <v>35</v>
      </c>
      <c r="U25" s="10">
        <v>75</v>
      </c>
      <c r="V25" s="11">
        <v>4</v>
      </c>
      <c r="W25" s="26">
        <v>4</v>
      </c>
      <c r="X25" s="75">
        <v>5</v>
      </c>
      <c r="Y25" s="10">
        <v>0</v>
      </c>
    </row>
    <row r="26" spans="1:28" ht="20.5" x14ac:dyDescent="0.45">
      <c r="A26" s="1">
        <v>21</v>
      </c>
      <c r="B26" s="1" t="s">
        <v>90</v>
      </c>
      <c r="C26" s="3">
        <v>1</v>
      </c>
      <c r="D26" s="3">
        <v>55</v>
      </c>
      <c r="E26" s="3">
        <v>2</v>
      </c>
      <c r="F26" s="3">
        <v>1.66</v>
      </c>
      <c r="G26" s="3">
        <v>108.6</v>
      </c>
      <c r="H26" s="9">
        <f t="shared" si="0"/>
        <v>39.410654666860211</v>
      </c>
      <c r="I26" s="36" t="s">
        <v>54</v>
      </c>
      <c r="J26" s="119">
        <v>14</v>
      </c>
      <c r="K26" s="119">
        <v>8</v>
      </c>
      <c r="L26" s="122">
        <f t="shared" si="3"/>
        <v>6</v>
      </c>
      <c r="M26" s="123">
        <f t="shared" si="4"/>
        <v>42.857142857142854</v>
      </c>
      <c r="N26" s="10">
        <v>24</v>
      </c>
      <c r="O26" s="10">
        <v>22</v>
      </c>
      <c r="P26" s="14">
        <v>4</v>
      </c>
      <c r="Q26" s="10">
        <v>40</v>
      </c>
      <c r="R26" s="4">
        <v>12</v>
      </c>
      <c r="S26" s="10">
        <v>40</v>
      </c>
      <c r="T26" s="10">
        <v>7</v>
      </c>
      <c r="U26" s="10">
        <v>47</v>
      </c>
      <c r="V26" s="11">
        <v>3</v>
      </c>
      <c r="W26" s="26">
        <v>3</v>
      </c>
      <c r="X26" s="75">
        <v>5</v>
      </c>
      <c r="Y26" s="10">
        <v>0</v>
      </c>
    </row>
    <row r="27" spans="1:28" ht="20.5" x14ac:dyDescent="0.45">
      <c r="A27" s="1">
        <v>22</v>
      </c>
      <c r="B27" s="1" t="s">
        <v>91</v>
      </c>
      <c r="C27" s="3">
        <v>1</v>
      </c>
      <c r="D27" s="3">
        <v>73</v>
      </c>
      <c r="E27" s="3">
        <v>2</v>
      </c>
      <c r="F27" s="3">
        <v>1.55</v>
      </c>
      <c r="G27" s="3">
        <v>62.8</v>
      </c>
      <c r="H27" s="9">
        <f t="shared" si="0"/>
        <v>26.139438085327779</v>
      </c>
      <c r="I27" s="36" t="s">
        <v>92</v>
      </c>
      <c r="J27" s="119">
        <v>15</v>
      </c>
      <c r="K27" s="119">
        <v>5</v>
      </c>
      <c r="L27" s="122">
        <f t="shared" si="3"/>
        <v>10</v>
      </c>
      <c r="M27" s="123">
        <f t="shared" si="4"/>
        <v>66.666666666666657</v>
      </c>
      <c r="N27" s="10">
        <v>22</v>
      </c>
      <c r="O27" s="10">
        <v>14</v>
      </c>
      <c r="P27" s="14">
        <v>22</v>
      </c>
      <c r="Q27" s="10">
        <v>68</v>
      </c>
      <c r="R27" s="4">
        <v>16</v>
      </c>
      <c r="S27" s="10">
        <v>55</v>
      </c>
      <c r="T27" s="10">
        <v>25</v>
      </c>
      <c r="U27" s="10">
        <v>80</v>
      </c>
      <c r="V27" s="11">
        <v>3</v>
      </c>
      <c r="W27" s="26">
        <v>5</v>
      </c>
      <c r="X27" s="128">
        <v>6</v>
      </c>
      <c r="Y27" s="10">
        <v>15</v>
      </c>
    </row>
    <row r="28" spans="1:28" ht="20.5" x14ac:dyDescent="0.45">
      <c r="A28" s="1">
        <v>23</v>
      </c>
      <c r="B28" s="1" t="s">
        <v>93</v>
      </c>
      <c r="C28" s="3">
        <v>1</v>
      </c>
      <c r="D28" s="3">
        <v>50</v>
      </c>
      <c r="E28" s="3">
        <v>2</v>
      </c>
      <c r="F28" s="3">
        <v>1.58</v>
      </c>
      <c r="G28" s="3">
        <v>89.5</v>
      </c>
      <c r="H28" s="9">
        <f t="shared" si="0"/>
        <v>35.851626341932374</v>
      </c>
      <c r="I28" s="36" t="s">
        <v>54</v>
      </c>
      <c r="J28" s="119">
        <v>20</v>
      </c>
      <c r="K28" s="119">
        <v>15</v>
      </c>
      <c r="L28" s="122">
        <f t="shared" si="3"/>
        <v>5</v>
      </c>
      <c r="M28" s="123">
        <f t="shared" si="4"/>
        <v>25</v>
      </c>
      <c r="N28" s="10">
        <v>18</v>
      </c>
      <c r="O28" s="10">
        <v>12</v>
      </c>
      <c r="P28" s="14">
        <v>13</v>
      </c>
      <c r="Q28" s="10">
        <v>18</v>
      </c>
      <c r="R28" s="4">
        <v>6</v>
      </c>
      <c r="S28" s="10">
        <v>12</v>
      </c>
      <c r="T28" s="10">
        <v>38</v>
      </c>
      <c r="U28" s="10">
        <v>50</v>
      </c>
      <c r="V28" s="11">
        <v>3</v>
      </c>
      <c r="W28" s="26">
        <v>3</v>
      </c>
      <c r="X28" s="75">
        <v>5</v>
      </c>
      <c r="Y28" s="10">
        <v>0</v>
      </c>
    </row>
    <row r="29" spans="1:28" ht="20.5" x14ac:dyDescent="0.45">
      <c r="A29" s="1">
        <v>24</v>
      </c>
      <c r="B29" s="1" t="s">
        <v>95</v>
      </c>
      <c r="C29" s="3">
        <v>1</v>
      </c>
      <c r="D29" s="3">
        <v>64</v>
      </c>
      <c r="E29" s="3">
        <v>2</v>
      </c>
      <c r="F29" s="3">
        <v>1.65</v>
      </c>
      <c r="G29" s="3">
        <v>83</v>
      </c>
      <c r="H29" s="9">
        <f t="shared" si="0"/>
        <v>30.486685032139579</v>
      </c>
      <c r="I29" s="36" t="s">
        <v>48</v>
      </c>
      <c r="J29" s="119">
        <v>21</v>
      </c>
      <c r="K29" s="119">
        <v>11</v>
      </c>
      <c r="L29" s="122">
        <f t="shared" si="3"/>
        <v>10</v>
      </c>
      <c r="M29" s="123">
        <f t="shared" si="4"/>
        <v>47.619047619047613</v>
      </c>
      <c r="N29" s="10">
        <v>24</v>
      </c>
      <c r="O29" s="10">
        <v>21</v>
      </c>
      <c r="P29" s="14">
        <v>6</v>
      </c>
      <c r="Q29" s="10">
        <v>58</v>
      </c>
      <c r="R29" s="4">
        <v>12</v>
      </c>
      <c r="S29" s="10">
        <v>50</v>
      </c>
      <c r="T29" s="10">
        <v>7</v>
      </c>
      <c r="U29" s="10">
        <v>57</v>
      </c>
      <c r="V29" s="11">
        <v>4</v>
      </c>
      <c r="W29" s="26">
        <v>4</v>
      </c>
      <c r="X29" s="75">
        <v>6</v>
      </c>
      <c r="Y29" s="10">
        <v>0</v>
      </c>
    </row>
    <row r="30" spans="1:28" ht="20.5" x14ac:dyDescent="0.45">
      <c r="A30" s="1">
        <v>25</v>
      </c>
      <c r="B30" s="1" t="s">
        <v>97</v>
      </c>
      <c r="C30" s="3">
        <v>1</v>
      </c>
      <c r="D30" s="3">
        <v>43</v>
      </c>
      <c r="E30" s="3">
        <v>2</v>
      </c>
      <c r="F30" s="3">
        <v>1.58</v>
      </c>
      <c r="G30" s="3">
        <v>85</v>
      </c>
      <c r="H30" s="9">
        <f t="shared" si="0"/>
        <v>34.049030604069856</v>
      </c>
      <c r="I30" s="36" t="s">
        <v>7</v>
      </c>
      <c r="J30" s="119">
        <v>18</v>
      </c>
      <c r="K30" s="119">
        <v>10</v>
      </c>
      <c r="L30" s="122">
        <f t="shared" si="3"/>
        <v>8</v>
      </c>
      <c r="M30" s="123">
        <f t="shared" si="4"/>
        <v>44.444444444444443</v>
      </c>
      <c r="N30" s="10">
        <v>21</v>
      </c>
      <c r="O30" s="10">
        <v>16</v>
      </c>
      <c r="P30" s="14">
        <v>16</v>
      </c>
      <c r="Q30" s="10">
        <v>44</v>
      </c>
      <c r="R30" s="4">
        <v>17</v>
      </c>
      <c r="S30" s="10">
        <v>41</v>
      </c>
      <c r="T30" s="10">
        <v>25</v>
      </c>
      <c r="U30" s="10">
        <v>66</v>
      </c>
      <c r="V30" s="11">
        <v>4</v>
      </c>
      <c r="W30" s="26">
        <v>3</v>
      </c>
      <c r="X30" s="75">
        <v>2</v>
      </c>
      <c r="Y30" s="10">
        <v>0</v>
      </c>
    </row>
    <row r="31" spans="1:28" ht="20.5" x14ac:dyDescent="0.45">
      <c r="A31" s="1">
        <v>26</v>
      </c>
      <c r="B31" s="1" t="s">
        <v>98</v>
      </c>
      <c r="C31" s="3">
        <v>1</v>
      </c>
      <c r="D31" s="3">
        <v>44</v>
      </c>
      <c r="E31" s="3">
        <v>2</v>
      </c>
      <c r="F31" s="3">
        <v>1.57</v>
      </c>
      <c r="G31" s="3">
        <v>81</v>
      </c>
      <c r="H31" s="9">
        <f t="shared" si="0"/>
        <v>32.86137368655929</v>
      </c>
      <c r="I31" s="36" t="s">
        <v>7</v>
      </c>
      <c r="J31" s="119">
        <v>23</v>
      </c>
      <c r="K31" s="119">
        <v>9</v>
      </c>
      <c r="L31" s="122">
        <f t="shared" si="3"/>
        <v>14</v>
      </c>
      <c r="M31" s="123">
        <f t="shared" si="4"/>
        <v>60.869565217391312</v>
      </c>
      <c r="N31" s="10">
        <v>22</v>
      </c>
      <c r="O31" s="10">
        <v>18</v>
      </c>
      <c r="P31" s="14">
        <v>8</v>
      </c>
      <c r="Q31" s="10">
        <v>30</v>
      </c>
      <c r="R31" s="4">
        <v>11</v>
      </c>
      <c r="S31" s="10">
        <v>40</v>
      </c>
      <c r="T31" s="10">
        <v>21</v>
      </c>
      <c r="U31" s="10">
        <v>61</v>
      </c>
      <c r="V31" s="11">
        <v>3</v>
      </c>
      <c r="W31" s="26">
        <v>4</v>
      </c>
      <c r="X31" s="128">
        <v>6</v>
      </c>
      <c r="Y31" s="10">
        <v>0</v>
      </c>
    </row>
    <row r="32" spans="1:28" ht="20.5" x14ac:dyDescent="0.45">
      <c r="A32" s="1">
        <v>27</v>
      </c>
      <c r="B32" s="1" t="s">
        <v>99</v>
      </c>
      <c r="C32" s="3">
        <v>1</v>
      </c>
      <c r="D32" s="3">
        <v>56</v>
      </c>
      <c r="E32" s="3">
        <v>2</v>
      </c>
      <c r="F32" s="3">
        <v>1.72</v>
      </c>
      <c r="G32" s="3">
        <v>84.3</v>
      </c>
      <c r="H32" s="9">
        <f t="shared" si="0"/>
        <v>28.495132504056247</v>
      </c>
      <c r="I32" s="36" t="s">
        <v>7</v>
      </c>
      <c r="J32" s="119">
        <v>22</v>
      </c>
      <c r="K32" s="119">
        <v>14</v>
      </c>
      <c r="L32" s="122">
        <f t="shared" si="3"/>
        <v>8</v>
      </c>
      <c r="M32" s="123">
        <f t="shared" si="4"/>
        <v>36.363636363636367</v>
      </c>
      <c r="N32" s="10">
        <v>22</v>
      </c>
      <c r="O32" s="10">
        <v>20</v>
      </c>
      <c r="P32" s="14">
        <v>5</v>
      </c>
      <c r="Q32" s="10">
        <v>36</v>
      </c>
      <c r="R32" s="4">
        <v>25</v>
      </c>
      <c r="S32" s="10">
        <v>52</v>
      </c>
      <c r="T32" s="10">
        <v>25</v>
      </c>
      <c r="U32" s="10">
        <v>67</v>
      </c>
      <c r="V32" s="11">
        <v>2</v>
      </c>
      <c r="W32" s="26">
        <v>2</v>
      </c>
      <c r="X32" s="75">
        <v>2</v>
      </c>
      <c r="Y32" s="10">
        <v>0</v>
      </c>
    </row>
    <row r="33" spans="1:25" ht="20.5" x14ac:dyDescent="0.45">
      <c r="A33" s="1">
        <v>28</v>
      </c>
      <c r="B33" s="1" t="s">
        <v>101</v>
      </c>
      <c r="C33" s="3">
        <v>1</v>
      </c>
      <c r="D33" s="3">
        <v>44</v>
      </c>
      <c r="E33" s="3">
        <v>2</v>
      </c>
      <c r="F33" s="3">
        <v>1.63</v>
      </c>
      <c r="G33" s="3">
        <v>82.3</v>
      </c>
      <c r="H33" s="9">
        <f t="shared" si="0"/>
        <v>30.975949414731456</v>
      </c>
      <c r="I33" s="36" t="s">
        <v>7</v>
      </c>
      <c r="J33" s="119">
        <v>20</v>
      </c>
      <c r="K33" s="119">
        <v>9</v>
      </c>
      <c r="L33" s="122">
        <f t="shared" si="3"/>
        <v>11</v>
      </c>
      <c r="M33" s="123">
        <f t="shared" si="4"/>
        <v>55.000000000000007</v>
      </c>
      <c r="N33" s="10">
        <v>22</v>
      </c>
      <c r="O33" s="10">
        <v>17</v>
      </c>
      <c r="P33" s="14">
        <v>11</v>
      </c>
      <c r="Q33" s="10">
        <v>46</v>
      </c>
      <c r="R33" s="4">
        <v>19</v>
      </c>
      <c r="S33" s="10">
        <v>42</v>
      </c>
      <c r="T33" s="10">
        <v>24</v>
      </c>
      <c r="U33" s="10">
        <v>66</v>
      </c>
      <c r="V33" s="11">
        <v>4</v>
      </c>
      <c r="W33" s="26">
        <v>4</v>
      </c>
      <c r="X33" s="128">
        <v>6</v>
      </c>
      <c r="Y33" s="10">
        <v>0</v>
      </c>
    </row>
    <row r="34" spans="1:25" ht="20.5" x14ac:dyDescent="0.45">
      <c r="A34" s="1">
        <v>29</v>
      </c>
      <c r="B34" s="1" t="s">
        <v>102</v>
      </c>
      <c r="C34" s="3">
        <v>1</v>
      </c>
      <c r="D34" s="3">
        <v>40</v>
      </c>
      <c r="E34" s="3">
        <v>2</v>
      </c>
      <c r="F34" s="3">
        <v>1.63</v>
      </c>
      <c r="G34" s="3">
        <v>67</v>
      </c>
      <c r="H34" s="9">
        <f t="shared" si="0"/>
        <v>25.217358575783809</v>
      </c>
      <c r="I34" s="36" t="s">
        <v>7</v>
      </c>
      <c r="J34" s="119">
        <v>25</v>
      </c>
      <c r="K34" s="119">
        <v>10</v>
      </c>
      <c r="L34" s="122">
        <f t="shared" si="3"/>
        <v>15</v>
      </c>
      <c r="M34" s="123">
        <f t="shared" si="4"/>
        <v>60</v>
      </c>
      <c r="N34" s="10">
        <v>20</v>
      </c>
      <c r="O34" s="10">
        <v>17</v>
      </c>
      <c r="P34" s="14">
        <v>-5</v>
      </c>
      <c r="Q34" s="10">
        <v>58</v>
      </c>
      <c r="R34" s="4">
        <v>-6</v>
      </c>
      <c r="S34" s="10">
        <v>55</v>
      </c>
      <c r="T34" s="10">
        <v>0</v>
      </c>
      <c r="U34" s="10">
        <v>55</v>
      </c>
      <c r="V34" s="11">
        <v>4</v>
      </c>
      <c r="W34" s="26">
        <v>5</v>
      </c>
      <c r="X34" s="75">
        <v>2</v>
      </c>
      <c r="Y34" s="10">
        <v>0</v>
      </c>
    </row>
    <row r="35" spans="1:25" ht="20.5" x14ac:dyDescent="0.45">
      <c r="A35" s="1">
        <v>30</v>
      </c>
      <c r="B35" s="21" t="s">
        <v>106</v>
      </c>
      <c r="C35" s="3">
        <v>1</v>
      </c>
      <c r="D35" s="17">
        <v>49</v>
      </c>
      <c r="E35" s="3">
        <v>2</v>
      </c>
      <c r="F35" s="3">
        <v>1.61</v>
      </c>
      <c r="G35" s="3">
        <v>72</v>
      </c>
      <c r="H35" s="9">
        <f t="shared" si="0"/>
        <v>27.776706145596233</v>
      </c>
      <c r="I35" s="36" t="s">
        <v>7</v>
      </c>
      <c r="J35" s="119">
        <v>20</v>
      </c>
      <c r="K35" s="119">
        <v>12</v>
      </c>
      <c r="L35" s="122">
        <f t="shared" si="3"/>
        <v>8</v>
      </c>
      <c r="M35" s="123">
        <f t="shared" si="4"/>
        <v>40</v>
      </c>
      <c r="N35" s="10">
        <v>27</v>
      </c>
      <c r="O35" s="10">
        <v>20</v>
      </c>
      <c r="P35" s="14">
        <v>14</v>
      </c>
      <c r="Q35" s="10">
        <v>45</v>
      </c>
      <c r="R35" s="4">
        <v>8</v>
      </c>
      <c r="S35" s="10">
        <v>38</v>
      </c>
      <c r="T35" s="10">
        <v>25</v>
      </c>
      <c r="U35" s="10">
        <v>63</v>
      </c>
      <c r="V35" s="11">
        <v>2</v>
      </c>
      <c r="W35" s="26">
        <v>4</v>
      </c>
      <c r="X35" s="128">
        <v>6</v>
      </c>
      <c r="Y35" s="10">
        <v>0</v>
      </c>
    </row>
    <row r="36" spans="1:25" ht="20.5" x14ac:dyDescent="0.45">
      <c r="A36" s="1">
        <v>31</v>
      </c>
      <c r="B36" s="13" t="s">
        <v>114</v>
      </c>
      <c r="C36" s="3">
        <v>1</v>
      </c>
      <c r="D36" s="3">
        <v>34</v>
      </c>
      <c r="E36" s="3">
        <v>2</v>
      </c>
      <c r="F36" s="3">
        <v>1.62</v>
      </c>
      <c r="G36" s="3">
        <v>66.3</v>
      </c>
      <c r="H36" s="9">
        <f t="shared" si="0"/>
        <v>25.262917238225874</v>
      </c>
      <c r="I36" s="13" t="s">
        <v>7</v>
      </c>
      <c r="J36" s="119">
        <v>18</v>
      </c>
      <c r="K36" s="119">
        <v>9</v>
      </c>
      <c r="L36" s="122">
        <f t="shared" si="3"/>
        <v>9</v>
      </c>
      <c r="M36" s="123">
        <f t="shared" si="4"/>
        <v>50</v>
      </c>
      <c r="N36" s="10">
        <v>22</v>
      </c>
      <c r="O36" s="10">
        <v>16</v>
      </c>
      <c r="P36" s="14">
        <v>14</v>
      </c>
      <c r="Q36" s="10">
        <v>17</v>
      </c>
      <c r="R36" s="4">
        <v>20</v>
      </c>
      <c r="S36" s="10">
        <v>44</v>
      </c>
      <c r="T36" s="10">
        <v>12</v>
      </c>
      <c r="U36" s="10">
        <v>56</v>
      </c>
      <c r="V36" s="11">
        <v>2</v>
      </c>
      <c r="W36" s="26">
        <v>2</v>
      </c>
      <c r="X36" s="128">
        <v>6</v>
      </c>
      <c r="Y36" s="10">
        <v>0</v>
      </c>
    </row>
    <row r="37" spans="1:25" ht="20.5" x14ac:dyDescent="0.45">
      <c r="A37" s="1">
        <v>32</v>
      </c>
      <c r="B37" s="1" t="s">
        <v>121</v>
      </c>
      <c r="C37" s="3">
        <v>1</v>
      </c>
      <c r="D37" s="3">
        <v>30</v>
      </c>
      <c r="E37" s="3">
        <v>2</v>
      </c>
      <c r="F37" s="3">
        <v>1.57</v>
      </c>
      <c r="G37" s="3">
        <v>60.1</v>
      </c>
      <c r="H37" s="9">
        <f t="shared" si="0"/>
        <v>24.382327883484116</v>
      </c>
      <c r="I37" s="36" t="s">
        <v>7</v>
      </c>
      <c r="J37" s="119">
        <v>12</v>
      </c>
      <c r="K37" s="119">
        <v>7</v>
      </c>
      <c r="L37" s="122">
        <f t="shared" si="3"/>
        <v>5</v>
      </c>
      <c r="M37" s="123">
        <f t="shared" si="4"/>
        <v>41.666666666666671</v>
      </c>
      <c r="N37" s="10">
        <v>21</v>
      </c>
      <c r="O37" s="10">
        <v>17</v>
      </c>
      <c r="P37" s="14">
        <v>10</v>
      </c>
      <c r="Q37" s="10">
        <v>29</v>
      </c>
      <c r="R37" s="4">
        <v>0</v>
      </c>
      <c r="S37" s="10">
        <v>18</v>
      </c>
      <c r="T37" s="10">
        <v>37</v>
      </c>
      <c r="U37" s="10">
        <v>55</v>
      </c>
      <c r="V37" s="11">
        <v>1</v>
      </c>
      <c r="W37" s="26">
        <v>3</v>
      </c>
      <c r="X37" s="75">
        <v>2</v>
      </c>
      <c r="Y37" s="10">
        <v>0</v>
      </c>
    </row>
    <row r="38" spans="1:25" ht="20.5" x14ac:dyDescent="0.45">
      <c r="A38" s="1">
        <v>33</v>
      </c>
      <c r="B38" s="1" t="s">
        <v>126</v>
      </c>
      <c r="C38" s="3">
        <v>1</v>
      </c>
      <c r="D38" s="3">
        <v>68</v>
      </c>
      <c r="E38" s="3">
        <v>2</v>
      </c>
      <c r="F38" s="3">
        <v>1.49</v>
      </c>
      <c r="G38" s="3">
        <v>66</v>
      </c>
      <c r="H38" s="9">
        <f t="shared" ref="H38:H69" si="5">SUM(G38)/(F38*F38)</f>
        <v>29.728390613035451</v>
      </c>
      <c r="I38" s="36" t="s">
        <v>7</v>
      </c>
      <c r="J38" s="119">
        <v>11</v>
      </c>
      <c r="K38" s="119">
        <v>6</v>
      </c>
      <c r="L38" s="122">
        <f t="shared" si="3"/>
        <v>5</v>
      </c>
      <c r="M38" s="123">
        <f t="shared" si="4"/>
        <v>45.454545454545453</v>
      </c>
      <c r="N38" s="10">
        <v>20</v>
      </c>
      <c r="O38" s="10">
        <v>16</v>
      </c>
      <c r="P38" s="14">
        <v>8</v>
      </c>
      <c r="Q38" s="10">
        <v>48</v>
      </c>
      <c r="R38" s="4">
        <v>14</v>
      </c>
      <c r="S38" s="10">
        <v>50</v>
      </c>
      <c r="T38" s="10">
        <v>22</v>
      </c>
      <c r="U38" s="10">
        <v>72</v>
      </c>
      <c r="V38" s="11">
        <v>5</v>
      </c>
      <c r="W38" s="26">
        <v>4</v>
      </c>
      <c r="X38" s="75">
        <v>1</v>
      </c>
      <c r="Y38" s="10">
        <v>32</v>
      </c>
    </row>
    <row r="39" spans="1:25" ht="20.5" x14ac:dyDescent="0.45">
      <c r="A39" s="1">
        <v>34</v>
      </c>
      <c r="B39" s="1" t="s">
        <v>130</v>
      </c>
      <c r="C39" s="3">
        <v>1</v>
      </c>
      <c r="D39" s="3">
        <v>51</v>
      </c>
      <c r="E39" s="3">
        <v>2</v>
      </c>
      <c r="F39" s="3">
        <v>1.53</v>
      </c>
      <c r="G39" s="3">
        <v>78.7</v>
      </c>
      <c r="H39" s="9">
        <f t="shared" si="5"/>
        <v>33.61954803707976</v>
      </c>
      <c r="I39" s="36" t="s">
        <v>7</v>
      </c>
      <c r="J39" s="119">
        <v>20</v>
      </c>
      <c r="K39" s="119">
        <v>15</v>
      </c>
      <c r="L39" s="122">
        <f t="shared" si="3"/>
        <v>5</v>
      </c>
      <c r="M39" s="123">
        <f t="shared" si="4"/>
        <v>25</v>
      </c>
      <c r="N39" s="10">
        <v>25</v>
      </c>
      <c r="O39" s="10">
        <v>20</v>
      </c>
      <c r="P39" s="14">
        <v>11</v>
      </c>
      <c r="Q39" s="10">
        <v>40</v>
      </c>
      <c r="R39" s="4">
        <v>24</v>
      </c>
      <c r="S39" s="10">
        <v>45</v>
      </c>
      <c r="T39" s="10">
        <v>17</v>
      </c>
      <c r="U39" s="10">
        <v>62</v>
      </c>
      <c r="V39" s="11">
        <v>4</v>
      </c>
      <c r="W39" s="26">
        <v>5</v>
      </c>
      <c r="X39" s="128">
        <v>6</v>
      </c>
      <c r="Y39" s="10"/>
    </row>
    <row r="40" spans="1:25" ht="20.5" x14ac:dyDescent="0.45">
      <c r="A40" s="1">
        <v>35</v>
      </c>
      <c r="B40" s="1" t="s">
        <v>131</v>
      </c>
      <c r="C40" s="3">
        <v>1</v>
      </c>
      <c r="D40" s="3">
        <v>26</v>
      </c>
      <c r="E40" s="3">
        <v>2</v>
      </c>
      <c r="F40" s="3">
        <v>1.71</v>
      </c>
      <c r="G40" s="3">
        <v>52.4</v>
      </c>
      <c r="H40" s="9">
        <f t="shared" si="5"/>
        <v>17.920043774152731</v>
      </c>
      <c r="I40" s="36" t="s">
        <v>132</v>
      </c>
      <c r="J40" s="119">
        <v>21</v>
      </c>
      <c r="K40" s="119">
        <v>12</v>
      </c>
      <c r="L40" s="122">
        <f t="shared" si="3"/>
        <v>9</v>
      </c>
      <c r="M40" s="123">
        <f t="shared" si="4"/>
        <v>42.857142857142854</v>
      </c>
      <c r="N40" s="10">
        <v>21</v>
      </c>
      <c r="O40" s="10">
        <v>16</v>
      </c>
      <c r="P40" s="14">
        <v>15</v>
      </c>
      <c r="Q40" s="10">
        <v>16</v>
      </c>
      <c r="R40" s="4">
        <v>10</v>
      </c>
      <c r="S40" s="10">
        <v>33</v>
      </c>
      <c r="T40" s="10">
        <v>20</v>
      </c>
      <c r="U40" s="10">
        <v>53</v>
      </c>
      <c r="V40" s="11">
        <v>2</v>
      </c>
      <c r="W40" s="26">
        <v>4</v>
      </c>
      <c r="X40" s="128">
        <v>6</v>
      </c>
      <c r="Y40" s="10"/>
    </row>
    <row r="41" spans="1:25" ht="20.5" x14ac:dyDescent="0.45">
      <c r="A41" s="1">
        <v>36</v>
      </c>
      <c r="B41" s="1" t="s">
        <v>24</v>
      </c>
      <c r="C41" s="3">
        <v>1</v>
      </c>
      <c r="D41" s="3">
        <v>47</v>
      </c>
      <c r="E41" s="3">
        <v>1</v>
      </c>
      <c r="F41" s="3">
        <v>1.86</v>
      </c>
      <c r="G41" s="3">
        <v>115</v>
      </c>
      <c r="H41" s="9">
        <f t="shared" si="5"/>
        <v>33.240837090993175</v>
      </c>
      <c r="I41" s="36" t="s">
        <v>26</v>
      </c>
      <c r="J41" s="119">
        <v>22</v>
      </c>
      <c r="K41" s="119">
        <v>14</v>
      </c>
      <c r="L41" s="122">
        <f t="shared" si="3"/>
        <v>8</v>
      </c>
      <c r="M41" s="123">
        <f t="shared" si="4"/>
        <v>36.363636363636367</v>
      </c>
      <c r="N41" s="10">
        <v>26</v>
      </c>
      <c r="O41" s="10">
        <v>19</v>
      </c>
      <c r="P41" s="14">
        <v>11</v>
      </c>
      <c r="Q41" s="10">
        <v>25</v>
      </c>
      <c r="R41" s="4"/>
      <c r="S41" s="10">
        <v>40</v>
      </c>
      <c r="T41" s="10">
        <v>22</v>
      </c>
      <c r="U41" s="10">
        <v>62</v>
      </c>
      <c r="V41" s="11">
        <v>4</v>
      </c>
      <c r="W41" s="26">
        <v>3</v>
      </c>
      <c r="X41" s="128">
        <v>6</v>
      </c>
      <c r="Y41" s="10">
        <v>0</v>
      </c>
    </row>
    <row r="42" spans="1:25" ht="20.5" x14ac:dyDescent="0.45">
      <c r="A42" s="1">
        <v>37</v>
      </c>
      <c r="B42" s="1" t="s">
        <v>33</v>
      </c>
      <c r="C42" s="3">
        <v>1</v>
      </c>
      <c r="D42" s="3">
        <v>58</v>
      </c>
      <c r="E42" s="3">
        <v>1</v>
      </c>
      <c r="F42" s="3">
        <v>1.93</v>
      </c>
      <c r="G42" s="3">
        <v>143</v>
      </c>
      <c r="H42" s="9">
        <f t="shared" si="5"/>
        <v>38.390292356841798</v>
      </c>
      <c r="I42" s="36" t="s">
        <v>26</v>
      </c>
      <c r="J42" s="119">
        <v>24</v>
      </c>
      <c r="K42" s="119">
        <v>11</v>
      </c>
      <c r="L42" s="122">
        <f t="shared" si="3"/>
        <v>13</v>
      </c>
      <c r="M42" s="123">
        <f t="shared" si="4"/>
        <v>54.166666666666664</v>
      </c>
      <c r="N42" s="10">
        <v>23</v>
      </c>
      <c r="O42" s="10">
        <v>21</v>
      </c>
      <c r="P42" s="14">
        <v>2</v>
      </c>
      <c r="Q42" s="10">
        <v>27</v>
      </c>
      <c r="R42" s="4"/>
      <c r="S42" s="10">
        <v>30</v>
      </c>
      <c r="T42" s="10">
        <v>22</v>
      </c>
      <c r="U42" s="10">
        <v>52</v>
      </c>
      <c r="V42" s="11">
        <v>4</v>
      </c>
      <c r="W42" s="26">
        <v>4</v>
      </c>
      <c r="X42" s="128">
        <v>6</v>
      </c>
      <c r="Y42" s="10">
        <v>0</v>
      </c>
    </row>
    <row r="43" spans="1:25" ht="20.5" x14ac:dyDescent="0.45">
      <c r="A43" s="1">
        <v>38</v>
      </c>
      <c r="B43" s="1" t="s">
        <v>42</v>
      </c>
      <c r="C43" s="3">
        <v>1</v>
      </c>
      <c r="D43" s="3">
        <v>52</v>
      </c>
      <c r="E43" s="3">
        <v>1</v>
      </c>
      <c r="F43" s="3">
        <v>1.69</v>
      </c>
      <c r="G43" s="3">
        <v>85.5</v>
      </c>
      <c r="H43" s="9">
        <f t="shared" si="5"/>
        <v>29.935926613213827</v>
      </c>
      <c r="I43" s="36" t="s">
        <v>41</v>
      </c>
      <c r="J43" s="119">
        <v>20</v>
      </c>
      <c r="K43" s="119">
        <v>10</v>
      </c>
      <c r="L43" s="122">
        <f t="shared" si="3"/>
        <v>10</v>
      </c>
      <c r="M43" s="123">
        <f t="shared" si="4"/>
        <v>50</v>
      </c>
      <c r="N43" s="10">
        <v>25</v>
      </c>
      <c r="O43" s="10">
        <v>18</v>
      </c>
      <c r="P43" s="14">
        <v>15</v>
      </c>
      <c r="Q43" s="10">
        <v>29</v>
      </c>
      <c r="R43" s="4"/>
      <c r="S43" s="10">
        <v>28</v>
      </c>
      <c r="T43" s="10">
        <v>35</v>
      </c>
      <c r="U43" s="10">
        <v>62</v>
      </c>
      <c r="V43" s="11">
        <v>2</v>
      </c>
      <c r="W43" s="26">
        <v>4</v>
      </c>
      <c r="X43" s="75">
        <v>2</v>
      </c>
      <c r="Y43" s="10">
        <v>0</v>
      </c>
    </row>
    <row r="44" spans="1:25" ht="20.5" x14ac:dyDescent="0.45">
      <c r="A44" s="1">
        <v>39</v>
      </c>
      <c r="B44" s="1" t="s">
        <v>50</v>
      </c>
      <c r="C44" s="3">
        <v>1</v>
      </c>
      <c r="D44" s="3">
        <v>55</v>
      </c>
      <c r="E44" s="3">
        <v>1</v>
      </c>
      <c r="F44" s="3">
        <v>1.58</v>
      </c>
      <c r="G44" s="3">
        <v>64.8</v>
      </c>
      <c r="H44" s="9">
        <f t="shared" si="5"/>
        <v>25.957378625220311</v>
      </c>
      <c r="I44" s="36" t="s">
        <v>7</v>
      </c>
      <c r="J44" s="119">
        <v>19</v>
      </c>
      <c r="K44" s="119">
        <v>8</v>
      </c>
      <c r="L44" s="122">
        <f t="shared" si="3"/>
        <v>11</v>
      </c>
      <c r="M44" s="123">
        <f t="shared" si="4"/>
        <v>57.894736842105267</v>
      </c>
      <c r="N44" s="10">
        <v>20</v>
      </c>
      <c r="O44" s="10">
        <v>17</v>
      </c>
      <c r="P44" s="14">
        <v>9</v>
      </c>
      <c r="Q44" s="10">
        <v>35</v>
      </c>
      <c r="R44" s="4"/>
      <c r="S44" s="10">
        <v>41</v>
      </c>
      <c r="T44" s="10">
        <v>17</v>
      </c>
      <c r="U44" s="10">
        <v>58</v>
      </c>
      <c r="V44" s="11">
        <v>2</v>
      </c>
      <c r="W44" s="26">
        <v>4</v>
      </c>
      <c r="X44" s="128">
        <v>6</v>
      </c>
      <c r="Y44" s="10">
        <v>0</v>
      </c>
    </row>
    <row r="45" spans="1:25" ht="20.5" x14ac:dyDescent="0.45">
      <c r="A45" s="1">
        <v>40</v>
      </c>
      <c r="B45" s="1" t="s">
        <v>63</v>
      </c>
      <c r="C45" s="3">
        <v>1</v>
      </c>
      <c r="D45" s="3">
        <v>68</v>
      </c>
      <c r="E45" s="3">
        <v>1</v>
      </c>
      <c r="F45" s="3">
        <v>1.72</v>
      </c>
      <c r="G45" s="3">
        <v>94.1</v>
      </c>
      <c r="H45" s="9">
        <f t="shared" si="5"/>
        <v>31.807733910221742</v>
      </c>
      <c r="I45" s="36" t="s">
        <v>7</v>
      </c>
      <c r="J45" s="119">
        <v>21</v>
      </c>
      <c r="K45" s="119">
        <v>14</v>
      </c>
      <c r="L45" s="122">
        <f t="shared" si="3"/>
        <v>7</v>
      </c>
      <c r="M45" s="123">
        <f t="shared" si="4"/>
        <v>33.333333333333329</v>
      </c>
      <c r="N45" s="10">
        <v>25</v>
      </c>
      <c r="O45" s="10">
        <v>20</v>
      </c>
      <c r="P45" s="14">
        <v>10</v>
      </c>
      <c r="Q45" s="10">
        <v>30</v>
      </c>
      <c r="R45" s="4">
        <v>12</v>
      </c>
      <c r="S45" s="10">
        <v>32</v>
      </c>
      <c r="T45" s="10">
        <v>18</v>
      </c>
      <c r="U45" s="10">
        <v>54</v>
      </c>
      <c r="V45" s="11">
        <v>3</v>
      </c>
      <c r="W45" s="26">
        <v>4</v>
      </c>
      <c r="X45" s="128">
        <v>6</v>
      </c>
      <c r="Y45" s="10">
        <v>0</v>
      </c>
    </row>
    <row r="46" spans="1:25" ht="20.5" x14ac:dyDescent="0.45">
      <c r="A46" s="1">
        <v>41</v>
      </c>
      <c r="B46" s="1" t="s">
        <v>69</v>
      </c>
      <c r="C46" s="3">
        <v>1</v>
      </c>
      <c r="D46" s="3">
        <v>50</v>
      </c>
      <c r="E46" s="3">
        <v>1</v>
      </c>
      <c r="F46" s="3">
        <v>1.7150000000000001</v>
      </c>
      <c r="G46" s="3">
        <v>68.5</v>
      </c>
      <c r="H46" s="9">
        <f t="shared" si="5"/>
        <v>23.289615721340596</v>
      </c>
      <c r="I46" s="36" t="s">
        <v>7</v>
      </c>
      <c r="J46" s="119">
        <v>25</v>
      </c>
      <c r="K46" s="119">
        <v>13</v>
      </c>
      <c r="L46" s="122">
        <f t="shared" si="3"/>
        <v>12</v>
      </c>
      <c r="M46" s="123">
        <f t="shared" si="4"/>
        <v>48</v>
      </c>
      <c r="N46" s="10">
        <v>24</v>
      </c>
      <c r="O46" s="10">
        <v>23</v>
      </c>
      <c r="P46" s="14">
        <v>2</v>
      </c>
      <c r="Q46" s="10">
        <v>25</v>
      </c>
      <c r="R46" s="4">
        <v>10</v>
      </c>
      <c r="S46" s="10">
        <v>29</v>
      </c>
      <c r="T46" s="10">
        <v>11</v>
      </c>
      <c r="U46" s="10">
        <v>40</v>
      </c>
      <c r="V46" s="11">
        <v>2</v>
      </c>
      <c r="W46" s="26">
        <v>2</v>
      </c>
      <c r="X46" s="128">
        <v>6</v>
      </c>
      <c r="Y46" s="10">
        <v>0</v>
      </c>
    </row>
    <row r="47" spans="1:25" ht="20.5" x14ac:dyDescent="0.45">
      <c r="A47" s="1">
        <v>42</v>
      </c>
      <c r="B47" s="1" t="s">
        <v>75</v>
      </c>
      <c r="C47" s="3">
        <v>1</v>
      </c>
      <c r="D47" s="3">
        <v>65</v>
      </c>
      <c r="E47" s="3">
        <v>1</v>
      </c>
      <c r="F47" s="3">
        <v>1.76</v>
      </c>
      <c r="G47" s="3">
        <v>131</v>
      </c>
      <c r="H47" s="9">
        <f t="shared" si="5"/>
        <v>42.290805785123965</v>
      </c>
      <c r="I47" s="36" t="s">
        <v>48</v>
      </c>
      <c r="J47" s="119">
        <v>16</v>
      </c>
      <c r="K47" s="119">
        <v>8</v>
      </c>
      <c r="L47" s="122">
        <f t="shared" si="3"/>
        <v>8</v>
      </c>
      <c r="M47" s="123">
        <f t="shared" si="4"/>
        <v>50</v>
      </c>
      <c r="N47" s="10">
        <v>25</v>
      </c>
      <c r="O47" s="10">
        <v>20</v>
      </c>
      <c r="P47" s="14">
        <v>8</v>
      </c>
      <c r="Q47" s="10">
        <v>26</v>
      </c>
      <c r="R47" s="4">
        <v>8</v>
      </c>
      <c r="S47" s="10">
        <v>30</v>
      </c>
      <c r="T47" s="10">
        <v>28</v>
      </c>
      <c r="U47" s="10">
        <v>58</v>
      </c>
      <c r="V47" s="11">
        <v>2</v>
      </c>
      <c r="W47" s="26">
        <v>4</v>
      </c>
      <c r="X47" s="128">
        <v>6</v>
      </c>
      <c r="Y47" s="10">
        <v>0</v>
      </c>
    </row>
    <row r="48" spans="1:25" ht="20.5" x14ac:dyDescent="0.45">
      <c r="A48" s="1">
        <v>43</v>
      </c>
      <c r="B48" s="1" t="s">
        <v>82</v>
      </c>
      <c r="C48" s="3">
        <v>1</v>
      </c>
      <c r="D48" s="3">
        <v>47</v>
      </c>
      <c r="E48" s="3">
        <v>1</v>
      </c>
      <c r="F48" s="3">
        <v>1.81</v>
      </c>
      <c r="G48" s="3">
        <v>96.7</v>
      </c>
      <c r="H48" s="9">
        <f t="shared" si="5"/>
        <v>29.516803516376179</v>
      </c>
      <c r="I48" s="36" t="s">
        <v>7</v>
      </c>
      <c r="J48" s="119">
        <v>20</v>
      </c>
      <c r="K48" s="119">
        <v>10</v>
      </c>
      <c r="L48" s="122">
        <f t="shared" si="3"/>
        <v>10</v>
      </c>
      <c r="M48" s="123">
        <f t="shared" si="4"/>
        <v>50</v>
      </c>
      <c r="N48" s="10">
        <v>24</v>
      </c>
      <c r="O48" s="10">
        <v>20</v>
      </c>
      <c r="P48" s="14">
        <v>8</v>
      </c>
      <c r="Q48" s="10">
        <v>18</v>
      </c>
      <c r="R48" s="4">
        <v>16</v>
      </c>
      <c r="S48" s="10">
        <v>31</v>
      </c>
      <c r="T48" s="10">
        <v>11</v>
      </c>
      <c r="U48" s="10">
        <v>42</v>
      </c>
      <c r="V48" s="11">
        <v>2</v>
      </c>
      <c r="W48" s="26">
        <v>5</v>
      </c>
      <c r="X48" s="75">
        <v>2</v>
      </c>
      <c r="Y48" s="10">
        <v>0</v>
      </c>
    </row>
    <row r="49" spans="1:25" ht="15.5" x14ac:dyDescent="0.35">
      <c r="A49" s="1">
        <v>44</v>
      </c>
      <c r="B49" s="21" t="s">
        <v>85</v>
      </c>
      <c r="C49" s="3">
        <v>1</v>
      </c>
      <c r="D49" s="17">
        <v>35</v>
      </c>
      <c r="E49" s="3">
        <v>1</v>
      </c>
      <c r="F49" s="17">
        <v>1.75</v>
      </c>
      <c r="G49" s="17">
        <v>86.9</v>
      </c>
      <c r="H49" s="9">
        <f t="shared" si="5"/>
        <v>28.375510204081635</v>
      </c>
      <c r="I49" s="38" t="s">
        <v>7</v>
      </c>
      <c r="J49" s="126">
        <v>24</v>
      </c>
      <c r="K49" s="126">
        <v>25</v>
      </c>
      <c r="L49" s="122">
        <f>SUM(K49-J49)</f>
        <v>1</v>
      </c>
      <c r="M49" s="125">
        <f>SUM(L49/K49)*100</f>
        <v>4</v>
      </c>
      <c r="N49" s="17">
        <v>26</v>
      </c>
      <c r="O49" s="17">
        <v>20</v>
      </c>
      <c r="P49" s="35">
        <v>18</v>
      </c>
      <c r="Q49" s="17">
        <v>62</v>
      </c>
      <c r="R49" s="18">
        <v>10</v>
      </c>
      <c r="S49" s="17">
        <v>40</v>
      </c>
      <c r="T49" s="17">
        <v>12</v>
      </c>
      <c r="U49" s="17">
        <v>52</v>
      </c>
      <c r="V49" s="17">
        <v>2</v>
      </c>
      <c r="W49" s="17">
        <v>4</v>
      </c>
      <c r="X49" s="75">
        <v>4</v>
      </c>
      <c r="Y49" s="17">
        <v>0</v>
      </c>
    </row>
    <row r="50" spans="1:25" ht="20.5" x14ac:dyDescent="0.45">
      <c r="A50" s="1">
        <v>45</v>
      </c>
      <c r="B50" s="1" t="s">
        <v>94</v>
      </c>
      <c r="C50" s="3">
        <v>1</v>
      </c>
      <c r="D50" s="3">
        <v>42</v>
      </c>
      <c r="E50" s="3">
        <v>1</v>
      </c>
      <c r="F50" s="3">
        <v>1.6819999999999999</v>
      </c>
      <c r="G50" s="3">
        <v>76.2</v>
      </c>
      <c r="H50" s="9">
        <f t="shared" si="5"/>
        <v>26.934132261434993</v>
      </c>
      <c r="I50" s="36" t="s">
        <v>7</v>
      </c>
      <c r="J50" s="119">
        <v>20</v>
      </c>
      <c r="K50" s="119">
        <v>17</v>
      </c>
      <c r="L50" s="122">
        <f t="shared" ref="L50:L56" si="6">SUM(J50-K50)</f>
        <v>3</v>
      </c>
      <c r="M50" s="123">
        <f t="shared" ref="M50:M56" si="7">SUM(L50/J50)*100</f>
        <v>15</v>
      </c>
      <c r="N50" s="10">
        <v>22</v>
      </c>
      <c r="O50" s="10">
        <v>20</v>
      </c>
      <c r="P50" s="14">
        <v>4</v>
      </c>
      <c r="Q50" s="10">
        <v>4</v>
      </c>
      <c r="R50" s="4">
        <v>9</v>
      </c>
      <c r="S50" s="10">
        <v>30</v>
      </c>
      <c r="T50" s="10">
        <v>20</v>
      </c>
      <c r="U50" s="10">
        <v>50</v>
      </c>
      <c r="V50" s="11">
        <v>4</v>
      </c>
      <c r="W50" s="26">
        <v>4</v>
      </c>
      <c r="X50" s="75">
        <v>2</v>
      </c>
      <c r="Y50" s="10">
        <v>0</v>
      </c>
    </row>
    <row r="51" spans="1:25" ht="20.5" x14ac:dyDescent="0.45">
      <c r="A51" s="1">
        <v>46</v>
      </c>
      <c r="B51" s="1" t="s">
        <v>104</v>
      </c>
      <c r="C51" s="3">
        <v>1</v>
      </c>
      <c r="D51" s="3">
        <v>41</v>
      </c>
      <c r="E51" s="3">
        <v>1</v>
      </c>
      <c r="F51" s="3">
        <v>1.71</v>
      </c>
      <c r="G51" s="3">
        <v>87.1</v>
      </c>
      <c r="H51" s="9">
        <f t="shared" si="5"/>
        <v>29.78694299100578</v>
      </c>
      <c r="I51" s="36" t="s">
        <v>7</v>
      </c>
      <c r="J51" s="119">
        <v>20</v>
      </c>
      <c r="K51" s="119">
        <v>10</v>
      </c>
      <c r="L51" s="122">
        <f t="shared" si="6"/>
        <v>10</v>
      </c>
      <c r="M51" s="123">
        <f t="shared" si="7"/>
        <v>50</v>
      </c>
      <c r="N51" s="10">
        <v>21</v>
      </c>
      <c r="O51" s="10">
        <v>17</v>
      </c>
      <c r="P51" s="14">
        <v>7</v>
      </c>
      <c r="Q51" s="10">
        <v>32</v>
      </c>
      <c r="R51" s="4">
        <v>12</v>
      </c>
      <c r="S51" s="10">
        <v>41</v>
      </c>
      <c r="T51" s="10">
        <v>17</v>
      </c>
      <c r="U51" s="10">
        <v>58</v>
      </c>
      <c r="V51" s="11">
        <v>3</v>
      </c>
      <c r="W51" s="26">
        <v>5</v>
      </c>
      <c r="X51" s="128">
        <v>6</v>
      </c>
      <c r="Y51" s="10">
        <v>0</v>
      </c>
    </row>
    <row r="52" spans="1:25" ht="20.5" x14ac:dyDescent="0.45">
      <c r="A52" s="1">
        <v>47</v>
      </c>
      <c r="B52" s="1" t="s">
        <v>107</v>
      </c>
      <c r="C52" s="3">
        <v>1</v>
      </c>
      <c r="D52" s="3">
        <v>48</v>
      </c>
      <c r="E52" s="3">
        <v>1</v>
      </c>
      <c r="F52" s="3">
        <v>1.61</v>
      </c>
      <c r="G52" s="3">
        <v>68.099999999999994</v>
      </c>
      <c r="H52" s="9">
        <f t="shared" si="5"/>
        <v>26.272134562709766</v>
      </c>
      <c r="I52" s="36" t="s">
        <v>7</v>
      </c>
      <c r="J52" s="119">
        <v>23</v>
      </c>
      <c r="K52" s="119">
        <v>18</v>
      </c>
      <c r="L52" s="122">
        <f t="shared" si="6"/>
        <v>5</v>
      </c>
      <c r="M52" s="123">
        <f t="shared" si="7"/>
        <v>21.739130434782609</v>
      </c>
      <c r="N52" s="10">
        <v>23</v>
      </c>
      <c r="O52" s="10">
        <v>18</v>
      </c>
      <c r="P52" s="14">
        <v>13</v>
      </c>
      <c r="Q52" s="10">
        <v>42</v>
      </c>
      <c r="R52" s="4">
        <v>12</v>
      </c>
      <c r="S52" s="10">
        <v>39</v>
      </c>
      <c r="T52" s="10">
        <v>15</v>
      </c>
      <c r="U52" s="10">
        <v>54</v>
      </c>
      <c r="V52" s="11">
        <v>2</v>
      </c>
      <c r="W52" s="26">
        <v>2</v>
      </c>
      <c r="X52" s="128">
        <v>6</v>
      </c>
      <c r="Y52" s="10">
        <v>0</v>
      </c>
    </row>
    <row r="53" spans="1:25" ht="20.5" x14ac:dyDescent="0.45">
      <c r="A53" s="1">
        <v>48</v>
      </c>
      <c r="B53" s="1" t="s">
        <v>117</v>
      </c>
      <c r="C53" s="3">
        <v>1</v>
      </c>
      <c r="D53" s="3">
        <v>31</v>
      </c>
      <c r="E53" s="3">
        <v>1</v>
      </c>
      <c r="F53" s="3">
        <v>1.68</v>
      </c>
      <c r="G53" s="3">
        <v>87</v>
      </c>
      <c r="H53" s="9">
        <f t="shared" si="5"/>
        <v>30.824829931972793</v>
      </c>
      <c r="I53" s="36" t="s">
        <v>7</v>
      </c>
      <c r="J53" s="119">
        <v>25</v>
      </c>
      <c r="K53" s="119">
        <v>9</v>
      </c>
      <c r="L53" s="122">
        <f t="shared" si="6"/>
        <v>16</v>
      </c>
      <c r="M53" s="123">
        <f t="shared" si="7"/>
        <v>64</v>
      </c>
      <c r="N53" s="10">
        <v>19</v>
      </c>
      <c r="O53" s="10">
        <v>16</v>
      </c>
      <c r="P53" s="14">
        <v>10</v>
      </c>
      <c r="Q53" s="10">
        <v>45</v>
      </c>
      <c r="R53" s="4">
        <v>20</v>
      </c>
      <c r="S53" s="10">
        <v>48</v>
      </c>
      <c r="T53" s="10">
        <v>10</v>
      </c>
      <c r="U53" s="10">
        <v>58</v>
      </c>
      <c r="V53" s="11">
        <v>2</v>
      </c>
      <c r="W53" s="26">
        <v>2</v>
      </c>
      <c r="X53" s="128">
        <v>6</v>
      </c>
      <c r="Y53" s="10">
        <v>0</v>
      </c>
    </row>
    <row r="54" spans="1:25" ht="20.5" x14ac:dyDescent="0.45">
      <c r="A54" s="1">
        <v>49</v>
      </c>
      <c r="B54" s="1" t="s">
        <v>118</v>
      </c>
      <c r="C54" s="3">
        <v>1</v>
      </c>
      <c r="D54" s="3">
        <v>41</v>
      </c>
      <c r="E54" s="3">
        <v>1</v>
      </c>
      <c r="F54" s="3">
        <v>1.77</v>
      </c>
      <c r="G54" s="3">
        <v>89.8</v>
      </c>
      <c r="H54" s="9">
        <f t="shared" si="5"/>
        <v>28.663538574483702</v>
      </c>
      <c r="I54" s="36" t="s">
        <v>7</v>
      </c>
      <c r="J54" s="119">
        <v>25</v>
      </c>
      <c r="K54" s="119">
        <v>10</v>
      </c>
      <c r="L54" s="122">
        <f t="shared" si="6"/>
        <v>15</v>
      </c>
      <c r="M54" s="123">
        <f t="shared" si="7"/>
        <v>60</v>
      </c>
      <c r="N54" s="10">
        <v>27</v>
      </c>
      <c r="O54" s="10">
        <v>20</v>
      </c>
      <c r="P54" s="14">
        <v>13</v>
      </c>
      <c r="Q54" s="10">
        <v>53</v>
      </c>
      <c r="R54" s="4">
        <v>20</v>
      </c>
      <c r="S54" s="10">
        <v>45</v>
      </c>
      <c r="T54" s="10">
        <v>14</v>
      </c>
      <c r="U54" s="10">
        <v>59</v>
      </c>
      <c r="V54" s="11">
        <v>4</v>
      </c>
      <c r="W54" s="26">
        <v>4</v>
      </c>
      <c r="X54" s="75">
        <v>2</v>
      </c>
      <c r="Y54" s="10">
        <v>0</v>
      </c>
    </row>
    <row r="55" spans="1:25" ht="20.5" x14ac:dyDescent="0.45">
      <c r="A55" s="1">
        <v>50</v>
      </c>
      <c r="B55" s="1" t="s">
        <v>127</v>
      </c>
      <c r="C55" s="3">
        <v>1</v>
      </c>
      <c r="D55" s="3">
        <v>37</v>
      </c>
      <c r="E55" s="3">
        <v>1</v>
      </c>
      <c r="F55" s="3">
        <v>1.71</v>
      </c>
      <c r="G55" s="3">
        <v>83.4</v>
      </c>
      <c r="H55" s="9">
        <f t="shared" si="5"/>
        <v>28.521596388632403</v>
      </c>
      <c r="I55" s="36" t="s">
        <v>7</v>
      </c>
      <c r="J55" s="119">
        <v>22</v>
      </c>
      <c r="K55" s="119">
        <v>9</v>
      </c>
      <c r="L55" s="122">
        <f t="shared" si="6"/>
        <v>13</v>
      </c>
      <c r="M55" s="123">
        <f t="shared" si="7"/>
        <v>59.090909090909093</v>
      </c>
      <c r="N55" s="10">
        <v>25</v>
      </c>
      <c r="O55" s="10">
        <v>15</v>
      </c>
      <c r="P55" s="14">
        <v>17</v>
      </c>
      <c r="Q55" s="10">
        <v>42</v>
      </c>
      <c r="R55" s="4">
        <v>5</v>
      </c>
      <c r="S55" s="10">
        <v>42</v>
      </c>
      <c r="T55" s="10">
        <v>12</v>
      </c>
      <c r="U55" s="10">
        <v>54</v>
      </c>
      <c r="V55" s="11">
        <v>2</v>
      </c>
      <c r="W55" s="26">
        <v>4</v>
      </c>
      <c r="X55" s="75">
        <v>2</v>
      </c>
      <c r="Y55" s="10">
        <v>0</v>
      </c>
    </row>
    <row r="56" spans="1:25" ht="20.5" x14ac:dyDescent="0.45">
      <c r="A56" s="1">
        <v>51</v>
      </c>
      <c r="B56" s="1" t="s">
        <v>128</v>
      </c>
      <c r="C56" s="3">
        <v>1</v>
      </c>
      <c r="D56" s="3">
        <v>54</v>
      </c>
      <c r="E56" s="3">
        <v>1</v>
      </c>
      <c r="F56" s="3">
        <v>1.88</v>
      </c>
      <c r="G56" s="3">
        <v>93.3</v>
      </c>
      <c r="H56" s="9">
        <f t="shared" si="5"/>
        <v>26.397691263014941</v>
      </c>
      <c r="I56" s="36" t="s">
        <v>7</v>
      </c>
      <c r="J56" s="119">
        <v>22</v>
      </c>
      <c r="K56" s="119">
        <v>8</v>
      </c>
      <c r="L56" s="122">
        <f t="shared" si="6"/>
        <v>14</v>
      </c>
      <c r="M56" s="123">
        <f t="shared" si="7"/>
        <v>63.636363636363633</v>
      </c>
      <c r="N56" s="10">
        <v>21</v>
      </c>
      <c r="O56" s="10">
        <v>17</v>
      </c>
      <c r="P56" s="14">
        <v>11</v>
      </c>
      <c r="Q56" s="10">
        <v>30</v>
      </c>
      <c r="R56" s="4">
        <v>16</v>
      </c>
      <c r="S56" s="10">
        <v>23</v>
      </c>
      <c r="T56" s="10">
        <v>15</v>
      </c>
      <c r="U56" s="10">
        <v>38</v>
      </c>
      <c r="V56" s="11">
        <v>2</v>
      </c>
      <c r="W56" s="26">
        <v>5</v>
      </c>
      <c r="X56" s="75">
        <v>2</v>
      </c>
      <c r="Y56" s="10">
        <v>0</v>
      </c>
    </row>
    <row r="57" spans="1:25" ht="15.5" x14ac:dyDescent="0.35">
      <c r="A57" s="1">
        <v>52</v>
      </c>
      <c r="B57" s="1" t="s">
        <v>45</v>
      </c>
      <c r="C57" s="3">
        <v>2</v>
      </c>
      <c r="D57" s="3">
        <v>40</v>
      </c>
      <c r="E57" s="3">
        <v>2</v>
      </c>
      <c r="F57" s="3">
        <v>1.56</v>
      </c>
      <c r="G57" s="3">
        <v>91</v>
      </c>
      <c r="H57" s="9">
        <f t="shared" si="5"/>
        <v>37.393162393162392</v>
      </c>
      <c r="I57" s="1" t="s">
        <v>7</v>
      </c>
      <c r="J57" s="119">
        <v>22</v>
      </c>
      <c r="K57" s="119">
        <v>26</v>
      </c>
      <c r="L57" s="122">
        <f>SUM(K57-J57)</f>
        <v>4</v>
      </c>
      <c r="M57" s="125">
        <f>SUM(L57/K57)*100</f>
        <v>15.384615384615385</v>
      </c>
      <c r="N57" s="10">
        <v>20</v>
      </c>
      <c r="O57" s="10">
        <v>20</v>
      </c>
      <c r="P57" s="35">
        <v>0</v>
      </c>
      <c r="Q57" s="10">
        <v>20</v>
      </c>
      <c r="R57" s="12"/>
      <c r="S57" s="10">
        <v>21</v>
      </c>
      <c r="T57" s="10">
        <v>30</v>
      </c>
      <c r="U57" s="10">
        <v>51</v>
      </c>
      <c r="V57" s="11">
        <v>3</v>
      </c>
      <c r="W57" s="11">
        <v>3</v>
      </c>
      <c r="X57" s="128">
        <v>6</v>
      </c>
    </row>
    <row r="58" spans="1:25" ht="15.5" x14ac:dyDescent="0.35">
      <c r="A58" s="1">
        <v>53</v>
      </c>
      <c r="B58" s="13" t="s">
        <v>78</v>
      </c>
      <c r="C58" s="3">
        <v>2</v>
      </c>
      <c r="D58" s="3">
        <v>61</v>
      </c>
      <c r="E58" s="3">
        <v>2</v>
      </c>
      <c r="F58" s="3">
        <v>1.62</v>
      </c>
      <c r="G58" s="3">
        <v>87</v>
      </c>
      <c r="H58" s="9">
        <f t="shared" si="5"/>
        <v>33.150434385002278</v>
      </c>
      <c r="I58" s="1" t="s">
        <v>7</v>
      </c>
      <c r="J58" s="119">
        <v>21</v>
      </c>
      <c r="K58" s="119">
        <v>20</v>
      </c>
      <c r="L58" s="122">
        <f>SUM(K58-J58)</f>
        <v>-1</v>
      </c>
      <c r="M58" s="127">
        <f>SUM(L58-K58)</f>
        <v>-21</v>
      </c>
      <c r="N58" s="3">
        <v>23</v>
      </c>
      <c r="O58" s="3">
        <v>22</v>
      </c>
      <c r="P58" s="35">
        <v>2</v>
      </c>
      <c r="Q58" s="3">
        <v>26</v>
      </c>
      <c r="R58" s="12">
        <v>15</v>
      </c>
      <c r="S58" s="3">
        <v>36</v>
      </c>
      <c r="T58" s="3">
        <v>20</v>
      </c>
      <c r="U58" s="3">
        <v>56</v>
      </c>
      <c r="V58" s="3">
        <v>3</v>
      </c>
      <c r="W58" s="3">
        <v>5</v>
      </c>
      <c r="X58" s="3">
        <v>1</v>
      </c>
    </row>
    <row r="59" spans="1:25" ht="15.5" x14ac:dyDescent="0.35">
      <c r="A59" s="1">
        <v>54</v>
      </c>
      <c r="B59" s="13" t="s">
        <v>61</v>
      </c>
      <c r="C59" s="3">
        <v>2</v>
      </c>
      <c r="D59" s="3">
        <v>42</v>
      </c>
      <c r="E59" s="3">
        <v>2</v>
      </c>
      <c r="F59" s="3">
        <v>1.635</v>
      </c>
      <c r="G59" s="3">
        <v>77.2</v>
      </c>
      <c r="H59" s="9">
        <f t="shared" si="5"/>
        <v>28.878975768968196</v>
      </c>
      <c r="I59" s="1" t="s">
        <v>62</v>
      </c>
      <c r="J59" s="119">
        <v>23</v>
      </c>
      <c r="K59" s="119">
        <v>23</v>
      </c>
      <c r="L59" s="122">
        <f>SUM(K59-J59)</f>
        <v>0</v>
      </c>
      <c r="M59" s="125">
        <f>SUM(L59/K59)*100</f>
        <v>0</v>
      </c>
      <c r="N59" s="3">
        <v>24</v>
      </c>
      <c r="O59" s="3">
        <v>23</v>
      </c>
      <c r="P59" s="35">
        <v>2</v>
      </c>
      <c r="Q59" s="3">
        <v>38</v>
      </c>
      <c r="R59" s="12">
        <v>8</v>
      </c>
      <c r="S59" s="3">
        <v>10</v>
      </c>
      <c r="T59" s="3">
        <v>45</v>
      </c>
      <c r="U59" s="3">
        <v>55</v>
      </c>
      <c r="V59" s="3">
        <v>2</v>
      </c>
      <c r="W59" s="3">
        <v>2</v>
      </c>
      <c r="X59" s="128">
        <v>6</v>
      </c>
    </row>
    <row r="60" spans="1:25" ht="15.5" x14ac:dyDescent="0.35">
      <c r="A60" s="1">
        <v>55</v>
      </c>
      <c r="B60" s="13" t="s">
        <v>87</v>
      </c>
      <c r="C60" s="3">
        <v>2</v>
      </c>
      <c r="D60" s="3">
        <v>54</v>
      </c>
      <c r="E60" s="3">
        <v>2</v>
      </c>
      <c r="F60" s="3">
        <v>1.68</v>
      </c>
      <c r="G60" s="3">
        <v>80</v>
      </c>
      <c r="H60" s="9">
        <f t="shared" si="5"/>
        <v>28.344671201814062</v>
      </c>
      <c r="I60" s="1" t="s">
        <v>7</v>
      </c>
      <c r="J60" s="119">
        <v>21</v>
      </c>
      <c r="K60" s="119">
        <v>21</v>
      </c>
      <c r="L60" s="122">
        <f>SUM(K60-J60)</f>
        <v>0</v>
      </c>
      <c r="M60" s="125">
        <f>SUM(L60/K60)*100</f>
        <v>0</v>
      </c>
      <c r="N60" s="3">
        <v>24</v>
      </c>
      <c r="O60" s="3">
        <v>24</v>
      </c>
      <c r="P60" s="35">
        <v>0</v>
      </c>
      <c r="Q60" s="3">
        <v>22</v>
      </c>
      <c r="R60" s="12">
        <v>22</v>
      </c>
      <c r="S60" s="3">
        <v>48</v>
      </c>
      <c r="T60" s="3">
        <v>17</v>
      </c>
      <c r="U60" s="3">
        <v>65</v>
      </c>
      <c r="V60" s="3">
        <v>4</v>
      </c>
      <c r="W60" s="3">
        <v>4</v>
      </c>
      <c r="X60" s="128">
        <v>6</v>
      </c>
    </row>
    <row r="61" spans="1:25" ht="15.5" x14ac:dyDescent="0.35">
      <c r="A61" s="1">
        <v>56</v>
      </c>
      <c r="B61" s="13" t="s">
        <v>100</v>
      </c>
      <c r="C61" s="3">
        <v>2</v>
      </c>
      <c r="D61" s="3">
        <v>35</v>
      </c>
      <c r="E61" s="3">
        <v>2</v>
      </c>
      <c r="F61" s="3">
        <v>1.54</v>
      </c>
      <c r="G61" s="3">
        <v>44</v>
      </c>
      <c r="H61" s="9">
        <f t="shared" si="5"/>
        <v>18.55287569573284</v>
      </c>
      <c r="I61" s="1" t="s">
        <v>7</v>
      </c>
      <c r="J61" s="119">
        <v>22</v>
      </c>
      <c r="K61" s="119">
        <v>17</v>
      </c>
      <c r="L61" s="122">
        <f>SUM(K61-J61)</f>
        <v>-5</v>
      </c>
      <c r="M61" s="125">
        <f>SUM(L61/K61)*100</f>
        <v>-29.411764705882355</v>
      </c>
      <c r="N61" s="3">
        <v>22</v>
      </c>
      <c r="O61" s="3">
        <v>17</v>
      </c>
      <c r="P61" s="35">
        <v>15</v>
      </c>
      <c r="Q61" s="3">
        <v>28</v>
      </c>
      <c r="R61" s="12">
        <v>18</v>
      </c>
      <c r="S61" s="3">
        <v>27</v>
      </c>
      <c r="T61" s="3">
        <v>31</v>
      </c>
      <c r="U61" s="3">
        <v>58</v>
      </c>
      <c r="V61" s="3">
        <v>2</v>
      </c>
      <c r="W61" s="3">
        <v>5</v>
      </c>
      <c r="X61" s="128">
        <v>6</v>
      </c>
    </row>
    <row r="62" spans="1:25" ht="15.5" x14ac:dyDescent="0.35">
      <c r="A62" s="1">
        <v>57</v>
      </c>
      <c r="B62" s="1" t="s">
        <v>103</v>
      </c>
      <c r="C62" s="3">
        <v>2</v>
      </c>
      <c r="D62" s="3">
        <v>21</v>
      </c>
      <c r="E62" s="3">
        <v>2</v>
      </c>
      <c r="F62" s="3">
        <v>1.62</v>
      </c>
      <c r="G62" s="3">
        <v>50.8</v>
      </c>
      <c r="H62" s="9">
        <f t="shared" si="5"/>
        <v>19.356805365035815</v>
      </c>
      <c r="I62" s="1" t="s">
        <v>7</v>
      </c>
      <c r="J62" s="119">
        <v>25</v>
      </c>
      <c r="K62" s="119">
        <v>12</v>
      </c>
      <c r="L62" s="122">
        <f>SUM(J62-K62)</f>
        <v>13</v>
      </c>
      <c r="M62" s="125">
        <f>SUM(L62/J62)*100</f>
        <v>52</v>
      </c>
      <c r="N62" s="3">
        <v>25</v>
      </c>
      <c r="O62" s="3">
        <v>25</v>
      </c>
      <c r="P62" s="35">
        <v>2</v>
      </c>
      <c r="Q62" s="3">
        <v>52</v>
      </c>
      <c r="R62" s="12">
        <v>-3</v>
      </c>
      <c r="S62" s="3">
        <v>27</v>
      </c>
      <c r="T62" s="3">
        <v>27</v>
      </c>
      <c r="U62" s="3">
        <v>54</v>
      </c>
      <c r="V62" s="3">
        <v>1</v>
      </c>
      <c r="W62" s="3">
        <v>1</v>
      </c>
      <c r="X62" s="128">
        <v>6</v>
      </c>
    </row>
    <row r="63" spans="1:25" ht="15.5" x14ac:dyDescent="0.35">
      <c r="A63" s="1">
        <v>58</v>
      </c>
      <c r="B63" s="13" t="s">
        <v>105</v>
      </c>
      <c r="C63" s="3">
        <v>2</v>
      </c>
      <c r="D63" s="3">
        <v>49</v>
      </c>
      <c r="E63" s="3">
        <v>2</v>
      </c>
      <c r="F63" s="3">
        <v>1.71</v>
      </c>
      <c r="G63" s="3">
        <v>88.9</v>
      </c>
      <c r="H63" s="9">
        <f t="shared" si="5"/>
        <v>30.402517013782024</v>
      </c>
      <c r="I63" s="1" t="s">
        <v>54</v>
      </c>
      <c r="J63" s="119">
        <v>20</v>
      </c>
      <c r="K63" s="119">
        <v>15</v>
      </c>
      <c r="L63" s="122">
        <f>SUM(K63-J63)</f>
        <v>-5</v>
      </c>
      <c r="M63" s="125">
        <f>SUM(L63/K63)*100</f>
        <v>-33.333333333333329</v>
      </c>
      <c r="N63" s="3">
        <v>24</v>
      </c>
      <c r="O63" s="3">
        <v>22</v>
      </c>
      <c r="P63" s="35">
        <v>1</v>
      </c>
      <c r="Q63" s="3">
        <v>31</v>
      </c>
      <c r="R63" s="12">
        <v>22</v>
      </c>
      <c r="S63" s="3">
        <v>43</v>
      </c>
      <c r="T63" s="3">
        <v>7</v>
      </c>
      <c r="U63" s="3">
        <v>50</v>
      </c>
      <c r="V63" s="3">
        <v>1</v>
      </c>
      <c r="W63" s="3">
        <v>1</v>
      </c>
      <c r="X63" s="128">
        <v>6</v>
      </c>
    </row>
    <row r="64" spans="1:25" ht="15.5" x14ac:dyDescent="0.35">
      <c r="A64" s="1">
        <v>59</v>
      </c>
      <c r="B64" s="13" t="s">
        <v>109</v>
      </c>
      <c r="C64" s="3">
        <v>2</v>
      </c>
      <c r="D64" s="3">
        <v>45</v>
      </c>
      <c r="E64" s="3">
        <v>2</v>
      </c>
      <c r="F64" s="3">
        <v>1.62</v>
      </c>
      <c r="G64" s="3">
        <v>66.3</v>
      </c>
      <c r="H64" s="9">
        <f t="shared" si="5"/>
        <v>25.262917238225874</v>
      </c>
      <c r="I64" s="1" t="s">
        <v>7</v>
      </c>
      <c r="J64" s="119">
        <v>20</v>
      </c>
      <c r="K64" s="119">
        <v>18</v>
      </c>
      <c r="L64" s="122">
        <f>SUM(K64-J64)</f>
        <v>-2</v>
      </c>
      <c r="M64" s="125">
        <f>SUM(L64/K64)*100</f>
        <v>-11.111111111111111</v>
      </c>
      <c r="N64" s="3">
        <v>25</v>
      </c>
      <c r="O64" s="3">
        <v>25</v>
      </c>
      <c r="P64" s="35">
        <v>0</v>
      </c>
      <c r="Q64" s="3">
        <v>23</v>
      </c>
      <c r="R64" s="12">
        <v>14</v>
      </c>
      <c r="S64" s="3">
        <v>36</v>
      </c>
      <c r="T64" s="3">
        <v>16</v>
      </c>
      <c r="U64" s="3">
        <v>52</v>
      </c>
      <c r="V64" s="3">
        <v>1</v>
      </c>
      <c r="W64" s="3">
        <v>2</v>
      </c>
      <c r="X64" s="128">
        <v>6</v>
      </c>
    </row>
    <row r="65" spans="1:24" ht="15.5" x14ac:dyDescent="0.35">
      <c r="A65" s="1">
        <v>60</v>
      </c>
      <c r="B65" s="13" t="s">
        <v>119</v>
      </c>
      <c r="C65" s="3">
        <v>2</v>
      </c>
      <c r="D65" s="3">
        <v>51</v>
      </c>
      <c r="E65" s="3">
        <v>2</v>
      </c>
      <c r="F65" s="3">
        <v>1.74</v>
      </c>
      <c r="G65" s="3">
        <v>97</v>
      </c>
      <c r="H65" s="9">
        <f t="shared" si="5"/>
        <v>32.038578411943455</v>
      </c>
      <c r="I65" s="1" t="s">
        <v>7</v>
      </c>
      <c r="J65" s="119">
        <v>20</v>
      </c>
      <c r="K65" s="119">
        <v>20</v>
      </c>
      <c r="L65" s="122">
        <f>SUM(K65-J65)</f>
        <v>0</v>
      </c>
      <c r="M65" s="125">
        <f>SUM(L65/K65)*100</f>
        <v>0</v>
      </c>
      <c r="N65" s="3">
        <v>22</v>
      </c>
      <c r="O65" s="3">
        <v>22</v>
      </c>
      <c r="P65" s="35">
        <v>0</v>
      </c>
      <c r="Q65" s="3">
        <v>34</v>
      </c>
      <c r="R65" s="12">
        <v>17</v>
      </c>
      <c r="S65" s="3">
        <v>38</v>
      </c>
      <c r="T65" s="3">
        <v>14</v>
      </c>
      <c r="U65" s="3">
        <v>52</v>
      </c>
      <c r="V65" s="3">
        <v>2</v>
      </c>
      <c r="W65" s="3">
        <v>4</v>
      </c>
      <c r="X65" s="3">
        <v>6</v>
      </c>
    </row>
    <row r="66" spans="1:24" ht="20.5" x14ac:dyDescent="0.45">
      <c r="A66" s="1">
        <v>61</v>
      </c>
      <c r="B66" s="1" t="s">
        <v>124</v>
      </c>
      <c r="C66" s="3">
        <v>2</v>
      </c>
      <c r="D66" s="3">
        <v>47</v>
      </c>
      <c r="E66" s="3">
        <v>2</v>
      </c>
      <c r="F66" s="3">
        <v>1.68</v>
      </c>
      <c r="G66" s="3">
        <v>86</v>
      </c>
      <c r="H66" s="9">
        <f t="shared" si="5"/>
        <v>30.470521541950117</v>
      </c>
      <c r="I66" s="72" t="s">
        <v>7</v>
      </c>
      <c r="J66" s="119">
        <v>25</v>
      </c>
      <c r="K66" s="119">
        <v>26</v>
      </c>
      <c r="L66" s="122">
        <f>SUM(J66-K66)</f>
        <v>-1</v>
      </c>
      <c r="M66" s="123">
        <f>SUM(L66/J66)*100</f>
        <v>-4</v>
      </c>
      <c r="N66" s="10">
        <v>20</v>
      </c>
      <c r="O66" s="10">
        <v>19</v>
      </c>
      <c r="P66" s="14">
        <v>2</v>
      </c>
      <c r="Q66" s="10">
        <v>18</v>
      </c>
      <c r="R66" s="4">
        <v>12</v>
      </c>
      <c r="S66" s="10">
        <v>35</v>
      </c>
      <c r="T66" s="10">
        <v>13</v>
      </c>
      <c r="U66" s="10">
        <v>48</v>
      </c>
      <c r="V66" s="11">
        <v>2</v>
      </c>
      <c r="W66" s="26">
        <v>4</v>
      </c>
      <c r="X66" s="128">
        <v>6</v>
      </c>
    </row>
    <row r="67" spans="1:24" ht="15.5" x14ac:dyDescent="0.35">
      <c r="A67" s="1">
        <v>62</v>
      </c>
      <c r="B67" s="1" t="s">
        <v>36</v>
      </c>
      <c r="C67" s="3">
        <v>2</v>
      </c>
      <c r="D67" s="3">
        <v>53</v>
      </c>
      <c r="E67" s="3">
        <v>1</v>
      </c>
      <c r="F67" s="3">
        <v>1.8</v>
      </c>
      <c r="G67" s="3">
        <v>99</v>
      </c>
      <c r="H67" s="9">
        <f t="shared" si="5"/>
        <v>30.555555555555554</v>
      </c>
      <c r="I67" s="1" t="s">
        <v>7</v>
      </c>
      <c r="J67" s="119">
        <v>20</v>
      </c>
      <c r="K67" s="119">
        <v>28</v>
      </c>
      <c r="L67" s="122">
        <f>SUM(K67-J67)</f>
        <v>8</v>
      </c>
      <c r="M67" s="125">
        <f>SUM(L67/K67)*100</f>
        <v>28.571428571428569</v>
      </c>
      <c r="N67" s="10">
        <v>23</v>
      </c>
      <c r="O67" s="10">
        <v>23</v>
      </c>
      <c r="P67" s="35">
        <v>0</v>
      </c>
      <c r="Q67" s="10">
        <v>25</v>
      </c>
      <c r="R67" s="12"/>
      <c r="S67" s="10">
        <v>40</v>
      </c>
      <c r="T67" s="10">
        <v>10</v>
      </c>
      <c r="U67" s="10">
        <v>50</v>
      </c>
      <c r="V67" s="11">
        <v>4</v>
      </c>
      <c r="W67" s="11">
        <v>2</v>
      </c>
      <c r="X67" s="128">
        <v>6</v>
      </c>
    </row>
    <row r="68" spans="1:24" ht="15.5" x14ac:dyDescent="0.35">
      <c r="A68" s="1">
        <v>63</v>
      </c>
      <c r="B68" s="13" t="s">
        <v>59</v>
      </c>
      <c r="C68" s="3">
        <v>2</v>
      </c>
      <c r="D68" s="3">
        <v>38</v>
      </c>
      <c r="E68" s="3">
        <v>1</v>
      </c>
      <c r="F68" s="3">
        <v>1.63</v>
      </c>
      <c r="G68" s="3">
        <v>77.599999999999994</v>
      </c>
      <c r="H68" s="9">
        <f t="shared" si="5"/>
        <v>29.206970529564529</v>
      </c>
      <c r="I68" s="1" t="s">
        <v>7</v>
      </c>
      <c r="J68" s="119">
        <v>17</v>
      </c>
      <c r="K68" s="119">
        <v>17</v>
      </c>
      <c r="L68" s="122">
        <f>SUM(K68-J68)</f>
        <v>0</v>
      </c>
      <c r="M68" s="125">
        <f>SUM(L68/K68)*100</f>
        <v>0</v>
      </c>
      <c r="N68" s="3">
        <v>17</v>
      </c>
      <c r="O68" s="3">
        <v>15</v>
      </c>
      <c r="P68" s="35">
        <v>9</v>
      </c>
      <c r="Q68" s="3">
        <v>2</v>
      </c>
      <c r="R68" s="12">
        <v>2</v>
      </c>
      <c r="S68" s="3">
        <v>4</v>
      </c>
      <c r="T68" s="3">
        <v>47</v>
      </c>
      <c r="U68" s="3">
        <v>51</v>
      </c>
      <c r="V68" s="3">
        <v>4</v>
      </c>
      <c r="W68" s="3">
        <v>2</v>
      </c>
      <c r="X68" s="3">
        <v>2</v>
      </c>
    </row>
    <row r="69" spans="1:24" ht="15.5" x14ac:dyDescent="0.35">
      <c r="A69" s="1">
        <v>64</v>
      </c>
      <c r="B69" s="13" t="s">
        <v>64</v>
      </c>
      <c r="C69" s="3">
        <v>2</v>
      </c>
      <c r="D69" s="3">
        <v>60</v>
      </c>
      <c r="E69" s="3">
        <v>1</v>
      </c>
      <c r="F69" s="3">
        <v>1.69</v>
      </c>
      <c r="G69" s="3">
        <v>90.7</v>
      </c>
      <c r="H69" s="9">
        <f t="shared" si="5"/>
        <v>31.756591155771861</v>
      </c>
      <c r="I69" s="1" t="s">
        <v>7</v>
      </c>
      <c r="J69" s="119">
        <v>20</v>
      </c>
      <c r="K69" s="119">
        <v>22</v>
      </c>
      <c r="L69" s="122">
        <f>SUM(K69-J69)</f>
        <v>2</v>
      </c>
      <c r="M69" s="125">
        <f>SUM(L69/K69)*100</f>
        <v>9.0909090909090917</v>
      </c>
      <c r="N69" s="3">
        <v>24</v>
      </c>
      <c r="O69" s="3">
        <v>24</v>
      </c>
      <c r="P69" s="35">
        <v>0</v>
      </c>
      <c r="Q69" s="3">
        <v>7</v>
      </c>
      <c r="R69" s="12">
        <v>14</v>
      </c>
      <c r="S69" s="3">
        <v>19</v>
      </c>
      <c r="T69" s="3">
        <v>19</v>
      </c>
      <c r="U69" s="3">
        <v>38</v>
      </c>
      <c r="V69" s="3">
        <v>2</v>
      </c>
      <c r="W69" s="3">
        <v>4</v>
      </c>
      <c r="X69" s="3">
        <v>2</v>
      </c>
    </row>
    <row r="70" spans="1:24" ht="15.5" x14ac:dyDescent="0.35">
      <c r="A70" s="1">
        <v>65</v>
      </c>
      <c r="B70" s="1" t="s">
        <v>94</v>
      </c>
      <c r="C70" s="3">
        <v>2</v>
      </c>
      <c r="D70" s="3">
        <v>42</v>
      </c>
      <c r="E70" s="3">
        <v>1</v>
      </c>
      <c r="F70" s="3">
        <v>1.6819999999999999</v>
      </c>
      <c r="G70" s="3">
        <v>76.2</v>
      </c>
      <c r="H70" s="9">
        <f t="shared" ref="H70:H74" si="8">SUM(G70)/(F70*F70)</f>
        <v>26.934132261434993</v>
      </c>
      <c r="I70" s="1" t="s">
        <v>7</v>
      </c>
      <c r="J70" s="119">
        <v>20</v>
      </c>
      <c r="K70" s="119">
        <v>17</v>
      </c>
      <c r="L70" s="122">
        <f>SUM(J70-K70)</f>
        <v>3</v>
      </c>
      <c r="M70" s="125">
        <f>SUM(L70/J70)*100</f>
        <v>15</v>
      </c>
      <c r="N70" s="10">
        <v>22</v>
      </c>
      <c r="O70" s="10">
        <v>20</v>
      </c>
      <c r="P70" s="14">
        <v>4</v>
      </c>
      <c r="Q70" s="10">
        <v>4</v>
      </c>
      <c r="R70" s="4">
        <v>9</v>
      </c>
      <c r="S70" s="10">
        <v>30</v>
      </c>
      <c r="T70" s="10">
        <v>20</v>
      </c>
      <c r="U70" s="10">
        <v>50</v>
      </c>
      <c r="V70" s="11">
        <v>4</v>
      </c>
      <c r="W70" s="11">
        <v>4</v>
      </c>
      <c r="X70" s="3">
        <v>2</v>
      </c>
    </row>
    <row r="71" spans="1:24" ht="15.5" x14ac:dyDescent="0.35">
      <c r="A71" s="1">
        <v>66</v>
      </c>
      <c r="B71" s="1" t="s">
        <v>108</v>
      </c>
      <c r="C71" s="3">
        <v>2</v>
      </c>
      <c r="D71" s="3">
        <v>40</v>
      </c>
      <c r="E71" s="3">
        <v>1</v>
      </c>
      <c r="F71" s="3">
        <v>1.8</v>
      </c>
      <c r="G71" s="3">
        <v>98</v>
      </c>
      <c r="H71" s="9">
        <f t="shared" si="8"/>
        <v>30.246913580246911</v>
      </c>
      <c r="I71" s="1" t="s">
        <v>7</v>
      </c>
      <c r="J71" s="119">
        <v>25</v>
      </c>
      <c r="K71" s="119">
        <v>25</v>
      </c>
      <c r="L71" s="122">
        <f>SUM(K71-J71)</f>
        <v>0</v>
      </c>
      <c r="M71" s="125">
        <f>SUM(L71/K71)*100</f>
        <v>0</v>
      </c>
      <c r="N71" s="3">
        <v>23</v>
      </c>
      <c r="O71" s="3">
        <v>23</v>
      </c>
      <c r="P71" s="35">
        <v>0</v>
      </c>
      <c r="Q71" s="3">
        <v>28</v>
      </c>
      <c r="R71" s="12">
        <v>25</v>
      </c>
      <c r="S71" s="3">
        <v>32</v>
      </c>
      <c r="T71" s="3">
        <v>8</v>
      </c>
      <c r="U71" s="3">
        <v>40</v>
      </c>
      <c r="V71" s="3">
        <v>1</v>
      </c>
      <c r="W71" s="3">
        <v>1</v>
      </c>
      <c r="X71" s="128">
        <v>6</v>
      </c>
    </row>
    <row r="72" spans="1:24" ht="15.5" x14ac:dyDescent="0.35">
      <c r="A72" s="1">
        <v>67</v>
      </c>
      <c r="B72" s="13" t="s">
        <v>110</v>
      </c>
      <c r="C72" s="3">
        <v>2</v>
      </c>
      <c r="D72" s="3">
        <v>45</v>
      </c>
      <c r="E72" s="3">
        <v>1</v>
      </c>
      <c r="F72" s="3">
        <v>1.74</v>
      </c>
      <c r="G72" s="3">
        <v>81.7</v>
      </c>
      <c r="H72" s="9">
        <f t="shared" si="8"/>
        <v>26.98507068304928</v>
      </c>
      <c r="I72" s="1" t="s">
        <v>7</v>
      </c>
      <c r="J72" s="119">
        <v>21</v>
      </c>
      <c r="K72" s="119">
        <v>22</v>
      </c>
      <c r="L72" s="122">
        <f>SUM(K72-J72)</f>
        <v>1</v>
      </c>
      <c r="M72" s="125">
        <f>SUM(L72/K72)*100</f>
        <v>4.5454545454545459</v>
      </c>
      <c r="N72" s="3">
        <v>21</v>
      </c>
      <c r="O72" s="3">
        <v>21</v>
      </c>
      <c r="P72" s="35">
        <v>0</v>
      </c>
      <c r="Q72" s="3">
        <v>3</v>
      </c>
      <c r="R72" s="12">
        <v>20</v>
      </c>
      <c r="S72" s="3">
        <v>22</v>
      </c>
      <c r="T72" s="3">
        <v>13</v>
      </c>
      <c r="U72" s="3">
        <v>35</v>
      </c>
      <c r="V72" s="3">
        <v>1</v>
      </c>
      <c r="W72" s="3">
        <v>4</v>
      </c>
      <c r="X72" s="3">
        <v>4</v>
      </c>
    </row>
    <row r="73" spans="1:24" ht="15.5" x14ac:dyDescent="0.35">
      <c r="A73" s="1">
        <v>68</v>
      </c>
      <c r="B73" s="13" t="s">
        <v>112</v>
      </c>
      <c r="C73" s="3">
        <v>2</v>
      </c>
      <c r="D73" s="3">
        <v>68</v>
      </c>
      <c r="E73" s="3">
        <v>1</v>
      </c>
      <c r="F73" s="3">
        <v>1.76</v>
      </c>
      <c r="G73" s="3">
        <v>72.3</v>
      </c>
      <c r="H73" s="9">
        <f t="shared" si="8"/>
        <v>23.340650826446282</v>
      </c>
      <c r="I73" s="1" t="s">
        <v>7</v>
      </c>
      <c r="J73" s="119">
        <v>22</v>
      </c>
      <c r="K73" s="119">
        <v>22</v>
      </c>
      <c r="L73" s="122">
        <f>SUM(K73-J73)</f>
        <v>0</v>
      </c>
      <c r="M73" s="125">
        <f>SUM(L73/K73)*100</f>
        <v>0</v>
      </c>
      <c r="N73" s="3">
        <v>25</v>
      </c>
      <c r="O73" s="3">
        <v>23</v>
      </c>
      <c r="P73" s="35">
        <v>3</v>
      </c>
      <c r="Q73" s="3">
        <v>13</v>
      </c>
      <c r="R73" s="12">
        <v>13</v>
      </c>
      <c r="S73" s="3">
        <v>25</v>
      </c>
      <c r="T73" s="3">
        <v>43</v>
      </c>
      <c r="U73" s="3">
        <v>68</v>
      </c>
      <c r="V73" s="3">
        <v>4</v>
      </c>
      <c r="W73" s="3">
        <v>4</v>
      </c>
      <c r="X73" s="128">
        <v>6</v>
      </c>
    </row>
    <row r="74" spans="1:24" ht="15.5" x14ac:dyDescent="0.35">
      <c r="A74" s="1">
        <v>69</v>
      </c>
      <c r="B74" s="13" t="s">
        <v>116</v>
      </c>
      <c r="C74" s="3">
        <v>2</v>
      </c>
      <c r="D74" s="3">
        <v>46</v>
      </c>
      <c r="E74" s="3">
        <v>1</v>
      </c>
      <c r="F74" s="3">
        <v>1.86</v>
      </c>
      <c r="G74" s="3">
        <v>117.1</v>
      </c>
      <c r="H74" s="9">
        <f t="shared" si="8"/>
        <v>33.84784368135044</v>
      </c>
      <c r="I74" s="1" t="s">
        <v>7</v>
      </c>
      <c r="J74" s="119">
        <v>21</v>
      </c>
      <c r="K74" s="119">
        <v>26</v>
      </c>
      <c r="L74" s="122">
        <f>SUM(K74-J74)</f>
        <v>5</v>
      </c>
      <c r="M74" s="125">
        <f>SUM(L74/K74)*100</f>
        <v>19.230769230769234</v>
      </c>
      <c r="N74" s="3">
        <v>24</v>
      </c>
      <c r="O74" s="3">
        <v>22</v>
      </c>
      <c r="P74" s="35">
        <v>3</v>
      </c>
      <c r="Q74" s="3">
        <v>17</v>
      </c>
      <c r="R74" s="12">
        <v>20</v>
      </c>
      <c r="S74" s="3">
        <v>36</v>
      </c>
      <c r="T74" s="3">
        <v>10</v>
      </c>
      <c r="U74" s="3">
        <v>46</v>
      </c>
      <c r="V74" s="3">
        <v>2</v>
      </c>
      <c r="W74" s="3">
        <v>2</v>
      </c>
      <c r="X74" s="128">
        <v>6</v>
      </c>
    </row>
    <row r="75" spans="1:24" x14ac:dyDescent="0.35">
      <c r="X75" s="128"/>
    </row>
  </sheetData>
  <sortState xmlns:xlrd2="http://schemas.microsoft.com/office/spreadsheetml/2017/richdata2" ref="B61:Z78">
    <sortCondition ref="E61:E78"/>
  </sortState>
  <mergeCells count="1">
    <mergeCell ref="V4:W4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108"/>
  <sheetViews>
    <sheetView topLeftCell="H1" workbookViewId="0">
      <pane ySplit="1" topLeftCell="A110" activePane="bottomLeft" state="frozen"/>
      <selection pane="bottomLeft" activeCell="A4" sqref="A4:S108"/>
    </sheetView>
  </sheetViews>
  <sheetFormatPr defaultRowHeight="14.5" x14ac:dyDescent="0.35"/>
  <cols>
    <col min="8" max="8" width="18.54296875" style="128" customWidth="1"/>
    <col min="9" max="9" width="13.453125" customWidth="1"/>
    <col min="10" max="10" width="12" customWidth="1"/>
    <col min="11" max="11" width="17.1796875" style="140" customWidth="1"/>
    <col min="17" max="17" width="15.453125" customWidth="1"/>
    <col min="18" max="18" width="13" customWidth="1"/>
    <col min="19" max="19" width="13.7265625" customWidth="1"/>
    <col min="20" max="20" width="4.453125" customWidth="1"/>
    <col min="21" max="21" width="27" customWidth="1"/>
  </cols>
  <sheetData>
    <row r="1" spans="1:22" x14ac:dyDescent="0.35">
      <c r="A1" s="131" t="s">
        <v>141</v>
      </c>
      <c r="B1" s="132" t="s">
        <v>133</v>
      </c>
      <c r="C1" s="133" t="s">
        <v>2</v>
      </c>
      <c r="D1" s="133" t="s">
        <v>3</v>
      </c>
      <c r="E1" s="133" t="s">
        <v>9</v>
      </c>
      <c r="F1" s="133" t="s">
        <v>12</v>
      </c>
      <c r="G1" s="133" t="s">
        <v>10</v>
      </c>
      <c r="H1" s="133" t="s">
        <v>4</v>
      </c>
      <c r="I1" s="134" t="s">
        <v>73</v>
      </c>
      <c r="J1" s="134" t="s">
        <v>74</v>
      </c>
      <c r="K1" s="141" t="s">
        <v>76</v>
      </c>
      <c r="L1" s="136" t="s">
        <v>29</v>
      </c>
      <c r="M1" s="137" t="s">
        <v>51</v>
      </c>
      <c r="N1" s="116" t="s">
        <v>28</v>
      </c>
      <c r="O1" s="135" t="s">
        <v>30</v>
      </c>
      <c r="P1" s="134" t="s">
        <v>31</v>
      </c>
      <c r="Q1" s="373" t="s">
        <v>22</v>
      </c>
      <c r="R1" s="373"/>
      <c r="S1" s="138" t="s">
        <v>202</v>
      </c>
    </row>
    <row r="2" spans="1:22" x14ac:dyDescent="0.35">
      <c r="I2" s="118" t="s">
        <v>72</v>
      </c>
      <c r="J2" s="118"/>
    </row>
    <row r="3" spans="1:22" s="64" customFormat="1" ht="13" x14ac:dyDescent="0.3">
      <c r="A3" s="131" t="s">
        <v>141</v>
      </c>
      <c r="B3" s="132" t="s">
        <v>133</v>
      </c>
      <c r="C3" s="133" t="s">
        <v>2</v>
      </c>
      <c r="D3" s="133" t="s">
        <v>3</v>
      </c>
      <c r="E3" s="133" t="s">
        <v>9</v>
      </c>
      <c r="F3" s="133" t="s">
        <v>12</v>
      </c>
      <c r="G3" s="133" t="s">
        <v>10</v>
      </c>
      <c r="H3" s="133" t="s">
        <v>4</v>
      </c>
      <c r="I3" s="134" t="s">
        <v>73</v>
      </c>
      <c r="J3" s="134" t="s">
        <v>74</v>
      </c>
      <c r="K3" s="141" t="s">
        <v>76</v>
      </c>
      <c r="L3" s="136" t="s">
        <v>29</v>
      </c>
      <c r="M3" s="137" t="s">
        <v>51</v>
      </c>
      <c r="N3" s="116" t="s">
        <v>28</v>
      </c>
      <c r="O3" s="135" t="s">
        <v>30</v>
      </c>
      <c r="P3" s="134" t="s">
        <v>31</v>
      </c>
      <c r="Q3" s="373" t="s">
        <v>22</v>
      </c>
      <c r="R3" s="373"/>
      <c r="S3" s="138" t="s">
        <v>129</v>
      </c>
      <c r="U3" s="139"/>
    </row>
    <row r="4" spans="1:22" ht="15.5" x14ac:dyDescent="0.35">
      <c r="A4" s="1">
        <v>1</v>
      </c>
      <c r="B4" s="3">
        <v>1</v>
      </c>
      <c r="C4" s="3">
        <v>50</v>
      </c>
      <c r="D4" s="3">
        <v>1</v>
      </c>
      <c r="E4" s="3">
        <v>1.7150000000000001</v>
      </c>
      <c r="F4" s="3">
        <v>68.5</v>
      </c>
      <c r="G4" s="9">
        <f t="shared" ref="G4:G35" si="0">SUM(F4)/(E4*E4)</f>
        <v>23.289615721340596</v>
      </c>
      <c r="H4" s="128">
        <v>1</v>
      </c>
      <c r="I4" s="10">
        <v>24</v>
      </c>
      <c r="J4" s="10">
        <v>23</v>
      </c>
      <c r="K4" s="142">
        <v>2</v>
      </c>
      <c r="L4" s="10">
        <v>25</v>
      </c>
      <c r="M4" s="4">
        <v>10</v>
      </c>
      <c r="N4" s="10">
        <v>29</v>
      </c>
      <c r="O4" s="10">
        <v>11</v>
      </c>
      <c r="P4" s="10">
        <v>40</v>
      </c>
      <c r="Q4" s="11">
        <v>2</v>
      </c>
      <c r="R4" s="26">
        <v>2</v>
      </c>
      <c r="S4" s="128">
        <v>6</v>
      </c>
      <c r="U4" s="129" t="s">
        <v>135</v>
      </c>
      <c r="V4" s="128"/>
    </row>
    <row r="5" spans="1:22" ht="15.5" x14ac:dyDescent="0.35">
      <c r="A5" s="1">
        <v>2</v>
      </c>
      <c r="B5" s="3">
        <v>1</v>
      </c>
      <c r="C5" s="3">
        <v>48</v>
      </c>
      <c r="D5" s="3">
        <v>1</v>
      </c>
      <c r="E5" s="3">
        <v>1.61</v>
      </c>
      <c r="F5" s="3">
        <v>68.099999999999994</v>
      </c>
      <c r="G5" s="9">
        <f t="shared" si="0"/>
        <v>26.272134562709766</v>
      </c>
      <c r="H5" s="128">
        <v>1</v>
      </c>
      <c r="I5" s="10">
        <v>23</v>
      </c>
      <c r="J5" s="10">
        <v>18</v>
      </c>
      <c r="K5" s="142">
        <v>13</v>
      </c>
      <c r="L5" s="10">
        <v>42</v>
      </c>
      <c r="M5" s="4">
        <v>12</v>
      </c>
      <c r="N5" s="10">
        <v>39</v>
      </c>
      <c r="O5" s="10">
        <v>15</v>
      </c>
      <c r="P5" s="10">
        <v>54</v>
      </c>
      <c r="Q5" s="11">
        <v>2</v>
      </c>
      <c r="R5" s="26">
        <v>2</v>
      </c>
      <c r="S5" s="128">
        <v>6</v>
      </c>
      <c r="U5" s="76" t="s">
        <v>7</v>
      </c>
      <c r="V5" s="128">
        <v>1</v>
      </c>
    </row>
    <row r="6" spans="1:22" ht="15.5" x14ac:dyDescent="0.35">
      <c r="A6" s="1">
        <v>3</v>
      </c>
      <c r="B6" s="3">
        <v>1</v>
      </c>
      <c r="C6" s="3">
        <v>31</v>
      </c>
      <c r="D6" s="3">
        <v>1</v>
      </c>
      <c r="E6" s="3">
        <v>1.68</v>
      </c>
      <c r="F6" s="3">
        <v>87</v>
      </c>
      <c r="G6" s="9">
        <f t="shared" si="0"/>
        <v>30.824829931972793</v>
      </c>
      <c r="H6" s="128">
        <v>1</v>
      </c>
      <c r="I6" s="10">
        <v>19</v>
      </c>
      <c r="J6" s="10">
        <v>16</v>
      </c>
      <c r="K6" s="142">
        <v>10</v>
      </c>
      <c r="L6" s="10">
        <v>45</v>
      </c>
      <c r="M6" s="4">
        <v>20</v>
      </c>
      <c r="N6" s="10">
        <v>48</v>
      </c>
      <c r="O6" s="10">
        <v>10</v>
      </c>
      <c r="P6" s="10">
        <v>58</v>
      </c>
      <c r="Q6" s="11">
        <v>2</v>
      </c>
      <c r="R6" s="26">
        <v>2</v>
      </c>
      <c r="S6" s="128">
        <v>6</v>
      </c>
      <c r="U6" s="76" t="s">
        <v>142</v>
      </c>
      <c r="V6" s="128">
        <v>2</v>
      </c>
    </row>
    <row r="7" spans="1:22" ht="15.5" x14ac:dyDescent="0.35">
      <c r="A7" s="1">
        <v>4</v>
      </c>
      <c r="B7" s="3">
        <v>1</v>
      </c>
      <c r="C7" s="3">
        <v>47</v>
      </c>
      <c r="D7" s="3">
        <v>1</v>
      </c>
      <c r="E7" s="3">
        <v>1.86</v>
      </c>
      <c r="F7" s="3">
        <v>115</v>
      </c>
      <c r="G7" s="9">
        <f t="shared" si="0"/>
        <v>33.240837090993175</v>
      </c>
      <c r="H7" s="37">
        <v>2</v>
      </c>
      <c r="I7" s="10">
        <v>26</v>
      </c>
      <c r="J7" s="10">
        <v>19</v>
      </c>
      <c r="K7" s="142">
        <v>11</v>
      </c>
      <c r="L7" s="10">
        <v>25</v>
      </c>
      <c r="M7" s="4"/>
      <c r="N7" s="10">
        <v>40</v>
      </c>
      <c r="O7" s="10">
        <v>22</v>
      </c>
      <c r="P7" s="10">
        <v>62</v>
      </c>
      <c r="Q7" s="11">
        <v>4</v>
      </c>
      <c r="R7" s="26">
        <v>3</v>
      </c>
      <c r="S7" s="128">
        <v>6</v>
      </c>
      <c r="U7" s="76" t="s">
        <v>143</v>
      </c>
      <c r="V7" s="128">
        <v>3</v>
      </c>
    </row>
    <row r="8" spans="1:22" ht="15.5" x14ac:dyDescent="0.35">
      <c r="A8" s="1">
        <v>5</v>
      </c>
      <c r="B8" s="3">
        <v>1</v>
      </c>
      <c r="C8" s="3">
        <v>37</v>
      </c>
      <c r="D8" s="3">
        <v>1</v>
      </c>
      <c r="E8" s="3">
        <v>1.71</v>
      </c>
      <c r="F8" s="3">
        <v>83.4</v>
      </c>
      <c r="G8" s="9">
        <f t="shared" si="0"/>
        <v>28.521596388632403</v>
      </c>
      <c r="H8" s="128">
        <v>1</v>
      </c>
      <c r="I8" s="10">
        <v>25</v>
      </c>
      <c r="J8" s="10">
        <v>15</v>
      </c>
      <c r="K8" s="142">
        <v>17</v>
      </c>
      <c r="L8" s="10">
        <v>42</v>
      </c>
      <c r="M8" s="4">
        <v>5</v>
      </c>
      <c r="N8" s="10">
        <v>42</v>
      </c>
      <c r="O8" s="10">
        <v>12</v>
      </c>
      <c r="P8" s="10">
        <v>54</v>
      </c>
      <c r="Q8" s="11">
        <v>2</v>
      </c>
      <c r="R8" s="26">
        <v>4</v>
      </c>
      <c r="S8" s="75">
        <v>2</v>
      </c>
      <c r="U8" s="76" t="s">
        <v>144</v>
      </c>
      <c r="V8" s="128">
        <v>4</v>
      </c>
    </row>
    <row r="9" spans="1:22" ht="15.5" x14ac:dyDescent="0.35">
      <c r="A9" s="1">
        <v>6</v>
      </c>
      <c r="B9" s="3">
        <v>1</v>
      </c>
      <c r="C9" s="3">
        <v>52</v>
      </c>
      <c r="D9" s="3">
        <v>1</v>
      </c>
      <c r="E9" s="3">
        <v>1.69</v>
      </c>
      <c r="F9" s="3">
        <v>85.5</v>
      </c>
      <c r="G9" s="9">
        <f t="shared" si="0"/>
        <v>29.935926613213827</v>
      </c>
      <c r="H9" s="37">
        <v>2</v>
      </c>
      <c r="I9" s="10">
        <v>25</v>
      </c>
      <c r="J9" s="10">
        <v>18</v>
      </c>
      <c r="K9" s="142">
        <v>15</v>
      </c>
      <c r="L9" s="10">
        <v>29</v>
      </c>
      <c r="M9" s="4"/>
      <c r="N9" s="10">
        <v>28</v>
      </c>
      <c r="O9" s="10">
        <v>35</v>
      </c>
      <c r="P9" s="10">
        <v>62</v>
      </c>
      <c r="Q9" s="11">
        <v>2</v>
      </c>
      <c r="R9" s="26">
        <v>4</v>
      </c>
      <c r="S9" s="75">
        <v>2</v>
      </c>
      <c r="U9" s="76" t="s">
        <v>140</v>
      </c>
      <c r="V9" s="128">
        <v>5</v>
      </c>
    </row>
    <row r="10" spans="1:22" ht="15.5" x14ac:dyDescent="0.35">
      <c r="A10" s="1">
        <v>7</v>
      </c>
      <c r="B10" s="3">
        <v>1</v>
      </c>
      <c r="C10" s="17">
        <v>35</v>
      </c>
      <c r="D10" s="3">
        <v>1</v>
      </c>
      <c r="E10" s="17">
        <v>1.75</v>
      </c>
      <c r="F10" s="17">
        <v>86.9</v>
      </c>
      <c r="G10" s="9">
        <f t="shared" si="0"/>
        <v>28.375510204081635</v>
      </c>
      <c r="H10" s="128">
        <v>1</v>
      </c>
      <c r="I10" s="17">
        <v>26</v>
      </c>
      <c r="J10" s="17">
        <v>20</v>
      </c>
      <c r="K10" s="143">
        <v>18</v>
      </c>
      <c r="L10" s="17">
        <v>62</v>
      </c>
      <c r="M10" s="18">
        <v>10</v>
      </c>
      <c r="N10" s="17">
        <v>40</v>
      </c>
      <c r="O10" s="17">
        <v>12</v>
      </c>
      <c r="P10" s="17">
        <v>52</v>
      </c>
      <c r="Q10" s="17">
        <v>2</v>
      </c>
      <c r="R10" s="17">
        <v>4</v>
      </c>
      <c r="S10" s="75">
        <v>4</v>
      </c>
      <c r="V10" s="128"/>
    </row>
    <row r="11" spans="1:22" ht="15.5" x14ac:dyDescent="0.35">
      <c r="A11" s="1">
        <v>8</v>
      </c>
      <c r="B11" s="3">
        <v>1</v>
      </c>
      <c r="C11" s="3">
        <v>55</v>
      </c>
      <c r="D11" s="3">
        <v>1</v>
      </c>
      <c r="E11" s="3">
        <v>1.58</v>
      </c>
      <c r="F11" s="3">
        <v>64.8</v>
      </c>
      <c r="G11" s="9">
        <f t="shared" si="0"/>
        <v>25.957378625220311</v>
      </c>
      <c r="H11" s="128">
        <v>1</v>
      </c>
      <c r="I11" s="10">
        <v>20</v>
      </c>
      <c r="J11" s="10">
        <v>17</v>
      </c>
      <c r="K11" s="142">
        <v>9</v>
      </c>
      <c r="L11" s="10">
        <v>35</v>
      </c>
      <c r="M11" s="4"/>
      <c r="N11" s="10">
        <v>41</v>
      </c>
      <c r="O11" s="10">
        <v>17</v>
      </c>
      <c r="P11" s="10">
        <v>58</v>
      </c>
      <c r="Q11" s="11">
        <v>2</v>
      </c>
      <c r="R11" s="26">
        <v>4</v>
      </c>
      <c r="S11" s="128">
        <v>6</v>
      </c>
      <c r="U11" s="128"/>
    </row>
    <row r="12" spans="1:22" ht="15.5" x14ac:dyDescent="0.35">
      <c r="A12" s="1">
        <v>9</v>
      </c>
      <c r="B12" s="3">
        <v>1</v>
      </c>
      <c r="C12" s="3">
        <v>65</v>
      </c>
      <c r="D12" s="3">
        <v>1</v>
      </c>
      <c r="E12" s="3">
        <v>1.76</v>
      </c>
      <c r="F12" s="3">
        <v>131</v>
      </c>
      <c r="G12" s="9">
        <f t="shared" si="0"/>
        <v>42.290805785123965</v>
      </c>
      <c r="H12" s="37">
        <v>2</v>
      </c>
      <c r="I12" s="10">
        <v>25</v>
      </c>
      <c r="J12" s="10">
        <v>20</v>
      </c>
      <c r="K12" s="142">
        <v>8</v>
      </c>
      <c r="L12" s="10">
        <v>26</v>
      </c>
      <c r="M12" s="4">
        <v>8</v>
      </c>
      <c r="N12" s="10">
        <v>30</v>
      </c>
      <c r="O12" s="10">
        <v>28</v>
      </c>
      <c r="P12" s="10">
        <v>58</v>
      </c>
      <c r="Q12" s="11">
        <v>2</v>
      </c>
      <c r="R12" s="26">
        <v>4</v>
      </c>
      <c r="S12" s="128">
        <v>6</v>
      </c>
      <c r="U12" s="128"/>
    </row>
    <row r="13" spans="1:22" ht="15.5" x14ac:dyDescent="0.35">
      <c r="A13" s="1">
        <v>10</v>
      </c>
      <c r="B13" s="3">
        <v>1</v>
      </c>
      <c r="C13" s="3">
        <v>68</v>
      </c>
      <c r="D13" s="3">
        <v>1</v>
      </c>
      <c r="E13" s="3">
        <v>1.72</v>
      </c>
      <c r="F13" s="3">
        <v>94.1</v>
      </c>
      <c r="G13" s="9">
        <f t="shared" si="0"/>
        <v>31.807733910221742</v>
      </c>
      <c r="H13" s="128">
        <v>1</v>
      </c>
      <c r="I13" s="10">
        <v>25</v>
      </c>
      <c r="J13" s="10">
        <v>20</v>
      </c>
      <c r="K13" s="142">
        <v>10</v>
      </c>
      <c r="L13" s="10">
        <v>30</v>
      </c>
      <c r="M13" s="4">
        <v>12</v>
      </c>
      <c r="N13" s="10">
        <v>32</v>
      </c>
      <c r="O13" s="10">
        <v>18</v>
      </c>
      <c r="P13" s="10">
        <v>54</v>
      </c>
      <c r="Q13" s="11">
        <v>3</v>
      </c>
      <c r="R13" s="26">
        <v>4</v>
      </c>
      <c r="S13" s="128">
        <v>6</v>
      </c>
      <c r="U13" s="128" t="s">
        <v>203</v>
      </c>
    </row>
    <row r="14" spans="1:22" ht="15.5" x14ac:dyDescent="0.35">
      <c r="A14" s="1">
        <v>11</v>
      </c>
      <c r="B14" s="3">
        <v>1</v>
      </c>
      <c r="C14" s="3">
        <v>42</v>
      </c>
      <c r="D14" s="3">
        <v>1</v>
      </c>
      <c r="E14" s="3">
        <v>1.6819999999999999</v>
      </c>
      <c r="F14" s="3">
        <v>76.2</v>
      </c>
      <c r="G14" s="9">
        <f t="shared" si="0"/>
        <v>26.934132261434993</v>
      </c>
      <c r="H14" s="128">
        <v>1</v>
      </c>
      <c r="I14" s="10">
        <v>22</v>
      </c>
      <c r="J14" s="10">
        <v>20</v>
      </c>
      <c r="K14" s="142">
        <v>4</v>
      </c>
      <c r="L14" s="10">
        <v>4</v>
      </c>
      <c r="M14" s="4">
        <v>9</v>
      </c>
      <c r="N14" s="10">
        <v>30</v>
      </c>
      <c r="O14" s="10">
        <v>20</v>
      </c>
      <c r="P14" s="10">
        <v>50</v>
      </c>
      <c r="Q14" s="11">
        <v>4</v>
      </c>
      <c r="R14" s="26">
        <v>4</v>
      </c>
      <c r="S14" s="75">
        <v>2</v>
      </c>
      <c r="U14" s="129" t="s">
        <v>135</v>
      </c>
      <c r="V14" s="128"/>
    </row>
    <row r="15" spans="1:22" ht="15.5" x14ac:dyDescent="0.35">
      <c r="A15" s="1">
        <v>12</v>
      </c>
      <c r="B15" s="3">
        <v>1</v>
      </c>
      <c r="C15" s="3">
        <v>41</v>
      </c>
      <c r="D15" s="3">
        <v>1</v>
      </c>
      <c r="E15" s="3">
        <v>1.77</v>
      </c>
      <c r="F15" s="3">
        <v>89.8</v>
      </c>
      <c r="G15" s="9">
        <f t="shared" si="0"/>
        <v>28.663538574483702</v>
      </c>
      <c r="H15" s="128">
        <v>1</v>
      </c>
      <c r="I15" s="10">
        <v>27</v>
      </c>
      <c r="J15" s="10">
        <v>20</v>
      </c>
      <c r="K15" s="142">
        <v>13</v>
      </c>
      <c r="L15" s="10">
        <v>53</v>
      </c>
      <c r="M15" s="4">
        <v>20</v>
      </c>
      <c r="N15" s="10">
        <v>45</v>
      </c>
      <c r="O15" s="10">
        <v>14</v>
      </c>
      <c r="P15" s="10">
        <v>59</v>
      </c>
      <c r="Q15" s="11">
        <v>4</v>
      </c>
      <c r="R15" s="26">
        <v>4</v>
      </c>
      <c r="S15" s="75">
        <v>2</v>
      </c>
      <c r="U15" s="76" t="s">
        <v>136</v>
      </c>
      <c r="V15" s="128">
        <v>1</v>
      </c>
    </row>
    <row r="16" spans="1:22" ht="15.5" x14ac:dyDescent="0.35">
      <c r="A16" s="1">
        <v>13</v>
      </c>
      <c r="B16" s="3">
        <v>1</v>
      </c>
      <c r="C16" s="3">
        <v>58</v>
      </c>
      <c r="D16" s="3">
        <v>1</v>
      </c>
      <c r="E16" s="3">
        <v>1.93</v>
      </c>
      <c r="F16" s="3">
        <v>143</v>
      </c>
      <c r="G16" s="9">
        <f t="shared" si="0"/>
        <v>38.390292356841798</v>
      </c>
      <c r="H16" s="37">
        <v>2</v>
      </c>
      <c r="I16" s="10">
        <v>23</v>
      </c>
      <c r="J16" s="10">
        <v>21</v>
      </c>
      <c r="K16" s="142">
        <v>2</v>
      </c>
      <c r="L16" s="10">
        <v>27</v>
      </c>
      <c r="M16" s="4"/>
      <c r="N16" s="10">
        <v>30</v>
      </c>
      <c r="O16" s="10">
        <v>22</v>
      </c>
      <c r="P16" s="10">
        <v>52</v>
      </c>
      <c r="Q16" s="11">
        <v>4</v>
      </c>
      <c r="R16" s="26">
        <v>4</v>
      </c>
      <c r="S16" s="128">
        <v>6</v>
      </c>
      <c r="U16" s="76" t="s">
        <v>137</v>
      </c>
      <c r="V16" s="128">
        <v>2</v>
      </c>
    </row>
    <row r="17" spans="1:24" ht="15.5" x14ac:dyDescent="0.35">
      <c r="A17" s="1">
        <v>14</v>
      </c>
      <c r="B17" s="3">
        <v>1</v>
      </c>
      <c r="C17" s="3">
        <v>47</v>
      </c>
      <c r="D17" s="3">
        <v>1</v>
      </c>
      <c r="E17" s="3">
        <v>1.81</v>
      </c>
      <c r="F17" s="3">
        <v>96.7</v>
      </c>
      <c r="G17" s="9">
        <f t="shared" si="0"/>
        <v>29.516803516376179</v>
      </c>
      <c r="H17" s="128">
        <v>1</v>
      </c>
      <c r="I17" s="10">
        <v>24</v>
      </c>
      <c r="J17" s="10">
        <v>20</v>
      </c>
      <c r="K17" s="142">
        <v>8</v>
      </c>
      <c r="L17" s="10">
        <v>18</v>
      </c>
      <c r="M17" s="4">
        <v>16</v>
      </c>
      <c r="N17" s="10">
        <v>31</v>
      </c>
      <c r="O17" s="10">
        <v>11</v>
      </c>
      <c r="P17" s="10">
        <v>42</v>
      </c>
      <c r="Q17" s="11">
        <v>2</v>
      </c>
      <c r="R17" s="26">
        <v>5</v>
      </c>
      <c r="S17" s="75">
        <v>2</v>
      </c>
      <c r="U17" s="76" t="s">
        <v>138</v>
      </c>
      <c r="V17" s="128">
        <v>3</v>
      </c>
    </row>
    <row r="18" spans="1:24" ht="15.5" x14ac:dyDescent="0.35">
      <c r="A18" s="1">
        <v>15</v>
      </c>
      <c r="B18" s="3">
        <v>1</v>
      </c>
      <c r="C18" s="3">
        <v>54</v>
      </c>
      <c r="D18" s="3">
        <v>1</v>
      </c>
      <c r="E18" s="3">
        <v>1.88</v>
      </c>
      <c r="F18" s="3">
        <v>93.3</v>
      </c>
      <c r="G18" s="9">
        <f t="shared" si="0"/>
        <v>26.397691263014941</v>
      </c>
      <c r="H18" s="128">
        <v>1</v>
      </c>
      <c r="I18" s="10">
        <v>21</v>
      </c>
      <c r="J18" s="10">
        <v>17</v>
      </c>
      <c r="K18" s="142">
        <v>11</v>
      </c>
      <c r="L18" s="10">
        <v>30</v>
      </c>
      <c r="M18" s="4">
        <v>16</v>
      </c>
      <c r="N18" s="10">
        <v>23</v>
      </c>
      <c r="O18" s="10">
        <v>15</v>
      </c>
      <c r="P18" s="10">
        <v>38</v>
      </c>
      <c r="Q18" s="11">
        <v>2</v>
      </c>
      <c r="R18" s="26">
        <v>5</v>
      </c>
      <c r="S18" s="75">
        <v>2</v>
      </c>
      <c r="U18" s="76" t="s">
        <v>139</v>
      </c>
      <c r="V18" s="128">
        <v>4</v>
      </c>
    </row>
    <row r="19" spans="1:24" ht="15.5" x14ac:dyDescent="0.35">
      <c r="A19" s="1">
        <v>16</v>
      </c>
      <c r="B19" s="3">
        <v>1</v>
      </c>
      <c r="C19" s="3">
        <v>41</v>
      </c>
      <c r="D19" s="3">
        <v>1</v>
      </c>
      <c r="E19" s="3">
        <v>1.71</v>
      </c>
      <c r="F19" s="3">
        <v>87.1</v>
      </c>
      <c r="G19" s="9">
        <f t="shared" si="0"/>
        <v>29.78694299100578</v>
      </c>
      <c r="H19" s="128">
        <v>1</v>
      </c>
      <c r="I19" s="10">
        <v>21</v>
      </c>
      <c r="J19" s="10">
        <v>17</v>
      </c>
      <c r="K19" s="142">
        <v>7</v>
      </c>
      <c r="L19" s="10">
        <v>32</v>
      </c>
      <c r="M19" s="4">
        <v>12</v>
      </c>
      <c r="N19" s="10">
        <v>41</v>
      </c>
      <c r="O19" s="10">
        <v>17</v>
      </c>
      <c r="P19" s="10">
        <v>58</v>
      </c>
      <c r="Q19" s="11">
        <v>3</v>
      </c>
      <c r="R19" s="26">
        <v>5</v>
      </c>
      <c r="S19" s="128">
        <v>6</v>
      </c>
      <c r="U19" s="76" t="s">
        <v>89</v>
      </c>
      <c r="V19" s="128">
        <v>5</v>
      </c>
    </row>
    <row r="20" spans="1:24" ht="15.5" x14ac:dyDescent="0.35">
      <c r="A20" s="1">
        <v>17</v>
      </c>
      <c r="B20" s="3">
        <v>1</v>
      </c>
      <c r="C20" s="3">
        <v>38</v>
      </c>
      <c r="D20" s="3">
        <v>2</v>
      </c>
      <c r="E20" s="3">
        <v>1.7</v>
      </c>
      <c r="F20" s="3">
        <v>57.3</v>
      </c>
      <c r="G20" s="9">
        <f t="shared" si="0"/>
        <v>19.826989619377162</v>
      </c>
      <c r="H20" s="37">
        <v>1</v>
      </c>
      <c r="I20" s="10">
        <v>22</v>
      </c>
      <c r="J20" s="10">
        <v>22</v>
      </c>
      <c r="K20" s="142">
        <v>0</v>
      </c>
      <c r="L20" s="10">
        <v>38</v>
      </c>
      <c r="M20" s="4">
        <v>20</v>
      </c>
      <c r="N20" s="10">
        <v>48</v>
      </c>
      <c r="O20" s="10">
        <v>4</v>
      </c>
      <c r="P20" s="10">
        <v>52</v>
      </c>
      <c r="Q20" s="11">
        <v>1</v>
      </c>
      <c r="R20" s="26">
        <v>1</v>
      </c>
      <c r="S20" s="128">
        <v>6</v>
      </c>
      <c r="U20" s="76" t="s">
        <v>140</v>
      </c>
      <c r="V20" s="128">
        <v>6</v>
      </c>
    </row>
    <row r="21" spans="1:24" ht="15.5" x14ac:dyDescent="0.35">
      <c r="A21" s="1">
        <v>18</v>
      </c>
      <c r="B21" s="3">
        <v>1</v>
      </c>
      <c r="C21" s="3">
        <v>56</v>
      </c>
      <c r="D21" s="3">
        <v>2</v>
      </c>
      <c r="E21" s="3">
        <v>1.72</v>
      </c>
      <c r="F21" s="3">
        <v>84.3</v>
      </c>
      <c r="G21" s="9">
        <f t="shared" si="0"/>
        <v>28.495132504056247</v>
      </c>
      <c r="H21" s="128">
        <v>1</v>
      </c>
      <c r="I21" s="10">
        <v>22</v>
      </c>
      <c r="J21" s="10">
        <v>20</v>
      </c>
      <c r="K21" s="142">
        <v>5</v>
      </c>
      <c r="L21" s="10">
        <v>36</v>
      </c>
      <c r="M21" s="4">
        <v>25</v>
      </c>
      <c r="N21" s="10">
        <v>52</v>
      </c>
      <c r="O21" s="10">
        <v>25</v>
      </c>
      <c r="P21" s="10">
        <v>67</v>
      </c>
      <c r="Q21" s="11">
        <v>2</v>
      </c>
      <c r="R21" s="26">
        <v>2</v>
      </c>
      <c r="S21" s="75">
        <v>2</v>
      </c>
      <c r="U21" s="128"/>
    </row>
    <row r="22" spans="1:24" ht="15.5" x14ac:dyDescent="0.35">
      <c r="A22" s="1">
        <v>19</v>
      </c>
      <c r="B22" s="3">
        <v>1</v>
      </c>
      <c r="C22" s="3">
        <v>41</v>
      </c>
      <c r="D22" s="3">
        <v>2</v>
      </c>
      <c r="E22" s="3">
        <v>1.59</v>
      </c>
      <c r="F22" s="3">
        <v>77.2</v>
      </c>
      <c r="G22" s="9">
        <f t="shared" si="0"/>
        <v>30.536766741821921</v>
      </c>
      <c r="H22" s="37">
        <v>1</v>
      </c>
      <c r="I22" s="10">
        <v>18</v>
      </c>
      <c r="J22" s="10">
        <v>16</v>
      </c>
      <c r="K22" s="142">
        <v>5</v>
      </c>
      <c r="L22" s="10">
        <v>22</v>
      </c>
      <c r="M22" s="4">
        <v>17</v>
      </c>
      <c r="N22" s="10">
        <v>35</v>
      </c>
      <c r="O22" s="10">
        <v>35</v>
      </c>
      <c r="P22" s="10">
        <v>70</v>
      </c>
      <c r="Q22" s="11">
        <v>2</v>
      </c>
      <c r="R22" s="26">
        <v>2</v>
      </c>
      <c r="S22" s="128">
        <v>6</v>
      </c>
      <c r="U22" s="128"/>
    </row>
    <row r="23" spans="1:24" ht="15.5" x14ac:dyDescent="0.35">
      <c r="A23" s="1">
        <v>20</v>
      </c>
      <c r="B23" s="3">
        <v>1</v>
      </c>
      <c r="C23" s="3">
        <v>34</v>
      </c>
      <c r="D23" s="3">
        <v>2</v>
      </c>
      <c r="E23" s="3">
        <v>1.62</v>
      </c>
      <c r="F23" s="3">
        <v>66.3</v>
      </c>
      <c r="G23" s="9">
        <f t="shared" si="0"/>
        <v>25.262917238225874</v>
      </c>
      <c r="H23" s="128">
        <v>1</v>
      </c>
      <c r="I23" s="10">
        <v>22</v>
      </c>
      <c r="J23" s="10">
        <v>16</v>
      </c>
      <c r="K23" s="142">
        <v>14</v>
      </c>
      <c r="L23" s="10">
        <v>17</v>
      </c>
      <c r="M23" s="4">
        <v>20</v>
      </c>
      <c r="N23" s="10">
        <v>44</v>
      </c>
      <c r="O23" s="10">
        <v>12</v>
      </c>
      <c r="P23" s="10">
        <v>56</v>
      </c>
      <c r="Q23" s="11">
        <v>2</v>
      </c>
      <c r="R23" s="26">
        <v>2</v>
      </c>
      <c r="S23" s="128">
        <v>6</v>
      </c>
      <c r="U23" s="13"/>
      <c r="V23" s="266"/>
      <c r="W23" s="266"/>
      <c r="X23" s="266"/>
    </row>
    <row r="24" spans="1:24" ht="15.5" x14ac:dyDescent="0.35">
      <c r="A24" s="1">
        <v>21</v>
      </c>
      <c r="B24" s="3">
        <v>1</v>
      </c>
      <c r="C24" s="3">
        <v>40</v>
      </c>
      <c r="D24" s="3">
        <v>2</v>
      </c>
      <c r="E24" s="3">
        <v>1.635</v>
      </c>
      <c r="F24" s="3">
        <v>120.8</v>
      </c>
      <c r="G24" s="9">
        <f t="shared" si="0"/>
        <v>45.188863638489089</v>
      </c>
      <c r="H24" s="37">
        <v>1</v>
      </c>
      <c r="I24" s="10">
        <v>23</v>
      </c>
      <c r="J24" s="10">
        <v>18</v>
      </c>
      <c r="K24" s="142">
        <v>12</v>
      </c>
      <c r="L24" s="10">
        <v>24</v>
      </c>
      <c r="M24" s="4">
        <v>15</v>
      </c>
      <c r="N24" s="10">
        <v>22</v>
      </c>
      <c r="O24" s="10">
        <v>39</v>
      </c>
      <c r="P24" s="10">
        <v>61</v>
      </c>
      <c r="Q24" s="11">
        <v>4</v>
      </c>
      <c r="R24" s="26">
        <v>2</v>
      </c>
      <c r="S24" s="75">
        <v>2</v>
      </c>
      <c r="U24" s="12"/>
      <c r="V24" s="13"/>
      <c r="W24" s="13"/>
      <c r="X24" s="13"/>
    </row>
    <row r="25" spans="1:24" ht="15.5" x14ac:dyDescent="0.35">
      <c r="A25" s="1">
        <v>22</v>
      </c>
      <c r="B25" s="3">
        <v>1</v>
      </c>
      <c r="C25" s="3">
        <v>44</v>
      </c>
      <c r="D25" s="3">
        <v>2</v>
      </c>
      <c r="E25" s="3">
        <v>1.595</v>
      </c>
      <c r="F25" s="3">
        <v>75</v>
      </c>
      <c r="G25" s="9">
        <f t="shared" si="0"/>
        <v>29.480842365935871</v>
      </c>
      <c r="H25" s="37">
        <v>2</v>
      </c>
      <c r="I25" s="10">
        <v>27</v>
      </c>
      <c r="J25" s="10">
        <v>23</v>
      </c>
      <c r="K25" s="142">
        <v>5</v>
      </c>
      <c r="L25" s="10">
        <v>28</v>
      </c>
      <c r="M25" s="4">
        <v>7</v>
      </c>
      <c r="N25" s="10">
        <v>45</v>
      </c>
      <c r="O25" s="10">
        <v>25</v>
      </c>
      <c r="P25" s="10">
        <v>70</v>
      </c>
      <c r="Q25" s="11">
        <v>4</v>
      </c>
      <c r="R25" s="26">
        <v>2</v>
      </c>
      <c r="S25" s="128">
        <v>6</v>
      </c>
      <c r="U25" s="6"/>
      <c r="V25" s="13"/>
      <c r="W25" s="13"/>
      <c r="X25" s="13"/>
    </row>
    <row r="26" spans="1:24" ht="15.5" x14ac:dyDescent="0.35">
      <c r="A26" s="1">
        <v>23</v>
      </c>
      <c r="B26" s="3">
        <v>1</v>
      </c>
      <c r="C26" s="3">
        <v>30</v>
      </c>
      <c r="D26" s="3">
        <v>2</v>
      </c>
      <c r="E26" s="3">
        <v>1.57</v>
      </c>
      <c r="F26" s="3">
        <v>60.1</v>
      </c>
      <c r="G26" s="9">
        <f t="shared" si="0"/>
        <v>24.382327883484116</v>
      </c>
      <c r="H26" s="128">
        <v>1</v>
      </c>
      <c r="I26" s="10">
        <v>21</v>
      </c>
      <c r="J26" s="10">
        <v>17</v>
      </c>
      <c r="K26" s="142">
        <v>10</v>
      </c>
      <c r="L26" s="10">
        <v>29</v>
      </c>
      <c r="M26" s="4"/>
      <c r="N26" s="10">
        <v>18</v>
      </c>
      <c r="O26" s="10">
        <v>37</v>
      </c>
      <c r="P26" s="10">
        <v>55</v>
      </c>
      <c r="Q26" s="11">
        <v>1</v>
      </c>
      <c r="R26" s="26">
        <v>3</v>
      </c>
      <c r="S26" s="75">
        <v>2</v>
      </c>
      <c r="U26" s="13"/>
      <c r="V26" s="13"/>
      <c r="W26" s="13"/>
      <c r="X26" s="13"/>
    </row>
    <row r="27" spans="1:24" ht="15.5" x14ac:dyDescent="0.35">
      <c r="A27" s="1">
        <v>24</v>
      </c>
      <c r="B27" s="3">
        <v>1</v>
      </c>
      <c r="C27" s="3">
        <v>55</v>
      </c>
      <c r="D27" s="3">
        <v>2</v>
      </c>
      <c r="E27" s="3">
        <v>1.66</v>
      </c>
      <c r="F27" s="3">
        <v>108.6</v>
      </c>
      <c r="G27" s="9">
        <f t="shared" si="0"/>
        <v>39.410654666860211</v>
      </c>
      <c r="H27" s="37">
        <v>2</v>
      </c>
      <c r="I27" s="10">
        <v>24</v>
      </c>
      <c r="J27" s="10">
        <v>22</v>
      </c>
      <c r="K27" s="142">
        <v>4</v>
      </c>
      <c r="L27" s="10">
        <v>40</v>
      </c>
      <c r="M27" s="4">
        <v>12</v>
      </c>
      <c r="N27" s="10">
        <v>40</v>
      </c>
      <c r="O27" s="10">
        <v>7</v>
      </c>
      <c r="P27" s="10">
        <v>47</v>
      </c>
      <c r="Q27" s="11">
        <v>3</v>
      </c>
      <c r="R27" s="26">
        <v>3</v>
      </c>
      <c r="S27" s="75">
        <v>5</v>
      </c>
      <c r="U27" s="13"/>
      <c r="V27" s="13"/>
      <c r="W27" s="13"/>
      <c r="X27" s="13"/>
    </row>
    <row r="28" spans="1:24" ht="15.5" x14ac:dyDescent="0.35">
      <c r="A28" s="1">
        <v>25</v>
      </c>
      <c r="B28" s="3">
        <v>1</v>
      </c>
      <c r="C28" s="3">
        <v>50</v>
      </c>
      <c r="D28" s="3">
        <v>2</v>
      </c>
      <c r="E28" s="3">
        <v>1.58</v>
      </c>
      <c r="F28" s="3">
        <v>89.5</v>
      </c>
      <c r="G28" s="9">
        <f t="shared" si="0"/>
        <v>35.851626341932374</v>
      </c>
      <c r="H28" s="37">
        <v>2</v>
      </c>
      <c r="I28" s="10">
        <v>18</v>
      </c>
      <c r="J28" s="10">
        <v>12</v>
      </c>
      <c r="K28" s="142">
        <v>13</v>
      </c>
      <c r="L28" s="10">
        <v>18</v>
      </c>
      <c r="M28" s="4">
        <v>6</v>
      </c>
      <c r="N28" s="10">
        <v>12</v>
      </c>
      <c r="O28" s="10">
        <v>38</v>
      </c>
      <c r="P28" s="10">
        <v>50</v>
      </c>
      <c r="Q28" s="11">
        <v>3</v>
      </c>
      <c r="R28" s="26">
        <v>3</v>
      </c>
      <c r="S28" s="75">
        <v>5</v>
      </c>
      <c r="U28" s="13"/>
      <c r="V28" s="13"/>
      <c r="W28" s="13"/>
      <c r="X28" s="13"/>
    </row>
    <row r="29" spans="1:24" ht="15.5" x14ac:dyDescent="0.35">
      <c r="A29" s="1">
        <v>26</v>
      </c>
      <c r="B29" s="3">
        <v>1</v>
      </c>
      <c r="C29" s="3">
        <v>56</v>
      </c>
      <c r="D29" s="3">
        <v>2</v>
      </c>
      <c r="E29" s="3">
        <v>1.63</v>
      </c>
      <c r="F29" s="3">
        <v>107.2</v>
      </c>
      <c r="G29" s="9">
        <f t="shared" si="0"/>
        <v>40.3477737212541</v>
      </c>
      <c r="H29" s="37">
        <v>1</v>
      </c>
      <c r="I29" s="10">
        <v>23</v>
      </c>
      <c r="J29" s="10">
        <v>18</v>
      </c>
      <c r="K29" s="142">
        <v>10</v>
      </c>
      <c r="L29" s="10">
        <v>40</v>
      </c>
      <c r="M29" s="4"/>
      <c r="N29" s="10">
        <v>49</v>
      </c>
      <c r="O29" s="10">
        <v>5</v>
      </c>
      <c r="P29" s="10">
        <v>54</v>
      </c>
      <c r="Q29" s="11">
        <v>4</v>
      </c>
      <c r="R29" s="26">
        <v>3</v>
      </c>
      <c r="S29" s="75">
        <v>2</v>
      </c>
      <c r="U29" s="13"/>
      <c r="V29" s="13"/>
      <c r="W29" s="13"/>
      <c r="X29" s="13"/>
    </row>
    <row r="30" spans="1:24" ht="15.5" x14ac:dyDescent="0.35">
      <c r="A30" s="1">
        <v>27</v>
      </c>
      <c r="B30" s="3">
        <v>1</v>
      </c>
      <c r="C30" s="3">
        <v>43</v>
      </c>
      <c r="D30" s="3">
        <v>2</v>
      </c>
      <c r="E30" s="3">
        <v>1.58</v>
      </c>
      <c r="F30" s="3">
        <v>85</v>
      </c>
      <c r="G30" s="9">
        <f t="shared" si="0"/>
        <v>34.049030604069856</v>
      </c>
      <c r="H30" s="128">
        <v>1</v>
      </c>
      <c r="I30" s="10">
        <v>21</v>
      </c>
      <c r="J30" s="10">
        <v>16</v>
      </c>
      <c r="K30" s="142">
        <v>16</v>
      </c>
      <c r="L30" s="10">
        <v>44</v>
      </c>
      <c r="M30" s="4">
        <v>17</v>
      </c>
      <c r="N30" s="10">
        <v>41</v>
      </c>
      <c r="O30" s="10">
        <v>25</v>
      </c>
      <c r="P30" s="10">
        <v>66</v>
      </c>
      <c r="Q30" s="11">
        <v>4</v>
      </c>
      <c r="R30" s="26">
        <v>3</v>
      </c>
      <c r="S30" s="75">
        <v>2</v>
      </c>
      <c r="U30" s="128"/>
    </row>
    <row r="31" spans="1:24" ht="15.5" x14ac:dyDescent="0.35">
      <c r="A31" s="1">
        <v>28</v>
      </c>
      <c r="B31" s="3">
        <v>1</v>
      </c>
      <c r="C31" s="3">
        <v>33</v>
      </c>
      <c r="D31" s="3">
        <v>2</v>
      </c>
      <c r="E31" s="3">
        <v>1.72</v>
      </c>
      <c r="F31" s="3">
        <v>129.80000000000001</v>
      </c>
      <c r="G31" s="9">
        <f t="shared" si="0"/>
        <v>43.875067604110342</v>
      </c>
      <c r="H31" s="37">
        <v>1</v>
      </c>
      <c r="I31" s="10">
        <v>29</v>
      </c>
      <c r="J31" s="10">
        <v>22</v>
      </c>
      <c r="K31" s="142">
        <v>14</v>
      </c>
      <c r="L31" s="10">
        <v>18</v>
      </c>
      <c r="M31" s="4"/>
      <c r="N31" s="10">
        <v>40</v>
      </c>
      <c r="O31" s="10">
        <v>10</v>
      </c>
      <c r="P31" s="10">
        <v>50</v>
      </c>
      <c r="Q31" s="11">
        <v>4</v>
      </c>
      <c r="R31" s="26">
        <v>3</v>
      </c>
      <c r="S31" s="128">
        <v>6</v>
      </c>
      <c r="U31" s="128"/>
    </row>
    <row r="32" spans="1:24" ht="15.5" x14ac:dyDescent="0.35">
      <c r="A32" s="1">
        <v>29</v>
      </c>
      <c r="B32" s="3">
        <v>1</v>
      </c>
      <c r="C32" s="3">
        <v>38</v>
      </c>
      <c r="D32" s="3">
        <v>2</v>
      </c>
      <c r="E32" s="3">
        <v>1.61</v>
      </c>
      <c r="F32" s="3">
        <v>54.7</v>
      </c>
      <c r="G32" s="9">
        <f t="shared" si="0"/>
        <v>21.102580918946028</v>
      </c>
      <c r="H32" s="37">
        <v>2</v>
      </c>
      <c r="I32" s="10">
        <v>24</v>
      </c>
      <c r="J32" s="10">
        <v>20</v>
      </c>
      <c r="K32" s="142">
        <v>7</v>
      </c>
      <c r="L32" s="10">
        <v>68</v>
      </c>
      <c r="M32" s="4">
        <v>10</v>
      </c>
      <c r="N32" s="10">
        <v>51</v>
      </c>
      <c r="O32" s="10">
        <v>24</v>
      </c>
      <c r="P32" s="10">
        <v>75</v>
      </c>
      <c r="Q32" s="11">
        <v>2</v>
      </c>
      <c r="R32" s="26">
        <v>4</v>
      </c>
      <c r="S32" s="75">
        <v>2</v>
      </c>
      <c r="U32" s="128"/>
    </row>
    <row r="33" spans="1:21" ht="15.5" x14ac:dyDescent="0.35">
      <c r="A33" s="1">
        <v>30</v>
      </c>
      <c r="B33" s="3">
        <v>1</v>
      </c>
      <c r="C33" s="3">
        <v>37</v>
      </c>
      <c r="D33" s="3">
        <v>2</v>
      </c>
      <c r="E33" s="3">
        <v>1.67</v>
      </c>
      <c r="F33" s="3">
        <v>82.8</v>
      </c>
      <c r="G33" s="9">
        <f t="shared" si="0"/>
        <v>29.689124744522928</v>
      </c>
      <c r="H33" s="37">
        <v>2</v>
      </c>
      <c r="I33" s="3">
        <v>18</v>
      </c>
      <c r="J33" s="3">
        <v>15</v>
      </c>
      <c r="K33" s="143">
        <v>8</v>
      </c>
      <c r="L33" s="3">
        <v>40</v>
      </c>
      <c r="M33" s="12">
        <v>28</v>
      </c>
      <c r="N33" s="3">
        <v>42</v>
      </c>
      <c r="O33" s="3">
        <v>13</v>
      </c>
      <c r="P33" s="3">
        <v>55</v>
      </c>
      <c r="Q33" s="3">
        <v>2</v>
      </c>
      <c r="R33" s="3">
        <v>4</v>
      </c>
      <c r="S33" s="75">
        <v>3</v>
      </c>
      <c r="U33" s="128"/>
    </row>
    <row r="34" spans="1:21" ht="15.5" x14ac:dyDescent="0.35">
      <c r="A34" s="1">
        <v>31</v>
      </c>
      <c r="B34" s="3">
        <v>1</v>
      </c>
      <c r="C34" s="3">
        <v>29</v>
      </c>
      <c r="D34" s="3">
        <v>2</v>
      </c>
      <c r="E34" s="3">
        <v>1.64</v>
      </c>
      <c r="F34" s="3">
        <v>62.9</v>
      </c>
      <c r="G34" s="9">
        <f t="shared" si="0"/>
        <v>23.386377156454493</v>
      </c>
      <c r="H34" s="37">
        <v>3</v>
      </c>
      <c r="I34" s="10">
        <v>22</v>
      </c>
      <c r="J34" s="10">
        <v>17</v>
      </c>
      <c r="K34" s="142">
        <v>10</v>
      </c>
      <c r="L34" s="10">
        <v>10</v>
      </c>
      <c r="M34" s="4">
        <v>8</v>
      </c>
      <c r="N34" s="10">
        <v>20</v>
      </c>
      <c r="O34" s="10">
        <v>28</v>
      </c>
      <c r="P34" s="10">
        <v>48</v>
      </c>
      <c r="Q34" s="11">
        <v>2</v>
      </c>
      <c r="R34" s="26">
        <v>4</v>
      </c>
      <c r="S34" s="75">
        <v>3</v>
      </c>
      <c r="U34" s="128"/>
    </row>
    <row r="35" spans="1:21" ht="15.5" x14ac:dyDescent="0.35">
      <c r="A35" s="1">
        <v>32</v>
      </c>
      <c r="B35" s="3">
        <v>1</v>
      </c>
      <c r="C35" s="3">
        <v>49</v>
      </c>
      <c r="D35" s="3">
        <v>2</v>
      </c>
      <c r="E35" s="3">
        <v>1.66</v>
      </c>
      <c r="F35" s="3">
        <v>83.5</v>
      </c>
      <c r="G35" s="9">
        <f t="shared" si="0"/>
        <v>30.301930614022357</v>
      </c>
      <c r="H35" s="37">
        <v>1</v>
      </c>
      <c r="I35" s="10">
        <v>26</v>
      </c>
      <c r="J35" s="10">
        <v>21</v>
      </c>
      <c r="K35" s="142">
        <v>10</v>
      </c>
      <c r="L35" s="10">
        <v>30</v>
      </c>
      <c r="M35" s="4"/>
      <c r="N35" s="10">
        <v>27</v>
      </c>
      <c r="O35" s="10">
        <v>19</v>
      </c>
      <c r="P35" s="10">
        <v>46</v>
      </c>
      <c r="Q35" s="11">
        <v>2</v>
      </c>
      <c r="R35" s="26">
        <v>4</v>
      </c>
      <c r="S35" s="128">
        <v>6</v>
      </c>
      <c r="U35" s="128"/>
    </row>
    <row r="36" spans="1:21" ht="15.5" x14ac:dyDescent="0.35">
      <c r="A36" s="1">
        <v>33</v>
      </c>
      <c r="B36" s="3">
        <v>1</v>
      </c>
      <c r="C36" s="17">
        <v>49</v>
      </c>
      <c r="D36" s="3">
        <v>2</v>
      </c>
      <c r="E36" s="3">
        <v>1.61</v>
      </c>
      <c r="F36" s="3">
        <v>72</v>
      </c>
      <c r="G36" s="9">
        <f t="shared" ref="G36:G67" si="1">SUM(F36)/(E36*E36)</f>
        <v>27.776706145596233</v>
      </c>
      <c r="H36" s="128">
        <v>1</v>
      </c>
      <c r="I36" s="10">
        <v>27</v>
      </c>
      <c r="J36" s="10">
        <v>20</v>
      </c>
      <c r="K36" s="142">
        <v>14</v>
      </c>
      <c r="L36" s="10">
        <v>45</v>
      </c>
      <c r="M36" s="4">
        <v>8</v>
      </c>
      <c r="N36" s="10">
        <v>38</v>
      </c>
      <c r="O36" s="10">
        <v>25</v>
      </c>
      <c r="P36" s="10">
        <v>63</v>
      </c>
      <c r="Q36" s="11">
        <v>2</v>
      </c>
      <c r="R36" s="26">
        <v>4</v>
      </c>
      <c r="S36" s="128">
        <v>6</v>
      </c>
      <c r="U36" s="128"/>
    </row>
    <row r="37" spans="1:21" ht="15.5" x14ac:dyDescent="0.35">
      <c r="A37" s="1">
        <v>34</v>
      </c>
      <c r="B37" s="3">
        <v>1</v>
      </c>
      <c r="C37" s="3">
        <v>26</v>
      </c>
      <c r="D37" s="3">
        <v>2</v>
      </c>
      <c r="E37" s="3">
        <v>1.71</v>
      </c>
      <c r="F37" s="3">
        <v>52.4</v>
      </c>
      <c r="G37" s="9">
        <f t="shared" si="1"/>
        <v>17.920043774152731</v>
      </c>
      <c r="H37" s="128">
        <v>1</v>
      </c>
      <c r="I37" s="10">
        <v>21</v>
      </c>
      <c r="J37" s="10">
        <v>16</v>
      </c>
      <c r="K37" s="142">
        <v>15</v>
      </c>
      <c r="L37" s="10">
        <v>16</v>
      </c>
      <c r="M37" s="4">
        <v>10</v>
      </c>
      <c r="N37" s="10">
        <v>33</v>
      </c>
      <c r="O37" s="10">
        <v>20</v>
      </c>
      <c r="P37" s="10">
        <v>53</v>
      </c>
      <c r="Q37" s="11">
        <v>2</v>
      </c>
      <c r="R37" s="26">
        <v>4</v>
      </c>
      <c r="S37" s="128">
        <v>6</v>
      </c>
      <c r="U37" s="128"/>
    </row>
    <row r="38" spans="1:21" ht="15.5" x14ac:dyDescent="0.35">
      <c r="A38" s="1">
        <v>35</v>
      </c>
      <c r="B38" s="3">
        <v>1</v>
      </c>
      <c r="C38" s="3">
        <v>34</v>
      </c>
      <c r="D38" s="3">
        <v>2</v>
      </c>
      <c r="E38" s="3">
        <v>1.7</v>
      </c>
      <c r="F38" s="3">
        <v>106.7</v>
      </c>
      <c r="G38" s="9">
        <f t="shared" si="1"/>
        <v>36.920415224913498</v>
      </c>
      <c r="H38" s="37">
        <v>3</v>
      </c>
      <c r="I38" s="10">
        <v>28</v>
      </c>
      <c r="J38" s="10">
        <v>21</v>
      </c>
      <c r="K38" s="142">
        <v>10</v>
      </c>
      <c r="L38" s="10">
        <v>30</v>
      </c>
      <c r="M38" s="4">
        <v>11</v>
      </c>
      <c r="N38" s="10">
        <v>26</v>
      </c>
      <c r="O38" s="10">
        <v>36</v>
      </c>
      <c r="P38" s="10">
        <v>62</v>
      </c>
      <c r="Q38" s="11">
        <v>2</v>
      </c>
      <c r="R38" s="26">
        <v>4</v>
      </c>
      <c r="S38" s="128">
        <v>6</v>
      </c>
      <c r="U38" s="128"/>
    </row>
    <row r="39" spans="1:21" ht="15.5" x14ac:dyDescent="0.35">
      <c r="A39" s="1">
        <v>36</v>
      </c>
      <c r="B39" s="3">
        <v>1</v>
      </c>
      <c r="C39" s="3">
        <v>44</v>
      </c>
      <c r="D39" s="3">
        <v>2</v>
      </c>
      <c r="E39" s="3">
        <v>1.66</v>
      </c>
      <c r="F39" s="3">
        <v>55.2</v>
      </c>
      <c r="G39" s="9">
        <f t="shared" si="1"/>
        <v>20.031934968790829</v>
      </c>
      <c r="H39" s="37">
        <v>2</v>
      </c>
      <c r="I39" s="3">
        <v>25</v>
      </c>
      <c r="J39" s="3">
        <v>18</v>
      </c>
      <c r="K39" s="142">
        <v>15</v>
      </c>
      <c r="L39" s="3">
        <v>28</v>
      </c>
      <c r="M39" s="4"/>
      <c r="N39" s="3">
        <v>44</v>
      </c>
      <c r="O39" s="3">
        <v>31</v>
      </c>
      <c r="P39" s="3">
        <v>75</v>
      </c>
      <c r="Q39" s="3">
        <v>3</v>
      </c>
      <c r="R39" s="3">
        <v>4</v>
      </c>
      <c r="S39" s="130">
        <v>2</v>
      </c>
      <c r="U39" s="128"/>
    </row>
    <row r="40" spans="1:21" ht="15.5" x14ac:dyDescent="0.35">
      <c r="A40" s="1">
        <v>37</v>
      </c>
      <c r="B40" s="3">
        <v>1</v>
      </c>
      <c r="C40" s="3">
        <v>58</v>
      </c>
      <c r="D40" s="3">
        <v>2</v>
      </c>
      <c r="E40" s="3">
        <v>1.68</v>
      </c>
      <c r="F40" s="3">
        <v>65</v>
      </c>
      <c r="G40" s="9">
        <f t="shared" si="1"/>
        <v>23.030045351473927</v>
      </c>
      <c r="H40" s="37">
        <v>1</v>
      </c>
      <c r="I40" s="10">
        <v>26</v>
      </c>
      <c r="J40" s="10">
        <v>23</v>
      </c>
      <c r="K40" s="142">
        <v>8</v>
      </c>
      <c r="L40" s="10">
        <v>67</v>
      </c>
      <c r="M40" s="4">
        <v>15</v>
      </c>
      <c r="N40" s="10">
        <v>28</v>
      </c>
      <c r="O40" s="10">
        <v>30</v>
      </c>
      <c r="P40" s="10">
        <v>58</v>
      </c>
      <c r="Q40" s="11">
        <v>3</v>
      </c>
      <c r="R40" s="26">
        <v>4</v>
      </c>
      <c r="S40" s="128">
        <v>6</v>
      </c>
      <c r="U40" s="128"/>
    </row>
    <row r="41" spans="1:21" ht="15.5" x14ac:dyDescent="0.35">
      <c r="A41" s="1">
        <v>38</v>
      </c>
      <c r="B41" s="3">
        <v>1</v>
      </c>
      <c r="C41" s="3">
        <v>44</v>
      </c>
      <c r="D41" s="3">
        <v>2</v>
      </c>
      <c r="E41" s="3">
        <v>1.57</v>
      </c>
      <c r="F41" s="3">
        <v>81</v>
      </c>
      <c r="G41" s="9">
        <f t="shared" si="1"/>
        <v>32.86137368655929</v>
      </c>
      <c r="H41" s="128">
        <v>1</v>
      </c>
      <c r="I41" s="10">
        <v>22</v>
      </c>
      <c r="J41" s="10">
        <v>18</v>
      </c>
      <c r="K41" s="142">
        <v>8</v>
      </c>
      <c r="L41" s="10">
        <v>30</v>
      </c>
      <c r="M41" s="4">
        <v>11</v>
      </c>
      <c r="N41" s="10">
        <v>40</v>
      </c>
      <c r="O41" s="10">
        <v>21</v>
      </c>
      <c r="P41" s="10">
        <v>61</v>
      </c>
      <c r="Q41" s="11">
        <v>3</v>
      </c>
      <c r="R41" s="26">
        <v>4</v>
      </c>
      <c r="S41" s="128">
        <v>6</v>
      </c>
      <c r="U41" s="128"/>
    </row>
    <row r="42" spans="1:21" ht="15.5" x14ac:dyDescent="0.35">
      <c r="A42" s="1">
        <v>39</v>
      </c>
      <c r="B42" s="3">
        <v>1</v>
      </c>
      <c r="C42" s="3">
        <v>50</v>
      </c>
      <c r="D42" s="3">
        <v>2</v>
      </c>
      <c r="E42" s="3">
        <v>1.61</v>
      </c>
      <c r="F42" s="3">
        <v>79.2</v>
      </c>
      <c r="G42" s="9">
        <f t="shared" si="1"/>
        <v>30.554376760155854</v>
      </c>
      <c r="H42" s="37">
        <v>1</v>
      </c>
      <c r="I42" s="10">
        <v>20</v>
      </c>
      <c r="J42" s="10">
        <v>18</v>
      </c>
      <c r="K42" s="142">
        <v>2</v>
      </c>
      <c r="L42" s="10">
        <v>28</v>
      </c>
      <c r="M42" s="4"/>
      <c r="N42" s="10">
        <v>38</v>
      </c>
      <c r="O42" s="10">
        <v>30</v>
      </c>
      <c r="P42" s="10">
        <v>68</v>
      </c>
      <c r="Q42" s="11">
        <v>4</v>
      </c>
      <c r="R42" s="26">
        <v>4</v>
      </c>
      <c r="S42" s="75">
        <v>4</v>
      </c>
      <c r="U42" s="128"/>
    </row>
    <row r="43" spans="1:21" ht="15.5" x14ac:dyDescent="0.35">
      <c r="A43" s="1">
        <v>40</v>
      </c>
      <c r="B43" s="3">
        <v>1</v>
      </c>
      <c r="C43" s="3">
        <v>68</v>
      </c>
      <c r="D43" s="3">
        <v>2</v>
      </c>
      <c r="E43" s="3">
        <v>1.64</v>
      </c>
      <c r="F43" s="3">
        <v>76.099999999999994</v>
      </c>
      <c r="G43" s="9">
        <f t="shared" si="1"/>
        <v>28.294170136823322</v>
      </c>
      <c r="H43" s="37">
        <v>2</v>
      </c>
      <c r="I43" s="10">
        <v>20</v>
      </c>
      <c r="J43" s="10">
        <v>15</v>
      </c>
      <c r="K43" s="142">
        <v>18</v>
      </c>
      <c r="L43" s="10">
        <v>40</v>
      </c>
      <c r="M43" s="4">
        <v>12</v>
      </c>
      <c r="N43" s="10">
        <v>40</v>
      </c>
      <c r="O43" s="10">
        <v>35</v>
      </c>
      <c r="P43" s="10">
        <v>75</v>
      </c>
      <c r="Q43" s="11">
        <v>4</v>
      </c>
      <c r="R43" s="26">
        <v>4</v>
      </c>
      <c r="S43" s="75">
        <v>5</v>
      </c>
      <c r="U43" s="128"/>
    </row>
    <row r="44" spans="1:21" ht="15.5" x14ac:dyDescent="0.35">
      <c r="A44" s="1">
        <v>41</v>
      </c>
      <c r="B44" s="3">
        <v>1</v>
      </c>
      <c r="C44" s="3">
        <v>44</v>
      </c>
      <c r="D44" s="3">
        <v>2</v>
      </c>
      <c r="E44" s="3">
        <v>1.63</v>
      </c>
      <c r="F44" s="3">
        <v>82.3</v>
      </c>
      <c r="G44" s="9">
        <f t="shared" si="1"/>
        <v>30.975949414731456</v>
      </c>
      <c r="H44" s="128">
        <v>1</v>
      </c>
      <c r="I44" s="10">
        <v>22</v>
      </c>
      <c r="J44" s="10">
        <v>17</v>
      </c>
      <c r="K44" s="142">
        <v>11</v>
      </c>
      <c r="L44" s="10">
        <v>46</v>
      </c>
      <c r="M44" s="4">
        <v>19</v>
      </c>
      <c r="N44" s="10">
        <v>42</v>
      </c>
      <c r="O44" s="10">
        <v>24</v>
      </c>
      <c r="P44" s="10">
        <v>66</v>
      </c>
      <c r="Q44" s="11">
        <v>4</v>
      </c>
      <c r="R44" s="26">
        <v>4</v>
      </c>
      <c r="S44" s="128">
        <v>6</v>
      </c>
      <c r="U44" s="128"/>
    </row>
    <row r="45" spans="1:21" ht="15.5" x14ac:dyDescent="0.35">
      <c r="A45" s="1">
        <v>42</v>
      </c>
      <c r="B45" s="3">
        <v>1</v>
      </c>
      <c r="C45" s="3">
        <v>50</v>
      </c>
      <c r="D45" s="3">
        <v>2</v>
      </c>
      <c r="E45" s="3">
        <v>1.67</v>
      </c>
      <c r="F45" s="3">
        <v>108.9</v>
      </c>
      <c r="G45" s="9">
        <f t="shared" si="1"/>
        <v>39.047653196600812</v>
      </c>
      <c r="H45" s="37">
        <v>2</v>
      </c>
      <c r="I45" s="10">
        <v>22</v>
      </c>
      <c r="J45" s="10">
        <v>22</v>
      </c>
      <c r="K45" s="142">
        <v>0</v>
      </c>
      <c r="L45" s="10">
        <v>7</v>
      </c>
      <c r="M45" s="4">
        <v>20</v>
      </c>
      <c r="N45" s="10">
        <v>27</v>
      </c>
      <c r="O45" s="10">
        <v>24</v>
      </c>
      <c r="P45" s="10">
        <v>51</v>
      </c>
      <c r="Q45" s="11">
        <v>4</v>
      </c>
      <c r="R45" s="26">
        <v>4</v>
      </c>
      <c r="S45" s="75">
        <v>6</v>
      </c>
      <c r="U45" s="128"/>
    </row>
    <row r="46" spans="1:21" ht="15.5" x14ac:dyDescent="0.35">
      <c r="A46" s="1">
        <v>43</v>
      </c>
      <c r="B46" s="3">
        <v>1</v>
      </c>
      <c r="C46" s="3">
        <v>64</v>
      </c>
      <c r="D46" s="3">
        <v>2</v>
      </c>
      <c r="E46" s="3">
        <v>1.65</v>
      </c>
      <c r="F46" s="3">
        <v>83</v>
      </c>
      <c r="G46" s="9">
        <f t="shared" si="1"/>
        <v>30.486685032139579</v>
      </c>
      <c r="H46" s="37">
        <v>2</v>
      </c>
      <c r="I46" s="10">
        <v>24</v>
      </c>
      <c r="J46" s="10">
        <v>21</v>
      </c>
      <c r="K46" s="142">
        <v>6</v>
      </c>
      <c r="L46" s="10">
        <v>58</v>
      </c>
      <c r="M46" s="4">
        <v>12</v>
      </c>
      <c r="N46" s="10">
        <v>50</v>
      </c>
      <c r="O46" s="10">
        <v>7</v>
      </c>
      <c r="P46" s="10">
        <v>57</v>
      </c>
      <c r="Q46" s="11">
        <v>4</v>
      </c>
      <c r="R46" s="26">
        <v>4</v>
      </c>
      <c r="S46" s="75">
        <v>6</v>
      </c>
      <c r="U46" s="128"/>
    </row>
    <row r="47" spans="1:21" ht="15.5" x14ac:dyDescent="0.35">
      <c r="A47" s="1">
        <v>44</v>
      </c>
      <c r="B47" s="3">
        <v>1</v>
      </c>
      <c r="C47" s="3">
        <v>36</v>
      </c>
      <c r="D47" s="3">
        <v>2</v>
      </c>
      <c r="E47" s="3">
        <v>1.76</v>
      </c>
      <c r="F47" s="3">
        <v>145</v>
      </c>
      <c r="G47" s="9">
        <f t="shared" si="1"/>
        <v>46.810433884297524</v>
      </c>
      <c r="H47" s="37">
        <v>4</v>
      </c>
      <c r="I47" s="10">
        <v>12</v>
      </c>
      <c r="J47" s="10">
        <v>10</v>
      </c>
      <c r="K47" s="142">
        <v>4</v>
      </c>
      <c r="L47" s="10">
        <v>36</v>
      </c>
      <c r="M47" s="4"/>
      <c r="N47" s="10">
        <v>45</v>
      </c>
      <c r="O47" s="10">
        <v>7</v>
      </c>
      <c r="P47" s="10">
        <v>52</v>
      </c>
      <c r="Q47" s="11">
        <v>4</v>
      </c>
      <c r="R47" s="26">
        <v>4</v>
      </c>
      <c r="S47" s="128">
        <v>6</v>
      </c>
      <c r="U47" s="128"/>
    </row>
    <row r="48" spans="1:21" ht="15.5" x14ac:dyDescent="0.35">
      <c r="A48" s="1">
        <v>45</v>
      </c>
      <c r="B48" s="3">
        <v>1</v>
      </c>
      <c r="C48" s="3">
        <v>68</v>
      </c>
      <c r="D48" s="3">
        <v>2</v>
      </c>
      <c r="E48" s="3">
        <v>1.49</v>
      </c>
      <c r="F48" s="3">
        <v>66</v>
      </c>
      <c r="G48" s="9">
        <f t="shared" si="1"/>
        <v>29.728390613035451</v>
      </c>
      <c r="H48" s="128">
        <v>1</v>
      </c>
      <c r="I48" s="10">
        <v>20</v>
      </c>
      <c r="J48" s="10">
        <v>16</v>
      </c>
      <c r="K48" s="142">
        <v>8</v>
      </c>
      <c r="L48" s="10">
        <v>48</v>
      </c>
      <c r="M48" s="4">
        <v>14</v>
      </c>
      <c r="N48" s="10">
        <v>50</v>
      </c>
      <c r="O48" s="10">
        <v>22</v>
      </c>
      <c r="P48" s="10">
        <v>72</v>
      </c>
      <c r="Q48" s="11">
        <v>5</v>
      </c>
      <c r="R48" s="26">
        <v>4</v>
      </c>
      <c r="S48" s="75">
        <v>1</v>
      </c>
      <c r="U48" s="128"/>
    </row>
    <row r="49" spans="1:21" ht="15.5" x14ac:dyDescent="0.35">
      <c r="A49" s="1">
        <v>46</v>
      </c>
      <c r="B49" s="3">
        <v>1</v>
      </c>
      <c r="C49" s="3">
        <v>50</v>
      </c>
      <c r="D49" s="3">
        <v>2</v>
      </c>
      <c r="E49" s="3">
        <v>1.74</v>
      </c>
      <c r="F49" s="3">
        <v>92</v>
      </c>
      <c r="G49" s="9">
        <f t="shared" si="1"/>
        <v>30.38710529792575</v>
      </c>
      <c r="H49" s="37">
        <v>4</v>
      </c>
      <c r="I49" s="10">
        <v>22</v>
      </c>
      <c r="J49" s="10">
        <v>20</v>
      </c>
      <c r="K49" s="142">
        <v>4</v>
      </c>
      <c r="L49" s="10">
        <v>32</v>
      </c>
      <c r="M49" s="4"/>
      <c r="N49" s="10">
        <v>33</v>
      </c>
      <c r="O49" s="10">
        <v>30</v>
      </c>
      <c r="P49" s="10">
        <v>63</v>
      </c>
      <c r="Q49" s="11">
        <v>3</v>
      </c>
      <c r="R49" s="26">
        <v>5</v>
      </c>
      <c r="S49" s="75">
        <v>2</v>
      </c>
      <c r="U49" s="128"/>
    </row>
    <row r="50" spans="1:21" ht="15.5" x14ac:dyDescent="0.35">
      <c r="A50" s="1">
        <v>47</v>
      </c>
      <c r="B50" s="3">
        <v>1</v>
      </c>
      <c r="C50" s="3">
        <v>77</v>
      </c>
      <c r="D50" s="3">
        <v>2</v>
      </c>
      <c r="E50" s="3">
        <v>1.62</v>
      </c>
      <c r="F50" s="3">
        <v>77.599999999999994</v>
      </c>
      <c r="G50" s="9">
        <f t="shared" si="1"/>
        <v>29.568663313519274</v>
      </c>
      <c r="H50" s="37">
        <v>2</v>
      </c>
      <c r="I50" s="10">
        <v>22</v>
      </c>
      <c r="J50" s="10">
        <v>20</v>
      </c>
      <c r="K50" s="142">
        <v>4</v>
      </c>
      <c r="L50" s="10">
        <v>45</v>
      </c>
      <c r="M50" s="4">
        <v>13</v>
      </c>
      <c r="N50" s="10">
        <v>35</v>
      </c>
      <c r="O50" s="10">
        <v>17</v>
      </c>
      <c r="P50" s="10">
        <v>52</v>
      </c>
      <c r="Q50" s="11">
        <v>3</v>
      </c>
      <c r="R50" s="26">
        <v>5</v>
      </c>
      <c r="S50" s="128">
        <v>6</v>
      </c>
      <c r="U50" s="128"/>
    </row>
    <row r="51" spans="1:21" ht="15.5" x14ac:dyDescent="0.35">
      <c r="A51" s="1">
        <v>48</v>
      </c>
      <c r="B51" s="3">
        <v>1</v>
      </c>
      <c r="C51" s="3">
        <v>73</v>
      </c>
      <c r="D51" s="3">
        <v>2</v>
      </c>
      <c r="E51" s="3">
        <v>1.55</v>
      </c>
      <c r="F51" s="3">
        <v>62.8</v>
      </c>
      <c r="G51" s="9">
        <f t="shared" si="1"/>
        <v>26.139438085327779</v>
      </c>
      <c r="H51" s="37">
        <v>2</v>
      </c>
      <c r="I51" s="10">
        <v>22</v>
      </c>
      <c r="J51" s="10">
        <v>14</v>
      </c>
      <c r="K51" s="142">
        <v>22</v>
      </c>
      <c r="L51" s="10">
        <v>68</v>
      </c>
      <c r="M51" s="4">
        <v>16</v>
      </c>
      <c r="N51" s="10">
        <v>55</v>
      </c>
      <c r="O51" s="10">
        <v>25</v>
      </c>
      <c r="P51" s="10">
        <v>80</v>
      </c>
      <c r="Q51" s="11">
        <v>3</v>
      </c>
      <c r="R51" s="26">
        <v>5</v>
      </c>
      <c r="S51" s="128">
        <v>6</v>
      </c>
      <c r="U51" s="128"/>
    </row>
    <row r="52" spans="1:21" ht="15.5" x14ac:dyDescent="0.35">
      <c r="A52" s="1">
        <v>49</v>
      </c>
      <c r="B52" s="3">
        <v>1</v>
      </c>
      <c r="C52" s="3">
        <v>40</v>
      </c>
      <c r="D52" s="3">
        <v>2</v>
      </c>
      <c r="E52" s="3">
        <v>1.63</v>
      </c>
      <c r="F52" s="3">
        <v>67</v>
      </c>
      <c r="G52" s="9">
        <f t="shared" si="1"/>
        <v>25.217358575783809</v>
      </c>
      <c r="H52" s="128">
        <v>1</v>
      </c>
      <c r="I52" s="10">
        <v>20</v>
      </c>
      <c r="J52" s="10">
        <v>17</v>
      </c>
      <c r="K52" s="142">
        <v>-5</v>
      </c>
      <c r="L52" s="10">
        <v>58</v>
      </c>
      <c r="M52" s="4">
        <v>-6</v>
      </c>
      <c r="N52" s="10">
        <v>55</v>
      </c>
      <c r="O52" s="10">
        <v>0</v>
      </c>
      <c r="P52" s="10">
        <v>55</v>
      </c>
      <c r="Q52" s="11">
        <v>4</v>
      </c>
      <c r="R52" s="26">
        <v>5</v>
      </c>
      <c r="S52" s="75">
        <v>2</v>
      </c>
      <c r="U52" s="128"/>
    </row>
    <row r="53" spans="1:21" ht="15.5" x14ac:dyDescent="0.35">
      <c r="A53" s="1">
        <v>50</v>
      </c>
      <c r="B53" s="3">
        <v>1</v>
      </c>
      <c r="C53" s="3">
        <v>74</v>
      </c>
      <c r="D53" s="3">
        <v>2</v>
      </c>
      <c r="E53" s="3">
        <v>1.64</v>
      </c>
      <c r="F53" s="3">
        <v>92</v>
      </c>
      <c r="G53" s="9">
        <f t="shared" si="1"/>
        <v>34.205829863176689</v>
      </c>
      <c r="H53" s="37">
        <v>1</v>
      </c>
      <c r="I53" s="10">
        <v>28</v>
      </c>
      <c r="J53" s="10">
        <v>22</v>
      </c>
      <c r="K53" s="142">
        <v>9</v>
      </c>
      <c r="L53" s="10">
        <v>48</v>
      </c>
      <c r="M53" s="4"/>
      <c r="N53" s="10">
        <v>55</v>
      </c>
      <c r="O53" s="10">
        <v>13</v>
      </c>
      <c r="P53" s="10">
        <v>68</v>
      </c>
      <c r="Q53" s="11">
        <v>4</v>
      </c>
      <c r="R53" s="26">
        <v>5</v>
      </c>
      <c r="S53" s="128">
        <v>6</v>
      </c>
      <c r="U53" s="128"/>
    </row>
    <row r="54" spans="1:21" ht="15.5" x14ac:dyDescent="0.35">
      <c r="A54" s="1">
        <v>51</v>
      </c>
      <c r="B54" s="3">
        <v>1</v>
      </c>
      <c r="C54" s="3">
        <v>51</v>
      </c>
      <c r="D54" s="3">
        <v>2</v>
      </c>
      <c r="E54" s="3">
        <v>1.53</v>
      </c>
      <c r="F54" s="3">
        <v>78.7</v>
      </c>
      <c r="G54" s="9">
        <f t="shared" si="1"/>
        <v>33.61954803707976</v>
      </c>
      <c r="H54" s="128">
        <v>1</v>
      </c>
      <c r="I54" s="10">
        <v>25</v>
      </c>
      <c r="J54" s="10">
        <v>20</v>
      </c>
      <c r="K54" s="142">
        <v>11</v>
      </c>
      <c r="L54" s="10">
        <v>40</v>
      </c>
      <c r="M54" s="4">
        <v>24</v>
      </c>
      <c r="N54" s="10">
        <v>45</v>
      </c>
      <c r="O54" s="10">
        <v>17</v>
      </c>
      <c r="P54" s="10">
        <v>62</v>
      </c>
      <c r="Q54" s="11">
        <v>4</v>
      </c>
      <c r="R54" s="26">
        <v>5</v>
      </c>
      <c r="S54" s="128">
        <v>6</v>
      </c>
      <c r="U54" s="128"/>
    </row>
    <row r="55" spans="1:21" ht="15.5" x14ac:dyDescent="0.35">
      <c r="A55" s="1">
        <v>52</v>
      </c>
      <c r="B55" s="3">
        <v>2</v>
      </c>
      <c r="C55" s="3">
        <v>40</v>
      </c>
      <c r="D55" s="3">
        <v>1</v>
      </c>
      <c r="E55" s="3">
        <v>1.8</v>
      </c>
      <c r="F55" s="3">
        <v>98</v>
      </c>
      <c r="G55" s="9">
        <f t="shared" si="1"/>
        <v>30.246913580246911</v>
      </c>
      <c r="H55" s="128">
        <v>1</v>
      </c>
      <c r="I55" s="3">
        <v>23</v>
      </c>
      <c r="J55" s="3">
        <v>23</v>
      </c>
      <c r="K55" s="143">
        <v>0</v>
      </c>
      <c r="L55" s="3">
        <v>28</v>
      </c>
      <c r="M55" s="12">
        <v>25</v>
      </c>
      <c r="N55" s="3">
        <v>32</v>
      </c>
      <c r="O55" s="3">
        <v>8</v>
      </c>
      <c r="P55" s="3">
        <v>40</v>
      </c>
      <c r="Q55" s="3">
        <v>1</v>
      </c>
      <c r="R55" s="3">
        <v>1</v>
      </c>
      <c r="S55" s="128">
        <v>6</v>
      </c>
      <c r="U55" s="128"/>
    </row>
    <row r="56" spans="1:21" ht="15.5" x14ac:dyDescent="0.35">
      <c r="A56" s="1">
        <v>53</v>
      </c>
      <c r="B56" s="3">
        <v>2</v>
      </c>
      <c r="C56" s="3">
        <v>40</v>
      </c>
      <c r="D56" s="3">
        <v>1</v>
      </c>
      <c r="E56" s="3">
        <v>1.8</v>
      </c>
      <c r="F56" s="3">
        <v>98</v>
      </c>
      <c r="G56" s="9">
        <f t="shared" si="1"/>
        <v>30.246913580246911</v>
      </c>
      <c r="H56" s="128">
        <v>1</v>
      </c>
      <c r="I56" s="3">
        <v>23</v>
      </c>
      <c r="J56" s="3">
        <v>23</v>
      </c>
      <c r="K56" s="143">
        <v>0</v>
      </c>
      <c r="L56" s="3">
        <v>28</v>
      </c>
      <c r="M56" s="12">
        <v>25</v>
      </c>
      <c r="N56" s="3">
        <v>32</v>
      </c>
      <c r="O56" s="3">
        <v>8</v>
      </c>
      <c r="P56" s="3">
        <v>40</v>
      </c>
      <c r="Q56" s="3">
        <v>1</v>
      </c>
      <c r="R56" s="3">
        <v>1</v>
      </c>
      <c r="S56" s="128">
        <v>6</v>
      </c>
      <c r="U56" s="128"/>
    </row>
    <row r="57" spans="1:21" ht="15.5" x14ac:dyDescent="0.35">
      <c r="A57" s="1">
        <v>54</v>
      </c>
      <c r="B57" s="3">
        <v>2</v>
      </c>
      <c r="C57" s="3">
        <v>40</v>
      </c>
      <c r="D57" s="3">
        <v>1</v>
      </c>
      <c r="E57" s="3">
        <v>1.8</v>
      </c>
      <c r="F57" s="3">
        <v>98</v>
      </c>
      <c r="G57" s="9">
        <f t="shared" si="1"/>
        <v>30.246913580246911</v>
      </c>
      <c r="H57" s="128">
        <v>1</v>
      </c>
      <c r="I57" s="3">
        <v>23</v>
      </c>
      <c r="J57" s="3">
        <v>23</v>
      </c>
      <c r="K57" s="143">
        <v>0</v>
      </c>
      <c r="L57" s="3">
        <v>28</v>
      </c>
      <c r="M57" s="12">
        <v>25</v>
      </c>
      <c r="N57" s="3">
        <v>32</v>
      </c>
      <c r="O57" s="3">
        <v>8</v>
      </c>
      <c r="P57" s="3">
        <v>40</v>
      </c>
      <c r="Q57" s="3">
        <v>1</v>
      </c>
      <c r="R57" s="3">
        <v>1</v>
      </c>
      <c r="S57" s="128">
        <v>6</v>
      </c>
      <c r="U57" s="128"/>
    </row>
    <row r="58" spans="1:21" ht="15.5" x14ac:dyDescent="0.35">
      <c r="A58" s="1">
        <v>55</v>
      </c>
      <c r="B58" s="3">
        <v>2</v>
      </c>
      <c r="C58" s="3">
        <v>46</v>
      </c>
      <c r="D58" s="3">
        <v>1</v>
      </c>
      <c r="E58" s="3">
        <v>1.86</v>
      </c>
      <c r="F58" s="3">
        <v>117.1</v>
      </c>
      <c r="G58" s="9">
        <f t="shared" si="1"/>
        <v>33.84784368135044</v>
      </c>
      <c r="H58" s="128">
        <v>1</v>
      </c>
      <c r="I58" s="3">
        <v>24</v>
      </c>
      <c r="J58" s="3">
        <v>22</v>
      </c>
      <c r="K58" s="143">
        <v>3</v>
      </c>
      <c r="L58" s="3">
        <v>17</v>
      </c>
      <c r="M58" s="12">
        <v>20</v>
      </c>
      <c r="N58" s="3">
        <v>36</v>
      </c>
      <c r="O58" s="3">
        <v>10</v>
      </c>
      <c r="P58" s="3">
        <v>46</v>
      </c>
      <c r="Q58" s="3">
        <v>2</v>
      </c>
      <c r="R58" s="3">
        <v>2</v>
      </c>
      <c r="S58" s="128">
        <v>6</v>
      </c>
      <c r="U58" s="128"/>
    </row>
    <row r="59" spans="1:21" ht="15.5" x14ac:dyDescent="0.35">
      <c r="A59" s="1">
        <v>56</v>
      </c>
      <c r="B59" s="3">
        <v>2</v>
      </c>
      <c r="C59" s="3">
        <v>46</v>
      </c>
      <c r="D59" s="3">
        <v>1</v>
      </c>
      <c r="E59" s="3">
        <v>1.86</v>
      </c>
      <c r="F59" s="3">
        <v>117.1</v>
      </c>
      <c r="G59" s="9">
        <f t="shared" si="1"/>
        <v>33.84784368135044</v>
      </c>
      <c r="H59" s="128">
        <v>1</v>
      </c>
      <c r="I59" s="3">
        <v>24</v>
      </c>
      <c r="J59" s="3">
        <v>22</v>
      </c>
      <c r="K59" s="143">
        <v>3</v>
      </c>
      <c r="L59" s="3">
        <v>17</v>
      </c>
      <c r="M59" s="12">
        <v>20</v>
      </c>
      <c r="N59" s="3">
        <v>36</v>
      </c>
      <c r="O59" s="3">
        <v>10</v>
      </c>
      <c r="P59" s="3">
        <v>46</v>
      </c>
      <c r="Q59" s="3">
        <v>2</v>
      </c>
      <c r="R59" s="3">
        <v>2</v>
      </c>
      <c r="S59" s="128">
        <v>6</v>
      </c>
      <c r="U59" s="128"/>
    </row>
    <row r="60" spans="1:21" ht="15.5" x14ac:dyDescent="0.35">
      <c r="A60" s="1">
        <v>57</v>
      </c>
      <c r="B60" s="3">
        <v>2</v>
      </c>
      <c r="C60" s="3">
        <v>46</v>
      </c>
      <c r="D60" s="3">
        <v>1</v>
      </c>
      <c r="E60" s="3">
        <v>1.86</v>
      </c>
      <c r="F60" s="3">
        <v>117.1</v>
      </c>
      <c r="G60" s="9">
        <f t="shared" si="1"/>
        <v>33.84784368135044</v>
      </c>
      <c r="H60" s="128">
        <v>1</v>
      </c>
      <c r="I60" s="3">
        <v>24</v>
      </c>
      <c r="J60" s="3">
        <v>22</v>
      </c>
      <c r="K60" s="143">
        <v>3</v>
      </c>
      <c r="L60" s="3">
        <v>17</v>
      </c>
      <c r="M60" s="12">
        <v>20</v>
      </c>
      <c r="N60" s="3">
        <v>36</v>
      </c>
      <c r="O60" s="3">
        <v>10</v>
      </c>
      <c r="P60" s="3">
        <v>46</v>
      </c>
      <c r="Q60" s="3">
        <v>2</v>
      </c>
      <c r="R60" s="3">
        <v>2</v>
      </c>
      <c r="S60" s="128">
        <v>6</v>
      </c>
      <c r="U60" s="128"/>
    </row>
    <row r="61" spans="1:21" ht="15.5" x14ac:dyDescent="0.35">
      <c r="A61" s="1">
        <v>58</v>
      </c>
      <c r="B61" s="3">
        <v>2</v>
      </c>
      <c r="C61" s="3">
        <v>38</v>
      </c>
      <c r="D61" s="3">
        <v>1</v>
      </c>
      <c r="E61" s="3">
        <v>1.63</v>
      </c>
      <c r="F61" s="3">
        <v>77.599999999999994</v>
      </c>
      <c r="G61" s="9">
        <f t="shared" si="1"/>
        <v>29.206970529564529</v>
      </c>
      <c r="H61" s="128">
        <v>1</v>
      </c>
      <c r="I61" s="3">
        <v>17</v>
      </c>
      <c r="J61" s="3">
        <v>15</v>
      </c>
      <c r="K61" s="143">
        <v>9</v>
      </c>
      <c r="L61" s="3">
        <v>2</v>
      </c>
      <c r="M61" s="12">
        <v>2</v>
      </c>
      <c r="N61" s="3">
        <v>4</v>
      </c>
      <c r="O61" s="3">
        <v>47</v>
      </c>
      <c r="P61" s="3">
        <v>51</v>
      </c>
      <c r="Q61" s="3">
        <v>4</v>
      </c>
      <c r="R61" s="3">
        <v>2</v>
      </c>
      <c r="S61" s="3">
        <v>2</v>
      </c>
      <c r="U61" s="128"/>
    </row>
    <row r="62" spans="1:21" ht="15.5" x14ac:dyDescent="0.35">
      <c r="A62" s="1">
        <v>59</v>
      </c>
      <c r="B62" s="3">
        <v>2</v>
      </c>
      <c r="C62" s="3">
        <v>38</v>
      </c>
      <c r="D62" s="3">
        <v>1</v>
      </c>
      <c r="E62" s="3">
        <v>1.63</v>
      </c>
      <c r="F62" s="3">
        <v>77.599999999999994</v>
      </c>
      <c r="G62" s="9">
        <f t="shared" si="1"/>
        <v>29.206970529564529</v>
      </c>
      <c r="H62" s="128">
        <v>1</v>
      </c>
      <c r="I62" s="3">
        <v>17</v>
      </c>
      <c r="J62" s="3">
        <v>15</v>
      </c>
      <c r="K62" s="143">
        <v>9</v>
      </c>
      <c r="L62" s="3">
        <v>2</v>
      </c>
      <c r="M62" s="12">
        <v>2</v>
      </c>
      <c r="N62" s="3">
        <v>4</v>
      </c>
      <c r="O62" s="3">
        <v>47</v>
      </c>
      <c r="P62" s="3">
        <v>51</v>
      </c>
      <c r="Q62" s="3">
        <v>4</v>
      </c>
      <c r="R62" s="3">
        <v>2</v>
      </c>
      <c r="S62" s="3">
        <v>2</v>
      </c>
      <c r="U62" s="128"/>
    </row>
    <row r="63" spans="1:21" ht="15.5" x14ac:dyDescent="0.35">
      <c r="A63" s="1">
        <v>60</v>
      </c>
      <c r="B63" s="3">
        <v>2</v>
      </c>
      <c r="C63" s="3">
        <v>38</v>
      </c>
      <c r="D63" s="3">
        <v>1</v>
      </c>
      <c r="E63" s="3">
        <v>1.63</v>
      </c>
      <c r="F63" s="3">
        <v>77.599999999999994</v>
      </c>
      <c r="G63" s="9">
        <f t="shared" si="1"/>
        <v>29.206970529564529</v>
      </c>
      <c r="H63" s="128">
        <v>1</v>
      </c>
      <c r="I63" s="3">
        <v>17</v>
      </c>
      <c r="J63" s="3">
        <v>15</v>
      </c>
      <c r="K63" s="143">
        <v>9</v>
      </c>
      <c r="L63" s="3">
        <v>2</v>
      </c>
      <c r="M63" s="12">
        <v>2</v>
      </c>
      <c r="N63" s="3">
        <v>4</v>
      </c>
      <c r="O63" s="3">
        <v>47</v>
      </c>
      <c r="P63" s="3">
        <v>51</v>
      </c>
      <c r="Q63" s="3">
        <v>4</v>
      </c>
      <c r="R63" s="3">
        <v>2</v>
      </c>
      <c r="S63" s="3">
        <v>2</v>
      </c>
      <c r="U63" s="128"/>
    </row>
    <row r="64" spans="1:21" ht="15.5" x14ac:dyDescent="0.35">
      <c r="A64" s="1">
        <v>61</v>
      </c>
      <c r="B64" s="3">
        <v>2</v>
      </c>
      <c r="C64" s="3">
        <v>53</v>
      </c>
      <c r="D64" s="3">
        <v>1</v>
      </c>
      <c r="E64" s="3">
        <v>1.8</v>
      </c>
      <c r="F64" s="3">
        <v>99</v>
      </c>
      <c r="G64" s="9">
        <f t="shared" si="1"/>
        <v>30.555555555555554</v>
      </c>
      <c r="H64" s="128">
        <v>1</v>
      </c>
      <c r="I64" s="10">
        <v>23</v>
      </c>
      <c r="J64" s="10">
        <v>23</v>
      </c>
      <c r="K64" s="143">
        <v>0</v>
      </c>
      <c r="L64" s="10">
        <v>25</v>
      </c>
      <c r="M64" s="12"/>
      <c r="N64" s="10">
        <v>40</v>
      </c>
      <c r="O64" s="10">
        <v>10</v>
      </c>
      <c r="P64" s="10">
        <v>50</v>
      </c>
      <c r="Q64" s="11">
        <v>4</v>
      </c>
      <c r="R64" s="11">
        <v>2</v>
      </c>
      <c r="S64" s="128">
        <v>6</v>
      </c>
      <c r="U64" s="128"/>
    </row>
    <row r="65" spans="1:21" ht="15.5" x14ac:dyDescent="0.35">
      <c r="A65" s="1">
        <v>62</v>
      </c>
      <c r="B65" s="3">
        <v>2</v>
      </c>
      <c r="C65" s="3">
        <v>53</v>
      </c>
      <c r="D65" s="3">
        <v>1</v>
      </c>
      <c r="E65" s="3">
        <v>1.8</v>
      </c>
      <c r="F65" s="3">
        <v>99</v>
      </c>
      <c r="G65" s="9">
        <f t="shared" si="1"/>
        <v>30.555555555555554</v>
      </c>
      <c r="H65" s="128">
        <v>1</v>
      </c>
      <c r="I65" s="10">
        <v>23</v>
      </c>
      <c r="J65" s="10">
        <v>23</v>
      </c>
      <c r="K65" s="143">
        <v>0</v>
      </c>
      <c r="L65" s="10">
        <v>25</v>
      </c>
      <c r="M65" s="12"/>
      <c r="N65" s="10">
        <v>40</v>
      </c>
      <c r="O65" s="10">
        <v>10</v>
      </c>
      <c r="P65" s="10">
        <v>50</v>
      </c>
      <c r="Q65" s="11">
        <v>4</v>
      </c>
      <c r="R65" s="11">
        <v>2</v>
      </c>
      <c r="S65" s="128">
        <v>6</v>
      </c>
      <c r="U65" s="128"/>
    </row>
    <row r="66" spans="1:21" ht="15.5" x14ac:dyDescent="0.35">
      <c r="A66" s="1">
        <v>63</v>
      </c>
      <c r="B66" s="3">
        <v>2</v>
      </c>
      <c r="C66" s="3">
        <v>53</v>
      </c>
      <c r="D66" s="3">
        <v>1</v>
      </c>
      <c r="E66" s="3">
        <v>1.8</v>
      </c>
      <c r="F66" s="3">
        <v>99</v>
      </c>
      <c r="G66" s="9">
        <f t="shared" si="1"/>
        <v>30.555555555555554</v>
      </c>
      <c r="H66" s="128">
        <v>1</v>
      </c>
      <c r="I66" s="10">
        <v>23</v>
      </c>
      <c r="J66" s="10">
        <v>23</v>
      </c>
      <c r="K66" s="143">
        <v>0</v>
      </c>
      <c r="L66" s="10">
        <v>25</v>
      </c>
      <c r="M66" s="12"/>
      <c r="N66" s="10">
        <v>40</v>
      </c>
      <c r="O66" s="10">
        <v>10</v>
      </c>
      <c r="P66" s="10">
        <v>50</v>
      </c>
      <c r="Q66" s="11">
        <v>4</v>
      </c>
      <c r="R66" s="11">
        <v>2</v>
      </c>
      <c r="S66" s="128">
        <v>6</v>
      </c>
      <c r="U66" s="128"/>
    </row>
    <row r="67" spans="1:21" ht="15.5" x14ac:dyDescent="0.35">
      <c r="A67" s="1">
        <v>64</v>
      </c>
      <c r="B67" s="3">
        <v>2</v>
      </c>
      <c r="C67" s="3">
        <v>45</v>
      </c>
      <c r="D67" s="3">
        <v>1</v>
      </c>
      <c r="E67" s="3">
        <v>1.74</v>
      </c>
      <c r="F67" s="3">
        <v>81.7</v>
      </c>
      <c r="G67" s="9">
        <f t="shared" si="1"/>
        <v>26.98507068304928</v>
      </c>
      <c r="H67" s="128">
        <v>1</v>
      </c>
      <c r="I67" s="3">
        <v>21</v>
      </c>
      <c r="J67" s="3">
        <v>21</v>
      </c>
      <c r="K67" s="143">
        <v>0</v>
      </c>
      <c r="L67" s="3">
        <v>3</v>
      </c>
      <c r="M67" s="12">
        <v>20</v>
      </c>
      <c r="N67" s="3">
        <v>22</v>
      </c>
      <c r="O67" s="3">
        <v>13</v>
      </c>
      <c r="P67" s="3">
        <v>35</v>
      </c>
      <c r="Q67" s="3">
        <v>1</v>
      </c>
      <c r="R67" s="3">
        <v>4</v>
      </c>
      <c r="S67" s="3">
        <v>4</v>
      </c>
      <c r="U67" s="128"/>
    </row>
    <row r="68" spans="1:21" ht="15.5" x14ac:dyDescent="0.35">
      <c r="A68" s="1">
        <v>65</v>
      </c>
      <c r="B68" s="3">
        <v>2</v>
      </c>
      <c r="C68" s="3">
        <v>45</v>
      </c>
      <c r="D68" s="3">
        <v>1</v>
      </c>
      <c r="E68" s="3">
        <v>1.74</v>
      </c>
      <c r="F68" s="3">
        <v>81.7</v>
      </c>
      <c r="G68" s="9">
        <f t="shared" ref="G68:G99" si="2">SUM(F68)/(E68*E68)</f>
        <v>26.98507068304928</v>
      </c>
      <c r="H68" s="128">
        <v>1</v>
      </c>
      <c r="I68" s="3">
        <v>21</v>
      </c>
      <c r="J68" s="3">
        <v>21</v>
      </c>
      <c r="K68" s="143">
        <v>0</v>
      </c>
      <c r="L68" s="3">
        <v>3</v>
      </c>
      <c r="M68" s="12">
        <v>20</v>
      </c>
      <c r="N68" s="3">
        <v>22</v>
      </c>
      <c r="O68" s="3">
        <v>13</v>
      </c>
      <c r="P68" s="3">
        <v>35</v>
      </c>
      <c r="Q68" s="3">
        <v>1</v>
      </c>
      <c r="R68" s="3">
        <v>4</v>
      </c>
      <c r="S68" s="3">
        <v>4</v>
      </c>
      <c r="U68" s="128"/>
    </row>
    <row r="69" spans="1:21" ht="15.5" x14ac:dyDescent="0.35">
      <c r="A69" s="1">
        <v>66</v>
      </c>
      <c r="B69" s="3">
        <v>2</v>
      </c>
      <c r="C69" s="3">
        <v>45</v>
      </c>
      <c r="D69" s="3">
        <v>1</v>
      </c>
      <c r="E69" s="3">
        <v>1.74</v>
      </c>
      <c r="F69" s="3">
        <v>81.7</v>
      </c>
      <c r="G69" s="9">
        <f t="shared" si="2"/>
        <v>26.98507068304928</v>
      </c>
      <c r="H69" s="128">
        <v>1</v>
      </c>
      <c r="I69" s="3">
        <v>21</v>
      </c>
      <c r="J69" s="3">
        <v>21</v>
      </c>
      <c r="K69" s="143">
        <v>0</v>
      </c>
      <c r="L69" s="3">
        <v>3</v>
      </c>
      <c r="M69" s="12">
        <v>20</v>
      </c>
      <c r="N69" s="3">
        <v>22</v>
      </c>
      <c r="O69" s="3">
        <v>13</v>
      </c>
      <c r="P69" s="3">
        <v>35</v>
      </c>
      <c r="Q69" s="3">
        <v>1</v>
      </c>
      <c r="R69" s="3">
        <v>4</v>
      </c>
      <c r="S69" s="3">
        <v>4</v>
      </c>
      <c r="U69" s="128"/>
    </row>
    <row r="70" spans="1:21" ht="15.5" x14ac:dyDescent="0.35">
      <c r="A70" s="1">
        <v>67</v>
      </c>
      <c r="B70" s="3">
        <v>2</v>
      </c>
      <c r="C70" s="3">
        <v>60</v>
      </c>
      <c r="D70" s="3">
        <v>1</v>
      </c>
      <c r="E70" s="3">
        <v>1.69</v>
      </c>
      <c r="F70" s="3">
        <v>90.7</v>
      </c>
      <c r="G70" s="9">
        <f t="shared" si="2"/>
        <v>31.756591155771861</v>
      </c>
      <c r="H70" s="128">
        <v>1</v>
      </c>
      <c r="I70" s="3">
        <v>24</v>
      </c>
      <c r="J70" s="3">
        <v>24</v>
      </c>
      <c r="K70" s="143">
        <v>0</v>
      </c>
      <c r="L70" s="3">
        <v>7</v>
      </c>
      <c r="M70" s="12">
        <v>14</v>
      </c>
      <c r="N70" s="3">
        <v>19</v>
      </c>
      <c r="O70" s="3">
        <v>19</v>
      </c>
      <c r="P70" s="3">
        <v>38</v>
      </c>
      <c r="Q70" s="3">
        <v>2</v>
      </c>
      <c r="R70" s="3">
        <v>4</v>
      </c>
      <c r="S70" s="3">
        <v>2</v>
      </c>
      <c r="U70" s="128"/>
    </row>
    <row r="71" spans="1:21" ht="15.5" x14ac:dyDescent="0.35">
      <c r="A71" s="1">
        <v>68</v>
      </c>
      <c r="B71" s="3">
        <v>2</v>
      </c>
      <c r="C71" s="3">
        <v>60</v>
      </c>
      <c r="D71" s="3">
        <v>1</v>
      </c>
      <c r="E71" s="3">
        <v>1.69</v>
      </c>
      <c r="F71" s="3">
        <v>90.7</v>
      </c>
      <c r="G71" s="9">
        <f t="shared" si="2"/>
        <v>31.756591155771861</v>
      </c>
      <c r="H71" s="128">
        <v>1</v>
      </c>
      <c r="I71" s="3">
        <v>24</v>
      </c>
      <c r="J71" s="3">
        <v>24</v>
      </c>
      <c r="K71" s="143">
        <v>0</v>
      </c>
      <c r="L71" s="3">
        <v>7</v>
      </c>
      <c r="M71" s="12">
        <v>14</v>
      </c>
      <c r="N71" s="3">
        <v>19</v>
      </c>
      <c r="O71" s="3">
        <v>19</v>
      </c>
      <c r="P71" s="3">
        <v>38</v>
      </c>
      <c r="Q71" s="3">
        <v>2</v>
      </c>
      <c r="R71" s="3">
        <v>4</v>
      </c>
      <c r="S71" s="3">
        <v>2</v>
      </c>
      <c r="U71" s="128"/>
    </row>
    <row r="72" spans="1:21" ht="15.5" x14ac:dyDescent="0.35">
      <c r="A72" s="1">
        <v>69</v>
      </c>
      <c r="B72" s="3">
        <v>2</v>
      </c>
      <c r="C72" s="3">
        <v>60</v>
      </c>
      <c r="D72" s="3">
        <v>1</v>
      </c>
      <c r="E72" s="3">
        <v>1.69</v>
      </c>
      <c r="F72" s="3">
        <v>90.7</v>
      </c>
      <c r="G72" s="9">
        <f t="shared" si="2"/>
        <v>31.756591155771861</v>
      </c>
      <c r="H72" s="128">
        <v>1</v>
      </c>
      <c r="I72" s="3">
        <v>24</v>
      </c>
      <c r="J72" s="3">
        <v>24</v>
      </c>
      <c r="K72" s="143">
        <v>0</v>
      </c>
      <c r="L72" s="3">
        <v>7</v>
      </c>
      <c r="M72" s="12">
        <v>14</v>
      </c>
      <c r="N72" s="3">
        <v>19</v>
      </c>
      <c r="O72" s="3">
        <v>19</v>
      </c>
      <c r="P72" s="3">
        <v>38</v>
      </c>
      <c r="Q72" s="3">
        <v>2</v>
      </c>
      <c r="R72" s="3">
        <v>4</v>
      </c>
      <c r="S72" s="3">
        <v>2</v>
      </c>
      <c r="U72" s="128"/>
    </row>
    <row r="73" spans="1:21" s="128" customFormat="1" ht="15.5" x14ac:dyDescent="0.35">
      <c r="A73" s="1">
        <v>70</v>
      </c>
      <c r="B73" s="3">
        <v>2</v>
      </c>
      <c r="C73" s="3">
        <v>42</v>
      </c>
      <c r="D73" s="3">
        <v>1</v>
      </c>
      <c r="E73" s="3">
        <v>1.6819999999999999</v>
      </c>
      <c r="F73" s="3">
        <v>76.2</v>
      </c>
      <c r="G73" s="9">
        <f t="shared" si="2"/>
        <v>26.934132261434993</v>
      </c>
      <c r="H73" s="128">
        <v>1</v>
      </c>
      <c r="I73" s="10">
        <v>22</v>
      </c>
      <c r="J73" s="10">
        <v>20</v>
      </c>
      <c r="K73" s="142">
        <v>4</v>
      </c>
      <c r="L73" s="10">
        <v>4</v>
      </c>
      <c r="M73" s="4">
        <v>9</v>
      </c>
      <c r="N73" s="10">
        <v>30</v>
      </c>
      <c r="O73" s="10">
        <v>20</v>
      </c>
      <c r="P73" s="10">
        <v>50</v>
      </c>
      <c r="Q73" s="11">
        <v>4</v>
      </c>
      <c r="R73" s="11">
        <v>4</v>
      </c>
      <c r="S73" s="3">
        <v>2</v>
      </c>
    </row>
    <row r="74" spans="1:21" ht="15.5" x14ac:dyDescent="0.35">
      <c r="A74" s="1">
        <v>71</v>
      </c>
      <c r="B74" s="3">
        <v>2</v>
      </c>
      <c r="C74" s="3">
        <v>42</v>
      </c>
      <c r="D74" s="3">
        <v>1</v>
      </c>
      <c r="E74" s="3">
        <v>1.6819999999999999</v>
      </c>
      <c r="F74" s="3">
        <v>76.2</v>
      </c>
      <c r="G74" s="9">
        <f t="shared" si="2"/>
        <v>26.934132261434993</v>
      </c>
      <c r="H74" s="128">
        <v>1</v>
      </c>
      <c r="I74" s="10">
        <v>22</v>
      </c>
      <c r="J74" s="10">
        <v>20</v>
      </c>
      <c r="K74" s="142">
        <v>4</v>
      </c>
      <c r="L74" s="10">
        <v>4</v>
      </c>
      <c r="M74" s="4">
        <v>9</v>
      </c>
      <c r="N74" s="10">
        <v>30</v>
      </c>
      <c r="O74" s="10">
        <v>20</v>
      </c>
      <c r="P74" s="10">
        <v>50</v>
      </c>
      <c r="Q74" s="11">
        <v>4</v>
      </c>
      <c r="R74" s="11">
        <v>4</v>
      </c>
      <c r="S74" s="3">
        <v>2</v>
      </c>
    </row>
    <row r="75" spans="1:21" ht="15.5" x14ac:dyDescent="0.35">
      <c r="A75" s="1">
        <v>72</v>
      </c>
      <c r="B75" s="3">
        <v>2</v>
      </c>
      <c r="C75" s="3">
        <v>42</v>
      </c>
      <c r="D75" s="3">
        <v>1</v>
      </c>
      <c r="E75" s="3">
        <v>1.6819999999999999</v>
      </c>
      <c r="F75" s="3">
        <v>76.2</v>
      </c>
      <c r="G75" s="9">
        <f t="shared" si="2"/>
        <v>26.934132261434993</v>
      </c>
      <c r="H75" s="128">
        <v>1</v>
      </c>
      <c r="I75" s="10">
        <v>22</v>
      </c>
      <c r="J75" s="10">
        <v>20</v>
      </c>
      <c r="K75" s="142">
        <v>4</v>
      </c>
      <c r="L75" s="10">
        <v>4</v>
      </c>
      <c r="M75" s="4">
        <v>9</v>
      </c>
      <c r="N75" s="10">
        <v>30</v>
      </c>
      <c r="O75" s="10">
        <v>20</v>
      </c>
      <c r="P75" s="10">
        <v>50</v>
      </c>
      <c r="Q75" s="11">
        <v>4</v>
      </c>
      <c r="R75" s="11">
        <v>4</v>
      </c>
      <c r="S75" s="3">
        <v>2</v>
      </c>
    </row>
    <row r="76" spans="1:21" ht="15.5" x14ac:dyDescent="0.35">
      <c r="A76" s="1">
        <v>73</v>
      </c>
      <c r="B76" s="3">
        <v>2</v>
      </c>
      <c r="C76" s="3">
        <v>68</v>
      </c>
      <c r="D76" s="3">
        <v>1</v>
      </c>
      <c r="E76" s="3">
        <v>1.76</v>
      </c>
      <c r="F76" s="3">
        <v>72.3</v>
      </c>
      <c r="G76" s="9">
        <f t="shared" si="2"/>
        <v>23.340650826446282</v>
      </c>
      <c r="H76" s="128">
        <v>1</v>
      </c>
      <c r="I76" s="3">
        <v>25</v>
      </c>
      <c r="J76" s="3">
        <v>23</v>
      </c>
      <c r="K76" s="143">
        <v>3</v>
      </c>
      <c r="L76" s="3">
        <v>13</v>
      </c>
      <c r="M76" s="12">
        <v>13</v>
      </c>
      <c r="N76" s="3">
        <v>25</v>
      </c>
      <c r="O76" s="3">
        <v>43</v>
      </c>
      <c r="P76" s="3">
        <v>68</v>
      </c>
      <c r="Q76" s="3">
        <v>4</v>
      </c>
      <c r="R76" s="3">
        <v>4</v>
      </c>
      <c r="S76" s="128">
        <v>6</v>
      </c>
    </row>
    <row r="77" spans="1:21" ht="15.5" x14ac:dyDescent="0.35">
      <c r="A77" s="1">
        <v>74</v>
      </c>
      <c r="B77" s="3">
        <v>2</v>
      </c>
      <c r="C77" s="3">
        <v>68</v>
      </c>
      <c r="D77" s="3">
        <v>1</v>
      </c>
      <c r="E77" s="3">
        <v>1.76</v>
      </c>
      <c r="F77" s="3">
        <v>72.3</v>
      </c>
      <c r="G77" s="9">
        <f t="shared" si="2"/>
        <v>23.340650826446282</v>
      </c>
      <c r="H77" s="128">
        <v>1</v>
      </c>
      <c r="I77" s="3">
        <v>25</v>
      </c>
      <c r="J77" s="3">
        <v>23</v>
      </c>
      <c r="K77" s="143">
        <v>3</v>
      </c>
      <c r="L77" s="3">
        <v>13</v>
      </c>
      <c r="M77" s="12">
        <v>13</v>
      </c>
      <c r="N77" s="3">
        <v>25</v>
      </c>
      <c r="O77" s="3">
        <v>43</v>
      </c>
      <c r="P77" s="3">
        <v>68</v>
      </c>
      <c r="Q77" s="3">
        <v>4</v>
      </c>
      <c r="R77" s="3">
        <v>4</v>
      </c>
      <c r="S77" s="128">
        <v>6</v>
      </c>
    </row>
    <row r="78" spans="1:21" ht="15.5" x14ac:dyDescent="0.35">
      <c r="A78" s="1">
        <v>75</v>
      </c>
      <c r="B78" s="3">
        <v>2</v>
      </c>
      <c r="C78" s="3">
        <v>68</v>
      </c>
      <c r="D78" s="3">
        <v>1</v>
      </c>
      <c r="E78" s="3">
        <v>1.76</v>
      </c>
      <c r="F78" s="3">
        <v>72.3</v>
      </c>
      <c r="G78" s="9">
        <f t="shared" si="2"/>
        <v>23.340650826446282</v>
      </c>
      <c r="H78" s="128">
        <v>1</v>
      </c>
      <c r="I78" s="3">
        <v>25</v>
      </c>
      <c r="J78" s="3">
        <v>23</v>
      </c>
      <c r="K78" s="143">
        <v>3</v>
      </c>
      <c r="L78" s="3">
        <v>13</v>
      </c>
      <c r="M78" s="12">
        <v>13</v>
      </c>
      <c r="N78" s="3">
        <v>25</v>
      </c>
      <c r="O78" s="3">
        <v>43</v>
      </c>
      <c r="P78" s="3">
        <v>68</v>
      </c>
      <c r="Q78" s="3">
        <v>4</v>
      </c>
      <c r="R78" s="3">
        <v>4</v>
      </c>
      <c r="S78" s="128">
        <v>6</v>
      </c>
    </row>
    <row r="79" spans="1:21" ht="15.5" x14ac:dyDescent="0.35">
      <c r="A79" s="1">
        <v>76</v>
      </c>
      <c r="B79" s="3">
        <v>2</v>
      </c>
      <c r="C79" s="3">
        <v>21</v>
      </c>
      <c r="D79" s="3">
        <v>2</v>
      </c>
      <c r="E79" s="3">
        <v>1.62</v>
      </c>
      <c r="F79" s="3">
        <v>50.8</v>
      </c>
      <c r="G79" s="9">
        <f t="shared" si="2"/>
        <v>19.356805365035815</v>
      </c>
      <c r="H79" s="128">
        <v>1</v>
      </c>
      <c r="I79" s="3">
        <v>25</v>
      </c>
      <c r="J79" s="3">
        <v>25</v>
      </c>
      <c r="K79" s="143">
        <v>2</v>
      </c>
      <c r="L79" s="3">
        <v>52</v>
      </c>
      <c r="M79" s="12">
        <v>-3</v>
      </c>
      <c r="N79" s="3">
        <v>27</v>
      </c>
      <c r="O79" s="3">
        <v>27</v>
      </c>
      <c r="P79" s="3">
        <v>54</v>
      </c>
      <c r="Q79" s="3">
        <v>1</v>
      </c>
      <c r="R79" s="3">
        <v>1</v>
      </c>
      <c r="S79" s="128">
        <v>6</v>
      </c>
    </row>
    <row r="80" spans="1:21" ht="15.5" x14ac:dyDescent="0.35">
      <c r="A80" s="1">
        <v>77</v>
      </c>
      <c r="B80" s="3">
        <v>2</v>
      </c>
      <c r="C80" s="3">
        <v>21</v>
      </c>
      <c r="D80" s="3">
        <v>2</v>
      </c>
      <c r="E80" s="3">
        <v>1.62</v>
      </c>
      <c r="F80" s="3">
        <v>50.8</v>
      </c>
      <c r="G80" s="9">
        <f t="shared" si="2"/>
        <v>19.356805365035815</v>
      </c>
      <c r="H80" s="128">
        <v>1</v>
      </c>
      <c r="I80" s="3">
        <v>25</v>
      </c>
      <c r="J80" s="3">
        <v>25</v>
      </c>
      <c r="K80" s="143">
        <v>2</v>
      </c>
      <c r="L80" s="3">
        <v>52</v>
      </c>
      <c r="M80" s="12">
        <v>-3</v>
      </c>
      <c r="N80" s="3">
        <v>27</v>
      </c>
      <c r="O80" s="3">
        <v>27</v>
      </c>
      <c r="P80" s="3">
        <v>54</v>
      </c>
      <c r="Q80" s="3">
        <v>1</v>
      </c>
      <c r="R80" s="3">
        <v>1</v>
      </c>
      <c r="S80" s="128">
        <v>6</v>
      </c>
    </row>
    <row r="81" spans="1:19" ht="15.5" x14ac:dyDescent="0.35">
      <c r="A81" s="1">
        <v>78</v>
      </c>
      <c r="B81" s="3">
        <v>2</v>
      </c>
      <c r="C81" s="3">
        <v>21</v>
      </c>
      <c r="D81" s="3">
        <v>2</v>
      </c>
      <c r="E81" s="3">
        <v>1.62</v>
      </c>
      <c r="F81" s="3">
        <v>50.8</v>
      </c>
      <c r="G81" s="9">
        <f t="shared" si="2"/>
        <v>19.356805365035815</v>
      </c>
      <c r="H81" s="128">
        <v>1</v>
      </c>
      <c r="I81" s="3">
        <v>25</v>
      </c>
      <c r="J81" s="3">
        <v>25</v>
      </c>
      <c r="K81" s="143">
        <v>2</v>
      </c>
      <c r="L81" s="3">
        <v>52</v>
      </c>
      <c r="M81" s="12">
        <v>-3</v>
      </c>
      <c r="N81" s="3">
        <v>27</v>
      </c>
      <c r="O81" s="3">
        <v>27</v>
      </c>
      <c r="P81" s="3">
        <v>54</v>
      </c>
      <c r="Q81" s="3">
        <v>1</v>
      </c>
      <c r="R81" s="3">
        <v>1</v>
      </c>
      <c r="S81" s="128">
        <v>6</v>
      </c>
    </row>
    <row r="82" spans="1:19" ht="15.5" x14ac:dyDescent="0.35">
      <c r="A82" s="1">
        <v>79</v>
      </c>
      <c r="B82" s="3">
        <v>2</v>
      </c>
      <c r="C82" s="3">
        <v>49</v>
      </c>
      <c r="D82" s="3">
        <v>2</v>
      </c>
      <c r="E82" s="3">
        <v>1.71</v>
      </c>
      <c r="F82" s="3">
        <v>88.9</v>
      </c>
      <c r="G82" s="9">
        <f t="shared" si="2"/>
        <v>30.402517013782024</v>
      </c>
      <c r="H82" s="37">
        <v>2</v>
      </c>
      <c r="I82" s="3">
        <v>24</v>
      </c>
      <c r="J82" s="3">
        <v>22</v>
      </c>
      <c r="K82" s="143">
        <v>1</v>
      </c>
      <c r="L82" s="3">
        <v>31</v>
      </c>
      <c r="M82" s="12">
        <v>22</v>
      </c>
      <c r="N82" s="3">
        <v>43</v>
      </c>
      <c r="O82" s="3">
        <v>7</v>
      </c>
      <c r="P82" s="3">
        <v>50</v>
      </c>
      <c r="Q82" s="3">
        <v>1</v>
      </c>
      <c r="R82" s="3">
        <v>1</v>
      </c>
      <c r="S82" s="128">
        <v>6</v>
      </c>
    </row>
    <row r="83" spans="1:19" ht="15.5" x14ac:dyDescent="0.35">
      <c r="A83" s="1">
        <v>80</v>
      </c>
      <c r="B83" s="3">
        <v>2</v>
      </c>
      <c r="C83" s="3">
        <v>49</v>
      </c>
      <c r="D83" s="3">
        <v>2</v>
      </c>
      <c r="E83" s="3">
        <v>1.71</v>
      </c>
      <c r="F83" s="3">
        <v>88.9</v>
      </c>
      <c r="G83" s="9">
        <f t="shared" si="2"/>
        <v>30.402517013782024</v>
      </c>
      <c r="H83" s="37">
        <v>2</v>
      </c>
      <c r="I83" s="3">
        <v>24</v>
      </c>
      <c r="J83" s="3">
        <v>22</v>
      </c>
      <c r="K83" s="143">
        <v>1</v>
      </c>
      <c r="L83" s="3">
        <v>31</v>
      </c>
      <c r="M83" s="12">
        <v>22</v>
      </c>
      <c r="N83" s="3">
        <v>43</v>
      </c>
      <c r="O83" s="3">
        <v>7</v>
      </c>
      <c r="P83" s="3">
        <v>50</v>
      </c>
      <c r="Q83" s="3">
        <v>1</v>
      </c>
      <c r="R83" s="3">
        <v>1</v>
      </c>
      <c r="S83" s="128">
        <v>6</v>
      </c>
    </row>
    <row r="84" spans="1:19" ht="15.5" x14ac:dyDescent="0.35">
      <c r="A84" s="1">
        <v>81</v>
      </c>
      <c r="B84" s="3">
        <v>2</v>
      </c>
      <c r="C84" s="3">
        <v>49</v>
      </c>
      <c r="D84" s="3">
        <v>2</v>
      </c>
      <c r="E84" s="3">
        <v>1.71</v>
      </c>
      <c r="F84" s="3">
        <v>88.9</v>
      </c>
      <c r="G84" s="9">
        <f t="shared" si="2"/>
        <v>30.402517013782024</v>
      </c>
      <c r="H84" s="37">
        <v>2</v>
      </c>
      <c r="I84" s="3">
        <v>24</v>
      </c>
      <c r="J84" s="3">
        <v>22</v>
      </c>
      <c r="K84" s="143">
        <v>1</v>
      </c>
      <c r="L84" s="3">
        <v>31</v>
      </c>
      <c r="M84" s="12">
        <v>22</v>
      </c>
      <c r="N84" s="3">
        <v>43</v>
      </c>
      <c r="O84" s="3">
        <v>7</v>
      </c>
      <c r="P84" s="3">
        <v>50</v>
      </c>
      <c r="Q84" s="3">
        <v>1</v>
      </c>
      <c r="R84" s="3">
        <v>1</v>
      </c>
      <c r="S84" s="128">
        <v>6</v>
      </c>
    </row>
    <row r="85" spans="1:19" ht="15.5" x14ac:dyDescent="0.35">
      <c r="A85" s="1">
        <v>82</v>
      </c>
      <c r="B85" s="3">
        <v>2</v>
      </c>
      <c r="C85" s="3">
        <v>45</v>
      </c>
      <c r="D85" s="3">
        <v>2</v>
      </c>
      <c r="E85" s="3">
        <v>1.62</v>
      </c>
      <c r="F85" s="3">
        <v>66.3</v>
      </c>
      <c r="G85" s="9">
        <f t="shared" si="2"/>
        <v>25.262917238225874</v>
      </c>
      <c r="H85" s="128">
        <v>1</v>
      </c>
      <c r="I85" s="3">
        <v>25</v>
      </c>
      <c r="J85" s="3">
        <v>25</v>
      </c>
      <c r="K85" s="143">
        <v>0</v>
      </c>
      <c r="L85" s="3">
        <v>23</v>
      </c>
      <c r="M85" s="12">
        <v>14</v>
      </c>
      <c r="N85" s="3">
        <v>36</v>
      </c>
      <c r="O85" s="3">
        <v>16</v>
      </c>
      <c r="P85" s="3">
        <v>52</v>
      </c>
      <c r="Q85" s="3">
        <v>1</v>
      </c>
      <c r="R85" s="3">
        <v>2</v>
      </c>
      <c r="S85" s="128">
        <v>6</v>
      </c>
    </row>
    <row r="86" spans="1:19" ht="15.5" x14ac:dyDescent="0.35">
      <c r="A86" s="1">
        <v>83</v>
      </c>
      <c r="B86" s="3">
        <v>2</v>
      </c>
      <c r="C86" s="3">
        <v>45</v>
      </c>
      <c r="D86" s="3">
        <v>2</v>
      </c>
      <c r="E86" s="3">
        <v>1.62</v>
      </c>
      <c r="F86" s="3">
        <v>66.3</v>
      </c>
      <c r="G86" s="9">
        <f t="shared" si="2"/>
        <v>25.262917238225874</v>
      </c>
      <c r="H86" s="128">
        <v>1</v>
      </c>
      <c r="I86" s="3">
        <v>25</v>
      </c>
      <c r="J86" s="3">
        <v>25</v>
      </c>
      <c r="K86" s="143">
        <v>0</v>
      </c>
      <c r="L86" s="3">
        <v>23</v>
      </c>
      <c r="M86" s="12">
        <v>14</v>
      </c>
      <c r="N86" s="3">
        <v>36</v>
      </c>
      <c r="O86" s="3">
        <v>16</v>
      </c>
      <c r="P86" s="3">
        <v>52</v>
      </c>
      <c r="Q86" s="3">
        <v>1</v>
      </c>
      <c r="R86" s="3">
        <v>2</v>
      </c>
      <c r="S86" s="128">
        <v>6</v>
      </c>
    </row>
    <row r="87" spans="1:19" ht="15.5" x14ac:dyDescent="0.35">
      <c r="A87" s="1">
        <v>84</v>
      </c>
      <c r="B87" s="3">
        <v>2</v>
      </c>
      <c r="C87" s="3">
        <v>45</v>
      </c>
      <c r="D87" s="3">
        <v>2</v>
      </c>
      <c r="E87" s="3">
        <v>1.62</v>
      </c>
      <c r="F87" s="3">
        <v>66.3</v>
      </c>
      <c r="G87" s="9">
        <f t="shared" si="2"/>
        <v>25.262917238225874</v>
      </c>
      <c r="H87" s="128">
        <v>1</v>
      </c>
      <c r="I87" s="3">
        <v>25</v>
      </c>
      <c r="J87" s="3">
        <v>25</v>
      </c>
      <c r="K87" s="143">
        <v>0</v>
      </c>
      <c r="L87" s="3">
        <v>23</v>
      </c>
      <c r="M87" s="12">
        <v>14</v>
      </c>
      <c r="N87" s="3">
        <v>36</v>
      </c>
      <c r="O87" s="3">
        <v>16</v>
      </c>
      <c r="P87" s="3">
        <v>52</v>
      </c>
      <c r="Q87" s="3">
        <v>1</v>
      </c>
      <c r="R87" s="3">
        <v>2</v>
      </c>
      <c r="S87" s="128">
        <v>6</v>
      </c>
    </row>
    <row r="88" spans="1:19" ht="15.5" x14ac:dyDescent="0.35">
      <c r="A88" s="1">
        <v>85</v>
      </c>
      <c r="B88" s="3">
        <v>2</v>
      </c>
      <c r="C88" s="3">
        <v>42</v>
      </c>
      <c r="D88" s="3">
        <v>2</v>
      </c>
      <c r="E88" s="3">
        <v>1.635</v>
      </c>
      <c r="F88" s="3">
        <v>77.2</v>
      </c>
      <c r="G88" s="9">
        <f t="shared" si="2"/>
        <v>28.878975768968196</v>
      </c>
      <c r="H88" s="128">
        <v>1</v>
      </c>
      <c r="I88" s="3">
        <v>24</v>
      </c>
      <c r="J88" s="3">
        <v>23</v>
      </c>
      <c r="K88" s="143">
        <v>2</v>
      </c>
      <c r="L88" s="3">
        <v>38</v>
      </c>
      <c r="M88" s="12">
        <v>8</v>
      </c>
      <c r="N88" s="3">
        <v>10</v>
      </c>
      <c r="O88" s="3">
        <v>45</v>
      </c>
      <c r="P88" s="3">
        <v>55</v>
      </c>
      <c r="Q88" s="3">
        <v>2</v>
      </c>
      <c r="R88" s="3">
        <v>2</v>
      </c>
      <c r="S88" s="128">
        <v>6</v>
      </c>
    </row>
    <row r="89" spans="1:19" ht="15.5" x14ac:dyDescent="0.35">
      <c r="A89" s="1">
        <v>86</v>
      </c>
      <c r="B89" s="3">
        <v>2</v>
      </c>
      <c r="C89" s="3">
        <v>42</v>
      </c>
      <c r="D89" s="3">
        <v>2</v>
      </c>
      <c r="E89" s="3">
        <v>1.635</v>
      </c>
      <c r="F89" s="3">
        <v>77.2</v>
      </c>
      <c r="G89" s="9">
        <f t="shared" si="2"/>
        <v>28.878975768968196</v>
      </c>
      <c r="H89" s="128">
        <v>1</v>
      </c>
      <c r="I89" s="3">
        <v>24</v>
      </c>
      <c r="J89" s="3">
        <v>23</v>
      </c>
      <c r="K89" s="143">
        <v>2</v>
      </c>
      <c r="L89" s="3">
        <v>38</v>
      </c>
      <c r="M89" s="12">
        <v>8</v>
      </c>
      <c r="N89" s="3">
        <v>10</v>
      </c>
      <c r="O89" s="3">
        <v>45</v>
      </c>
      <c r="P89" s="3">
        <v>55</v>
      </c>
      <c r="Q89" s="3">
        <v>2</v>
      </c>
      <c r="R89" s="3">
        <v>2</v>
      </c>
      <c r="S89" s="128">
        <v>6</v>
      </c>
    </row>
    <row r="90" spans="1:19" ht="15.5" x14ac:dyDescent="0.35">
      <c r="A90" s="1">
        <v>87</v>
      </c>
      <c r="B90" s="3">
        <v>2</v>
      </c>
      <c r="C90" s="3">
        <v>42</v>
      </c>
      <c r="D90" s="3">
        <v>2</v>
      </c>
      <c r="E90" s="3">
        <v>1.635</v>
      </c>
      <c r="F90" s="3">
        <v>77.2</v>
      </c>
      <c r="G90" s="9">
        <f t="shared" si="2"/>
        <v>28.878975768968196</v>
      </c>
      <c r="H90" s="128">
        <v>1</v>
      </c>
      <c r="I90" s="3">
        <v>24</v>
      </c>
      <c r="J90" s="3">
        <v>23</v>
      </c>
      <c r="K90" s="143">
        <v>2</v>
      </c>
      <c r="L90" s="3">
        <v>38</v>
      </c>
      <c r="M90" s="12">
        <v>8</v>
      </c>
      <c r="N90" s="3">
        <v>10</v>
      </c>
      <c r="O90" s="3">
        <v>45</v>
      </c>
      <c r="P90" s="3">
        <v>55</v>
      </c>
      <c r="Q90" s="3">
        <v>2</v>
      </c>
      <c r="R90" s="3">
        <v>2</v>
      </c>
      <c r="S90" s="128">
        <v>6</v>
      </c>
    </row>
    <row r="91" spans="1:19" ht="15.5" x14ac:dyDescent="0.35">
      <c r="A91" s="1">
        <v>88</v>
      </c>
      <c r="B91" s="3">
        <v>2</v>
      </c>
      <c r="C91" s="3">
        <v>40</v>
      </c>
      <c r="D91" s="3">
        <v>2</v>
      </c>
      <c r="E91" s="3">
        <v>1.56</v>
      </c>
      <c r="F91" s="3">
        <v>91</v>
      </c>
      <c r="G91" s="9">
        <f t="shared" si="2"/>
        <v>37.393162393162392</v>
      </c>
      <c r="H91" s="128">
        <v>1</v>
      </c>
      <c r="I91" s="10">
        <v>20</v>
      </c>
      <c r="J91" s="10">
        <v>20</v>
      </c>
      <c r="K91" s="143">
        <v>0</v>
      </c>
      <c r="L91" s="10">
        <v>20</v>
      </c>
      <c r="M91" s="12"/>
      <c r="N91" s="10">
        <v>21</v>
      </c>
      <c r="O91" s="10">
        <v>30</v>
      </c>
      <c r="P91" s="10">
        <v>51</v>
      </c>
      <c r="Q91" s="11">
        <v>3</v>
      </c>
      <c r="R91" s="11">
        <v>3</v>
      </c>
      <c r="S91" s="128">
        <v>6</v>
      </c>
    </row>
    <row r="92" spans="1:19" ht="15.5" x14ac:dyDescent="0.35">
      <c r="A92" s="1">
        <v>89</v>
      </c>
      <c r="B92" s="3">
        <v>2</v>
      </c>
      <c r="C92" s="3">
        <v>40</v>
      </c>
      <c r="D92" s="3">
        <v>2</v>
      </c>
      <c r="E92" s="3">
        <v>1.56</v>
      </c>
      <c r="F92" s="3">
        <v>91</v>
      </c>
      <c r="G92" s="9">
        <f t="shared" si="2"/>
        <v>37.393162393162392</v>
      </c>
      <c r="H92" s="128">
        <v>1</v>
      </c>
      <c r="I92" s="10">
        <v>20</v>
      </c>
      <c r="J92" s="10">
        <v>20</v>
      </c>
      <c r="K92" s="143">
        <v>0</v>
      </c>
      <c r="L92" s="10">
        <v>20</v>
      </c>
      <c r="M92" s="12"/>
      <c r="N92" s="10">
        <v>21</v>
      </c>
      <c r="O92" s="10">
        <v>30</v>
      </c>
      <c r="P92" s="10">
        <v>51</v>
      </c>
      <c r="Q92" s="11">
        <v>3</v>
      </c>
      <c r="R92" s="11">
        <v>3</v>
      </c>
      <c r="S92" s="128">
        <v>6</v>
      </c>
    </row>
    <row r="93" spans="1:19" ht="15.5" x14ac:dyDescent="0.35">
      <c r="A93" s="1">
        <v>90</v>
      </c>
      <c r="B93" s="3">
        <v>2</v>
      </c>
      <c r="C93" s="3">
        <v>40</v>
      </c>
      <c r="D93" s="3">
        <v>2</v>
      </c>
      <c r="E93" s="3">
        <v>1.56</v>
      </c>
      <c r="F93" s="3">
        <v>91</v>
      </c>
      <c r="G93" s="9">
        <f t="shared" si="2"/>
        <v>37.393162393162392</v>
      </c>
      <c r="H93" s="128">
        <v>1</v>
      </c>
      <c r="I93" s="10">
        <v>20</v>
      </c>
      <c r="J93" s="10">
        <v>20</v>
      </c>
      <c r="K93" s="143">
        <v>0</v>
      </c>
      <c r="L93" s="10">
        <v>20</v>
      </c>
      <c r="M93" s="12"/>
      <c r="N93" s="10">
        <v>21</v>
      </c>
      <c r="O93" s="10">
        <v>30</v>
      </c>
      <c r="P93" s="10">
        <v>51</v>
      </c>
      <c r="Q93" s="11">
        <v>3</v>
      </c>
      <c r="R93" s="11">
        <v>3</v>
      </c>
      <c r="S93" s="128">
        <v>6</v>
      </c>
    </row>
    <row r="94" spans="1:19" ht="15.5" x14ac:dyDescent="0.35">
      <c r="A94" s="1">
        <v>91</v>
      </c>
      <c r="B94" s="3">
        <v>2</v>
      </c>
      <c r="C94" s="3">
        <v>51</v>
      </c>
      <c r="D94" s="3">
        <v>2</v>
      </c>
      <c r="E94" s="3">
        <v>1.74</v>
      </c>
      <c r="F94" s="3">
        <v>97</v>
      </c>
      <c r="G94" s="9">
        <f t="shared" si="2"/>
        <v>32.038578411943455</v>
      </c>
      <c r="H94" s="128">
        <v>1</v>
      </c>
      <c r="I94" s="3">
        <v>22</v>
      </c>
      <c r="J94" s="3">
        <v>22</v>
      </c>
      <c r="K94" s="143">
        <v>0</v>
      </c>
      <c r="L94" s="3">
        <v>34</v>
      </c>
      <c r="M94" s="12">
        <v>17</v>
      </c>
      <c r="N94" s="3">
        <v>38</v>
      </c>
      <c r="O94" s="3">
        <v>14</v>
      </c>
      <c r="P94" s="3">
        <v>52</v>
      </c>
      <c r="Q94" s="3">
        <v>2</v>
      </c>
      <c r="R94" s="3">
        <v>4</v>
      </c>
      <c r="S94" s="3">
        <v>6</v>
      </c>
    </row>
    <row r="95" spans="1:19" ht="15.5" x14ac:dyDescent="0.35">
      <c r="A95" s="1">
        <v>92</v>
      </c>
      <c r="B95" s="3">
        <v>2</v>
      </c>
      <c r="C95" s="3">
        <v>47</v>
      </c>
      <c r="D95" s="3">
        <v>2</v>
      </c>
      <c r="E95" s="3">
        <v>1.68</v>
      </c>
      <c r="F95" s="3">
        <v>86</v>
      </c>
      <c r="G95" s="9">
        <f t="shared" si="2"/>
        <v>30.470521541950117</v>
      </c>
      <c r="H95" s="128">
        <v>1</v>
      </c>
      <c r="I95" s="10">
        <v>20</v>
      </c>
      <c r="J95" s="10">
        <v>19</v>
      </c>
      <c r="K95" s="142">
        <v>2</v>
      </c>
      <c r="L95" s="10">
        <v>18</v>
      </c>
      <c r="M95" s="4">
        <v>12</v>
      </c>
      <c r="N95" s="10">
        <v>35</v>
      </c>
      <c r="O95" s="10">
        <v>13</v>
      </c>
      <c r="P95" s="10">
        <v>48</v>
      </c>
      <c r="Q95" s="11">
        <v>2</v>
      </c>
      <c r="R95" s="26">
        <v>4</v>
      </c>
      <c r="S95" s="128">
        <v>6</v>
      </c>
    </row>
    <row r="96" spans="1:19" ht="15.5" x14ac:dyDescent="0.35">
      <c r="A96" s="1">
        <v>93</v>
      </c>
      <c r="B96" s="3">
        <v>2</v>
      </c>
      <c r="C96" s="3">
        <v>51</v>
      </c>
      <c r="D96" s="3">
        <v>2</v>
      </c>
      <c r="E96" s="3">
        <v>1.74</v>
      </c>
      <c r="F96" s="3">
        <v>97</v>
      </c>
      <c r="G96" s="9">
        <f t="shared" si="2"/>
        <v>32.038578411943455</v>
      </c>
      <c r="H96" s="128">
        <v>1</v>
      </c>
      <c r="I96" s="3">
        <v>22</v>
      </c>
      <c r="J96" s="3">
        <v>22</v>
      </c>
      <c r="K96" s="143">
        <v>0</v>
      </c>
      <c r="L96" s="3">
        <v>34</v>
      </c>
      <c r="M96" s="12">
        <v>17</v>
      </c>
      <c r="N96" s="3">
        <v>38</v>
      </c>
      <c r="O96" s="3">
        <v>14</v>
      </c>
      <c r="P96" s="3">
        <v>52</v>
      </c>
      <c r="Q96" s="3">
        <v>2</v>
      </c>
      <c r="R96" s="3">
        <v>4</v>
      </c>
      <c r="S96" s="3">
        <v>6</v>
      </c>
    </row>
    <row r="97" spans="1:19" ht="15.5" x14ac:dyDescent="0.35">
      <c r="A97" s="1">
        <v>94</v>
      </c>
      <c r="B97" s="3">
        <v>2</v>
      </c>
      <c r="C97" s="3">
        <v>47</v>
      </c>
      <c r="D97" s="3">
        <v>2</v>
      </c>
      <c r="E97" s="3">
        <v>1.68</v>
      </c>
      <c r="F97" s="3">
        <v>86</v>
      </c>
      <c r="G97" s="9">
        <f t="shared" si="2"/>
        <v>30.470521541950117</v>
      </c>
      <c r="H97" s="128">
        <v>1</v>
      </c>
      <c r="I97" s="10">
        <v>20</v>
      </c>
      <c r="J97" s="10">
        <v>19</v>
      </c>
      <c r="K97" s="142">
        <v>2</v>
      </c>
      <c r="L97" s="10">
        <v>18</v>
      </c>
      <c r="M97" s="4">
        <v>12</v>
      </c>
      <c r="N97" s="10">
        <v>35</v>
      </c>
      <c r="O97" s="10">
        <v>13</v>
      </c>
      <c r="P97" s="10">
        <v>48</v>
      </c>
      <c r="Q97" s="11">
        <v>2</v>
      </c>
      <c r="R97" s="26">
        <v>4</v>
      </c>
      <c r="S97" s="128">
        <v>6</v>
      </c>
    </row>
    <row r="98" spans="1:19" ht="15.5" x14ac:dyDescent="0.35">
      <c r="A98" s="1">
        <v>95</v>
      </c>
      <c r="B98" s="3">
        <v>2</v>
      </c>
      <c r="C98" s="3">
        <v>51</v>
      </c>
      <c r="D98" s="3">
        <v>2</v>
      </c>
      <c r="E98" s="3">
        <v>1.74</v>
      </c>
      <c r="F98" s="3">
        <v>97</v>
      </c>
      <c r="G98" s="9">
        <f t="shared" si="2"/>
        <v>32.038578411943455</v>
      </c>
      <c r="H98" s="128">
        <v>1</v>
      </c>
      <c r="I98" s="3">
        <v>22</v>
      </c>
      <c r="J98" s="3">
        <v>22</v>
      </c>
      <c r="K98" s="143">
        <v>0</v>
      </c>
      <c r="L98" s="3">
        <v>34</v>
      </c>
      <c r="M98" s="12">
        <v>17</v>
      </c>
      <c r="N98" s="3">
        <v>38</v>
      </c>
      <c r="O98" s="3">
        <v>14</v>
      </c>
      <c r="P98" s="3">
        <v>52</v>
      </c>
      <c r="Q98" s="3">
        <v>2</v>
      </c>
      <c r="R98" s="3">
        <v>4</v>
      </c>
      <c r="S98" s="3">
        <v>6</v>
      </c>
    </row>
    <row r="99" spans="1:19" ht="15.5" x14ac:dyDescent="0.35">
      <c r="A99" s="1">
        <v>96</v>
      </c>
      <c r="B99" s="3">
        <v>2</v>
      </c>
      <c r="C99" s="3">
        <v>47</v>
      </c>
      <c r="D99" s="3">
        <v>2</v>
      </c>
      <c r="E99" s="3">
        <v>1.68</v>
      </c>
      <c r="F99" s="3">
        <v>86</v>
      </c>
      <c r="G99" s="9">
        <f t="shared" si="2"/>
        <v>30.470521541950117</v>
      </c>
      <c r="H99" s="128">
        <v>1</v>
      </c>
      <c r="I99" s="10">
        <v>20</v>
      </c>
      <c r="J99" s="10">
        <v>19</v>
      </c>
      <c r="K99" s="142">
        <v>2</v>
      </c>
      <c r="L99" s="10">
        <v>18</v>
      </c>
      <c r="M99" s="4">
        <v>12</v>
      </c>
      <c r="N99" s="10">
        <v>35</v>
      </c>
      <c r="O99" s="10">
        <v>13</v>
      </c>
      <c r="P99" s="10">
        <v>48</v>
      </c>
      <c r="Q99" s="11">
        <v>2</v>
      </c>
      <c r="R99" s="26">
        <v>4</v>
      </c>
      <c r="S99" s="128">
        <v>6</v>
      </c>
    </row>
    <row r="100" spans="1:19" ht="15.5" x14ac:dyDescent="0.35">
      <c r="A100" s="1">
        <v>97</v>
      </c>
      <c r="B100" s="3">
        <v>2</v>
      </c>
      <c r="C100" s="3">
        <v>54</v>
      </c>
      <c r="D100" s="3">
        <v>2</v>
      </c>
      <c r="E100" s="3">
        <v>1.68</v>
      </c>
      <c r="F100" s="3">
        <v>80</v>
      </c>
      <c r="G100" s="9">
        <f t="shared" ref="G100:G108" si="3">SUM(F100)/(E100*E100)</f>
        <v>28.344671201814062</v>
      </c>
      <c r="H100" s="128">
        <v>1</v>
      </c>
      <c r="I100" s="3">
        <v>24</v>
      </c>
      <c r="J100" s="3">
        <v>24</v>
      </c>
      <c r="K100" s="143">
        <v>0</v>
      </c>
      <c r="L100" s="3">
        <v>22</v>
      </c>
      <c r="M100" s="12">
        <v>22</v>
      </c>
      <c r="N100" s="3">
        <v>48</v>
      </c>
      <c r="O100" s="3">
        <v>17</v>
      </c>
      <c r="P100" s="3">
        <v>65</v>
      </c>
      <c r="Q100" s="3">
        <v>4</v>
      </c>
      <c r="R100" s="3">
        <v>4</v>
      </c>
      <c r="S100" s="128">
        <v>6</v>
      </c>
    </row>
    <row r="101" spans="1:19" ht="15.5" x14ac:dyDescent="0.35">
      <c r="A101" s="1">
        <v>98</v>
      </c>
      <c r="B101" s="3">
        <v>2</v>
      </c>
      <c r="C101" s="3">
        <v>54</v>
      </c>
      <c r="D101" s="3">
        <v>2</v>
      </c>
      <c r="E101" s="3">
        <v>1.68</v>
      </c>
      <c r="F101" s="3">
        <v>80</v>
      </c>
      <c r="G101" s="9">
        <f t="shared" si="3"/>
        <v>28.344671201814062</v>
      </c>
      <c r="H101" s="128">
        <v>1</v>
      </c>
      <c r="I101" s="3">
        <v>24</v>
      </c>
      <c r="J101" s="3">
        <v>24</v>
      </c>
      <c r="K101" s="143">
        <v>0</v>
      </c>
      <c r="L101" s="3">
        <v>22</v>
      </c>
      <c r="M101" s="12">
        <v>22</v>
      </c>
      <c r="N101" s="3">
        <v>48</v>
      </c>
      <c r="O101" s="3">
        <v>17</v>
      </c>
      <c r="P101" s="3">
        <v>65</v>
      </c>
      <c r="Q101" s="3">
        <v>4</v>
      </c>
      <c r="R101" s="3">
        <v>4</v>
      </c>
      <c r="S101" s="128">
        <v>6</v>
      </c>
    </row>
    <row r="102" spans="1:19" ht="15.5" x14ac:dyDescent="0.35">
      <c r="A102" s="1">
        <v>99</v>
      </c>
      <c r="B102" s="3">
        <v>2</v>
      </c>
      <c r="C102" s="3">
        <v>54</v>
      </c>
      <c r="D102" s="3">
        <v>2</v>
      </c>
      <c r="E102" s="3">
        <v>1.68</v>
      </c>
      <c r="F102" s="3">
        <v>80</v>
      </c>
      <c r="G102" s="9">
        <f t="shared" si="3"/>
        <v>28.344671201814062</v>
      </c>
      <c r="H102" s="128">
        <v>1</v>
      </c>
      <c r="I102" s="3">
        <v>24</v>
      </c>
      <c r="J102" s="3">
        <v>24</v>
      </c>
      <c r="K102" s="143">
        <v>0</v>
      </c>
      <c r="L102" s="3">
        <v>22</v>
      </c>
      <c r="M102" s="12">
        <v>22</v>
      </c>
      <c r="N102" s="3">
        <v>48</v>
      </c>
      <c r="O102" s="3">
        <v>17</v>
      </c>
      <c r="P102" s="3">
        <v>65</v>
      </c>
      <c r="Q102" s="3">
        <v>4</v>
      </c>
      <c r="R102" s="3">
        <v>4</v>
      </c>
      <c r="S102" s="128">
        <v>6</v>
      </c>
    </row>
    <row r="103" spans="1:19" ht="15.5" x14ac:dyDescent="0.35">
      <c r="A103" s="1">
        <v>100</v>
      </c>
      <c r="B103" s="3">
        <v>2</v>
      </c>
      <c r="C103" s="3">
        <v>35</v>
      </c>
      <c r="D103" s="3">
        <v>2</v>
      </c>
      <c r="E103" s="3">
        <v>1.54</v>
      </c>
      <c r="F103" s="3">
        <v>44</v>
      </c>
      <c r="G103" s="9">
        <f t="shared" si="3"/>
        <v>18.55287569573284</v>
      </c>
      <c r="H103" s="128">
        <v>1</v>
      </c>
      <c r="I103" s="3">
        <v>22</v>
      </c>
      <c r="J103" s="3">
        <v>17</v>
      </c>
      <c r="K103" s="143">
        <v>15</v>
      </c>
      <c r="L103" s="3">
        <v>28</v>
      </c>
      <c r="M103" s="12">
        <v>18</v>
      </c>
      <c r="N103" s="3">
        <v>27</v>
      </c>
      <c r="O103" s="3">
        <v>31</v>
      </c>
      <c r="P103" s="3">
        <v>58</v>
      </c>
      <c r="Q103" s="3">
        <v>2</v>
      </c>
      <c r="R103" s="3">
        <v>5</v>
      </c>
      <c r="S103" s="128">
        <v>6</v>
      </c>
    </row>
    <row r="104" spans="1:19" ht="15.5" x14ac:dyDescent="0.35">
      <c r="A104" s="1">
        <v>101</v>
      </c>
      <c r="B104" s="3">
        <v>2</v>
      </c>
      <c r="C104" s="3">
        <v>35</v>
      </c>
      <c r="D104" s="3">
        <v>2</v>
      </c>
      <c r="E104" s="3">
        <v>1.54</v>
      </c>
      <c r="F104" s="3">
        <v>44</v>
      </c>
      <c r="G104" s="9">
        <f t="shared" si="3"/>
        <v>18.55287569573284</v>
      </c>
      <c r="H104" s="128">
        <v>1</v>
      </c>
      <c r="I104" s="3">
        <v>22</v>
      </c>
      <c r="J104" s="3">
        <v>17</v>
      </c>
      <c r="K104" s="143">
        <v>15</v>
      </c>
      <c r="L104" s="3">
        <v>28</v>
      </c>
      <c r="M104" s="12">
        <v>18</v>
      </c>
      <c r="N104" s="3">
        <v>27</v>
      </c>
      <c r="O104" s="3">
        <v>31</v>
      </c>
      <c r="P104" s="3">
        <v>58</v>
      </c>
      <c r="Q104" s="3">
        <v>2</v>
      </c>
      <c r="R104" s="3">
        <v>5</v>
      </c>
      <c r="S104" s="128">
        <v>6</v>
      </c>
    </row>
    <row r="105" spans="1:19" ht="15.5" x14ac:dyDescent="0.35">
      <c r="A105" s="1">
        <v>102</v>
      </c>
      <c r="B105" s="3">
        <v>2</v>
      </c>
      <c r="C105" s="3">
        <v>35</v>
      </c>
      <c r="D105" s="3">
        <v>2</v>
      </c>
      <c r="E105" s="3">
        <v>1.54</v>
      </c>
      <c r="F105" s="3">
        <v>44</v>
      </c>
      <c r="G105" s="9">
        <f t="shared" si="3"/>
        <v>18.55287569573284</v>
      </c>
      <c r="H105" s="128">
        <v>1</v>
      </c>
      <c r="I105" s="3">
        <v>22</v>
      </c>
      <c r="J105" s="3">
        <v>17</v>
      </c>
      <c r="K105" s="143">
        <v>15</v>
      </c>
      <c r="L105" s="3">
        <v>28</v>
      </c>
      <c r="M105" s="12">
        <v>18</v>
      </c>
      <c r="N105" s="3">
        <v>27</v>
      </c>
      <c r="O105" s="3">
        <v>31</v>
      </c>
      <c r="P105" s="3">
        <v>58</v>
      </c>
      <c r="Q105" s="3">
        <v>2</v>
      </c>
      <c r="R105" s="3">
        <v>5</v>
      </c>
      <c r="S105" s="128">
        <v>6</v>
      </c>
    </row>
    <row r="106" spans="1:19" ht="15.5" x14ac:dyDescent="0.35">
      <c r="A106" s="1">
        <v>103</v>
      </c>
      <c r="B106" s="3">
        <v>2</v>
      </c>
      <c r="C106" s="3">
        <v>61</v>
      </c>
      <c r="D106" s="3">
        <v>2</v>
      </c>
      <c r="E106" s="3">
        <v>1.62</v>
      </c>
      <c r="F106" s="3">
        <v>87</v>
      </c>
      <c r="G106" s="9">
        <f t="shared" si="3"/>
        <v>33.150434385002278</v>
      </c>
      <c r="H106" s="128">
        <v>1</v>
      </c>
      <c r="I106" s="3">
        <v>23</v>
      </c>
      <c r="J106" s="3">
        <v>22</v>
      </c>
      <c r="K106" s="143">
        <v>2</v>
      </c>
      <c r="L106" s="3">
        <v>26</v>
      </c>
      <c r="M106" s="12">
        <v>15</v>
      </c>
      <c r="N106" s="3">
        <v>36</v>
      </c>
      <c r="O106" s="3">
        <v>20</v>
      </c>
      <c r="P106" s="3">
        <v>56</v>
      </c>
      <c r="Q106" s="3">
        <v>3</v>
      </c>
      <c r="R106" s="3">
        <v>5</v>
      </c>
      <c r="S106" s="3">
        <v>1</v>
      </c>
    </row>
    <row r="107" spans="1:19" ht="15.5" x14ac:dyDescent="0.35">
      <c r="A107" s="1">
        <v>104</v>
      </c>
      <c r="B107" s="3">
        <v>2</v>
      </c>
      <c r="C107" s="3">
        <v>61</v>
      </c>
      <c r="D107" s="3">
        <v>2</v>
      </c>
      <c r="E107" s="3">
        <v>1.62</v>
      </c>
      <c r="F107" s="3">
        <v>87</v>
      </c>
      <c r="G107" s="9">
        <f t="shared" si="3"/>
        <v>33.150434385002278</v>
      </c>
      <c r="H107" s="128">
        <v>1</v>
      </c>
      <c r="I107" s="3">
        <v>23</v>
      </c>
      <c r="J107" s="3">
        <v>22</v>
      </c>
      <c r="K107" s="143">
        <v>2</v>
      </c>
      <c r="L107" s="3">
        <v>26</v>
      </c>
      <c r="M107" s="12">
        <v>15</v>
      </c>
      <c r="N107" s="3">
        <v>36</v>
      </c>
      <c r="O107" s="3">
        <v>20</v>
      </c>
      <c r="P107" s="3">
        <v>56</v>
      </c>
      <c r="Q107" s="3">
        <v>3</v>
      </c>
      <c r="R107" s="3">
        <v>5</v>
      </c>
      <c r="S107" s="3">
        <v>1</v>
      </c>
    </row>
    <row r="108" spans="1:19" ht="15.5" x14ac:dyDescent="0.35">
      <c r="A108" s="1">
        <v>105</v>
      </c>
      <c r="B108" s="3">
        <v>2</v>
      </c>
      <c r="C108" s="3">
        <v>61</v>
      </c>
      <c r="D108" s="3">
        <v>2</v>
      </c>
      <c r="E108" s="3">
        <v>1.62</v>
      </c>
      <c r="F108" s="3">
        <v>87</v>
      </c>
      <c r="G108" s="9">
        <f t="shared" si="3"/>
        <v>33.150434385002278</v>
      </c>
      <c r="H108" s="128">
        <v>1</v>
      </c>
      <c r="I108" s="3">
        <v>23</v>
      </c>
      <c r="J108" s="3">
        <v>22</v>
      </c>
      <c r="K108" s="143">
        <v>2</v>
      </c>
      <c r="L108" s="3">
        <v>26</v>
      </c>
      <c r="M108" s="12">
        <v>15</v>
      </c>
      <c r="N108" s="3">
        <v>36</v>
      </c>
      <c r="O108" s="3">
        <v>20</v>
      </c>
      <c r="P108" s="3">
        <v>56</v>
      </c>
      <c r="Q108" s="3">
        <v>3</v>
      </c>
      <c r="R108" s="3">
        <v>5</v>
      </c>
      <c r="S108" s="3">
        <v>1</v>
      </c>
    </row>
  </sheetData>
  <sortState xmlns:xlrd2="http://schemas.microsoft.com/office/spreadsheetml/2017/richdata2" ref="B4:S54">
    <sortCondition ref="D4:D54"/>
  </sortState>
  <mergeCells count="2">
    <mergeCell ref="Q3:R3"/>
    <mergeCell ref="Q1:R1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Y143"/>
  <sheetViews>
    <sheetView workbookViewId="0">
      <pane ySplit="1" topLeftCell="A140" activePane="bottomLeft" state="frozen"/>
      <selection pane="bottomLeft" activeCell="B144" sqref="B144:T212"/>
    </sheetView>
  </sheetViews>
  <sheetFormatPr defaultRowHeight="14.5" x14ac:dyDescent="0.35"/>
  <cols>
    <col min="8" max="8" width="17.54296875" customWidth="1"/>
  </cols>
  <sheetData>
    <row r="1" spans="1:25" x14ac:dyDescent="0.35">
      <c r="A1" s="131" t="s">
        <v>141</v>
      </c>
      <c r="B1" s="132" t="s">
        <v>133</v>
      </c>
      <c r="C1" s="133" t="s">
        <v>2</v>
      </c>
      <c r="D1" s="133" t="s">
        <v>3</v>
      </c>
      <c r="E1" s="133" t="s">
        <v>9</v>
      </c>
      <c r="F1" s="133" t="s">
        <v>12</v>
      </c>
      <c r="G1" s="133" t="s">
        <v>10</v>
      </c>
      <c r="H1" s="191" t="s">
        <v>4</v>
      </c>
      <c r="I1" s="134" t="s">
        <v>73</v>
      </c>
      <c r="J1" s="134" t="s">
        <v>74</v>
      </c>
      <c r="K1" s="141" t="s">
        <v>76</v>
      </c>
      <c r="L1" s="136" t="s">
        <v>29</v>
      </c>
      <c r="M1" s="137" t="s">
        <v>51</v>
      </c>
      <c r="N1" s="116" t="s">
        <v>28</v>
      </c>
      <c r="O1" s="135" t="s">
        <v>30</v>
      </c>
      <c r="P1" s="134" t="s">
        <v>31</v>
      </c>
      <c r="Q1" s="151" t="s">
        <v>22</v>
      </c>
      <c r="R1" s="151"/>
      <c r="S1" s="138" t="s">
        <v>129</v>
      </c>
      <c r="T1" s="64"/>
      <c r="U1" s="139"/>
      <c r="V1" s="64"/>
      <c r="W1" s="64"/>
      <c r="X1" s="64"/>
      <c r="Y1" s="64"/>
    </row>
    <row r="2" spans="1:25" ht="15.5" x14ac:dyDescent="0.35">
      <c r="A2" s="1">
        <v>1</v>
      </c>
      <c r="B2" s="3">
        <v>1</v>
      </c>
      <c r="C2" s="3">
        <v>49</v>
      </c>
      <c r="D2" s="3">
        <v>2</v>
      </c>
      <c r="E2" s="3">
        <v>1.66</v>
      </c>
      <c r="F2" s="3">
        <v>83.5</v>
      </c>
      <c r="G2" s="9">
        <f t="shared" ref="G2:G33" si="0">SUM(F2)/(E2*E2)</f>
        <v>30.301930614022357</v>
      </c>
      <c r="H2" s="192">
        <v>1</v>
      </c>
      <c r="I2" s="10">
        <v>26</v>
      </c>
      <c r="J2" s="10">
        <v>21</v>
      </c>
      <c r="K2" s="142">
        <v>10</v>
      </c>
      <c r="L2" s="10">
        <v>30</v>
      </c>
      <c r="M2" s="4"/>
      <c r="N2" s="10">
        <v>27</v>
      </c>
      <c r="O2" s="10">
        <v>19</v>
      </c>
      <c r="P2" s="10">
        <v>46</v>
      </c>
      <c r="Q2" s="11">
        <v>2</v>
      </c>
      <c r="R2" s="26">
        <v>4</v>
      </c>
      <c r="S2" s="128">
        <v>6</v>
      </c>
      <c r="U2" s="129" t="s">
        <v>135</v>
      </c>
      <c r="V2" s="128"/>
    </row>
    <row r="3" spans="1:25" ht="15.5" x14ac:dyDescent="0.35">
      <c r="A3" s="1">
        <v>2</v>
      </c>
      <c r="B3" s="3">
        <v>1</v>
      </c>
      <c r="C3" s="3">
        <v>74</v>
      </c>
      <c r="D3" s="3">
        <v>2</v>
      </c>
      <c r="E3" s="3">
        <v>1.64</v>
      </c>
      <c r="F3" s="3">
        <v>92</v>
      </c>
      <c r="G3" s="9">
        <f t="shared" si="0"/>
        <v>34.205829863176689</v>
      </c>
      <c r="H3" s="192">
        <v>1</v>
      </c>
      <c r="I3" s="10">
        <v>28</v>
      </c>
      <c r="J3" s="10">
        <v>22</v>
      </c>
      <c r="K3" s="142">
        <v>9</v>
      </c>
      <c r="L3" s="10">
        <v>48</v>
      </c>
      <c r="M3" s="4"/>
      <c r="N3" s="10">
        <v>55</v>
      </c>
      <c r="O3" s="10">
        <v>13</v>
      </c>
      <c r="P3" s="10">
        <v>68</v>
      </c>
      <c r="Q3" s="11">
        <v>4</v>
      </c>
      <c r="R3" s="26">
        <v>5</v>
      </c>
      <c r="S3" s="128">
        <v>6</v>
      </c>
      <c r="U3" s="76" t="s">
        <v>7</v>
      </c>
      <c r="V3" s="128">
        <v>1</v>
      </c>
    </row>
    <row r="4" spans="1:25" ht="15.5" x14ac:dyDescent="0.35">
      <c r="A4" s="1">
        <v>3</v>
      </c>
      <c r="B4" s="3">
        <v>1</v>
      </c>
      <c r="C4" s="3">
        <v>33</v>
      </c>
      <c r="D4" s="3">
        <v>2</v>
      </c>
      <c r="E4" s="3">
        <v>1.72</v>
      </c>
      <c r="F4" s="3">
        <v>129.80000000000001</v>
      </c>
      <c r="G4" s="9">
        <f t="shared" si="0"/>
        <v>43.875067604110342</v>
      </c>
      <c r="H4" s="192">
        <v>1</v>
      </c>
      <c r="I4" s="10">
        <v>29</v>
      </c>
      <c r="J4" s="10">
        <v>22</v>
      </c>
      <c r="K4" s="142">
        <v>14</v>
      </c>
      <c r="L4" s="10">
        <v>18</v>
      </c>
      <c r="M4" s="4"/>
      <c r="N4" s="10">
        <v>40</v>
      </c>
      <c r="O4" s="10">
        <v>10</v>
      </c>
      <c r="P4" s="10">
        <v>50</v>
      </c>
      <c r="Q4" s="11">
        <v>4</v>
      </c>
      <c r="R4" s="26">
        <v>3</v>
      </c>
      <c r="S4" s="128">
        <v>6</v>
      </c>
      <c r="U4" s="76" t="s">
        <v>142</v>
      </c>
      <c r="V4" s="128">
        <v>2</v>
      </c>
    </row>
    <row r="5" spans="1:25" ht="15.5" x14ac:dyDescent="0.35">
      <c r="A5" s="1">
        <v>4</v>
      </c>
      <c r="B5" s="3">
        <v>1</v>
      </c>
      <c r="C5" s="3">
        <v>50</v>
      </c>
      <c r="D5" s="3">
        <v>2</v>
      </c>
      <c r="E5" s="3">
        <v>1.61</v>
      </c>
      <c r="F5" s="3">
        <v>79.2</v>
      </c>
      <c r="G5" s="9">
        <f t="shared" si="0"/>
        <v>30.554376760155854</v>
      </c>
      <c r="H5" s="192">
        <v>1</v>
      </c>
      <c r="I5" s="10">
        <v>20</v>
      </c>
      <c r="J5" s="10">
        <v>18</v>
      </c>
      <c r="K5" s="142">
        <v>2</v>
      </c>
      <c r="L5" s="10">
        <v>28</v>
      </c>
      <c r="M5" s="4"/>
      <c r="N5" s="10">
        <v>38</v>
      </c>
      <c r="O5" s="10">
        <v>30</v>
      </c>
      <c r="P5" s="10">
        <v>68</v>
      </c>
      <c r="Q5" s="11">
        <v>4</v>
      </c>
      <c r="R5" s="26">
        <v>4</v>
      </c>
      <c r="S5" s="75">
        <v>4</v>
      </c>
      <c r="U5" s="76" t="s">
        <v>143</v>
      </c>
      <c r="V5" s="128">
        <v>3</v>
      </c>
    </row>
    <row r="6" spans="1:25" ht="15.5" x14ac:dyDescent="0.35">
      <c r="A6" s="1">
        <v>5</v>
      </c>
      <c r="B6" s="3">
        <v>1</v>
      </c>
      <c r="C6" s="3">
        <v>56</v>
      </c>
      <c r="D6" s="3">
        <v>2</v>
      </c>
      <c r="E6" s="3">
        <v>1.63</v>
      </c>
      <c r="F6" s="3">
        <v>107.2</v>
      </c>
      <c r="G6" s="9">
        <f t="shared" si="0"/>
        <v>40.3477737212541</v>
      </c>
      <c r="H6" s="192">
        <v>1</v>
      </c>
      <c r="I6" s="10">
        <v>23</v>
      </c>
      <c r="J6" s="10">
        <v>18</v>
      </c>
      <c r="K6" s="142">
        <v>10</v>
      </c>
      <c r="L6" s="10">
        <v>40</v>
      </c>
      <c r="M6" s="4"/>
      <c r="N6" s="10">
        <v>49</v>
      </c>
      <c r="O6" s="10">
        <v>5</v>
      </c>
      <c r="P6" s="10">
        <v>54</v>
      </c>
      <c r="Q6" s="11">
        <v>4</v>
      </c>
      <c r="R6" s="26">
        <v>3</v>
      </c>
      <c r="S6" s="75">
        <v>2</v>
      </c>
      <c r="U6" s="76" t="s">
        <v>144</v>
      </c>
      <c r="V6" s="128">
        <v>4</v>
      </c>
    </row>
    <row r="7" spans="1:25" ht="15.5" x14ac:dyDescent="0.35">
      <c r="A7" s="1">
        <v>6</v>
      </c>
      <c r="B7" s="3">
        <v>1</v>
      </c>
      <c r="C7" s="3">
        <v>58</v>
      </c>
      <c r="D7" s="3">
        <v>2</v>
      </c>
      <c r="E7" s="3">
        <v>1.68</v>
      </c>
      <c r="F7" s="3">
        <v>65</v>
      </c>
      <c r="G7" s="9">
        <f t="shared" si="0"/>
        <v>23.030045351473927</v>
      </c>
      <c r="H7" s="192">
        <v>1</v>
      </c>
      <c r="I7" s="10">
        <v>26</v>
      </c>
      <c r="J7" s="10">
        <v>23</v>
      </c>
      <c r="K7" s="142">
        <v>8</v>
      </c>
      <c r="L7" s="10">
        <v>67</v>
      </c>
      <c r="M7" s="4">
        <v>15</v>
      </c>
      <c r="N7" s="10">
        <v>28</v>
      </c>
      <c r="O7" s="10">
        <v>30</v>
      </c>
      <c r="P7" s="10">
        <v>58</v>
      </c>
      <c r="Q7" s="11">
        <v>3</v>
      </c>
      <c r="R7" s="26">
        <v>4</v>
      </c>
      <c r="S7" s="128">
        <v>6</v>
      </c>
      <c r="U7" s="76" t="s">
        <v>140</v>
      </c>
      <c r="V7" s="128">
        <v>5</v>
      </c>
    </row>
    <row r="8" spans="1:25" ht="15.5" x14ac:dyDescent="0.35">
      <c r="A8" s="1">
        <v>7</v>
      </c>
      <c r="B8" s="3">
        <v>1</v>
      </c>
      <c r="C8" s="3">
        <v>41</v>
      </c>
      <c r="D8" s="3">
        <v>2</v>
      </c>
      <c r="E8" s="3">
        <v>1.59</v>
      </c>
      <c r="F8" s="3">
        <v>77.2</v>
      </c>
      <c r="G8" s="9">
        <f t="shared" si="0"/>
        <v>30.536766741821921</v>
      </c>
      <c r="H8" s="192">
        <v>1</v>
      </c>
      <c r="I8" s="10">
        <v>18</v>
      </c>
      <c r="J8" s="10">
        <v>16</v>
      </c>
      <c r="K8" s="142">
        <v>5</v>
      </c>
      <c r="L8" s="10">
        <v>22</v>
      </c>
      <c r="M8" s="4">
        <v>17</v>
      </c>
      <c r="N8" s="10">
        <v>35</v>
      </c>
      <c r="O8" s="10">
        <v>35</v>
      </c>
      <c r="P8" s="10">
        <v>70</v>
      </c>
      <c r="Q8" s="11">
        <v>2</v>
      </c>
      <c r="R8" s="26">
        <v>2</v>
      </c>
      <c r="S8" s="128">
        <v>6</v>
      </c>
      <c r="V8" s="128"/>
    </row>
    <row r="9" spans="1:25" ht="15.5" x14ac:dyDescent="0.35">
      <c r="A9" s="1">
        <v>8</v>
      </c>
      <c r="B9" s="3">
        <v>1</v>
      </c>
      <c r="C9" s="3">
        <v>40</v>
      </c>
      <c r="D9" s="3">
        <v>2</v>
      </c>
      <c r="E9" s="3">
        <v>1.635</v>
      </c>
      <c r="F9" s="3">
        <v>120.8</v>
      </c>
      <c r="G9" s="9">
        <f t="shared" si="0"/>
        <v>45.188863638489089</v>
      </c>
      <c r="H9" s="192">
        <v>1</v>
      </c>
      <c r="I9" s="10">
        <v>23</v>
      </c>
      <c r="J9" s="10">
        <v>18</v>
      </c>
      <c r="K9" s="142">
        <v>12</v>
      </c>
      <c r="L9" s="10">
        <v>24</v>
      </c>
      <c r="M9" s="4">
        <v>15</v>
      </c>
      <c r="N9" s="10">
        <v>22</v>
      </c>
      <c r="O9" s="10">
        <v>39</v>
      </c>
      <c r="P9" s="10">
        <v>61</v>
      </c>
      <c r="Q9" s="11">
        <v>4</v>
      </c>
      <c r="R9" s="26">
        <v>2</v>
      </c>
      <c r="S9" s="75">
        <v>2</v>
      </c>
      <c r="U9" s="128"/>
    </row>
    <row r="10" spans="1:25" ht="15.5" x14ac:dyDescent="0.35">
      <c r="A10" s="1">
        <v>9</v>
      </c>
      <c r="B10" s="3">
        <v>1</v>
      </c>
      <c r="C10" s="3">
        <v>38</v>
      </c>
      <c r="D10" s="3">
        <v>2</v>
      </c>
      <c r="E10" s="3">
        <v>1.7</v>
      </c>
      <c r="F10" s="3">
        <v>57.3</v>
      </c>
      <c r="G10" s="9">
        <f t="shared" si="0"/>
        <v>19.826989619377162</v>
      </c>
      <c r="H10" s="192">
        <v>1</v>
      </c>
      <c r="I10" s="10">
        <v>22</v>
      </c>
      <c r="J10" s="10">
        <v>22</v>
      </c>
      <c r="K10" s="142">
        <v>0</v>
      </c>
      <c r="L10" s="10">
        <v>38</v>
      </c>
      <c r="M10" s="4">
        <v>20</v>
      </c>
      <c r="N10" s="10">
        <v>48</v>
      </c>
      <c r="O10" s="10">
        <v>4</v>
      </c>
      <c r="P10" s="10">
        <v>52</v>
      </c>
      <c r="Q10" s="11">
        <v>1</v>
      </c>
      <c r="R10" s="26">
        <v>1</v>
      </c>
      <c r="S10" s="128">
        <v>6</v>
      </c>
      <c r="U10" s="128"/>
    </row>
    <row r="11" spans="1:25" ht="15.5" x14ac:dyDescent="0.35">
      <c r="A11" s="1">
        <v>10</v>
      </c>
      <c r="B11" s="3">
        <v>1</v>
      </c>
      <c r="C11" s="3">
        <v>43</v>
      </c>
      <c r="D11" s="3">
        <v>2</v>
      </c>
      <c r="E11" s="3">
        <v>1.58</v>
      </c>
      <c r="F11" s="3">
        <v>85</v>
      </c>
      <c r="G11" s="9">
        <f t="shared" si="0"/>
        <v>34.049030604069856</v>
      </c>
      <c r="H11" s="193">
        <v>1</v>
      </c>
      <c r="I11" s="10">
        <v>21</v>
      </c>
      <c r="J11" s="10">
        <v>16</v>
      </c>
      <c r="K11" s="142">
        <v>16</v>
      </c>
      <c r="L11" s="10">
        <v>44</v>
      </c>
      <c r="M11" s="4">
        <v>17</v>
      </c>
      <c r="N11" s="10">
        <v>41</v>
      </c>
      <c r="O11" s="10">
        <v>25</v>
      </c>
      <c r="P11" s="10">
        <v>66</v>
      </c>
      <c r="Q11" s="11">
        <v>4</v>
      </c>
      <c r="R11" s="26">
        <v>3</v>
      </c>
      <c r="S11" s="75">
        <v>2</v>
      </c>
      <c r="U11" s="128"/>
    </row>
    <row r="12" spans="1:25" ht="15.5" x14ac:dyDescent="0.35">
      <c r="A12" s="1">
        <v>11</v>
      </c>
      <c r="B12" s="3">
        <v>1</v>
      </c>
      <c r="C12" s="3">
        <v>44</v>
      </c>
      <c r="D12" s="3">
        <v>2</v>
      </c>
      <c r="E12" s="3">
        <v>1.57</v>
      </c>
      <c r="F12" s="3">
        <v>81</v>
      </c>
      <c r="G12" s="9">
        <f t="shared" si="0"/>
        <v>32.86137368655929</v>
      </c>
      <c r="H12" s="193">
        <v>1</v>
      </c>
      <c r="I12" s="10">
        <v>22</v>
      </c>
      <c r="J12" s="10">
        <v>18</v>
      </c>
      <c r="K12" s="142">
        <v>8</v>
      </c>
      <c r="L12" s="10">
        <v>30</v>
      </c>
      <c r="M12" s="4">
        <v>11</v>
      </c>
      <c r="N12" s="10">
        <v>40</v>
      </c>
      <c r="O12" s="10">
        <v>21</v>
      </c>
      <c r="P12" s="10">
        <v>61</v>
      </c>
      <c r="Q12" s="11">
        <v>3</v>
      </c>
      <c r="R12" s="26">
        <v>4</v>
      </c>
      <c r="S12" s="128">
        <v>6</v>
      </c>
      <c r="U12" s="129" t="s">
        <v>135</v>
      </c>
      <c r="V12" s="128"/>
    </row>
    <row r="13" spans="1:25" ht="15.5" x14ac:dyDescent="0.35">
      <c r="A13" s="1">
        <v>12</v>
      </c>
      <c r="B13" s="3">
        <v>1</v>
      </c>
      <c r="C13" s="3">
        <v>56</v>
      </c>
      <c r="D13" s="3">
        <v>2</v>
      </c>
      <c r="E13" s="3">
        <v>1.72</v>
      </c>
      <c r="F13" s="3">
        <v>84.3</v>
      </c>
      <c r="G13" s="9">
        <f t="shared" si="0"/>
        <v>28.495132504056247</v>
      </c>
      <c r="H13" s="193">
        <v>1</v>
      </c>
      <c r="I13" s="10">
        <v>22</v>
      </c>
      <c r="J13" s="10">
        <v>20</v>
      </c>
      <c r="K13" s="142">
        <v>5</v>
      </c>
      <c r="L13" s="10">
        <v>36</v>
      </c>
      <c r="M13" s="4">
        <v>25</v>
      </c>
      <c r="N13" s="10">
        <v>52</v>
      </c>
      <c r="O13" s="10">
        <v>25</v>
      </c>
      <c r="P13" s="10">
        <v>67</v>
      </c>
      <c r="Q13" s="11">
        <v>2</v>
      </c>
      <c r="R13" s="26">
        <v>2</v>
      </c>
      <c r="S13" s="75">
        <v>2</v>
      </c>
      <c r="U13" s="76" t="s">
        <v>136</v>
      </c>
      <c r="V13" s="128">
        <v>1</v>
      </c>
    </row>
    <row r="14" spans="1:25" ht="15.5" x14ac:dyDescent="0.35">
      <c r="A14" s="1">
        <v>13</v>
      </c>
      <c r="B14" s="3">
        <v>1</v>
      </c>
      <c r="C14" s="3">
        <v>44</v>
      </c>
      <c r="D14" s="3">
        <v>2</v>
      </c>
      <c r="E14" s="3">
        <v>1.63</v>
      </c>
      <c r="F14" s="3">
        <v>82.3</v>
      </c>
      <c r="G14" s="9">
        <f t="shared" si="0"/>
        <v>30.975949414731456</v>
      </c>
      <c r="H14" s="193">
        <v>1</v>
      </c>
      <c r="I14" s="10">
        <v>22</v>
      </c>
      <c r="J14" s="10">
        <v>17</v>
      </c>
      <c r="K14" s="142">
        <v>11</v>
      </c>
      <c r="L14" s="10">
        <v>46</v>
      </c>
      <c r="M14" s="4">
        <v>19</v>
      </c>
      <c r="N14" s="10">
        <v>42</v>
      </c>
      <c r="O14" s="10">
        <v>24</v>
      </c>
      <c r="P14" s="10">
        <v>66</v>
      </c>
      <c r="Q14" s="11">
        <v>4</v>
      </c>
      <c r="R14" s="26">
        <v>4</v>
      </c>
      <c r="S14" s="128">
        <v>6</v>
      </c>
      <c r="U14" s="76" t="s">
        <v>137</v>
      </c>
      <c r="V14" s="128">
        <v>2</v>
      </c>
    </row>
    <row r="15" spans="1:25" ht="15.5" x14ac:dyDescent="0.35">
      <c r="A15" s="1">
        <v>14</v>
      </c>
      <c r="B15" s="3">
        <v>1</v>
      </c>
      <c r="C15" s="3">
        <v>40</v>
      </c>
      <c r="D15" s="3">
        <v>2</v>
      </c>
      <c r="E15" s="3">
        <v>1.63</v>
      </c>
      <c r="F15" s="3">
        <v>67</v>
      </c>
      <c r="G15" s="9">
        <f t="shared" si="0"/>
        <v>25.217358575783809</v>
      </c>
      <c r="H15" s="193">
        <v>1</v>
      </c>
      <c r="I15" s="10">
        <v>20</v>
      </c>
      <c r="J15" s="10">
        <v>17</v>
      </c>
      <c r="K15" s="142">
        <v>-5</v>
      </c>
      <c r="L15" s="10">
        <v>58</v>
      </c>
      <c r="M15" s="4">
        <v>-6</v>
      </c>
      <c r="N15" s="10">
        <v>55</v>
      </c>
      <c r="O15" s="10">
        <v>0</v>
      </c>
      <c r="P15" s="10">
        <v>55</v>
      </c>
      <c r="Q15" s="11">
        <v>4</v>
      </c>
      <c r="R15" s="26">
        <v>5</v>
      </c>
      <c r="S15" s="75">
        <v>2</v>
      </c>
      <c r="U15" s="76" t="s">
        <v>138</v>
      </c>
      <c r="V15" s="128">
        <v>3</v>
      </c>
    </row>
    <row r="16" spans="1:25" ht="15.5" x14ac:dyDescent="0.35">
      <c r="A16" s="1">
        <v>15</v>
      </c>
      <c r="B16" s="3">
        <v>1</v>
      </c>
      <c r="C16" s="17">
        <v>49</v>
      </c>
      <c r="D16" s="3">
        <v>2</v>
      </c>
      <c r="E16" s="3">
        <v>1.61</v>
      </c>
      <c r="F16" s="3">
        <v>72</v>
      </c>
      <c r="G16" s="9">
        <f t="shared" si="0"/>
        <v>27.776706145596233</v>
      </c>
      <c r="H16" s="193">
        <v>1</v>
      </c>
      <c r="I16" s="10">
        <v>27</v>
      </c>
      <c r="J16" s="10">
        <v>20</v>
      </c>
      <c r="K16" s="142">
        <v>14</v>
      </c>
      <c r="L16" s="10">
        <v>45</v>
      </c>
      <c r="M16" s="4">
        <v>8</v>
      </c>
      <c r="N16" s="10">
        <v>38</v>
      </c>
      <c r="O16" s="10">
        <v>25</v>
      </c>
      <c r="P16" s="10">
        <v>63</v>
      </c>
      <c r="Q16" s="11">
        <v>2</v>
      </c>
      <c r="R16" s="26">
        <v>4</v>
      </c>
      <c r="S16" s="128">
        <v>6</v>
      </c>
      <c r="U16" s="76" t="s">
        <v>139</v>
      </c>
      <c r="V16" s="128">
        <v>4</v>
      </c>
    </row>
    <row r="17" spans="1:24" ht="15.5" x14ac:dyDescent="0.35">
      <c r="A17" s="1">
        <v>16</v>
      </c>
      <c r="B17" s="3">
        <v>1</v>
      </c>
      <c r="C17" s="3">
        <v>34</v>
      </c>
      <c r="D17" s="3">
        <v>2</v>
      </c>
      <c r="E17" s="3">
        <v>1.62</v>
      </c>
      <c r="F17" s="3">
        <v>66.3</v>
      </c>
      <c r="G17" s="9">
        <f t="shared" si="0"/>
        <v>25.262917238225874</v>
      </c>
      <c r="H17" s="193">
        <v>1</v>
      </c>
      <c r="I17" s="10">
        <v>22</v>
      </c>
      <c r="J17" s="10">
        <v>16</v>
      </c>
      <c r="K17" s="142">
        <v>14</v>
      </c>
      <c r="L17" s="10">
        <v>17</v>
      </c>
      <c r="M17" s="4">
        <v>20</v>
      </c>
      <c r="N17" s="10">
        <v>44</v>
      </c>
      <c r="O17" s="10">
        <v>12</v>
      </c>
      <c r="P17" s="10">
        <v>56</v>
      </c>
      <c r="Q17" s="11">
        <v>2</v>
      </c>
      <c r="R17" s="26">
        <v>2</v>
      </c>
      <c r="S17" s="128">
        <v>6</v>
      </c>
      <c r="U17" s="76" t="s">
        <v>89</v>
      </c>
      <c r="V17" s="128">
        <v>5</v>
      </c>
    </row>
    <row r="18" spans="1:24" ht="15.5" x14ac:dyDescent="0.35">
      <c r="A18" s="1">
        <v>17</v>
      </c>
      <c r="B18" s="3">
        <v>1</v>
      </c>
      <c r="C18" s="3">
        <v>30</v>
      </c>
      <c r="D18" s="3">
        <v>2</v>
      </c>
      <c r="E18" s="3">
        <v>1.57</v>
      </c>
      <c r="F18" s="3">
        <v>60.1</v>
      </c>
      <c r="G18" s="9">
        <f t="shared" si="0"/>
        <v>24.382327883484116</v>
      </c>
      <c r="H18" s="193">
        <v>1</v>
      </c>
      <c r="I18" s="10">
        <v>21</v>
      </c>
      <c r="J18" s="10">
        <v>17</v>
      </c>
      <c r="K18" s="142">
        <v>10</v>
      </c>
      <c r="L18" s="10">
        <v>29</v>
      </c>
      <c r="M18" s="4"/>
      <c r="N18" s="10">
        <v>18</v>
      </c>
      <c r="O18" s="10">
        <v>37</v>
      </c>
      <c r="P18" s="10">
        <v>55</v>
      </c>
      <c r="Q18" s="11">
        <v>1</v>
      </c>
      <c r="R18" s="26">
        <v>3</v>
      </c>
      <c r="S18" s="75">
        <v>2</v>
      </c>
      <c r="U18" s="76" t="s">
        <v>140</v>
      </c>
      <c r="V18" s="128">
        <v>6</v>
      </c>
    </row>
    <row r="19" spans="1:24" ht="15.5" x14ac:dyDescent="0.35">
      <c r="A19" s="1">
        <v>18</v>
      </c>
      <c r="B19" s="3">
        <v>1</v>
      </c>
      <c r="C19" s="3">
        <v>68</v>
      </c>
      <c r="D19" s="3">
        <v>2</v>
      </c>
      <c r="E19" s="3">
        <v>1.49</v>
      </c>
      <c r="F19" s="3">
        <v>66</v>
      </c>
      <c r="G19" s="9">
        <f t="shared" si="0"/>
        <v>29.728390613035451</v>
      </c>
      <c r="H19" s="193">
        <v>1</v>
      </c>
      <c r="I19" s="10">
        <v>20</v>
      </c>
      <c r="J19" s="10">
        <v>16</v>
      </c>
      <c r="K19" s="142">
        <v>8</v>
      </c>
      <c r="L19" s="10">
        <v>48</v>
      </c>
      <c r="M19" s="4">
        <v>14</v>
      </c>
      <c r="N19" s="10">
        <v>50</v>
      </c>
      <c r="O19" s="10">
        <v>22</v>
      </c>
      <c r="P19" s="10">
        <v>72</v>
      </c>
      <c r="Q19" s="11">
        <v>5</v>
      </c>
      <c r="R19" s="26">
        <v>4</v>
      </c>
      <c r="S19" s="75">
        <v>1</v>
      </c>
      <c r="U19" s="128"/>
    </row>
    <row r="20" spans="1:24" ht="15.5" x14ac:dyDescent="0.35">
      <c r="A20" s="1">
        <v>19</v>
      </c>
      <c r="B20" s="3">
        <v>1</v>
      </c>
      <c r="C20" s="3">
        <v>51</v>
      </c>
      <c r="D20" s="3">
        <v>2</v>
      </c>
      <c r="E20" s="3">
        <v>1.53</v>
      </c>
      <c r="F20" s="3">
        <v>78.7</v>
      </c>
      <c r="G20" s="9">
        <f t="shared" si="0"/>
        <v>33.61954803707976</v>
      </c>
      <c r="H20" s="193">
        <v>1</v>
      </c>
      <c r="I20" s="10">
        <v>25</v>
      </c>
      <c r="J20" s="10">
        <v>20</v>
      </c>
      <c r="K20" s="142">
        <v>11</v>
      </c>
      <c r="L20" s="10">
        <v>40</v>
      </c>
      <c r="M20" s="4">
        <v>24</v>
      </c>
      <c r="N20" s="10">
        <v>45</v>
      </c>
      <c r="O20" s="10">
        <v>17</v>
      </c>
      <c r="P20" s="10">
        <v>62</v>
      </c>
      <c r="Q20" s="11">
        <v>4</v>
      </c>
      <c r="R20" s="26">
        <v>5</v>
      </c>
      <c r="S20" s="128">
        <v>6</v>
      </c>
      <c r="U20" s="128"/>
    </row>
    <row r="21" spans="1:24" ht="15.5" x14ac:dyDescent="0.35">
      <c r="A21" s="1">
        <v>20</v>
      </c>
      <c r="B21" s="3">
        <v>1</v>
      </c>
      <c r="C21" s="3">
        <v>26</v>
      </c>
      <c r="D21" s="3">
        <v>2</v>
      </c>
      <c r="E21" s="3">
        <v>1.71</v>
      </c>
      <c r="F21" s="3">
        <v>52.4</v>
      </c>
      <c r="G21" s="9">
        <f t="shared" si="0"/>
        <v>17.920043774152731</v>
      </c>
      <c r="H21" s="193">
        <v>1</v>
      </c>
      <c r="I21" s="10">
        <v>21</v>
      </c>
      <c r="J21" s="10">
        <v>16</v>
      </c>
      <c r="K21" s="142">
        <v>15</v>
      </c>
      <c r="L21" s="10">
        <v>16</v>
      </c>
      <c r="M21" s="4">
        <v>10</v>
      </c>
      <c r="N21" s="10">
        <v>33</v>
      </c>
      <c r="O21" s="10">
        <v>20</v>
      </c>
      <c r="P21" s="10">
        <v>53</v>
      </c>
      <c r="Q21" s="11">
        <v>2</v>
      </c>
      <c r="R21" s="26">
        <v>4</v>
      </c>
      <c r="S21" s="128">
        <v>6</v>
      </c>
      <c r="U21" s="144"/>
      <c r="V21" s="150" t="s">
        <v>146</v>
      </c>
      <c r="W21" s="150" t="s">
        <v>147</v>
      </c>
      <c r="X21" s="150" t="s">
        <v>145</v>
      </c>
    </row>
    <row r="22" spans="1:24" ht="15.5" x14ac:dyDescent="0.35">
      <c r="A22" s="1">
        <v>21</v>
      </c>
      <c r="B22" s="3">
        <v>1</v>
      </c>
      <c r="C22" s="3">
        <v>55</v>
      </c>
      <c r="D22" s="3">
        <v>1</v>
      </c>
      <c r="E22" s="3">
        <v>1.58</v>
      </c>
      <c r="F22" s="3">
        <v>64.8</v>
      </c>
      <c r="G22" s="9">
        <f t="shared" si="0"/>
        <v>25.957378625220311</v>
      </c>
      <c r="H22" s="193">
        <v>1</v>
      </c>
      <c r="I22" s="10">
        <v>20</v>
      </c>
      <c r="J22" s="10">
        <v>17</v>
      </c>
      <c r="K22" s="142">
        <v>9</v>
      </c>
      <c r="L22" s="10">
        <v>35</v>
      </c>
      <c r="M22" s="4"/>
      <c r="N22" s="10">
        <v>41</v>
      </c>
      <c r="O22" s="10">
        <v>17</v>
      </c>
      <c r="P22" s="10">
        <v>58</v>
      </c>
      <c r="Q22" s="11">
        <v>2</v>
      </c>
      <c r="R22" s="26">
        <v>4</v>
      </c>
      <c r="S22" s="128">
        <v>6</v>
      </c>
      <c r="U22" s="152" t="s">
        <v>156</v>
      </c>
      <c r="V22" s="144"/>
      <c r="W22" s="144"/>
      <c r="X22" s="144"/>
    </row>
    <row r="23" spans="1:24" ht="15.5" x14ac:dyDescent="0.35">
      <c r="A23" s="1">
        <v>22</v>
      </c>
      <c r="B23" s="3">
        <v>1</v>
      </c>
      <c r="C23" s="3">
        <v>68</v>
      </c>
      <c r="D23" s="3">
        <v>1</v>
      </c>
      <c r="E23" s="3">
        <v>1.72</v>
      </c>
      <c r="F23" s="3">
        <v>94.1</v>
      </c>
      <c r="G23" s="9">
        <f t="shared" si="0"/>
        <v>31.807733910221742</v>
      </c>
      <c r="H23" s="193">
        <v>1</v>
      </c>
      <c r="I23" s="10">
        <v>25</v>
      </c>
      <c r="J23" s="10">
        <v>20</v>
      </c>
      <c r="K23" s="142">
        <v>10</v>
      </c>
      <c r="L23" s="10">
        <v>30</v>
      </c>
      <c r="M23" s="4">
        <v>12</v>
      </c>
      <c r="N23" s="10">
        <v>32</v>
      </c>
      <c r="O23" s="10">
        <v>18</v>
      </c>
      <c r="P23" s="10">
        <v>54</v>
      </c>
      <c r="Q23" s="11">
        <v>3</v>
      </c>
      <c r="R23" s="26">
        <v>4</v>
      </c>
      <c r="S23" s="128">
        <v>6</v>
      </c>
      <c r="U23" s="153" t="s">
        <v>151</v>
      </c>
      <c r="V23" s="144"/>
      <c r="W23" s="144"/>
      <c r="X23" s="144"/>
    </row>
    <row r="24" spans="1:24" ht="15.5" x14ac:dyDescent="0.35">
      <c r="A24" s="1">
        <v>23</v>
      </c>
      <c r="B24" s="3">
        <v>1</v>
      </c>
      <c r="C24" s="3">
        <v>50</v>
      </c>
      <c r="D24" s="3">
        <v>1</v>
      </c>
      <c r="E24" s="3">
        <v>1.7150000000000001</v>
      </c>
      <c r="F24" s="3">
        <v>68.5</v>
      </c>
      <c r="G24" s="9">
        <f t="shared" si="0"/>
        <v>23.289615721340596</v>
      </c>
      <c r="H24" s="193">
        <v>1</v>
      </c>
      <c r="I24" s="10">
        <v>24</v>
      </c>
      <c r="J24" s="10">
        <v>23</v>
      </c>
      <c r="K24" s="142">
        <v>2</v>
      </c>
      <c r="L24" s="10">
        <v>25</v>
      </c>
      <c r="M24" s="4">
        <v>10</v>
      </c>
      <c r="N24" s="10">
        <v>29</v>
      </c>
      <c r="O24" s="10">
        <v>11</v>
      </c>
      <c r="P24" s="10">
        <v>40</v>
      </c>
      <c r="Q24" s="11">
        <v>2</v>
      </c>
      <c r="R24" s="26">
        <v>2</v>
      </c>
      <c r="S24" s="128">
        <v>6</v>
      </c>
      <c r="U24" s="144" t="s">
        <v>152</v>
      </c>
      <c r="V24" s="144"/>
      <c r="W24" s="144"/>
      <c r="X24" s="144"/>
    </row>
    <row r="25" spans="1:24" ht="15.5" x14ac:dyDescent="0.35">
      <c r="A25" s="1">
        <v>24</v>
      </c>
      <c r="B25" s="3">
        <v>1</v>
      </c>
      <c r="C25" s="3">
        <v>47</v>
      </c>
      <c r="D25" s="3">
        <v>1</v>
      </c>
      <c r="E25" s="3">
        <v>1.81</v>
      </c>
      <c r="F25" s="3">
        <v>96.7</v>
      </c>
      <c r="G25" s="9">
        <f t="shared" si="0"/>
        <v>29.516803516376179</v>
      </c>
      <c r="H25" s="193">
        <v>1</v>
      </c>
      <c r="I25" s="10">
        <v>24</v>
      </c>
      <c r="J25" s="10">
        <v>20</v>
      </c>
      <c r="K25" s="142">
        <v>8</v>
      </c>
      <c r="L25" s="10">
        <v>18</v>
      </c>
      <c r="M25" s="4">
        <v>16</v>
      </c>
      <c r="N25" s="10">
        <v>31</v>
      </c>
      <c r="O25" s="10">
        <v>11</v>
      </c>
      <c r="P25" s="10">
        <v>42</v>
      </c>
      <c r="Q25" s="11">
        <v>2</v>
      </c>
      <c r="R25" s="26">
        <v>5</v>
      </c>
      <c r="S25" s="75">
        <v>2</v>
      </c>
      <c r="U25" s="144" t="s">
        <v>153</v>
      </c>
      <c r="V25" s="144"/>
      <c r="W25" s="144"/>
      <c r="X25" s="144"/>
    </row>
    <row r="26" spans="1:24" ht="15.5" x14ac:dyDescent="0.35">
      <c r="A26" s="1">
        <v>25</v>
      </c>
      <c r="B26" s="3">
        <v>1</v>
      </c>
      <c r="C26" s="17">
        <v>35</v>
      </c>
      <c r="D26" s="3">
        <v>1</v>
      </c>
      <c r="E26" s="17">
        <v>1.75</v>
      </c>
      <c r="F26" s="17">
        <v>86.9</v>
      </c>
      <c r="G26" s="9">
        <f t="shared" si="0"/>
        <v>28.375510204081635</v>
      </c>
      <c r="H26" s="193">
        <v>1</v>
      </c>
      <c r="I26" s="17">
        <v>26</v>
      </c>
      <c r="J26" s="17">
        <v>20</v>
      </c>
      <c r="K26" s="143">
        <v>18</v>
      </c>
      <c r="L26" s="17">
        <v>62</v>
      </c>
      <c r="M26" s="18">
        <v>10</v>
      </c>
      <c r="N26" s="17">
        <v>40</v>
      </c>
      <c r="O26" s="17">
        <v>12</v>
      </c>
      <c r="P26" s="17">
        <v>52</v>
      </c>
      <c r="Q26" s="17">
        <v>2</v>
      </c>
      <c r="R26" s="17">
        <v>4</v>
      </c>
      <c r="S26" s="75">
        <v>4</v>
      </c>
      <c r="U26" s="144" t="s">
        <v>154</v>
      </c>
      <c r="V26" s="144"/>
      <c r="W26" s="144"/>
      <c r="X26" s="144"/>
    </row>
    <row r="27" spans="1:24" ht="15.5" x14ac:dyDescent="0.35">
      <c r="A27" s="1">
        <v>26</v>
      </c>
      <c r="B27" s="3">
        <v>1</v>
      </c>
      <c r="C27" s="3">
        <v>42</v>
      </c>
      <c r="D27" s="3">
        <v>1</v>
      </c>
      <c r="E27" s="3">
        <v>1.6819999999999999</v>
      </c>
      <c r="F27" s="3">
        <v>76.2</v>
      </c>
      <c r="G27" s="9">
        <f t="shared" si="0"/>
        <v>26.934132261434993</v>
      </c>
      <c r="H27" s="193">
        <v>1</v>
      </c>
      <c r="I27" s="10">
        <v>22</v>
      </c>
      <c r="J27" s="10">
        <v>20</v>
      </c>
      <c r="K27" s="142">
        <v>4</v>
      </c>
      <c r="L27" s="10">
        <v>4</v>
      </c>
      <c r="M27" s="4">
        <v>9</v>
      </c>
      <c r="N27" s="10">
        <v>30</v>
      </c>
      <c r="O27" s="10">
        <v>20</v>
      </c>
      <c r="P27" s="10">
        <v>50</v>
      </c>
      <c r="Q27" s="11">
        <v>4</v>
      </c>
      <c r="R27" s="26">
        <v>4</v>
      </c>
      <c r="S27" s="75">
        <v>2</v>
      </c>
      <c r="U27" s="144" t="s">
        <v>155</v>
      </c>
      <c r="V27" s="144"/>
      <c r="W27" s="144"/>
      <c r="X27" s="144"/>
    </row>
    <row r="28" spans="1:24" ht="15.5" x14ac:dyDescent="0.35">
      <c r="A28" s="1">
        <v>27</v>
      </c>
      <c r="B28" s="3">
        <v>1</v>
      </c>
      <c r="C28" s="3">
        <v>41</v>
      </c>
      <c r="D28" s="3">
        <v>1</v>
      </c>
      <c r="E28" s="3">
        <v>1.71</v>
      </c>
      <c r="F28" s="3">
        <v>87.1</v>
      </c>
      <c r="G28" s="9">
        <f t="shared" si="0"/>
        <v>29.78694299100578</v>
      </c>
      <c r="H28" s="193">
        <v>1</v>
      </c>
      <c r="I28" s="10">
        <v>21</v>
      </c>
      <c r="J28" s="10">
        <v>17</v>
      </c>
      <c r="K28" s="142">
        <v>7</v>
      </c>
      <c r="L28" s="10">
        <v>32</v>
      </c>
      <c r="M28" s="4">
        <v>12</v>
      </c>
      <c r="N28" s="10">
        <v>41</v>
      </c>
      <c r="O28" s="10">
        <v>17</v>
      </c>
      <c r="P28" s="10">
        <v>58</v>
      </c>
      <c r="Q28" s="11">
        <v>3</v>
      </c>
      <c r="R28" s="26">
        <v>5</v>
      </c>
      <c r="S28" s="128">
        <v>6</v>
      </c>
      <c r="U28" s="128"/>
    </row>
    <row r="29" spans="1:24" ht="15.5" x14ac:dyDescent="0.35">
      <c r="A29" s="1">
        <v>28</v>
      </c>
      <c r="B29" s="3">
        <v>1</v>
      </c>
      <c r="C29" s="3">
        <v>48</v>
      </c>
      <c r="D29" s="3">
        <v>1</v>
      </c>
      <c r="E29" s="3">
        <v>1.61</v>
      </c>
      <c r="F29" s="3">
        <v>68.099999999999994</v>
      </c>
      <c r="G29" s="9">
        <f t="shared" si="0"/>
        <v>26.272134562709766</v>
      </c>
      <c r="H29" s="193">
        <v>1</v>
      </c>
      <c r="I29" s="10">
        <v>23</v>
      </c>
      <c r="J29" s="10">
        <v>18</v>
      </c>
      <c r="K29" s="142">
        <v>13</v>
      </c>
      <c r="L29" s="10">
        <v>42</v>
      </c>
      <c r="M29" s="4">
        <v>12</v>
      </c>
      <c r="N29" s="10">
        <v>39</v>
      </c>
      <c r="O29" s="10">
        <v>15</v>
      </c>
      <c r="P29" s="10">
        <v>54</v>
      </c>
      <c r="Q29" s="11">
        <v>2</v>
      </c>
      <c r="R29" s="26">
        <v>2</v>
      </c>
      <c r="S29" s="128">
        <v>6</v>
      </c>
      <c r="U29" s="128"/>
    </row>
    <row r="30" spans="1:24" ht="15.5" x14ac:dyDescent="0.35">
      <c r="A30" s="1">
        <v>29</v>
      </c>
      <c r="B30" s="3">
        <v>1</v>
      </c>
      <c r="C30" s="3">
        <v>31</v>
      </c>
      <c r="D30" s="3">
        <v>1</v>
      </c>
      <c r="E30" s="3">
        <v>1.68</v>
      </c>
      <c r="F30" s="3">
        <v>87</v>
      </c>
      <c r="G30" s="9">
        <f t="shared" si="0"/>
        <v>30.824829931972793</v>
      </c>
      <c r="H30" s="193">
        <v>1</v>
      </c>
      <c r="I30" s="10">
        <v>19</v>
      </c>
      <c r="J30" s="10">
        <v>16</v>
      </c>
      <c r="K30" s="142">
        <v>10</v>
      </c>
      <c r="L30" s="10">
        <v>45</v>
      </c>
      <c r="M30" s="4">
        <v>20</v>
      </c>
      <c r="N30" s="10">
        <v>48</v>
      </c>
      <c r="O30" s="10">
        <v>10</v>
      </c>
      <c r="P30" s="10">
        <v>58</v>
      </c>
      <c r="Q30" s="11">
        <v>2</v>
      </c>
      <c r="R30" s="26">
        <v>2</v>
      </c>
      <c r="S30" s="128">
        <v>6</v>
      </c>
      <c r="U30" s="128"/>
    </row>
    <row r="31" spans="1:24" ht="15.5" x14ac:dyDescent="0.35">
      <c r="A31" s="1">
        <v>30</v>
      </c>
      <c r="B31" s="3">
        <v>1</v>
      </c>
      <c r="C31" s="3">
        <v>41</v>
      </c>
      <c r="D31" s="3">
        <v>1</v>
      </c>
      <c r="E31" s="3">
        <v>1.77</v>
      </c>
      <c r="F31" s="3">
        <v>89.8</v>
      </c>
      <c r="G31" s="9">
        <f t="shared" si="0"/>
        <v>28.663538574483702</v>
      </c>
      <c r="H31" s="193">
        <v>1</v>
      </c>
      <c r="I31" s="10">
        <v>27</v>
      </c>
      <c r="J31" s="10">
        <v>20</v>
      </c>
      <c r="K31" s="142">
        <v>13</v>
      </c>
      <c r="L31" s="10">
        <v>53</v>
      </c>
      <c r="M31" s="4">
        <v>20</v>
      </c>
      <c r="N31" s="10">
        <v>45</v>
      </c>
      <c r="O31" s="10">
        <v>14</v>
      </c>
      <c r="P31" s="10">
        <v>59</v>
      </c>
      <c r="Q31" s="11">
        <v>4</v>
      </c>
      <c r="R31" s="26">
        <v>4</v>
      </c>
      <c r="S31" s="75">
        <v>2</v>
      </c>
      <c r="U31" s="128"/>
    </row>
    <row r="32" spans="1:24" ht="15.5" x14ac:dyDescent="0.35">
      <c r="A32" s="1">
        <v>31</v>
      </c>
      <c r="B32" s="3">
        <v>1</v>
      </c>
      <c r="C32" s="3">
        <v>37</v>
      </c>
      <c r="D32" s="3">
        <v>1</v>
      </c>
      <c r="E32" s="3">
        <v>1.71</v>
      </c>
      <c r="F32" s="3">
        <v>83.4</v>
      </c>
      <c r="G32" s="9">
        <f t="shared" si="0"/>
        <v>28.521596388632403</v>
      </c>
      <c r="H32" s="193">
        <v>1</v>
      </c>
      <c r="I32" s="10">
        <v>25</v>
      </c>
      <c r="J32" s="10">
        <v>15</v>
      </c>
      <c r="K32" s="142">
        <v>17</v>
      </c>
      <c r="L32" s="10">
        <v>42</v>
      </c>
      <c r="M32" s="4">
        <v>5</v>
      </c>
      <c r="N32" s="10">
        <v>42</v>
      </c>
      <c r="O32" s="10">
        <v>12</v>
      </c>
      <c r="P32" s="10">
        <v>54</v>
      </c>
      <c r="Q32" s="11">
        <v>2</v>
      </c>
      <c r="R32" s="26">
        <v>4</v>
      </c>
      <c r="S32" s="75">
        <v>2</v>
      </c>
      <c r="U32" s="128"/>
    </row>
    <row r="33" spans="1:21" ht="15.5" x14ac:dyDescent="0.35">
      <c r="A33" s="1">
        <v>32</v>
      </c>
      <c r="B33" s="3">
        <v>1</v>
      </c>
      <c r="C33" s="3">
        <v>54</v>
      </c>
      <c r="D33" s="3">
        <v>1</v>
      </c>
      <c r="E33" s="3">
        <v>1.88</v>
      </c>
      <c r="F33" s="3">
        <v>93.3</v>
      </c>
      <c r="G33" s="9">
        <f t="shared" si="0"/>
        <v>26.397691263014941</v>
      </c>
      <c r="H33" s="193">
        <v>1</v>
      </c>
      <c r="I33" s="10">
        <v>21</v>
      </c>
      <c r="J33" s="10">
        <v>17</v>
      </c>
      <c r="K33" s="142">
        <v>11</v>
      </c>
      <c r="L33" s="10">
        <v>30</v>
      </c>
      <c r="M33" s="4">
        <v>16</v>
      </c>
      <c r="N33" s="10">
        <v>23</v>
      </c>
      <c r="O33" s="10">
        <v>15</v>
      </c>
      <c r="P33" s="10">
        <v>38</v>
      </c>
      <c r="Q33" s="11">
        <v>2</v>
      </c>
      <c r="R33" s="26">
        <v>5</v>
      </c>
      <c r="S33" s="75">
        <v>2</v>
      </c>
      <c r="U33" s="128"/>
    </row>
    <row r="34" spans="1:21" ht="15.5" x14ac:dyDescent="0.35">
      <c r="A34" s="1">
        <v>33</v>
      </c>
      <c r="B34" s="3">
        <v>2</v>
      </c>
      <c r="C34" s="3">
        <v>40</v>
      </c>
      <c r="D34" s="3">
        <v>2</v>
      </c>
      <c r="E34" s="3">
        <v>1.56</v>
      </c>
      <c r="F34" s="3">
        <v>91</v>
      </c>
      <c r="G34" s="9">
        <f t="shared" ref="G34:G65" si="1">SUM(F34)/(E34*E34)</f>
        <v>37.393162393162392</v>
      </c>
      <c r="H34" s="193">
        <v>1</v>
      </c>
      <c r="I34" s="10">
        <v>20</v>
      </c>
      <c r="J34" s="10">
        <v>20</v>
      </c>
      <c r="K34" s="143">
        <v>0</v>
      </c>
      <c r="L34" s="10">
        <v>20</v>
      </c>
      <c r="M34" s="12"/>
      <c r="N34" s="10">
        <v>21</v>
      </c>
      <c r="O34" s="10">
        <v>30</v>
      </c>
      <c r="P34" s="10">
        <v>51</v>
      </c>
      <c r="Q34" s="11">
        <v>3</v>
      </c>
      <c r="R34" s="11">
        <v>3</v>
      </c>
      <c r="S34" s="128">
        <v>6</v>
      </c>
      <c r="U34" s="128"/>
    </row>
    <row r="35" spans="1:21" ht="15.5" x14ac:dyDescent="0.35">
      <c r="A35" s="1">
        <v>34</v>
      </c>
      <c r="B35" s="3">
        <v>2</v>
      </c>
      <c r="C35" s="3">
        <v>61</v>
      </c>
      <c r="D35" s="3">
        <v>2</v>
      </c>
      <c r="E35" s="3">
        <v>1.62</v>
      </c>
      <c r="F35" s="3">
        <v>87</v>
      </c>
      <c r="G35" s="9">
        <f t="shared" si="1"/>
        <v>33.150434385002278</v>
      </c>
      <c r="H35" s="193">
        <v>1</v>
      </c>
      <c r="I35" s="3">
        <v>23</v>
      </c>
      <c r="J35" s="3">
        <v>22</v>
      </c>
      <c r="K35" s="143">
        <v>2</v>
      </c>
      <c r="L35" s="3">
        <v>26</v>
      </c>
      <c r="M35" s="12">
        <v>15</v>
      </c>
      <c r="N35" s="3">
        <v>36</v>
      </c>
      <c r="O35" s="3">
        <v>20</v>
      </c>
      <c r="P35" s="3">
        <v>56</v>
      </c>
      <c r="Q35" s="3">
        <v>3</v>
      </c>
      <c r="R35" s="3">
        <v>5</v>
      </c>
      <c r="S35" s="3">
        <v>1</v>
      </c>
      <c r="U35" s="128"/>
    </row>
    <row r="36" spans="1:21" ht="15.5" x14ac:dyDescent="0.35">
      <c r="A36" s="1">
        <v>35</v>
      </c>
      <c r="B36" s="3">
        <v>2</v>
      </c>
      <c r="C36" s="3">
        <v>42</v>
      </c>
      <c r="D36" s="3">
        <v>2</v>
      </c>
      <c r="E36" s="3">
        <v>1.635</v>
      </c>
      <c r="F36" s="3">
        <v>77.2</v>
      </c>
      <c r="G36" s="9">
        <f t="shared" si="1"/>
        <v>28.878975768968196</v>
      </c>
      <c r="H36" s="193">
        <v>1</v>
      </c>
      <c r="I36" s="3">
        <v>24</v>
      </c>
      <c r="J36" s="3">
        <v>23</v>
      </c>
      <c r="K36" s="143">
        <v>2</v>
      </c>
      <c r="L36" s="3">
        <v>38</v>
      </c>
      <c r="M36" s="12">
        <v>8</v>
      </c>
      <c r="N36" s="3">
        <v>10</v>
      </c>
      <c r="O36" s="3">
        <v>45</v>
      </c>
      <c r="P36" s="3">
        <v>55</v>
      </c>
      <c r="Q36" s="3">
        <v>2</v>
      </c>
      <c r="R36" s="3">
        <v>2</v>
      </c>
      <c r="S36" s="128">
        <v>6</v>
      </c>
      <c r="U36" s="128"/>
    </row>
    <row r="37" spans="1:21" ht="15.5" x14ac:dyDescent="0.35">
      <c r="A37" s="1">
        <v>36</v>
      </c>
      <c r="B37" s="3">
        <v>2</v>
      </c>
      <c r="C37" s="3">
        <v>54</v>
      </c>
      <c r="D37" s="3">
        <v>2</v>
      </c>
      <c r="E37" s="3">
        <v>1.68</v>
      </c>
      <c r="F37" s="3">
        <v>80</v>
      </c>
      <c r="G37" s="9">
        <f t="shared" si="1"/>
        <v>28.344671201814062</v>
      </c>
      <c r="H37" s="193">
        <v>1</v>
      </c>
      <c r="I37" s="3">
        <v>24</v>
      </c>
      <c r="J37" s="3">
        <v>24</v>
      </c>
      <c r="K37" s="143">
        <v>0</v>
      </c>
      <c r="L37" s="3">
        <v>22</v>
      </c>
      <c r="M37" s="12">
        <v>22</v>
      </c>
      <c r="N37" s="3">
        <v>48</v>
      </c>
      <c r="O37" s="3">
        <v>17</v>
      </c>
      <c r="P37" s="3">
        <v>65</v>
      </c>
      <c r="Q37" s="3">
        <v>4</v>
      </c>
      <c r="R37" s="3">
        <v>4</v>
      </c>
      <c r="S37" s="128">
        <v>6</v>
      </c>
      <c r="U37" s="128"/>
    </row>
    <row r="38" spans="1:21" ht="15.5" x14ac:dyDescent="0.35">
      <c r="A38" s="1">
        <v>37</v>
      </c>
      <c r="B38" s="3">
        <v>2</v>
      </c>
      <c r="C38" s="3">
        <v>35</v>
      </c>
      <c r="D38" s="3">
        <v>2</v>
      </c>
      <c r="E38" s="3">
        <v>1.54</v>
      </c>
      <c r="F38" s="3">
        <v>44</v>
      </c>
      <c r="G38" s="9">
        <f t="shared" si="1"/>
        <v>18.55287569573284</v>
      </c>
      <c r="H38" s="193">
        <v>1</v>
      </c>
      <c r="I38" s="3">
        <v>22</v>
      </c>
      <c r="J38" s="3">
        <v>17</v>
      </c>
      <c r="K38" s="143">
        <v>15</v>
      </c>
      <c r="L38" s="3">
        <v>28</v>
      </c>
      <c r="M38" s="12">
        <v>18</v>
      </c>
      <c r="N38" s="3">
        <v>27</v>
      </c>
      <c r="O38" s="3">
        <v>31</v>
      </c>
      <c r="P38" s="3">
        <v>58</v>
      </c>
      <c r="Q38" s="3">
        <v>2</v>
      </c>
      <c r="R38" s="3">
        <v>5</v>
      </c>
      <c r="S38" s="128">
        <v>6</v>
      </c>
      <c r="U38" s="128"/>
    </row>
    <row r="39" spans="1:21" ht="15.5" x14ac:dyDescent="0.35">
      <c r="A39" s="1">
        <v>38</v>
      </c>
      <c r="B39" s="3">
        <v>2</v>
      </c>
      <c r="C39" s="3">
        <v>21</v>
      </c>
      <c r="D39" s="3">
        <v>2</v>
      </c>
      <c r="E39" s="3">
        <v>1.62</v>
      </c>
      <c r="F39" s="3">
        <v>50.8</v>
      </c>
      <c r="G39" s="9">
        <f t="shared" si="1"/>
        <v>19.356805365035815</v>
      </c>
      <c r="H39" s="193">
        <v>1</v>
      </c>
      <c r="I39" s="3">
        <v>25</v>
      </c>
      <c r="J39" s="3">
        <v>25</v>
      </c>
      <c r="K39" s="143">
        <v>2</v>
      </c>
      <c r="L39" s="3">
        <v>52</v>
      </c>
      <c r="M39" s="12">
        <v>-3</v>
      </c>
      <c r="N39" s="3">
        <v>27</v>
      </c>
      <c r="O39" s="3">
        <v>27</v>
      </c>
      <c r="P39" s="3">
        <v>54</v>
      </c>
      <c r="Q39" s="3">
        <v>1</v>
      </c>
      <c r="R39" s="3">
        <v>1</v>
      </c>
      <c r="S39" s="128">
        <v>6</v>
      </c>
      <c r="U39" s="128"/>
    </row>
    <row r="40" spans="1:21" ht="15.5" x14ac:dyDescent="0.35">
      <c r="A40" s="1">
        <v>39</v>
      </c>
      <c r="B40" s="3">
        <v>2</v>
      </c>
      <c r="C40" s="3">
        <v>45</v>
      </c>
      <c r="D40" s="3">
        <v>2</v>
      </c>
      <c r="E40" s="3">
        <v>1.62</v>
      </c>
      <c r="F40" s="3">
        <v>66.3</v>
      </c>
      <c r="G40" s="9">
        <f t="shared" si="1"/>
        <v>25.262917238225874</v>
      </c>
      <c r="H40" s="193">
        <v>1</v>
      </c>
      <c r="I40" s="3">
        <v>25</v>
      </c>
      <c r="J40" s="3">
        <v>25</v>
      </c>
      <c r="K40" s="143">
        <v>0</v>
      </c>
      <c r="L40" s="3">
        <v>23</v>
      </c>
      <c r="M40" s="12">
        <v>14</v>
      </c>
      <c r="N40" s="3">
        <v>36</v>
      </c>
      <c r="O40" s="3">
        <v>16</v>
      </c>
      <c r="P40" s="3">
        <v>52</v>
      </c>
      <c r="Q40" s="3">
        <v>1</v>
      </c>
      <c r="R40" s="3">
        <v>2</v>
      </c>
      <c r="S40" s="128">
        <v>6</v>
      </c>
      <c r="U40" s="128"/>
    </row>
    <row r="41" spans="1:21" ht="15.5" x14ac:dyDescent="0.35">
      <c r="A41" s="1">
        <v>40</v>
      </c>
      <c r="B41" s="3">
        <v>2</v>
      </c>
      <c r="C41" s="3">
        <v>51</v>
      </c>
      <c r="D41" s="3">
        <v>2</v>
      </c>
      <c r="E41" s="3">
        <v>1.74</v>
      </c>
      <c r="F41" s="3">
        <v>97</v>
      </c>
      <c r="G41" s="9">
        <f t="shared" si="1"/>
        <v>32.038578411943455</v>
      </c>
      <c r="H41" s="193">
        <v>1</v>
      </c>
      <c r="I41" s="3">
        <v>22</v>
      </c>
      <c r="J41" s="3">
        <v>22</v>
      </c>
      <c r="K41" s="143">
        <v>0</v>
      </c>
      <c r="L41" s="3">
        <v>34</v>
      </c>
      <c r="M41" s="12">
        <v>17</v>
      </c>
      <c r="N41" s="3">
        <v>38</v>
      </c>
      <c r="O41" s="3">
        <v>14</v>
      </c>
      <c r="P41" s="3">
        <v>52</v>
      </c>
      <c r="Q41" s="3">
        <v>2</v>
      </c>
      <c r="R41" s="3">
        <v>4</v>
      </c>
      <c r="S41" s="3">
        <v>6</v>
      </c>
      <c r="U41" s="128"/>
    </row>
    <row r="42" spans="1:21" ht="15.5" x14ac:dyDescent="0.35">
      <c r="A42" s="1">
        <v>41</v>
      </c>
      <c r="B42" s="3">
        <v>2</v>
      </c>
      <c r="C42" s="3">
        <v>47</v>
      </c>
      <c r="D42" s="3">
        <v>2</v>
      </c>
      <c r="E42" s="3">
        <v>1.68</v>
      </c>
      <c r="F42" s="3">
        <v>86</v>
      </c>
      <c r="G42" s="9">
        <f t="shared" si="1"/>
        <v>30.470521541950117</v>
      </c>
      <c r="H42" s="193">
        <v>1</v>
      </c>
      <c r="I42" s="10">
        <v>20</v>
      </c>
      <c r="J42" s="10">
        <v>19</v>
      </c>
      <c r="K42" s="142">
        <v>2</v>
      </c>
      <c r="L42" s="10">
        <v>18</v>
      </c>
      <c r="M42" s="4">
        <v>12</v>
      </c>
      <c r="N42" s="10">
        <v>35</v>
      </c>
      <c r="O42" s="10">
        <v>13</v>
      </c>
      <c r="P42" s="10">
        <v>48</v>
      </c>
      <c r="Q42" s="11">
        <v>2</v>
      </c>
      <c r="R42" s="26">
        <v>4</v>
      </c>
      <c r="S42" s="128">
        <v>6</v>
      </c>
      <c r="U42" s="128"/>
    </row>
    <row r="43" spans="1:21" ht="15.5" x14ac:dyDescent="0.35">
      <c r="A43" s="1">
        <v>42</v>
      </c>
      <c r="B43" s="3">
        <v>2</v>
      </c>
      <c r="C43" s="3">
        <v>53</v>
      </c>
      <c r="D43" s="3">
        <v>1</v>
      </c>
      <c r="E43" s="3">
        <v>1.8</v>
      </c>
      <c r="F43" s="3">
        <v>99</v>
      </c>
      <c r="G43" s="9">
        <f t="shared" si="1"/>
        <v>30.555555555555554</v>
      </c>
      <c r="H43" s="193">
        <v>1</v>
      </c>
      <c r="I43" s="10">
        <v>23</v>
      </c>
      <c r="J43" s="10">
        <v>23</v>
      </c>
      <c r="K43" s="143">
        <v>0</v>
      </c>
      <c r="L43" s="10">
        <v>25</v>
      </c>
      <c r="M43" s="12"/>
      <c r="N43" s="10">
        <v>40</v>
      </c>
      <c r="O43" s="10">
        <v>10</v>
      </c>
      <c r="P43" s="10">
        <v>50</v>
      </c>
      <c r="Q43" s="11">
        <v>4</v>
      </c>
      <c r="R43" s="11">
        <v>2</v>
      </c>
      <c r="S43" s="128">
        <v>6</v>
      </c>
      <c r="U43" s="128"/>
    </row>
    <row r="44" spans="1:21" ht="15.5" x14ac:dyDescent="0.35">
      <c r="A44" s="1">
        <v>43</v>
      </c>
      <c r="B44" s="3">
        <v>2</v>
      </c>
      <c r="C44" s="3">
        <v>38</v>
      </c>
      <c r="D44" s="3">
        <v>1</v>
      </c>
      <c r="E44" s="3">
        <v>1.63</v>
      </c>
      <c r="F44" s="3">
        <v>77.599999999999994</v>
      </c>
      <c r="G44" s="9">
        <f t="shared" si="1"/>
        <v>29.206970529564529</v>
      </c>
      <c r="H44" s="193">
        <v>1</v>
      </c>
      <c r="I44" s="3">
        <v>17</v>
      </c>
      <c r="J44" s="3">
        <v>15</v>
      </c>
      <c r="K44" s="143">
        <v>9</v>
      </c>
      <c r="L44" s="3">
        <v>2</v>
      </c>
      <c r="M44" s="12">
        <v>2</v>
      </c>
      <c r="N44" s="3">
        <v>4</v>
      </c>
      <c r="O44" s="3">
        <v>47</v>
      </c>
      <c r="P44" s="3">
        <v>51</v>
      </c>
      <c r="Q44" s="3">
        <v>4</v>
      </c>
      <c r="R44" s="3">
        <v>2</v>
      </c>
      <c r="S44" s="3">
        <v>2</v>
      </c>
      <c r="U44" s="128"/>
    </row>
    <row r="45" spans="1:21" ht="15.5" x14ac:dyDescent="0.35">
      <c r="A45" s="1">
        <v>44</v>
      </c>
      <c r="B45" s="3">
        <v>2</v>
      </c>
      <c r="C45" s="3">
        <v>60</v>
      </c>
      <c r="D45" s="3">
        <v>1</v>
      </c>
      <c r="E45" s="3">
        <v>1.69</v>
      </c>
      <c r="F45" s="3">
        <v>90.7</v>
      </c>
      <c r="G45" s="9">
        <f t="shared" si="1"/>
        <v>31.756591155771861</v>
      </c>
      <c r="H45" s="193">
        <v>1</v>
      </c>
      <c r="I45" s="3">
        <v>24</v>
      </c>
      <c r="J45" s="3">
        <v>24</v>
      </c>
      <c r="K45" s="143">
        <v>0</v>
      </c>
      <c r="L45" s="3">
        <v>7</v>
      </c>
      <c r="M45" s="12">
        <v>14</v>
      </c>
      <c r="N45" s="3">
        <v>19</v>
      </c>
      <c r="O45" s="3">
        <v>19</v>
      </c>
      <c r="P45" s="3">
        <v>38</v>
      </c>
      <c r="Q45" s="3">
        <v>2</v>
      </c>
      <c r="R45" s="3">
        <v>4</v>
      </c>
      <c r="S45" s="3">
        <v>2</v>
      </c>
      <c r="U45" s="128"/>
    </row>
    <row r="46" spans="1:21" ht="15.5" x14ac:dyDescent="0.35">
      <c r="A46" s="1">
        <v>45</v>
      </c>
      <c r="B46" s="3">
        <v>2</v>
      </c>
      <c r="C46" s="3">
        <v>42</v>
      </c>
      <c r="D46" s="3">
        <v>1</v>
      </c>
      <c r="E46" s="3">
        <v>1.6819999999999999</v>
      </c>
      <c r="F46" s="3">
        <v>76.2</v>
      </c>
      <c r="G46" s="9">
        <f t="shared" si="1"/>
        <v>26.934132261434993</v>
      </c>
      <c r="H46" s="193">
        <v>1</v>
      </c>
      <c r="I46" s="10">
        <v>22</v>
      </c>
      <c r="J46" s="10">
        <v>20</v>
      </c>
      <c r="K46" s="142">
        <v>4</v>
      </c>
      <c r="L46" s="10">
        <v>4</v>
      </c>
      <c r="M46" s="4">
        <v>9</v>
      </c>
      <c r="N46" s="10">
        <v>30</v>
      </c>
      <c r="O46" s="10">
        <v>20</v>
      </c>
      <c r="P46" s="10">
        <v>50</v>
      </c>
      <c r="Q46" s="11">
        <v>4</v>
      </c>
      <c r="R46" s="11">
        <v>4</v>
      </c>
      <c r="S46" s="3">
        <v>2</v>
      </c>
      <c r="U46" s="128"/>
    </row>
    <row r="47" spans="1:21" ht="15.5" x14ac:dyDescent="0.35">
      <c r="A47" s="1">
        <v>46</v>
      </c>
      <c r="B47" s="3">
        <v>2</v>
      </c>
      <c r="C47" s="3">
        <v>40</v>
      </c>
      <c r="D47" s="3">
        <v>1</v>
      </c>
      <c r="E47" s="3">
        <v>1.8</v>
      </c>
      <c r="F47" s="3">
        <v>98</v>
      </c>
      <c r="G47" s="9">
        <f t="shared" si="1"/>
        <v>30.246913580246911</v>
      </c>
      <c r="H47" s="193">
        <v>1</v>
      </c>
      <c r="I47" s="3">
        <v>23</v>
      </c>
      <c r="J47" s="3">
        <v>23</v>
      </c>
      <c r="K47" s="143">
        <v>0</v>
      </c>
      <c r="L47" s="3">
        <v>28</v>
      </c>
      <c r="M47" s="12">
        <v>25</v>
      </c>
      <c r="N47" s="3">
        <v>32</v>
      </c>
      <c r="O47" s="3">
        <v>8</v>
      </c>
      <c r="P47" s="3">
        <v>40</v>
      </c>
      <c r="Q47" s="3">
        <v>1</v>
      </c>
      <c r="R47" s="3">
        <v>1</v>
      </c>
      <c r="S47" s="128">
        <v>6</v>
      </c>
      <c r="U47" s="128"/>
    </row>
    <row r="48" spans="1:21" ht="15.5" x14ac:dyDescent="0.35">
      <c r="A48" s="1">
        <v>47</v>
      </c>
      <c r="B48" s="3">
        <v>2</v>
      </c>
      <c r="C48" s="3">
        <v>45</v>
      </c>
      <c r="D48" s="3">
        <v>1</v>
      </c>
      <c r="E48" s="3">
        <v>1.74</v>
      </c>
      <c r="F48" s="3">
        <v>81.7</v>
      </c>
      <c r="G48" s="9">
        <f t="shared" si="1"/>
        <v>26.98507068304928</v>
      </c>
      <c r="H48" s="193">
        <v>1</v>
      </c>
      <c r="I48" s="3">
        <v>21</v>
      </c>
      <c r="J48" s="3">
        <v>21</v>
      </c>
      <c r="K48" s="143">
        <v>0</v>
      </c>
      <c r="L48" s="3">
        <v>3</v>
      </c>
      <c r="M48" s="12">
        <v>20</v>
      </c>
      <c r="N48" s="3">
        <v>22</v>
      </c>
      <c r="O48" s="3">
        <v>13</v>
      </c>
      <c r="P48" s="3">
        <v>35</v>
      </c>
      <c r="Q48" s="3">
        <v>1</v>
      </c>
      <c r="R48" s="3">
        <v>4</v>
      </c>
      <c r="S48" s="3">
        <v>4</v>
      </c>
      <c r="U48" s="128"/>
    </row>
    <row r="49" spans="1:21" ht="15.5" x14ac:dyDescent="0.35">
      <c r="A49" s="1">
        <v>48</v>
      </c>
      <c r="B49" s="3">
        <v>2</v>
      </c>
      <c r="C49" s="3">
        <v>68</v>
      </c>
      <c r="D49" s="3">
        <v>1</v>
      </c>
      <c r="E49" s="3">
        <v>1.76</v>
      </c>
      <c r="F49" s="3">
        <v>72.3</v>
      </c>
      <c r="G49" s="9">
        <f t="shared" si="1"/>
        <v>23.340650826446282</v>
      </c>
      <c r="H49" s="193">
        <v>1</v>
      </c>
      <c r="I49" s="3">
        <v>25</v>
      </c>
      <c r="J49" s="3">
        <v>23</v>
      </c>
      <c r="K49" s="143">
        <v>3</v>
      </c>
      <c r="L49" s="3">
        <v>13</v>
      </c>
      <c r="M49" s="12">
        <v>13</v>
      </c>
      <c r="N49" s="3">
        <v>25</v>
      </c>
      <c r="O49" s="3">
        <v>43</v>
      </c>
      <c r="P49" s="3">
        <v>68</v>
      </c>
      <c r="Q49" s="3">
        <v>4</v>
      </c>
      <c r="R49" s="3">
        <v>4</v>
      </c>
      <c r="S49" s="128">
        <v>6</v>
      </c>
      <c r="U49" s="128"/>
    </row>
    <row r="50" spans="1:21" ht="15.5" x14ac:dyDescent="0.35">
      <c r="A50" s="1">
        <v>49</v>
      </c>
      <c r="B50" s="3">
        <v>2</v>
      </c>
      <c r="C50" s="3">
        <v>46</v>
      </c>
      <c r="D50" s="3">
        <v>1</v>
      </c>
      <c r="E50" s="3">
        <v>1.86</v>
      </c>
      <c r="F50" s="3">
        <v>117.1</v>
      </c>
      <c r="G50" s="9">
        <f t="shared" si="1"/>
        <v>33.84784368135044</v>
      </c>
      <c r="H50" s="193">
        <v>1</v>
      </c>
      <c r="I50" s="3">
        <v>24</v>
      </c>
      <c r="J50" s="3">
        <v>22</v>
      </c>
      <c r="K50" s="143">
        <v>3</v>
      </c>
      <c r="L50" s="3">
        <v>17</v>
      </c>
      <c r="M50" s="12">
        <v>20</v>
      </c>
      <c r="N50" s="3">
        <v>36</v>
      </c>
      <c r="O50" s="3">
        <v>10</v>
      </c>
      <c r="P50" s="3">
        <v>46</v>
      </c>
      <c r="Q50" s="3">
        <v>2</v>
      </c>
      <c r="R50" s="3">
        <v>2</v>
      </c>
      <c r="S50" s="128">
        <v>6</v>
      </c>
      <c r="U50" s="128"/>
    </row>
    <row r="51" spans="1:21" ht="15.5" x14ac:dyDescent="0.35">
      <c r="A51" s="1">
        <v>50</v>
      </c>
      <c r="B51" s="3">
        <v>1</v>
      </c>
      <c r="C51" s="3">
        <v>44</v>
      </c>
      <c r="D51" s="3">
        <v>2</v>
      </c>
      <c r="E51" s="3">
        <v>1.66</v>
      </c>
      <c r="F51" s="3">
        <v>55.2</v>
      </c>
      <c r="G51" s="9">
        <f t="shared" si="1"/>
        <v>20.031934968790829</v>
      </c>
      <c r="H51" s="192">
        <v>2</v>
      </c>
      <c r="I51" s="3">
        <v>25</v>
      </c>
      <c r="J51" s="3">
        <v>18</v>
      </c>
      <c r="K51" s="142">
        <v>15</v>
      </c>
      <c r="L51" s="3">
        <v>28</v>
      </c>
      <c r="M51" s="4"/>
      <c r="N51" s="3">
        <v>44</v>
      </c>
      <c r="O51" s="3">
        <v>31</v>
      </c>
      <c r="P51" s="3">
        <v>75</v>
      </c>
      <c r="Q51" s="3">
        <v>3</v>
      </c>
      <c r="R51" s="3">
        <v>4</v>
      </c>
      <c r="S51" s="130">
        <v>2</v>
      </c>
      <c r="U51" s="128"/>
    </row>
    <row r="52" spans="1:21" ht="15.5" x14ac:dyDescent="0.35">
      <c r="A52" s="1">
        <v>51</v>
      </c>
      <c r="B52" s="3">
        <v>1</v>
      </c>
      <c r="C52" s="3">
        <v>37</v>
      </c>
      <c r="D52" s="3">
        <v>2</v>
      </c>
      <c r="E52" s="3">
        <v>1.67</v>
      </c>
      <c r="F52" s="3">
        <v>82.8</v>
      </c>
      <c r="G52" s="9">
        <f t="shared" si="1"/>
        <v>29.689124744522928</v>
      </c>
      <c r="H52" s="192">
        <v>2</v>
      </c>
      <c r="I52" s="3">
        <v>18</v>
      </c>
      <c r="J52" s="3">
        <v>15</v>
      </c>
      <c r="K52" s="143">
        <v>8</v>
      </c>
      <c r="L52" s="3">
        <v>40</v>
      </c>
      <c r="M52" s="12">
        <v>28</v>
      </c>
      <c r="N52" s="3">
        <v>42</v>
      </c>
      <c r="O52" s="3">
        <v>13</v>
      </c>
      <c r="P52" s="3">
        <v>55</v>
      </c>
      <c r="Q52" s="3">
        <v>2</v>
      </c>
      <c r="R52" s="3">
        <v>4</v>
      </c>
      <c r="S52" s="75">
        <v>3</v>
      </c>
      <c r="U52" s="128"/>
    </row>
    <row r="53" spans="1:21" ht="15.5" x14ac:dyDescent="0.35">
      <c r="A53" s="1">
        <v>52</v>
      </c>
      <c r="B53" s="3">
        <v>1</v>
      </c>
      <c r="C53" s="3">
        <v>77</v>
      </c>
      <c r="D53" s="3">
        <v>2</v>
      </c>
      <c r="E53" s="3">
        <v>1.62</v>
      </c>
      <c r="F53" s="3">
        <v>77.599999999999994</v>
      </c>
      <c r="G53" s="9">
        <f t="shared" si="1"/>
        <v>29.568663313519274</v>
      </c>
      <c r="H53" s="192">
        <v>2</v>
      </c>
      <c r="I53" s="10">
        <v>22</v>
      </c>
      <c r="J53" s="10">
        <v>20</v>
      </c>
      <c r="K53" s="142">
        <v>4</v>
      </c>
      <c r="L53" s="10">
        <v>45</v>
      </c>
      <c r="M53" s="4">
        <v>13</v>
      </c>
      <c r="N53" s="10">
        <v>35</v>
      </c>
      <c r="O53" s="10">
        <v>17</v>
      </c>
      <c r="P53" s="10">
        <v>52</v>
      </c>
      <c r="Q53" s="11">
        <v>3</v>
      </c>
      <c r="R53" s="26">
        <v>5</v>
      </c>
      <c r="S53" s="128">
        <v>6</v>
      </c>
      <c r="U53" s="128"/>
    </row>
    <row r="54" spans="1:21" ht="15.5" x14ac:dyDescent="0.35">
      <c r="A54" s="1">
        <v>53</v>
      </c>
      <c r="B54" s="3">
        <v>1</v>
      </c>
      <c r="C54" s="3">
        <v>44</v>
      </c>
      <c r="D54" s="3">
        <v>2</v>
      </c>
      <c r="E54" s="3">
        <v>1.595</v>
      </c>
      <c r="F54" s="3">
        <v>75</v>
      </c>
      <c r="G54" s="9">
        <f t="shared" si="1"/>
        <v>29.480842365935871</v>
      </c>
      <c r="H54" s="192">
        <v>2</v>
      </c>
      <c r="I54" s="10">
        <v>27</v>
      </c>
      <c r="J54" s="10">
        <v>23</v>
      </c>
      <c r="K54" s="142">
        <v>5</v>
      </c>
      <c r="L54" s="10">
        <v>28</v>
      </c>
      <c r="M54" s="4">
        <v>7</v>
      </c>
      <c r="N54" s="10">
        <v>45</v>
      </c>
      <c r="O54" s="10">
        <v>25</v>
      </c>
      <c r="P54" s="10">
        <v>70</v>
      </c>
      <c r="Q54" s="11">
        <v>4</v>
      </c>
      <c r="R54" s="26">
        <v>2</v>
      </c>
      <c r="S54" s="128">
        <v>6</v>
      </c>
    </row>
    <row r="55" spans="1:21" ht="15.5" x14ac:dyDescent="0.35">
      <c r="A55" s="1">
        <v>54</v>
      </c>
      <c r="B55" s="3">
        <v>1</v>
      </c>
      <c r="C55" s="3">
        <v>50</v>
      </c>
      <c r="D55" s="3">
        <v>2</v>
      </c>
      <c r="E55" s="3">
        <v>1.67</v>
      </c>
      <c r="F55" s="3">
        <v>108.9</v>
      </c>
      <c r="G55" s="9">
        <f t="shared" si="1"/>
        <v>39.047653196600812</v>
      </c>
      <c r="H55" s="192">
        <v>2</v>
      </c>
      <c r="I55" s="10">
        <v>22</v>
      </c>
      <c r="J55" s="10">
        <v>22</v>
      </c>
      <c r="K55" s="142">
        <v>0</v>
      </c>
      <c r="L55" s="10">
        <v>7</v>
      </c>
      <c r="M55" s="4">
        <v>20</v>
      </c>
      <c r="N55" s="10">
        <v>27</v>
      </c>
      <c r="O55" s="10">
        <v>24</v>
      </c>
      <c r="P55" s="10">
        <v>51</v>
      </c>
      <c r="Q55" s="11">
        <v>4</v>
      </c>
      <c r="R55" s="26">
        <v>4</v>
      </c>
      <c r="S55" s="75">
        <v>6</v>
      </c>
    </row>
    <row r="56" spans="1:21" ht="15.5" x14ac:dyDescent="0.35">
      <c r="A56" s="1">
        <v>55</v>
      </c>
      <c r="B56" s="3">
        <v>1</v>
      </c>
      <c r="C56" s="3">
        <v>38</v>
      </c>
      <c r="D56" s="3">
        <v>2</v>
      </c>
      <c r="E56" s="3">
        <v>1.61</v>
      </c>
      <c r="F56" s="3">
        <v>54.7</v>
      </c>
      <c r="G56" s="9">
        <f t="shared" si="1"/>
        <v>21.102580918946028</v>
      </c>
      <c r="H56" s="192">
        <v>2</v>
      </c>
      <c r="I56" s="10">
        <v>24</v>
      </c>
      <c r="J56" s="10">
        <v>20</v>
      </c>
      <c r="K56" s="142">
        <v>7</v>
      </c>
      <c r="L56" s="10">
        <v>68</v>
      </c>
      <c r="M56" s="4">
        <v>10</v>
      </c>
      <c r="N56" s="10">
        <v>51</v>
      </c>
      <c r="O56" s="10">
        <v>24</v>
      </c>
      <c r="P56" s="10">
        <v>75</v>
      </c>
      <c r="Q56" s="11">
        <v>2</v>
      </c>
      <c r="R56" s="26">
        <v>4</v>
      </c>
      <c r="S56" s="75">
        <v>2</v>
      </c>
    </row>
    <row r="57" spans="1:21" ht="15.5" x14ac:dyDescent="0.35">
      <c r="A57" s="1">
        <v>56</v>
      </c>
      <c r="B57" s="3">
        <v>1</v>
      </c>
      <c r="C57" s="3">
        <v>68</v>
      </c>
      <c r="D57" s="3">
        <v>2</v>
      </c>
      <c r="E57" s="3">
        <v>1.64</v>
      </c>
      <c r="F57" s="3">
        <v>76.099999999999994</v>
      </c>
      <c r="G57" s="9">
        <f t="shared" si="1"/>
        <v>28.294170136823322</v>
      </c>
      <c r="H57" s="192">
        <v>2</v>
      </c>
      <c r="I57" s="10">
        <v>20</v>
      </c>
      <c r="J57" s="10">
        <v>15</v>
      </c>
      <c r="K57" s="142">
        <v>18</v>
      </c>
      <c r="L57" s="10">
        <v>40</v>
      </c>
      <c r="M57" s="4">
        <v>12</v>
      </c>
      <c r="N57" s="10">
        <v>40</v>
      </c>
      <c r="O57" s="10">
        <v>35</v>
      </c>
      <c r="P57" s="10">
        <v>75</v>
      </c>
      <c r="Q57" s="11">
        <v>4</v>
      </c>
      <c r="R57" s="26">
        <v>4</v>
      </c>
      <c r="S57" s="75">
        <v>5</v>
      </c>
    </row>
    <row r="58" spans="1:21" ht="15.5" x14ac:dyDescent="0.35">
      <c r="A58" s="1">
        <v>57</v>
      </c>
      <c r="B58" s="3">
        <v>1</v>
      </c>
      <c r="C58" s="3">
        <v>55</v>
      </c>
      <c r="D58" s="3">
        <v>2</v>
      </c>
      <c r="E58" s="3">
        <v>1.66</v>
      </c>
      <c r="F58" s="3">
        <v>108.6</v>
      </c>
      <c r="G58" s="9">
        <f t="shared" si="1"/>
        <v>39.410654666860211</v>
      </c>
      <c r="H58" s="192">
        <v>2</v>
      </c>
      <c r="I58" s="10">
        <v>24</v>
      </c>
      <c r="J58" s="10">
        <v>22</v>
      </c>
      <c r="K58" s="142">
        <v>4</v>
      </c>
      <c r="L58" s="10">
        <v>40</v>
      </c>
      <c r="M58" s="4">
        <v>12</v>
      </c>
      <c r="N58" s="10">
        <v>40</v>
      </c>
      <c r="O58" s="10">
        <v>7</v>
      </c>
      <c r="P58" s="10">
        <v>47</v>
      </c>
      <c r="Q58" s="11">
        <v>3</v>
      </c>
      <c r="R58" s="26">
        <v>3</v>
      </c>
      <c r="S58" s="75">
        <v>5</v>
      </c>
    </row>
    <row r="59" spans="1:21" ht="15.5" x14ac:dyDescent="0.35">
      <c r="A59" s="1">
        <v>58</v>
      </c>
      <c r="B59" s="3">
        <v>1</v>
      </c>
      <c r="C59" s="3">
        <v>73</v>
      </c>
      <c r="D59" s="3">
        <v>2</v>
      </c>
      <c r="E59" s="3">
        <v>1.55</v>
      </c>
      <c r="F59" s="3">
        <v>62.8</v>
      </c>
      <c r="G59" s="9">
        <f t="shared" si="1"/>
        <v>26.139438085327779</v>
      </c>
      <c r="H59" s="192">
        <v>2</v>
      </c>
      <c r="I59" s="10">
        <v>22</v>
      </c>
      <c r="J59" s="10">
        <v>14</v>
      </c>
      <c r="K59" s="142">
        <v>22</v>
      </c>
      <c r="L59" s="10">
        <v>68</v>
      </c>
      <c r="M59" s="4">
        <v>16</v>
      </c>
      <c r="N59" s="10">
        <v>55</v>
      </c>
      <c r="O59" s="10">
        <v>25</v>
      </c>
      <c r="P59" s="10">
        <v>80</v>
      </c>
      <c r="Q59" s="11">
        <v>3</v>
      </c>
      <c r="R59" s="26">
        <v>5</v>
      </c>
      <c r="S59" s="128">
        <v>6</v>
      </c>
    </row>
    <row r="60" spans="1:21" ht="15.5" x14ac:dyDescent="0.35">
      <c r="A60" s="1">
        <v>59</v>
      </c>
      <c r="B60" s="3">
        <v>1</v>
      </c>
      <c r="C60" s="3">
        <v>50</v>
      </c>
      <c r="D60" s="3">
        <v>2</v>
      </c>
      <c r="E60" s="3">
        <v>1.58</v>
      </c>
      <c r="F60" s="3">
        <v>89.5</v>
      </c>
      <c r="G60" s="9">
        <f t="shared" si="1"/>
        <v>35.851626341932374</v>
      </c>
      <c r="H60" s="192">
        <v>2</v>
      </c>
      <c r="I60" s="10">
        <v>18</v>
      </c>
      <c r="J60" s="10">
        <v>12</v>
      </c>
      <c r="K60" s="142">
        <v>13</v>
      </c>
      <c r="L60" s="10">
        <v>18</v>
      </c>
      <c r="M60" s="4">
        <v>6</v>
      </c>
      <c r="N60" s="10">
        <v>12</v>
      </c>
      <c r="O60" s="10">
        <v>38</v>
      </c>
      <c r="P60" s="10">
        <v>50</v>
      </c>
      <c r="Q60" s="11">
        <v>3</v>
      </c>
      <c r="R60" s="26">
        <v>3</v>
      </c>
      <c r="S60" s="75">
        <v>5</v>
      </c>
    </row>
    <row r="61" spans="1:21" ht="15.5" x14ac:dyDescent="0.35">
      <c r="A61" s="1">
        <v>60</v>
      </c>
      <c r="B61" s="3">
        <v>1</v>
      </c>
      <c r="C61" s="3">
        <v>64</v>
      </c>
      <c r="D61" s="3">
        <v>2</v>
      </c>
      <c r="E61" s="3">
        <v>1.65</v>
      </c>
      <c r="F61" s="3">
        <v>83</v>
      </c>
      <c r="G61" s="9">
        <f t="shared" si="1"/>
        <v>30.486685032139579</v>
      </c>
      <c r="H61" s="192">
        <v>2</v>
      </c>
      <c r="I61" s="10">
        <v>24</v>
      </c>
      <c r="J61" s="10">
        <v>21</v>
      </c>
      <c r="K61" s="142">
        <v>6</v>
      </c>
      <c r="L61" s="10">
        <v>58</v>
      </c>
      <c r="M61" s="4">
        <v>12</v>
      </c>
      <c r="N61" s="10">
        <v>50</v>
      </c>
      <c r="O61" s="10">
        <v>7</v>
      </c>
      <c r="P61" s="10">
        <v>57</v>
      </c>
      <c r="Q61" s="11">
        <v>4</v>
      </c>
      <c r="R61" s="26">
        <v>4</v>
      </c>
      <c r="S61" s="75">
        <v>6</v>
      </c>
    </row>
    <row r="62" spans="1:21" ht="15.5" x14ac:dyDescent="0.35">
      <c r="A62" s="1">
        <v>61</v>
      </c>
      <c r="B62" s="3">
        <v>1</v>
      </c>
      <c r="C62" s="3">
        <v>47</v>
      </c>
      <c r="D62" s="3">
        <v>1</v>
      </c>
      <c r="E62" s="3">
        <v>1.86</v>
      </c>
      <c r="F62" s="3">
        <v>115</v>
      </c>
      <c r="G62" s="9">
        <f t="shared" si="1"/>
        <v>33.240837090993175</v>
      </c>
      <c r="H62" s="192">
        <v>2</v>
      </c>
      <c r="I62" s="10">
        <v>26</v>
      </c>
      <c r="J62" s="10">
        <v>19</v>
      </c>
      <c r="K62" s="142">
        <v>11</v>
      </c>
      <c r="L62" s="10">
        <v>25</v>
      </c>
      <c r="M62" s="4"/>
      <c r="N62" s="10">
        <v>40</v>
      </c>
      <c r="O62" s="10">
        <v>22</v>
      </c>
      <c r="P62" s="10">
        <v>62</v>
      </c>
      <c r="Q62" s="11">
        <v>4</v>
      </c>
      <c r="R62" s="26">
        <v>3</v>
      </c>
      <c r="S62" s="128">
        <v>6</v>
      </c>
    </row>
    <row r="63" spans="1:21" ht="15.5" x14ac:dyDescent="0.35">
      <c r="A63" s="1">
        <v>62</v>
      </c>
      <c r="B63" s="3">
        <v>1</v>
      </c>
      <c r="C63" s="3">
        <v>58</v>
      </c>
      <c r="D63" s="3">
        <v>1</v>
      </c>
      <c r="E63" s="3">
        <v>1.93</v>
      </c>
      <c r="F63" s="3">
        <v>143</v>
      </c>
      <c r="G63" s="9">
        <f t="shared" si="1"/>
        <v>38.390292356841798</v>
      </c>
      <c r="H63" s="192">
        <v>2</v>
      </c>
      <c r="I63" s="10">
        <v>23</v>
      </c>
      <c r="J63" s="10">
        <v>21</v>
      </c>
      <c r="K63" s="142">
        <v>2</v>
      </c>
      <c r="L63" s="10">
        <v>27</v>
      </c>
      <c r="M63" s="4"/>
      <c r="N63" s="10">
        <v>30</v>
      </c>
      <c r="O63" s="10">
        <v>22</v>
      </c>
      <c r="P63" s="10">
        <v>52</v>
      </c>
      <c r="Q63" s="11">
        <v>4</v>
      </c>
      <c r="R63" s="26">
        <v>4</v>
      </c>
      <c r="S63" s="128">
        <v>6</v>
      </c>
    </row>
    <row r="64" spans="1:21" ht="15.5" x14ac:dyDescent="0.35">
      <c r="A64" s="1">
        <v>63</v>
      </c>
      <c r="B64" s="3">
        <v>1</v>
      </c>
      <c r="C64" s="3">
        <v>52</v>
      </c>
      <c r="D64" s="3">
        <v>1</v>
      </c>
      <c r="E64" s="3">
        <v>1.69</v>
      </c>
      <c r="F64" s="3">
        <v>85.5</v>
      </c>
      <c r="G64" s="9">
        <f t="shared" si="1"/>
        <v>29.935926613213827</v>
      </c>
      <c r="H64" s="192">
        <v>2</v>
      </c>
      <c r="I64" s="10">
        <v>25</v>
      </c>
      <c r="J64" s="10">
        <v>18</v>
      </c>
      <c r="K64" s="142">
        <v>15</v>
      </c>
      <c r="L64" s="10">
        <v>29</v>
      </c>
      <c r="M64" s="4"/>
      <c r="N64" s="10">
        <v>28</v>
      </c>
      <c r="O64" s="10">
        <v>35</v>
      </c>
      <c r="P64" s="10">
        <v>62</v>
      </c>
      <c r="Q64" s="11">
        <v>2</v>
      </c>
      <c r="R64" s="26">
        <v>4</v>
      </c>
      <c r="S64" s="75">
        <v>2</v>
      </c>
    </row>
    <row r="65" spans="1:19" ht="15.5" x14ac:dyDescent="0.35">
      <c r="A65" s="1">
        <v>64</v>
      </c>
      <c r="B65" s="3">
        <v>1</v>
      </c>
      <c r="C65" s="3">
        <v>65</v>
      </c>
      <c r="D65" s="3">
        <v>1</v>
      </c>
      <c r="E65" s="3">
        <v>1.76</v>
      </c>
      <c r="F65" s="3">
        <v>131</v>
      </c>
      <c r="G65" s="9">
        <f t="shared" si="1"/>
        <v>42.290805785123965</v>
      </c>
      <c r="H65" s="192">
        <v>2</v>
      </c>
      <c r="I65" s="10">
        <v>25</v>
      </c>
      <c r="J65" s="10">
        <v>20</v>
      </c>
      <c r="K65" s="142">
        <v>8</v>
      </c>
      <c r="L65" s="10">
        <v>26</v>
      </c>
      <c r="M65" s="4">
        <v>8</v>
      </c>
      <c r="N65" s="10">
        <v>30</v>
      </c>
      <c r="O65" s="10">
        <v>28</v>
      </c>
      <c r="P65" s="10">
        <v>58</v>
      </c>
      <c r="Q65" s="11">
        <v>2</v>
      </c>
      <c r="R65" s="26">
        <v>4</v>
      </c>
      <c r="S65" s="128">
        <v>6</v>
      </c>
    </row>
    <row r="66" spans="1:19" ht="15.5" x14ac:dyDescent="0.35">
      <c r="A66" s="1">
        <v>65</v>
      </c>
      <c r="B66" s="3">
        <v>2</v>
      </c>
      <c r="C66" s="3">
        <v>49</v>
      </c>
      <c r="D66" s="3">
        <v>2</v>
      </c>
      <c r="E66" s="3">
        <v>1.71</v>
      </c>
      <c r="F66" s="3">
        <v>88.9</v>
      </c>
      <c r="G66" s="9">
        <f t="shared" ref="G66:G70" si="2">SUM(F66)/(E66*E66)</f>
        <v>30.402517013782024</v>
      </c>
      <c r="H66" s="192">
        <v>2</v>
      </c>
      <c r="I66" s="3">
        <v>24</v>
      </c>
      <c r="J66" s="3">
        <v>22</v>
      </c>
      <c r="K66" s="143">
        <v>1</v>
      </c>
      <c r="L66" s="3">
        <v>31</v>
      </c>
      <c r="M66" s="12">
        <v>22</v>
      </c>
      <c r="N66" s="3">
        <v>43</v>
      </c>
      <c r="O66" s="3">
        <v>7</v>
      </c>
      <c r="P66" s="3">
        <v>50</v>
      </c>
      <c r="Q66" s="3">
        <v>1</v>
      </c>
      <c r="R66" s="3">
        <v>1</v>
      </c>
      <c r="S66" s="128">
        <v>6</v>
      </c>
    </row>
    <row r="67" spans="1:19" ht="15.5" x14ac:dyDescent="0.35">
      <c r="A67" s="1">
        <v>66</v>
      </c>
      <c r="B67" s="3">
        <v>1</v>
      </c>
      <c r="C67" s="3">
        <v>34</v>
      </c>
      <c r="D67" s="3">
        <v>2</v>
      </c>
      <c r="E67" s="3">
        <v>1.7</v>
      </c>
      <c r="F67" s="3">
        <v>106.7</v>
      </c>
      <c r="G67" s="9">
        <f t="shared" si="2"/>
        <v>36.920415224913498</v>
      </c>
      <c r="H67" s="192">
        <v>3</v>
      </c>
      <c r="I67" s="10">
        <v>28</v>
      </c>
      <c r="J67" s="10">
        <v>21</v>
      </c>
      <c r="K67" s="142">
        <v>10</v>
      </c>
      <c r="L67" s="10">
        <v>30</v>
      </c>
      <c r="M67" s="4">
        <v>11</v>
      </c>
      <c r="N67" s="10">
        <v>26</v>
      </c>
      <c r="O67" s="10">
        <v>36</v>
      </c>
      <c r="P67" s="10">
        <v>62</v>
      </c>
      <c r="Q67" s="11">
        <v>2</v>
      </c>
      <c r="R67" s="26">
        <v>4</v>
      </c>
      <c r="S67" s="128">
        <v>6</v>
      </c>
    </row>
    <row r="68" spans="1:19" ht="15.5" x14ac:dyDescent="0.35">
      <c r="A68" s="1">
        <v>67</v>
      </c>
      <c r="B68" s="3">
        <v>1</v>
      </c>
      <c r="C68" s="3">
        <v>29</v>
      </c>
      <c r="D68" s="3">
        <v>2</v>
      </c>
      <c r="E68" s="3">
        <v>1.64</v>
      </c>
      <c r="F68" s="3">
        <v>62.9</v>
      </c>
      <c r="G68" s="9">
        <f t="shared" si="2"/>
        <v>23.386377156454493</v>
      </c>
      <c r="H68" s="192">
        <v>3</v>
      </c>
      <c r="I68" s="10">
        <v>22</v>
      </c>
      <c r="J68" s="10">
        <v>17</v>
      </c>
      <c r="K68" s="142">
        <v>10</v>
      </c>
      <c r="L68" s="10">
        <v>10</v>
      </c>
      <c r="M68" s="4">
        <v>8</v>
      </c>
      <c r="N68" s="10">
        <v>20</v>
      </c>
      <c r="O68" s="10">
        <v>28</v>
      </c>
      <c r="P68" s="10">
        <v>48</v>
      </c>
      <c r="Q68" s="11">
        <v>2</v>
      </c>
      <c r="R68" s="26">
        <v>4</v>
      </c>
      <c r="S68" s="75">
        <v>3</v>
      </c>
    </row>
    <row r="69" spans="1:19" ht="15.5" x14ac:dyDescent="0.35">
      <c r="A69" s="1">
        <v>68</v>
      </c>
      <c r="B69" s="3">
        <v>1</v>
      </c>
      <c r="C69" s="3">
        <v>36</v>
      </c>
      <c r="D69" s="3">
        <v>2</v>
      </c>
      <c r="E69" s="3">
        <v>1.76</v>
      </c>
      <c r="F69" s="3">
        <v>145</v>
      </c>
      <c r="G69" s="9">
        <f t="shared" si="2"/>
        <v>46.810433884297524</v>
      </c>
      <c r="H69" s="192">
        <v>4</v>
      </c>
      <c r="I69" s="10">
        <v>12</v>
      </c>
      <c r="J69" s="10">
        <v>10</v>
      </c>
      <c r="K69" s="142">
        <v>4</v>
      </c>
      <c r="L69" s="10">
        <v>36</v>
      </c>
      <c r="M69" s="4"/>
      <c r="N69" s="10">
        <v>45</v>
      </c>
      <c r="O69" s="10">
        <v>7</v>
      </c>
      <c r="P69" s="10">
        <v>52</v>
      </c>
      <c r="Q69" s="11">
        <v>4</v>
      </c>
      <c r="R69" s="26">
        <v>4</v>
      </c>
      <c r="S69" s="128">
        <v>6</v>
      </c>
    </row>
    <row r="70" spans="1:19" ht="15.5" x14ac:dyDescent="0.35">
      <c r="A70" s="1">
        <v>69</v>
      </c>
      <c r="B70" s="3">
        <v>1</v>
      </c>
      <c r="C70" s="3">
        <v>50</v>
      </c>
      <c r="D70" s="3">
        <v>2</v>
      </c>
      <c r="E70" s="3">
        <v>1.74</v>
      </c>
      <c r="F70" s="3">
        <v>92</v>
      </c>
      <c r="G70" s="9">
        <f t="shared" si="2"/>
        <v>30.38710529792575</v>
      </c>
      <c r="H70" s="192">
        <v>4</v>
      </c>
      <c r="I70" s="10">
        <v>22</v>
      </c>
      <c r="J70" s="10">
        <v>20</v>
      </c>
      <c r="K70" s="142">
        <v>4</v>
      </c>
      <c r="L70" s="10">
        <v>32</v>
      </c>
      <c r="M70" s="4"/>
      <c r="N70" s="10">
        <v>33</v>
      </c>
      <c r="O70" s="10">
        <v>30</v>
      </c>
      <c r="P70" s="10">
        <v>63</v>
      </c>
      <c r="Q70" s="11">
        <v>3</v>
      </c>
      <c r="R70" s="26">
        <v>5</v>
      </c>
      <c r="S70" s="75">
        <v>2</v>
      </c>
    </row>
    <row r="71" spans="1:19" s="129" customFormat="1" ht="15.5" x14ac:dyDescent="0.35">
      <c r="A71" s="70"/>
      <c r="B71" s="66"/>
      <c r="C71" s="66"/>
      <c r="D71" s="66"/>
      <c r="E71" s="66"/>
      <c r="F71" s="66"/>
      <c r="G71" s="67"/>
      <c r="H71" s="182"/>
      <c r="I71" s="66"/>
      <c r="J71" s="66"/>
      <c r="K71" s="183"/>
      <c r="L71" s="66"/>
      <c r="M71" s="69"/>
      <c r="N71" s="66"/>
      <c r="O71" s="66"/>
      <c r="P71" s="66"/>
      <c r="Q71" s="66"/>
      <c r="R71" s="66"/>
      <c r="S71" s="182"/>
    </row>
    <row r="72" spans="1:19" s="190" customFormat="1" ht="15.5" x14ac:dyDescent="0.35">
      <c r="A72" s="184"/>
      <c r="B72" s="185"/>
      <c r="C72" s="185"/>
      <c r="D72" s="185"/>
      <c r="E72" s="185"/>
      <c r="F72" s="185"/>
      <c r="G72" s="186"/>
      <c r="H72" s="187"/>
      <c r="I72" s="185"/>
      <c r="J72" s="185"/>
      <c r="K72" s="188"/>
      <c r="L72" s="185"/>
      <c r="M72" s="189"/>
      <c r="N72" s="185"/>
      <c r="O72" s="185"/>
      <c r="P72" s="185"/>
      <c r="Q72" s="185"/>
      <c r="R72" s="185"/>
      <c r="S72" s="187"/>
    </row>
    <row r="73" spans="1:19" s="129" customFormat="1" x14ac:dyDescent="0.35"/>
    <row r="74" spans="1:19" s="129" customFormat="1" x14ac:dyDescent="0.35"/>
    <row r="75" spans="1:19" ht="15.5" x14ac:dyDescent="0.35">
      <c r="A75" s="1">
        <v>1</v>
      </c>
      <c r="B75" s="3">
        <v>1</v>
      </c>
      <c r="C75" s="3">
        <v>68</v>
      </c>
      <c r="D75" s="3">
        <v>2</v>
      </c>
      <c r="E75" s="3">
        <v>1.49</v>
      </c>
      <c r="F75" s="3">
        <v>66</v>
      </c>
      <c r="G75" s="9">
        <f t="shared" ref="G75:G106" si="3">SUM(F75)/(E75*E75)</f>
        <v>29.728390613035451</v>
      </c>
      <c r="H75" s="128">
        <v>1</v>
      </c>
      <c r="I75" s="10">
        <v>20</v>
      </c>
      <c r="J75" s="10">
        <v>16</v>
      </c>
      <c r="K75" s="142">
        <v>8</v>
      </c>
      <c r="L75" s="10">
        <v>48</v>
      </c>
      <c r="M75" s="4">
        <v>14</v>
      </c>
      <c r="N75" s="10">
        <v>50</v>
      </c>
      <c r="O75" s="10">
        <v>22</v>
      </c>
      <c r="P75" s="10">
        <v>72</v>
      </c>
      <c r="Q75" s="11">
        <v>5</v>
      </c>
      <c r="R75" s="26">
        <v>4</v>
      </c>
      <c r="S75" s="194">
        <v>1</v>
      </c>
    </row>
    <row r="76" spans="1:19" ht="15.5" x14ac:dyDescent="0.35">
      <c r="A76" s="1">
        <v>2</v>
      </c>
      <c r="B76" s="3">
        <v>2</v>
      </c>
      <c r="C76" s="3">
        <v>61</v>
      </c>
      <c r="D76" s="3">
        <v>2</v>
      </c>
      <c r="E76" s="3">
        <v>1.62</v>
      </c>
      <c r="F76" s="3">
        <v>87</v>
      </c>
      <c r="G76" s="9">
        <f t="shared" si="3"/>
        <v>33.150434385002278</v>
      </c>
      <c r="H76" s="128">
        <v>1</v>
      </c>
      <c r="I76" s="3">
        <v>23</v>
      </c>
      <c r="J76" s="3">
        <v>22</v>
      </c>
      <c r="K76" s="143">
        <v>2</v>
      </c>
      <c r="L76" s="3">
        <v>26</v>
      </c>
      <c r="M76" s="12">
        <v>15</v>
      </c>
      <c r="N76" s="3">
        <v>36</v>
      </c>
      <c r="O76" s="3">
        <v>20</v>
      </c>
      <c r="P76" s="3">
        <v>56</v>
      </c>
      <c r="Q76" s="3">
        <v>3</v>
      </c>
      <c r="R76" s="3">
        <v>5</v>
      </c>
      <c r="S76" s="66">
        <v>1</v>
      </c>
    </row>
    <row r="77" spans="1:19" ht="15.5" x14ac:dyDescent="0.35">
      <c r="A77" s="1">
        <v>3</v>
      </c>
      <c r="B77" s="3">
        <v>1</v>
      </c>
      <c r="C77" s="3">
        <v>44</v>
      </c>
      <c r="D77" s="3">
        <v>2</v>
      </c>
      <c r="E77" s="3">
        <v>1.66</v>
      </c>
      <c r="F77" s="3">
        <v>55.2</v>
      </c>
      <c r="G77" s="9">
        <f t="shared" si="3"/>
        <v>20.031934968790829</v>
      </c>
      <c r="H77" s="37">
        <v>2</v>
      </c>
      <c r="I77" s="3">
        <v>25</v>
      </c>
      <c r="J77" s="3">
        <v>18</v>
      </c>
      <c r="K77" s="142">
        <v>15</v>
      </c>
      <c r="L77" s="3">
        <v>28</v>
      </c>
      <c r="M77" s="4"/>
      <c r="N77" s="3">
        <v>44</v>
      </c>
      <c r="O77" s="3">
        <v>31</v>
      </c>
      <c r="P77" s="3">
        <v>75</v>
      </c>
      <c r="Q77" s="3">
        <v>3</v>
      </c>
      <c r="R77" s="3">
        <v>4</v>
      </c>
      <c r="S77" s="195">
        <v>2</v>
      </c>
    </row>
    <row r="78" spans="1:19" ht="15.5" x14ac:dyDescent="0.35">
      <c r="A78" s="1">
        <v>4</v>
      </c>
      <c r="B78" s="3">
        <v>1</v>
      </c>
      <c r="C78" s="3">
        <v>50</v>
      </c>
      <c r="D78" s="3">
        <v>2</v>
      </c>
      <c r="E78" s="3">
        <v>1.74</v>
      </c>
      <c r="F78" s="3">
        <v>92</v>
      </c>
      <c r="G78" s="9">
        <f t="shared" si="3"/>
        <v>30.38710529792575</v>
      </c>
      <c r="H78" s="37">
        <v>4</v>
      </c>
      <c r="I78" s="10">
        <v>22</v>
      </c>
      <c r="J78" s="10">
        <v>20</v>
      </c>
      <c r="K78" s="142">
        <v>4</v>
      </c>
      <c r="L78" s="10">
        <v>32</v>
      </c>
      <c r="M78" s="4"/>
      <c r="N78" s="10">
        <v>33</v>
      </c>
      <c r="O78" s="10">
        <v>30</v>
      </c>
      <c r="P78" s="10">
        <v>63</v>
      </c>
      <c r="Q78" s="11">
        <v>3</v>
      </c>
      <c r="R78" s="26">
        <v>5</v>
      </c>
      <c r="S78" s="194">
        <v>2</v>
      </c>
    </row>
    <row r="79" spans="1:19" ht="15.5" x14ac:dyDescent="0.35">
      <c r="A79" s="1">
        <v>5</v>
      </c>
      <c r="B79" s="3">
        <v>1</v>
      </c>
      <c r="C79" s="3">
        <v>56</v>
      </c>
      <c r="D79" s="3">
        <v>2</v>
      </c>
      <c r="E79" s="3">
        <v>1.63</v>
      </c>
      <c r="F79" s="3">
        <v>107.2</v>
      </c>
      <c r="G79" s="9">
        <f t="shared" si="3"/>
        <v>40.3477737212541</v>
      </c>
      <c r="H79" s="37">
        <v>1</v>
      </c>
      <c r="I79" s="10">
        <v>23</v>
      </c>
      <c r="J79" s="10">
        <v>18</v>
      </c>
      <c r="K79" s="142">
        <v>10</v>
      </c>
      <c r="L79" s="10">
        <v>40</v>
      </c>
      <c r="M79" s="4"/>
      <c r="N79" s="10">
        <v>49</v>
      </c>
      <c r="O79" s="10">
        <v>5</v>
      </c>
      <c r="P79" s="10">
        <v>54</v>
      </c>
      <c r="Q79" s="11">
        <v>4</v>
      </c>
      <c r="R79" s="26">
        <v>3</v>
      </c>
      <c r="S79" s="194">
        <v>2</v>
      </c>
    </row>
    <row r="80" spans="1:19" ht="15.5" x14ac:dyDescent="0.35">
      <c r="A80" s="1">
        <v>6</v>
      </c>
      <c r="B80" s="3">
        <v>1</v>
      </c>
      <c r="C80" s="3">
        <v>40</v>
      </c>
      <c r="D80" s="3">
        <v>2</v>
      </c>
      <c r="E80" s="3">
        <v>1.635</v>
      </c>
      <c r="F80" s="3">
        <v>120.8</v>
      </c>
      <c r="G80" s="9">
        <f t="shared" si="3"/>
        <v>45.188863638489089</v>
      </c>
      <c r="H80" s="37">
        <v>1</v>
      </c>
      <c r="I80" s="10">
        <v>23</v>
      </c>
      <c r="J80" s="10">
        <v>18</v>
      </c>
      <c r="K80" s="142">
        <v>12</v>
      </c>
      <c r="L80" s="10">
        <v>24</v>
      </c>
      <c r="M80" s="4">
        <v>15</v>
      </c>
      <c r="N80" s="10">
        <v>22</v>
      </c>
      <c r="O80" s="10">
        <v>39</v>
      </c>
      <c r="P80" s="10">
        <v>61</v>
      </c>
      <c r="Q80" s="11">
        <v>4</v>
      </c>
      <c r="R80" s="26">
        <v>2</v>
      </c>
      <c r="S80" s="194">
        <v>2</v>
      </c>
    </row>
    <row r="81" spans="1:19" ht="15.5" x14ac:dyDescent="0.35">
      <c r="A81" s="1">
        <v>7</v>
      </c>
      <c r="B81" s="3">
        <v>1</v>
      </c>
      <c r="C81" s="3">
        <v>38</v>
      </c>
      <c r="D81" s="3">
        <v>2</v>
      </c>
      <c r="E81" s="3">
        <v>1.61</v>
      </c>
      <c r="F81" s="3">
        <v>54.7</v>
      </c>
      <c r="G81" s="9">
        <f t="shared" si="3"/>
        <v>21.102580918946028</v>
      </c>
      <c r="H81" s="37">
        <v>2</v>
      </c>
      <c r="I81" s="10">
        <v>24</v>
      </c>
      <c r="J81" s="10">
        <v>20</v>
      </c>
      <c r="K81" s="142">
        <v>7</v>
      </c>
      <c r="L81" s="10">
        <v>68</v>
      </c>
      <c r="M81" s="4">
        <v>10</v>
      </c>
      <c r="N81" s="10">
        <v>51</v>
      </c>
      <c r="O81" s="10">
        <v>24</v>
      </c>
      <c r="P81" s="10">
        <v>75</v>
      </c>
      <c r="Q81" s="11">
        <v>2</v>
      </c>
      <c r="R81" s="26">
        <v>4</v>
      </c>
      <c r="S81" s="194">
        <v>2</v>
      </c>
    </row>
    <row r="82" spans="1:19" ht="15.5" x14ac:dyDescent="0.35">
      <c r="A82" s="1">
        <v>8</v>
      </c>
      <c r="B82" s="3">
        <v>1</v>
      </c>
      <c r="C82" s="3">
        <v>43</v>
      </c>
      <c r="D82" s="3">
        <v>2</v>
      </c>
      <c r="E82" s="3">
        <v>1.58</v>
      </c>
      <c r="F82" s="3">
        <v>85</v>
      </c>
      <c r="G82" s="9">
        <f t="shared" si="3"/>
        <v>34.049030604069856</v>
      </c>
      <c r="H82" s="128">
        <v>1</v>
      </c>
      <c r="I82" s="10">
        <v>21</v>
      </c>
      <c r="J82" s="10">
        <v>16</v>
      </c>
      <c r="K82" s="142">
        <v>16</v>
      </c>
      <c r="L82" s="10">
        <v>44</v>
      </c>
      <c r="M82" s="4">
        <v>17</v>
      </c>
      <c r="N82" s="10">
        <v>41</v>
      </c>
      <c r="O82" s="10">
        <v>25</v>
      </c>
      <c r="P82" s="10">
        <v>66</v>
      </c>
      <c r="Q82" s="11">
        <v>4</v>
      </c>
      <c r="R82" s="26">
        <v>3</v>
      </c>
      <c r="S82" s="194">
        <v>2</v>
      </c>
    </row>
    <row r="83" spans="1:19" ht="15.5" x14ac:dyDescent="0.35">
      <c r="A83" s="1">
        <v>9</v>
      </c>
      <c r="B83" s="3">
        <v>1</v>
      </c>
      <c r="C83" s="3">
        <v>56</v>
      </c>
      <c r="D83" s="3">
        <v>2</v>
      </c>
      <c r="E83" s="3">
        <v>1.72</v>
      </c>
      <c r="F83" s="3">
        <v>84.3</v>
      </c>
      <c r="G83" s="9">
        <f t="shared" si="3"/>
        <v>28.495132504056247</v>
      </c>
      <c r="H83" s="128">
        <v>1</v>
      </c>
      <c r="I83" s="10">
        <v>22</v>
      </c>
      <c r="J83" s="10">
        <v>20</v>
      </c>
      <c r="K83" s="142">
        <v>5</v>
      </c>
      <c r="L83" s="10">
        <v>36</v>
      </c>
      <c r="M83" s="4">
        <v>25</v>
      </c>
      <c r="N83" s="10">
        <v>52</v>
      </c>
      <c r="O83" s="10">
        <v>25</v>
      </c>
      <c r="P83" s="10">
        <v>67</v>
      </c>
      <c r="Q83" s="11">
        <v>2</v>
      </c>
      <c r="R83" s="26">
        <v>2</v>
      </c>
      <c r="S83" s="194">
        <v>2</v>
      </c>
    </row>
    <row r="84" spans="1:19" ht="15.5" x14ac:dyDescent="0.35">
      <c r="A84" s="1">
        <v>10</v>
      </c>
      <c r="B84" s="3">
        <v>1</v>
      </c>
      <c r="C84" s="3">
        <v>40</v>
      </c>
      <c r="D84" s="3">
        <v>2</v>
      </c>
      <c r="E84" s="3">
        <v>1.63</v>
      </c>
      <c r="F84" s="3">
        <v>67</v>
      </c>
      <c r="G84" s="9">
        <f t="shared" si="3"/>
        <v>25.217358575783809</v>
      </c>
      <c r="H84" s="128">
        <v>1</v>
      </c>
      <c r="I84" s="10">
        <v>20</v>
      </c>
      <c r="J84" s="10">
        <v>17</v>
      </c>
      <c r="K84" s="142">
        <v>-5</v>
      </c>
      <c r="L84" s="10">
        <v>58</v>
      </c>
      <c r="M84" s="4">
        <v>-6</v>
      </c>
      <c r="N84" s="10">
        <v>55</v>
      </c>
      <c r="O84" s="10">
        <v>0</v>
      </c>
      <c r="P84" s="10">
        <v>55</v>
      </c>
      <c r="Q84" s="11">
        <v>4</v>
      </c>
      <c r="R84" s="26">
        <v>5</v>
      </c>
      <c r="S84" s="194">
        <v>2</v>
      </c>
    </row>
    <row r="85" spans="1:19" ht="15.5" x14ac:dyDescent="0.35">
      <c r="A85" s="1">
        <v>11</v>
      </c>
      <c r="B85" s="3">
        <v>1</v>
      </c>
      <c r="C85" s="3">
        <v>30</v>
      </c>
      <c r="D85" s="3">
        <v>2</v>
      </c>
      <c r="E85" s="3">
        <v>1.57</v>
      </c>
      <c r="F85" s="3">
        <v>60.1</v>
      </c>
      <c r="G85" s="9">
        <f t="shared" si="3"/>
        <v>24.382327883484116</v>
      </c>
      <c r="H85" s="128">
        <v>1</v>
      </c>
      <c r="I85" s="10">
        <v>21</v>
      </c>
      <c r="J85" s="10">
        <v>17</v>
      </c>
      <c r="K85" s="142">
        <v>10</v>
      </c>
      <c r="L85" s="10">
        <v>29</v>
      </c>
      <c r="M85" s="4"/>
      <c r="N85" s="10">
        <v>18</v>
      </c>
      <c r="O85" s="10">
        <v>37</v>
      </c>
      <c r="P85" s="10">
        <v>55</v>
      </c>
      <c r="Q85" s="11">
        <v>1</v>
      </c>
      <c r="R85" s="26">
        <v>3</v>
      </c>
      <c r="S85" s="194">
        <v>2</v>
      </c>
    </row>
    <row r="86" spans="1:19" ht="15.5" x14ac:dyDescent="0.35">
      <c r="A86" s="1">
        <v>12</v>
      </c>
      <c r="B86" s="3">
        <v>1</v>
      </c>
      <c r="C86" s="3">
        <v>52</v>
      </c>
      <c r="D86" s="3">
        <v>1</v>
      </c>
      <c r="E86" s="3">
        <v>1.69</v>
      </c>
      <c r="F86" s="3">
        <v>85.5</v>
      </c>
      <c r="G86" s="9">
        <f t="shared" si="3"/>
        <v>29.935926613213827</v>
      </c>
      <c r="H86" s="37">
        <v>2</v>
      </c>
      <c r="I86" s="10">
        <v>25</v>
      </c>
      <c r="J86" s="10">
        <v>18</v>
      </c>
      <c r="K86" s="142">
        <v>15</v>
      </c>
      <c r="L86" s="10">
        <v>29</v>
      </c>
      <c r="M86" s="4"/>
      <c r="N86" s="10">
        <v>28</v>
      </c>
      <c r="O86" s="10">
        <v>35</v>
      </c>
      <c r="P86" s="10">
        <v>62</v>
      </c>
      <c r="Q86" s="11">
        <v>2</v>
      </c>
      <c r="R86" s="26">
        <v>4</v>
      </c>
      <c r="S86" s="194">
        <v>2</v>
      </c>
    </row>
    <row r="87" spans="1:19" ht="15.5" x14ac:dyDescent="0.35">
      <c r="A87" s="1">
        <v>13</v>
      </c>
      <c r="B87" s="3">
        <v>1</v>
      </c>
      <c r="C87" s="3">
        <v>47</v>
      </c>
      <c r="D87" s="3">
        <v>1</v>
      </c>
      <c r="E87" s="3">
        <v>1.81</v>
      </c>
      <c r="F87" s="3">
        <v>96.7</v>
      </c>
      <c r="G87" s="9">
        <f t="shared" si="3"/>
        <v>29.516803516376179</v>
      </c>
      <c r="H87" s="128">
        <v>1</v>
      </c>
      <c r="I87" s="10">
        <v>24</v>
      </c>
      <c r="J87" s="10">
        <v>20</v>
      </c>
      <c r="K87" s="142">
        <v>8</v>
      </c>
      <c r="L87" s="10">
        <v>18</v>
      </c>
      <c r="M87" s="4">
        <v>16</v>
      </c>
      <c r="N87" s="10">
        <v>31</v>
      </c>
      <c r="O87" s="10">
        <v>11</v>
      </c>
      <c r="P87" s="10">
        <v>42</v>
      </c>
      <c r="Q87" s="11">
        <v>2</v>
      </c>
      <c r="R87" s="26">
        <v>5</v>
      </c>
      <c r="S87" s="194">
        <v>2</v>
      </c>
    </row>
    <row r="88" spans="1:19" ht="15.5" x14ac:dyDescent="0.35">
      <c r="A88" s="1">
        <v>14</v>
      </c>
      <c r="B88" s="3">
        <v>1</v>
      </c>
      <c r="C88" s="3">
        <v>42</v>
      </c>
      <c r="D88" s="3">
        <v>1</v>
      </c>
      <c r="E88" s="3">
        <v>1.6819999999999999</v>
      </c>
      <c r="F88" s="3">
        <v>76.2</v>
      </c>
      <c r="G88" s="9">
        <f t="shared" si="3"/>
        <v>26.934132261434993</v>
      </c>
      <c r="H88" s="128">
        <v>1</v>
      </c>
      <c r="I88" s="10">
        <v>22</v>
      </c>
      <c r="J88" s="10">
        <v>20</v>
      </c>
      <c r="K88" s="142">
        <v>4</v>
      </c>
      <c r="L88" s="10">
        <v>4</v>
      </c>
      <c r="M88" s="4">
        <v>9</v>
      </c>
      <c r="N88" s="10">
        <v>30</v>
      </c>
      <c r="O88" s="10">
        <v>20</v>
      </c>
      <c r="P88" s="10">
        <v>50</v>
      </c>
      <c r="Q88" s="11">
        <v>4</v>
      </c>
      <c r="R88" s="26">
        <v>4</v>
      </c>
      <c r="S88" s="194">
        <v>2</v>
      </c>
    </row>
    <row r="89" spans="1:19" ht="15.5" x14ac:dyDescent="0.35">
      <c r="A89" s="1">
        <v>15</v>
      </c>
      <c r="B89" s="3">
        <v>1</v>
      </c>
      <c r="C89" s="3">
        <v>41</v>
      </c>
      <c r="D89" s="3">
        <v>1</v>
      </c>
      <c r="E89" s="3">
        <v>1.77</v>
      </c>
      <c r="F89" s="3">
        <v>89.8</v>
      </c>
      <c r="G89" s="9">
        <f t="shared" si="3"/>
        <v>28.663538574483702</v>
      </c>
      <c r="H89" s="128">
        <v>1</v>
      </c>
      <c r="I89" s="10">
        <v>27</v>
      </c>
      <c r="J89" s="10">
        <v>20</v>
      </c>
      <c r="K89" s="142">
        <v>13</v>
      </c>
      <c r="L89" s="10">
        <v>53</v>
      </c>
      <c r="M89" s="4">
        <v>20</v>
      </c>
      <c r="N89" s="10">
        <v>45</v>
      </c>
      <c r="O89" s="10">
        <v>14</v>
      </c>
      <c r="P89" s="10">
        <v>59</v>
      </c>
      <c r="Q89" s="11">
        <v>4</v>
      </c>
      <c r="R89" s="26">
        <v>4</v>
      </c>
      <c r="S89" s="194">
        <v>2</v>
      </c>
    </row>
    <row r="90" spans="1:19" ht="15.5" x14ac:dyDescent="0.35">
      <c r="A90" s="1">
        <v>16</v>
      </c>
      <c r="B90" s="3">
        <v>1</v>
      </c>
      <c r="C90" s="3">
        <v>37</v>
      </c>
      <c r="D90" s="3">
        <v>1</v>
      </c>
      <c r="E90" s="3">
        <v>1.71</v>
      </c>
      <c r="F90" s="3">
        <v>83.4</v>
      </c>
      <c r="G90" s="9">
        <f t="shared" si="3"/>
        <v>28.521596388632403</v>
      </c>
      <c r="H90" s="128">
        <v>1</v>
      </c>
      <c r="I90" s="10">
        <v>25</v>
      </c>
      <c r="J90" s="10">
        <v>15</v>
      </c>
      <c r="K90" s="142">
        <v>17</v>
      </c>
      <c r="L90" s="10">
        <v>42</v>
      </c>
      <c r="M90" s="4">
        <v>5</v>
      </c>
      <c r="N90" s="10">
        <v>42</v>
      </c>
      <c r="O90" s="10">
        <v>12</v>
      </c>
      <c r="P90" s="10">
        <v>54</v>
      </c>
      <c r="Q90" s="11">
        <v>2</v>
      </c>
      <c r="R90" s="26">
        <v>4</v>
      </c>
      <c r="S90" s="194">
        <v>2</v>
      </c>
    </row>
    <row r="91" spans="1:19" ht="15.5" x14ac:dyDescent="0.35">
      <c r="A91" s="1">
        <v>17</v>
      </c>
      <c r="B91" s="3">
        <v>1</v>
      </c>
      <c r="C91" s="3">
        <v>54</v>
      </c>
      <c r="D91" s="3">
        <v>1</v>
      </c>
      <c r="E91" s="3">
        <v>1.88</v>
      </c>
      <c r="F91" s="3">
        <v>93.3</v>
      </c>
      <c r="G91" s="9">
        <f t="shared" si="3"/>
        <v>26.397691263014941</v>
      </c>
      <c r="H91" s="128">
        <v>1</v>
      </c>
      <c r="I91" s="10">
        <v>21</v>
      </c>
      <c r="J91" s="10">
        <v>17</v>
      </c>
      <c r="K91" s="142">
        <v>11</v>
      </c>
      <c r="L91" s="10">
        <v>30</v>
      </c>
      <c r="M91" s="4">
        <v>16</v>
      </c>
      <c r="N91" s="10">
        <v>23</v>
      </c>
      <c r="O91" s="10">
        <v>15</v>
      </c>
      <c r="P91" s="10">
        <v>38</v>
      </c>
      <c r="Q91" s="11">
        <v>2</v>
      </c>
      <c r="R91" s="26">
        <v>5</v>
      </c>
      <c r="S91" s="194">
        <v>2</v>
      </c>
    </row>
    <row r="92" spans="1:19" ht="15.5" x14ac:dyDescent="0.35">
      <c r="A92" s="1">
        <v>18</v>
      </c>
      <c r="B92" s="3">
        <v>2</v>
      </c>
      <c r="C92" s="3">
        <v>38</v>
      </c>
      <c r="D92" s="3">
        <v>1</v>
      </c>
      <c r="E92" s="3">
        <v>1.63</v>
      </c>
      <c r="F92" s="3">
        <v>77.599999999999994</v>
      </c>
      <c r="G92" s="9">
        <f t="shared" si="3"/>
        <v>29.206970529564529</v>
      </c>
      <c r="H92" s="128">
        <v>1</v>
      </c>
      <c r="I92" s="3">
        <v>17</v>
      </c>
      <c r="J92" s="3">
        <v>15</v>
      </c>
      <c r="K92" s="143">
        <v>9</v>
      </c>
      <c r="L92" s="3">
        <v>2</v>
      </c>
      <c r="M92" s="12">
        <v>2</v>
      </c>
      <c r="N92" s="3">
        <v>4</v>
      </c>
      <c r="O92" s="3">
        <v>47</v>
      </c>
      <c r="P92" s="3">
        <v>51</v>
      </c>
      <c r="Q92" s="3">
        <v>4</v>
      </c>
      <c r="R92" s="3">
        <v>2</v>
      </c>
      <c r="S92" s="66">
        <v>2</v>
      </c>
    </row>
    <row r="93" spans="1:19" ht="15.5" x14ac:dyDescent="0.35">
      <c r="A93" s="1">
        <v>19</v>
      </c>
      <c r="B93" s="3">
        <v>2</v>
      </c>
      <c r="C93" s="3">
        <v>60</v>
      </c>
      <c r="D93" s="3">
        <v>1</v>
      </c>
      <c r="E93" s="3">
        <v>1.69</v>
      </c>
      <c r="F93" s="3">
        <v>90.7</v>
      </c>
      <c r="G93" s="9">
        <f t="shared" si="3"/>
        <v>31.756591155771861</v>
      </c>
      <c r="H93" s="128">
        <v>1</v>
      </c>
      <c r="I93" s="3">
        <v>24</v>
      </c>
      <c r="J93" s="3">
        <v>24</v>
      </c>
      <c r="K93" s="143">
        <v>0</v>
      </c>
      <c r="L93" s="3">
        <v>7</v>
      </c>
      <c r="M93" s="12">
        <v>14</v>
      </c>
      <c r="N93" s="3">
        <v>19</v>
      </c>
      <c r="O93" s="3">
        <v>19</v>
      </c>
      <c r="P93" s="3">
        <v>38</v>
      </c>
      <c r="Q93" s="3">
        <v>2</v>
      </c>
      <c r="R93" s="3">
        <v>4</v>
      </c>
      <c r="S93" s="66">
        <v>2</v>
      </c>
    </row>
    <row r="94" spans="1:19" ht="15.5" x14ac:dyDescent="0.35">
      <c r="A94" s="1">
        <v>20</v>
      </c>
      <c r="B94" s="3">
        <v>2</v>
      </c>
      <c r="C94" s="3">
        <v>42</v>
      </c>
      <c r="D94" s="3">
        <v>1</v>
      </c>
      <c r="E94" s="3">
        <v>1.6819999999999999</v>
      </c>
      <c r="F94" s="3">
        <v>76.2</v>
      </c>
      <c r="G94" s="9">
        <f t="shared" si="3"/>
        <v>26.934132261434993</v>
      </c>
      <c r="H94" s="128">
        <v>1</v>
      </c>
      <c r="I94" s="10">
        <v>22</v>
      </c>
      <c r="J94" s="10">
        <v>20</v>
      </c>
      <c r="K94" s="142">
        <v>4</v>
      </c>
      <c r="L94" s="10">
        <v>4</v>
      </c>
      <c r="M94" s="4">
        <v>9</v>
      </c>
      <c r="N94" s="10">
        <v>30</v>
      </c>
      <c r="O94" s="10">
        <v>20</v>
      </c>
      <c r="P94" s="10">
        <v>50</v>
      </c>
      <c r="Q94" s="11">
        <v>4</v>
      </c>
      <c r="R94" s="11">
        <v>4</v>
      </c>
      <c r="S94" s="66">
        <v>2</v>
      </c>
    </row>
    <row r="95" spans="1:19" ht="15.5" x14ac:dyDescent="0.35">
      <c r="A95" s="1">
        <v>21</v>
      </c>
      <c r="B95" s="3">
        <v>1</v>
      </c>
      <c r="C95" s="3">
        <v>37</v>
      </c>
      <c r="D95" s="3">
        <v>2</v>
      </c>
      <c r="E95" s="3">
        <v>1.67</v>
      </c>
      <c r="F95" s="3">
        <v>82.8</v>
      </c>
      <c r="G95" s="9">
        <f t="shared" si="3"/>
        <v>29.689124744522928</v>
      </c>
      <c r="H95" s="37">
        <v>2</v>
      </c>
      <c r="I95" s="3">
        <v>18</v>
      </c>
      <c r="J95" s="3">
        <v>15</v>
      </c>
      <c r="K95" s="143">
        <v>8</v>
      </c>
      <c r="L95" s="3">
        <v>40</v>
      </c>
      <c r="M95" s="12">
        <v>28</v>
      </c>
      <c r="N95" s="3">
        <v>42</v>
      </c>
      <c r="O95" s="3">
        <v>13</v>
      </c>
      <c r="P95" s="3">
        <v>55</v>
      </c>
      <c r="Q95" s="3">
        <v>2</v>
      </c>
      <c r="R95" s="3">
        <v>4</v>
      </c>
      <c r="S95" s="194">
        <v>3</v>
      </c>
    </row>
    <row r="96" spans="1:19" ht="15.5" x14ac:dyDescent="0.35">
      <c r="A96" s="1">
        <v>22</v>
      </c>
      <c r="B96" s="3">
        <v>1</v>
      </c>
      <c r="C96" s="3">
        <v>29</v>
      </c>
      <c r="D96" s="3">
        <v>2</v>
      </c>
      <c r="E96" s="3">
        <v>1.64</v>
      </c>
      <c r="F96" s="3">
        <v>62.9</v>
      </c>
      <c r="G96" s="9">
        <f t="shared" si="3"/>
        <v>23.386377156454493</v>
      </c>
      <c r="H96" s="37">
        <v>3</v>
      </c>
      <c r="I96" s="10">
        <v>22</v>
      </c>
      <c r="J96" s="10">
        <v>17</v>
      </c>
      <c r="K96" s="142">
        <v>10</v>
      </c>
      <c r="L96" s="10">
        <v>10</v>
      </c>
      <c r="M96" s="4">
        <v>8</v>
      </c>
      <c r="N96" s="10">
        <v>20</v>
      </c>
      <c r="O96" s="10">
        <v>28</v>
      </c>
      <c r="P96" s="10">
        <v>48</v>
      </c>
      <c r="Q96" s="11">
        <v>2</v>
      </c>
      <c r="R96" s="26">
        <v>4</v>
      </c>
      <c r="S96" s="194">
        <v>3</v>
      </c>
    </row>
    <row r="97" spans="1:19" ht="15.5" x14ac:dyDescent="0.35">
      <c r="A97" s="1">
        <v>23</v>
      </c>
      <c r="B97" s="3">
        <v>1</v>
      </c>
      <c r="C97" s="3">
        <v>50</v>
      </c>
      <c r="D97" s="3">
        <v>2</v>
      </c>
      <c r="E97" s="3">
        <v>1.61</v>
      </c>
      <c r="F97" s="3">
        <v>79.2</v>
      </c>
      <c r="G97" s="9">
        <f t="shared" si="3"/>
        <v>30.554376760155854</v>
      </c>
      <c r="H97" s="37">
        <v>1</v>
      </c>
      <c r="I97" s="10">
        <v>20</v>
      </c>
      <c r="J97" s="10">
        <v>18</v>
      </c>
      <c r="K97" s="142">
        <v>2</v>
      </c>
      <c r="L97" s="10">
        <v>28</v>
      </c>
      <c r="M97" s="4"/>
      <c r="N97" s="10">
        <v>38</v>
      </c>
      <c r="O97" s="10">
        <v>30</v>
      </c>
      <c r="P97" s="10">
        <v>68</v>
      </c>
      <c r="Q97" s="11">
        <v>4</v>
      </c>
      <c r="R97" s="26">
        <v>4</v>
      </c>
      <c r="S97" s="194">
        <v>4</v>
      </c>
    </row>
    <row r="98" spans="1:19" ht="15.5" x14ac:dyDescent="0.35">
      <c r="A98" s="1">
        <v>24</v>
      </c>
      <c r="B98" s="3">
        <v>1</v>
      </c>
      <c r="C98" s="17">
        <v>35</v>
      </c>
      <c r="D98" s="3">
        <v>1</v>
      </c>
      <c r="E98" s="17">
        <v>1.75</v>
      </c>
      <c r="F98" s="17">
        <v>86.9</v>
      </c>
      <c r="G98" s="9">
        <f t="shared" si="3"/>
        <v>28.375510204081635</v>
      </c>
      <c r="H98" s="128">
        <v>1</v>
      </c>
      <c r="I98" s="17">
        <v>26</v>
      </c>
      <c r="J98" s="17">
        <v>20</v>
      </c>
      <c r="K98" s="143">
        <v>18</v>
      </c>
      <c r="L98" s="17">
        <v>62</v>
      </c>
      <c r="M98" s="18">
        <v>10</v>
      </c>
      <c r="N98" s="17">
        <v>40</v>
      </c>
      <c r="O98" s="17">
        <v>12</v>
      </c>
      <c r="P98" s="17">
        <v>52</v>
      </c>
      <c r="Q98" s="17">
        <v>2</v>
      </c>
      <c r="R98" s="17">
        <v>4</v>
      </c>
      <c r="S98" s="194">
        <v>4</v>
      </c>
    </row>
    <row r="99" spans="1:19" ht="15.5" x14ac:dyDescent="0.35">
      <c r="A99" s="1">
        <v>25</v>
      </c>
      <c r="B99" s="3">
        <v>2</v>
      </c>
      <c r="C99" s="3">
        <v>45</v>
      </c>
      <c r="D99" s="3">
        <v>1</v>
      </c>
      <c r="E99" s="3">
        <v>1.74</v>
      </c>
      <c r="F99" s="3">
        <v>81.7</v>
      </c>
      <c r="G99" s="9">
        <f t="shared" si="3"/>
        <v>26.98507068304928</v>
      </c>
      <c r="H99" s="128">
        <v>1</v>
      </c>
      <c r="I99" s="3">
        <v>21</v>
      </c>
      <c r="J99" s="3">
        <v>21</v>
      </c>
      <c r="K99" s="143">
        <v>0</v>
      </c>
      <c r="L99" s="3">
        <v>3</v>
      </c>
      <c r="M99" s="12">
        <v>20</v>
      </c>
      <c r="N99" s="3">
        <v>22</v>
      </c>
      <c r="O99" s="3">
        <v>13</v>
      </c>
      <c r="P99" s="3">
        <v>35</v>
      </c>
      <c r="Q99" s="3">
        <v>1</v>
      </c>
      <c r="R99" s="3">
        <v>4</v>
      </c>
      <c r="S99" s="66">
        <v>4</v>
      </c>
    </row>
    <row r="100" spans="1:19" ht="15.5" x14ac:dyDescent="0.35">
      <c r="A100" s="1">
        <v>26</v>
      </c>
      <c r="B100" s="3">
        <v>1</v>
      </c>
      <c r="C100" s="3">
        <v>68</v>
      </c>
      <c r="D100" s="3">
        <v>2</v>
      </c>
      <c r="E100" s="3">
        <v>1.64</v>
      </c>
      <c r="F100" s="3">
        <v>76.099999999999994</v>
      </c>
      <c r="G100" s="9">
        <f t="shared" si="3"/>
        <v>28.294170136823322</v>
      </c>
      <c r="H100" s="37">
        <v>2</v>
      </c>
      <c r="I100" s="10">
        <v>20</v>
      </c>
      <c r="J100" s="10">
        <v>15</v>
      </c>
      <c r="K100" s="142">
        <v>18</v>
      </c>
      <c r="L100" s="10">
        <v>40</v>
      </c>
      <c r="M100" s="4">
        <v>12</v>
      </c>
      <c r="N100" s="10">
        <v>40</v>
      </c>
      <c r="O100" s="10">
        <v>35</v>
      </c>
      <c r="P100" s="10">
        <v>75</v>
      </c>
      <c r="Q100" s="11">
        <v>4</v>
      </c>
      <c r="R100" s="26">
        <v>4</v>
      </c>
      <c r="S100" s="194">
        <v>5</v>
      </c>
    </row>
    <row r="101" spans="1:19" ht="15.5" x14ac:dyDescent="0.35">
      <c r="A101" s="1">
        <v>27</v>
      </c>
      <c r="B101" s="3">
        <v>1</v>
      </c>
      <c r="C101" s="3">
        <v>55</v>
      </c>
      <c r="D101" s="3">
        <v>2</v>
      </c>
      <c r="E101" s="3">
        <v>1.66</v>
      </c>
      <c r="F101" s="3">
        <v>108.6</v>
      </c>
      <c r="G101" s="9">
        <f t="shared" si="3"/>
        <v>39.410654666860211</v>
      </c>
      <c r="H101" s="37">
        <v>2</v>
      </c>
      <c r="I101" s="10">
        <v>24</v>
      </c>
      <c r="J101" s="10">
        <v>22</v>
      </c>
      <c r="K101" s="142">
        <v>4</v>
      </c>
      <c r="L101" s="10">
        <v>40</v>
      </c>
      <c r="M101" s="4">
        <v>12</v>
      </c>
      <c r="N101" s="10">
        <v>40</v>
      </c>
      <c r="O101" s="10">
        <v>7</v>
      </c>
      <c r="P101" s="10">
        <v>47</v>
      </c>
      <c r="Q101" s="11">
        <v>3</v>
      </c>
      <c r="R101" s="26">
        <v>3</v>
      </c>
      <c r="S101" s="194">
        <v>5</v>
      </c>
    </row>
    <row r="102" spans="1:19" ht="15.5" x14ac:dyDescent="0.35">
      <c r="A102" s="1">
        <v>28</v>
      </c>
      <c r="B102" s="3">
        <v>1</v>
      </c>
      <c r="C102" s="3">
        <v>50</v>
      </c>
      <c r="D102" s="3">
        <v>2</v>
      </c>
      <c r="E102" s="3">
        <v>1.58</v>
      </c>
      <c r="F102" s="3">
        <v>89.5</v>
      </c>
      <c r="G102" s="9">
        <f t="shared" si="3"/>
        <v>35.851626341932374</v>
      </c>
      <c r="H102" s="37">
        <v>2</v>
      </c>
      <c r="I102" s="10">
        <v>18</v>
      </c>
      <c r="J102" s="10">
        <v>12</v>
      </c>
      <c r="K102" s="142">
        <v>13</v>
      </c>
      <c r="L102" s="10">
        <v>18</v>
      </c>
      <c r="M102" s="4">
        <v>6</v>
      </c>
      <c r="N102" s="10">
        <v>12</v>
      </c>
      <c r="O102" s="10">
        <v>38</v>
      </c>
      <c r="P102" s="10">
        <v>50</v>
      </c>
      <c r="Q102" s="11">
        <v>3</v>
      </c>
      <c r="R102" s="26">
        <v>3</v>
      </c>
      <c r="S102" s="194">
        <v>5</v>
      </c>
    </row>
    <row r="103" spans="1:19" ht="15.5" x14ac:dyDescent="0.35">
      <c r="A103" s="1">
        <v>29</v>
      </c>
      <c r="B103" s="3">
        <v>1</v>
      </c>
      <c r="C103" s="3">
        <v>49</v>
      </c>
      <c r="D103" s="3">
        <v>2</v>
      </c>
      <c r="E103" s="3">
        <v>1.66</v>
      </c>
      <c r="F103" s="3">
        <v>83.5</v>
      </c>
      <c r="G103" s="9">
        <f t="shared" si="3"/>
        <v>30.301930614022357</v>
      </c>
      <c r="H103" s="37">
        <v>1</v>
      </c>
      <c r="I103" s="10">
        <v>26</v>
      </c>
      <c r="J103" s="10">
        <v>21</v>
      </c>
      <c r="K103" s="142">
        <v>10</v>
      </c>
      <c r="L103" s="10">
        <v>30</v>
      </c>
      <c r="M103" s="4"/>
      <c r="N103" s="10">
        <v>27</v>
      </c>
      <c r="O103" s="10">
        <v>19</v>
      </c>
      <c r="P103" s="10">
        <v>46</v>
      </c>
      <c r="Q103" s="11">
        <v>2</v>
      </c>
      <c r="R103" s="26">
        <v>4</v>
      </c>
      <c r="S103" s="182">
        <v>6</v>
      </c>
    </row>
    <row r="104" spans="1:19" ht="15.5" x14ac:dyDescent="0.35">
      <c r="A104" s="1">
        <v>30</v>
      </c>
      <c r="B104" s="3">
        <v>1</v>
      </c>
      <c r="C104" s="3">
        <v>36</v>
      </c>
      <c r="D104" s="3">
        <v>2</v>
      </c>
      <c r="E104" s="3">
        <v>1.76</v>
      </c>
      <c r="F104" s="3">
        <v>145</v>
      </c>
      <c r="G104" s="9">
        <f t="shared" si="3"/>
        <v>46.810433884297524</v>
      </c>
      <c r="H104" s="37">
        <v>4</v>
      </c>
      <c r="I104" s="10">
        <v>12</v>
      </c>
      <c r="J104" s="10">
        <v>10</v>
      </c>
      <c r="K104" s="142">
        <v>4</v>
      </c>
      <c r="L104" s="10">
        <v>36</v>
      </c>
      <c r="M104" s="4"/>
      <c r="N104" s="10">
        <v>45</v>
      </c>
      <c r="O104" s="10">
        <v>7</v>
      </c>
      <c r="P104" s="10">
        <v>52</v>
      </c>
      <c r="Q104" s="11">
        <v>4</v>
      </c>
      <c r="R104" s="26">
        <v>4</v>
      </c>
      <c r="S104" s="182">
        <v>6</v>
      </c>
    </row>
    <row r="105" spans="1:19" ht="15.5" x14ac:dyDescent="0.35">
      <c r="A105" s="1">
        <v>31</v>
      </c>
      <c r="B105" s="3">
        <v>1</v>
      </c>
      <c r="C105" s="3">
        <v>74</v>
      </c>
      <c r="D105" s="3">
        <v>2</v>
      </c>
      <c r="E105" s="3">
        <v>1.64</v>
      </c>
      <c r="F105" s="3">
        <v>92</v>
      </c>
      <c r="G105" s="9">
        <f t="shared" si="3"/>
        <v>34.205829863176689</v>
      </c>
      <c r="H105" s="37">
        <v>1</v>
      </c>
      <c r="I105" s="10">
        <v>28</v>
      </c>
      <c r="J105" s="10">
        <v>22</v>
      </c>
      <c r="K105" s="142">
        <v>9</v>
      </c>
      <c r="L105" s="10">
        <v>48</v>
      </c>
      <c r="M105" s="4"/>
      <c r="N105" s="10">
        <v>55</v>
      </c>
      <c r="O105" s="10">
        <v>13</v>
      </c>
      <c r="P105" s="10">
        <v>68</v>
      </c>
      <c r="Q105" s="11">
        <v>4</v>
      </c>
      <c r="R105" s="26">
        <v>5</v>
      </c>
      <c r="S105" s="182">
        <v>6</v>
      </c>
    </row>
    <row r="106" spans="1:19" ht="15.5" x14ac:dyDescent="0.35">
      <c r="A106" s="1">
        <v>32</v>
      </c>
      <c r="B106" s="3">
        <v>1</v>
      </c>
      <c r="C106" s="3">
        <v>33</v>
      </c>
      <c r="D106" s="3">
        <v>2</v>
      </c>
      <c r="E106" s="3">
        <v>1.72</v>
      </c>
      <c r="F106" s="3">
        <v>129.80000000000001</v>
      </c>
      <c r="G106" s="9">
        <f t="shared" si="3"/>
        <v>43.875067604110342</v>
      </c>
      <c r="H106" s="37">
        <v>1</v>
      </c>
      <c r="I106" s="10">
        <v>29</v>
      </c>
      <c r="J106" s="10">
        <v>22</v>
      </c>
      <c r="K106" s="142">
        <v>14</v>
      </c>
      <c r="L106" s="10">
        <v>18</v>
      </c>
      <c r="M106" s="4"/>
      <c r="N106" s="10">
        <v>40</v>
      </c>
      <c r="O106" s="10">
        <v>10</v>
      </c>
      <c r="P106" s="10">
        <v>50</v>
      </c>
      <c r="Q106" s="11">
        <v>4</v>
      </c>
      <c r="R106" s="26">
        <v>3</v>
      </c>
      <c r="S106" s="182">
        <v>6</v>
      </c>
    </row>
    <row r="107" spans="1:19" ht="15.5" x14ac:dyDescent="0.35">
      <c r="A107" s="1">
        <v>33</v>
      </c>
      <c r="B107" s="3">
        <v>1</v>
      </c>
      <c r="C107" s="3">
        <v>34</v>
      </c>
      <c r="D107" s="3">
        <v>2</v>
      </c>
      <c r="E107" s="3">
        <v>1.7</v>
      </c>
      <c r="F107" s="3">
        <v>106.7</v>
      </c>
      <c r="G107" s="9">
        <f t="shared" ref="G107:G138" si="4">SUM(F107)/(E107*E107)</f>
        <v>36.920415224913498</v>
      </c>
      <c r="H107" s="37">
        <v>3</v>
      </c>
      <c r="I107" s="10">
        <v>28</v>
      </c>
      <c r="J107" s="10">
        <v>21</v>
      </c>
      <c r="K107" s="142">
        <v>10</v>
      </c>
      <c r="L107" s="10">
        <v>30</v>
      </c>
      <c r="M107" s="4">
        <v>11</v>
      </c>
      <c r="N107" s="10">
        <v>26</v>
      </c>
      <c r="O107" s="10">
        <v>36</v>
      </c>
      <c r="P107" s="10">
        <v>62</v>
      </c>
      <c r="Q107" s="11">
        <v>2</v>
      </c>
      <c r="R107" s="26">
        <v>4</v>
      </c>
      <c r="S107" s="182">
        <v>6</v>
      </c>
    </row>
    <row r="108" spans="1:19" ht="15.5" x14ac:dyDescent="0.35">
      <c r="A108" s="1">
        <v>34</v>
      </c>
      <c r="B108" s="3">
        <v>1</v>
      </c>
      <c r="C108" s="3">
        <v>58</v>
      </c>
      <c r="D108" s="3">
        <v>2</v>
      </c>
      <c r="E108" s="3">
        <v>1.68</v>
      </c>
      <c r="F108" s="3">
        <v>65</v>
      </c>
      <c r="G108" s="9">
        <f t="shared" si="4"/>
        <v>23.030045351473927</v>
      </c>
      <c r="H108" s="37">
        <v>1</v>
      </c>
      <c r="I108" s="10">
        <v>26</v>
      </c>
      <c r="J108" s="10">
        <v>23</v>
      </c>
      <c r="K108" s="142">
        <v>8</v>
      </c>
      <c r="L108" s="10">
        <v>67</v>
      </c>
      <c r="M108" s="4">
        <v>15</v>
      </c>
      <c r="N108" s="10">
        <v>28</v>
      </c>
      <c r="O108" s="10">
        <v>30</v>
      </c>
      <c r="P108" s="10">
        <v>58</v>
      </c>
      <c r="Q108" s="11">
        <v>3</v>
      </c>
      <c r="R108" s="26">
        <v>4</v>
      </c>
      <c r="S108" s="182">
        <v>6</v>
      </c>
    </row>
    <row r="109" spans="1:19" ht="15.5" x14ac:dyDescent="0.35">
      <c r="A109" s="1">
        <v>35</v>
      </c>
      <c r="B109" s="3">
        <v>1</v>
      </c>
      <c r="C109" s="3">
        <v>41</v>
      </c>
      <c r="D109" s="3">
        <v>2</v>
      </c>
      <c r="E109" s="3">
        <v>1.59</v>
      </c>
      <c r="F109" s="3">
        <v>77.2</v>
      </c>
      <c r="G109" s="9">
        <f t="shared" si="4"/>
        <v>30.536766741821921</v>
      </c>
      <c r="H109" s="37">
        <v>1</v>
      </c>
      <c r="I109" s="10">
        <v>18</v>
      </c>
      <c r="J109" s="10">
        <v>16</v>
      </c>
      <c r="K109" s="142">
        <v>5</v>
      </c>
      <c r="L109" s="10">
        <v>22</v>
      </c>
      <c r="M109" s="4">
        <v>17</v>
      </c>
      <c r="N109" s="10">
        <v>35</v>
      </c>
      <c r="O109" s="10">
        <v>35</v>
      </c>
      <c r="P109" s="10">
        <v>70</v>
      </c>
      <c r="Q109" s="11">
        <v>2</v>
      </c>
      <c r="R109" s="26">
        <v>2</v>
      </c>
      <c r="S109" s="182">
        <v>6</v>
      </c>
    </row>
    <row r="110" spans="1:19" ht="15.5" x14ac:dyDescent="0.35">
      <c r="A110" s="1">
        <v>36</v>
      </c>
      <c r="B110" s="3">
        <v>1</v>
      </c>
      <c r="C110" s="3">
        <v>77</v>
      </c>
      <c r="D110" s="3">
        <v>2</v>
      </c>
      <c r="E110" s="3">
        <v>1.62</v>
      </c>
      <c r="F110" s="3">
        <v>77.599999999999994</v>
      </c>
      <c r="G110" s="9">
        <f t="shared" si="4"/>
        <v>29.568663313519274</v>
      </c>
      <c r="H110" s="37">
        <v>2</v>
      </c>
      <c r="I110" s="10">
        <v>22</v>
      </c>
      <c r="J110" s="10">
        <v>20</v>
      </c>
      <c r="K110" s="142">
        <v>4</v>
      </c>
      <c r="L110" s="10">
        <v>45</v>
      </c>
      <c r="M110" s="4">
        <v>13</v>
      </c>
      <c r="N110" s="10">
        <v>35</v>
      </c>
      <c r="O110" s="10">
        <v>17</v>
      </c>
      <c r="P110" s="10">
        <v>52</v>
      </c>
      <c r="Q110" s="11">
        <v>3</v>
      </c>
      <c r="R110" s="26">
        <v>5</v>
      </c>
      <c r="S110" s="182">
        <v>6</v>
      </c>
    </row>
    <row r="111" spans="1:19" ht="15.5" x14ac:dyDescent="0.35">
      <c r="A111" s="1">
        <v>37</v>
      </c>
      <c r="B111" s="3">
        <v>1</v>
      </c>
      <c r="C111" s="3">
        <v>44</v>
      </c>
      <c r="D111" s="3">
        <v>2</v>
      </c>
      <c r="E111" s="3">
        <v>1.595</v>
      </c>
      <c r="F111" s="3">
        <v>75</v>
      </c>
      <c r="G111" s="9">
        <f t="shared" si="4"/>
        <v>29.480842365935871</v>
      </c>
      <c r="H111" s="37">
        <v>2</v>
      </c>
      <c r="I111" s="10">
        <v>27</v>
      </c>
      <c r="J111" s="10">
        <v>23</v>
      </c>
      <c r="K111" s="142">
        <v>5</v>
      </c>
      <c r="L111" s="10">
        <v>28</v>
      </c>
      <c r="M111" s="4">
        <v>7</v>
      </c>
      <c r="N111" s="10">
        <v>45</v>
      </c>
      <c r="O111" s="10">
        <v>25</v>
      </c>
      <c r="P111" s="10">
        <v>70</v>
      </c>
      <c r="Q111" s="11">
        <v>4</v>
      </c>
      <c r="R111" s="26">
        <v>2</v>
      </c>
      <c r="S111" s="182">
        <v>6</v>
      </c>
    </row>
    <row r="112" spans="1:19" ht="15.5" x14ac:dyDescent="0.35">
      <c r="A112" s="1">
        <v>38</v>
      </c>
      <c r="B112" s="3">
        <v>1</v>
      </c>
      <c r="C112" s="3">
        <v>38</v>
      </c>
      <c r="D112" s="3">
        <v>2</v>
      </c>
      <c r="E112" s="3">
        <v>1.7</v>
      </c>
      <c r="F112" s="3">
        <v>57.3</v>
      </c>
      <c r="G112" s="9">
        <f t="shared" si="4"/>
        <v>19.826989619377162</v>
      </c>
      <c r="H112" s="37">
        <v>1</v>
      </c>
      <c r="I112" s="10">
        <v>22</v>
      </c>
      <c r="J112" s="10">
        <v>22</v>
      </c>
      <c r="K112" s="142">
        <v>0</v>
      </c>
      <c r="L112" s="10">
        <v>38</v>
      </c>
      <c r="M112" s="4">
        <v>20</v>
      </c>
      <c r="N112" s="10">
        <v>48</v>
      </c>
      <c r="O112" s="10">
        <v>4</v>
      </c>
      <c r="P112" s="10">
        <v>52</v>
      </c>
      <c r="Q112" s="11">
        <v>1</v>
      </c>
      <c r="R112" s="26">
        <v>1</v>
      </c>
      <c r="S112" s="182">
        <v>6</v>
      </c>
    </row>
    <row r="113" spans="1:19" ht="15.5" x14ac:dyDescent="0.35">
      <c r="A113" s="1">
        <v>39</v>
      </c>
      <c r="B113" s="3">
        <v>1</v>
      </c>
      <c r="C113" s="3">
        <v>50</v>
      </c>
      <c r="D113" s="3">
        <v>2</v>
      </c>
      <c r="E113" s="3">
        <v>1.67</v>
      </c>
      <c r="F113" s="3">
        <v>108.9</v>
      </c>
      <c r="G113" s="9">
        <f t="shared" si="4"/>
        <v>39.047653196600812</v>
      </c>
      <c r="H113" s="37">
        <v>2</v>
      </c>
      <c r="I113" s="10">
        <v>22</v>
      </c>
      <c r="J113" s="10">
        <v>22</v>
      </c>
      <c r="K113" s="142">
        <v>0</v>
      </c>
      <c r="L113" s="10">
        <v>7</v>
      </c>
      <c r="M113" s="4">
        <v>20</v>
      </c>
      <c r="N113" s="10">
        <v>27</v>
      </c>
      <c r="O113" s="10">
        <v>24</v>
      </c>
      <c r="P113" s="10">
        <v>51</v>
      </c>
      <c r="Q113" s="11">
        <v>4</v>
      </c>
      <c r="R113" s="26">
        <v>4</v>
      </c>
      <c r="S113" s="194">
        <v>6</v>
      </c>
    </row>
    <row r="114" spans="1:19" ht="15.5" x14ac:dyDescent="0.35">
      <c r="A114" s="1">
        <v>40</v>
      </c>
      <c r="B114" s="3">
        <v>1</v>
      </c>
      <c r="C114" s="3">
        <v>73</v>
      </c>
      <c r="D114" s="3">
        <v>2</v>
      </c>
      <c r="E114" s="3">
        <v>1.55</v>
      </c>
      <c r="F114" s="3">
        <v>62.8</v>
      </c>
      <c r="G114" s="9">
        <f t="shared" si="4"/>
        <v>26.139438085327779</v>
      </c>
      <c r="H114" s="37">
        <v>2</v>
      </c>
      <c r="I114" s="10">
        <v>22</v>
      </c>
      <c r="J114" s="10">
        <v>14</v>
      </c>
      <c r="K114" s="142">
        <v>22</v>
      </c>
      <c r="L114" s="10">
        <v>68</v>
      </c>
      <c r="M114" s="4">
        <v>16</v>
      </c>
      <c r="N114" s="10">
        <v>55</v>
      </c>
      <c r="O114" s="10">
        <v>25</v>
      </c>
      <c r="P114" s="10">
        <v>80</v>
      </c>
      <c r="Q114" s="11">
        <v>3</v>
      </c>
      <c r="R114" s="26">
        <v>5</v>
      </c>
      <c r="S114" s="182">
        <v>6</v>
      </c>
    </row>
    <row r="115" spans="1:19" ht="15.5" x14ac:dyDescent="0.35">
      <c r="A115" s="1">
        <v>41</v>
      </c>
      <c r="B115" s="3">
        <v>1</v>
      </c>
      <c r="C115" s="3">
        <v>64</v>
      </c>
      <c r="D115" s="3">
        <v>2</v>
      </c>
      <c r="E115" s="3">
        <v>1.65</v>
      </c>
      <c r="F115" s="3">
        <v>83</v>
      </c>
      <c r="G115" s="9">
        <f t="shared" si="4"/>
        <v>30.486685032139579</v>
      </c>
      <c r="H115" s="37">
        <v>2</v>
      </c>
      <c r="I115" s="10">
        <v>24</v>
      </c>
      <c r="J115" s="10">
        <v>21</v>
      </c>
      <c r="K115" s="142">
        <v>6</v>
      </c>
      <c r="L115" s="10">
        <v>58</v>
      </c>
      <c r="M115" s="4">
        <v>12</v>
      </c>
      <c r="N115" s="10">
        <v>50</v>
      </c>
      <c r="O115" s="10">
        <v>7</v>
      </c>
      <c r="P115" s="10">
        <v>57</v>
      </c>
      <c r="Q115" s="11">
        <v>4</v>
      </c>
      <c r="R115" s="26">
        <v>4</v>
      </c>
      <c r="S115" s="194">
        <v>6</v>
      </c>
    </row>
    <row r="116" spans="1:19" ht="15.5" x14ac:dyDescent="0.35">
      <c r="A116" s="1">
        <v>42</v>
      </c>
      <c r="B116" s="3">
        <v>1</v>
      </c>
      <c r="C116" s="3">
        <v>44</v>
      </c>
      <c r="D116" s="3">
        <v>2</v>
      </c>
      <c r="E116" s="3">
        <v>1.57</v>
      </c>
      <c r="F116" s="3">
        <v>81</v>
      </c>
      <c r="G116" s="9">
        <f t="shared" si="4"/>
        <v>32.86137368655929</v>
      </c>
      <c r="H116" s="128">
        <v>1</v>
      </c>
      <c r="I116" s="10">
        <v>22</v>
      </c>
      <c r="J116" s="10">
        <v>18</v>
      </c>
      <c r="K116" s="142">
        <v>8</v>
      </c>
      <c r="L116" s="10">
        <v>30</v>
      </c>
      <c r="M116" s="4">
        <v>11</v>
      </c>
      <c r="N116" s="10">
        <v>40</v>
      </c>
      <c r="O116" s="10">
        <v>21</v>
      </c>
      <c r="P116" s="10">
        <v>61</v>
      </c>
      <c r="Q116" s="11">
        <v>3</v>
      </c>
      <c r="R116" s="26">
        <v>4</v>
      </c>
      <c r="S116" s="182">
        <v>6</v>
      </c>
    </row>
    <row r="117" spans="1:19" ht="15.5" x14ac:dyDescent="0.35">
      <c r="A117" s="1">
        <v>43</v>
      </c>
      <c r="B117" s="3">
        <v>1</v>
      </c>
      <c r="C117" s="3">
        <v>44</v>
      </c>
      <c r="D117" s="3">
        <v>2</v>
      </c>
      <c r="E117" s="3">
        <v>1.63</v>
      </c>
      <c r="F117" s="3">
        <v>82.3</v>
      </c>
      <c r="G117" s="9">
        <f t="shared" si="4"/>
        <v>30.975949414731456</v>
      </c>
      <c r="H117" s="128">
        <v>1</v>
      </c>
      <c r="I117" s="10">
        <v>22</v>
      </c>
      <c r="J117" s="10">
        <v>17</v>
      </c>
      <c r="K117" s="142">
        <v>11</v>
      </c>
      <c r="L117" s="10">
        <v>46</v>
      </c>
      <c r="M117" s="4">
        <v>19</v>
      </c>
      <c r="N117" s="10">
        <v>42</v>
      </c>
      <c r="O117" s="10">
        <v>24</v>
      </c>
      <c r="P117" s="10">
        <v>66</v>
      </c>
      <c r="Q117" s="11">
        <v>4</v>
      </c>
      <c r="R117" s="26">
        <v>4</v>
      </c>
      <c r="S117" s="182">
        <v>6</v>
      </c>
    </row>
    <row r="118" spans="1:19" ht="15.5" x14ac:dyDescent="0.35">
      <c r="A118" s="1">
        <v>44</v>
      </c>
      <c r="B118" s="3">
        <v>1</v>
      </c>
      <c r="C118" s="17">
        <v>49</v>
      </c>
      <c r="D118" s="3">
        <v>2</v>
      </c>
      <c r="E118" s="3">
        <v>1.61</v>
      </c>
      <c r="F118" s="3">
        <v>72</v>
      </c>
      <c r="G118" s="9">
        <f t="shared" si="4"/>
        <v>27.776706145596233</v>
      </c>
      <c r="H118" s="128">
        <v>1</v>
      </c>
      <c r="I118" s="10">
        <v>27</v>
      </c>
      <c r="J118" s="10">
        <v>20</v>
      </c>
      <c r="K118" s="142">
        <v>14</v>
      </c>
      <c r="L118" s="10">
        <v>45</v>
      </c>
      <c r="M118" s="4">
        <v>8</v>
      </c>
      <c r="N118" s="10">
        <v>38</v>
      </c>
      <c r="O118" s="10">
        <v>25</v>
      </c>
      <c r="P118" s="10">
        <v>63</v>
      </c>
      <c r="Q118" s="11">
        <v>2</v>
      </c>
      <c r="R118" s="26">
        <v>4</v>
      </c>
      <c r="S118" s="182">
        <v>6</v>
      </c>
    </row>
    <row r="119" spans="1:19" ht="15.5" x14ac:dyDescent="0.35">
      <c r="A119" s="1">
        <v>45</v>
      </c>
      <c r="B119" s="3">
        <v>1</v>
      </c>
      <c r="C119" s="3">
        <v>34</v>
      </c>
      <c r="D119" s="3">
        <v>2</v>
      </c>
      <c r="E119" s="3">
        <v>1.62</v>
      </c>
      <c r="F119" s="3">
        <v>66.3</v>
      </c>
      <c r="G119" s="9">
        <f t="shared" si="4"/>
        <v>25.262917238225874</v>
      </c>
      <c r="H119" s="128">
        <v>1</v>
      </c>
      <c r="I119" s="10">
        <v>22</v>
      </c>
      <c r="J119" s="10">
        <v>16</v>
      </c>
      <c r="K119" s="142">
        <v>14</v>
      </c>
      <c r="L119" s="10">
        <v>17</v>
      </c>
      <c r="M119" s="4">
        <v>20</v>
      </c>
      <c r="N119" s="10">
        <v>44</v>
      </c>
      <c r="O119" s="10">
        <v>12</v>
      </c>
      <c r="P119" s="10">
        <v>56</v>
      </c>
      <c r="Q119" s="11">
        <v>2</v>
      </c>
      <c r="R119" s="26">
        <v>2</v>
      </c>
      <c r="S119" s="182">
        <v>6</v>
      </c>
    </row>
    <row r="120" spans="1:19" ht="15.5" x14ac:dyDescent="0.35">
      <c r="A120" s="1">
        <v>46</v>
      </c>
      <c r="B120" s="3">
        <v>1</v>
      </c>
      <c r="C120" s="3">
        <v>51</v>
      </c>
      <c r="D120" s="3">
        <v>2</v>
      </c>
      <c r="E120" s="3">
        <v>1.53</v>
      </c>
      <c r="F120" s="3">
        <v>78.7</v>
      </c>
      <c r="G120" s="9">
        <f t="shared" si="4"/>
        <v>33.61954803707976</v>
      </c>
      <c r="H120" s="128">
        <v>1</v>
      </c>
      <c r="I120" s="10">
        <v>25</v>
      </c>
      <c r="J120" s="10">
        <v>20</v>
      </c>
      <c r="K120" s="142">
        <v>11</v>
      </c>
      <c r="L120" s="10">
        <v>40</v>
      </c>
      <c r="M120" s="4">
        <v>24</v>
      </c>
      <c r="N120" s="10">
        <v>45</v>
      </c>
      <c r="O120" s="10">
        <v>17</v>
      </c>
      <c r="P120" s="10">
        <v>62</v>
      </c>
      <c r="Q120" s="11">
        <v>4</v>
      </c>
      <c r="R120" s="26">
        <v>5</v>
      </c>
      <c r="S120" s="182">
        <v>6</v>
      </c>
    </row>
    <row r="121" spans="1:19" ht="15.5" x14ac:dyDescent="0.35">
      <c r="A121" s="1">
        <v>47</v>
      </c>
      <c r="B121" s="3">
        <v>1</v>
      </c>
      <c r="C121" s="3">
        <v>26</v>
      </c>
      <c r="D121" s="3">
        <v>2</v>
      </c>
      <c r="E121" s="3">
        <v>1.71</v>
      </c>
      <c r="F121" s="3">
        <v>52.4</v>
      </c>
      <c r="G121" s="9">
        <f t="shared" si="4"/>
        <v>17.920043774152731</v>
      </c>
      <c r="H121" s="128">
        <v>1</v>
      </c>
      <c r="I121" s="10">
        <v>21</v>
      </c>
      <c r="J121" s="10">
        <v>16</v>
      </c>
      <c r="K121" s="142">
        <v>15</v>
      </c>
      <c r="L121" s="10">
        <v>16</v>
      </c>
      <c r="M121" s="4">
        <v>10</v>
      </c>
      <c r="N121" s="10">
        <v>33</v>
      </c>
      <c r="O121" s="10">
        <v>20</v>
      </c>
      <c r="P121" s="10">
        <v>53</v>
      </c>
      <c r="Q121" s="11">
        <v>2</v>
      </c>
      <c r="R121" s="26">
        <v>4</v>
      </c>
      <c r="S121" s="182">
        <v>6</v>
      </c>
    </row>
    <row r="122" spans="1:19" ht="15.5" x14ac:dyDescent="0.35">
      <c r="A122" s="1">
        <v>48</v>
      </c>
      <c r="B122" s="3">
        <v>1</v>
      </c>
      <c r="C122" s="3">
        <v>47</v>
      </c>
      <c r="D122" s="3">
        <v>1</v>
      </c>
      <c r="E122" s="3">
        <v>1.86</v>
      </c>
      <c r="F122" s="3">
        <v>115</v>
      </c>
      <c r="G122" s="9">
        <f t="shared" si="4"/>
        <v>33.240837090993175</v>
      </c>
      <c r="H122" s="37">
        <v>2</v>
      </c>
      <c r="I122" s="10">
        <v>26</v>
      </c>
      <c r="J122" s="10">
        <v>19</v>
      </c>
      <c r="K122" s="142">
        <v>11</v>
      </c>
      <c r="L122" s="10">
        <v>25</v>
      </c>
      <c r="M122" s="4"/>
      <c r="N122" s="10">
        <v>40</v>
      </c>
      <c r="O122" s="10">
        <v>22</v>
      </c>
      <c r="P122" s="10">
        <v>62</v>
      </c>
      <c r="Q122" s="11">
        <v>4</v>
      </c>
      <c r="R122" s="26">
        <v>3</v>
      </c>
      <c r="S122" s="182">
        <v>6</v>
      </c>
    </row>
    <row r="123" spans="1:19" ht="15.5" x14ac:dyDescent="0.35">
      <c r="A123" s="1">
        <v>49</v>
      </c>
      <c r="B123" s="3">
        <v>1</v>
      </c>
      <c r="C123" s="3">
        <v>58</v>
      </c>
      <c r="D123" s="3">
        <v>1</v>
      </c>
      <c r="E123" s="3">
        <v>1.93</v>
      </c>
      <c r="F123" s="3">
        <v>143</v>
      </c>
      <c r="G123" s="9">
        <f t="shared" si="4"/>
        <v>38.390292356841798</v>
      </c>
      <c r="H123" s="37">
        <v>2</v>
      </c>
      <c r="I123" s="10">
        <v>23</v>
      </c>
      <c r="J123" s="10">
        <v>21</v>
      </c>
      <c r="K123" s="142">
        <v>2</v>
      </c>
      <c r="L123" s="10">
        <v>27</v>
      </c>
      <c r="M123" s="4"/>
      <c r="N123" s="10">
        <v>30</v>
      </c>
      <c r="O123" s="10">
        <v>22</v>
      </c>
      <c r="P123" s="10">
        <v>52</v>
      </c>
      <c r="Q123" s="11">
        <v>4</v>
      </c>
      <c r="R123" s="26">
        <v>4</v>
      </c>
      <c r="S123" s="182">
        <v>6</v>
      </c>
    </row>
    <row r="124" spans="1:19" ht="15.5" x14ac:dyDescent="0.35">
      <c r="A124" s="1">
        <v>50</v>
      </c>
      <c r="B124" s="3">
        <v>1</v>
      </c>
      <c r="C124" s="3">
        <v>55</v>
      </c>
      <c r="D124" s="3">
        <v>1</v>
      </c>
      <c r="E124" s="3">
        <v>1.58</v>
      </c>
      <c r="F124" s="3">
        <v>64.8</v>
      </c>
      <c r="G124" s="9">
        <f t="shared" si="4"/>
        <v>25.957378625220311</v>
      </c>
      <c r="H124" s="128">
        <v>1</v>
      </c>
      <c r="I124" s="10">
        <v>20</v>
      </c>
      <c r="J124" s="10">
        <v>17</v>
      </c>
      <c r="K124" s="142">
        <v>9</v>
      </c>
      <c r="L124" s="10">
        <v>35</v>
      </c>
      <c r="M124" s="4"/>
      <c r="N124" s="10">
        <v>41</v>
      </c>
      <c r="O124" s="10">
        <v>17</v>
      </c>
      <c r="P124" s="10">
        <v>58</v>
      </c>
      <c r="Q124" s="11">
        <v>2</v>
      </c>
      <c r="R124" s="26">
        <v>4</v>
      </c>
      <c r="S124" s="182">
        <v>6</v>
      </c>
    </row>
    <row r="125" spans="1:19" ht="15.5" x14ac:dyDescent="0.35">
      <c r="A125" s="1">
        <v>51</v>
      </c>
      <c r="B125" s="3">
        <v>1</v>
      </c>
      <c r="C125" s="3">
        <v>68</v>
      </c>
      <c r="D125" s="3">
        <v>1</v>
      </c>
      <c r="E125" s="3">
        <v>1.72</v>
      </c>
      <c r="F125" s="3">
        <v>94.1</v>
      </c>
      <c r="G125" s="9">
        <f t="shared" si="4"/>
        <v>31.807733910221742</v>
      </c>
      <c r="H125" s="128">
        <v>1</v>
      </c>
      <c r="I125" s="10">
        <v>25</v>
      </c>
      <c r="J125" s="10">
        <v>20</v>
      </c>
      <c r="K125" s="142">
        <v>10</v>
      </c>
      <c r="L125" s="10">
        <v>30</v>
      </c>
      <c r="M125" s="4">
        <v>12</v>
      </c>
      <c r="N125" s="10">
        <v>32</v>
      </c>
      <c r="O125" s="10">
        <v>18</v>
      </c>
      <c r="P125" s="10">
        <v>54</v>
      </c>
      <c r="Q125" s="11">
        <v>3</v>
      </c>
      <c r="R125" s="26">
        <v>4</v>
      </c>
      <c r="S125" s="182">
        <v>6</v>
      </c>
    </row>
    <row r="126" spans="1:19" ht="15.5" x14ac:dyDescent="0.35">
      <c r="A126" s="1">
        <v>52</v>
      </c>
      <c r="B126" s="3">
        <v>1</v>
      </c>
      <c r="C126" s="3">
        <v>50</v>
      </c>
      <c r="D126" s="3">
        <v>1</v>
      </c>
      <c r="E126" s="3">
        <v>1.7150000000000001</v>
      </c>
      <c r="F126" s="3">
        <v>68.5</v>
      </c>
      <c r="G126" s="9">
        <f t="shared" si="4"/>
        <v>23.289615721340596</v>
      </c>
      <c r="H126" s="128">
        <v>1</v>
      </c>
      <c r="I126" s="10">
        <v>24</v>
      </c>
      <c r="J126" s="10">
        <v>23</v>
      </c>
      <c r="K126" s="142">
        <v>2</v>
      </c>
      <c r="L126" s="10">
        <v>25</v>
      </c>
      <c r="M126" s="4">
        <v>10</v>
      </c>
      <c r="N126" s="10">
        <v>29</v>
      </c>
      <c r="O126" s="10">
        <v>11</v>
      </c>
      <c r="P126" s="10">
        <v>40</v>
      </c>
      <c r="Q126" s="11">
        <v>2</v>
      </c>
      <c r="R126" s="26">
        <v>2</v>
      </c>
      <c r="S126" s="182">
        <v>6</v>
      </c>
    </row>
    <row r="127" spans="1:19" ht="15.5" x14ac:dyDescent="0.35">
      <c r="A127" s="1">
        <v>53</v>
      </c>
      <c r="B127" s="3">
        <v>1</v>
      </c>
      <c r="C127" s="3">
        <v>65</v>
      </c>
      <c r="D127" s="3">
        <v>1</v>
      </c>
      <c r="E127" s="3">
        <v>1.76</v>
      </c>
      <c r="F127" s="3">
        <v>131</v>
      </c>
      <c r="G127" s="9">
        <f t="shared" si="4"/>
        <v>42.290805785123965</v>
      </c>
      <c r="H127" s="37">
        <v>2</v>
      </c>
      <c r="I127" s="10">
        <v>25</v>
      </c>
      <c r="J127" s="10">
        <v>20</v>
      </c>
      <c r="K127" s="142">
        <v>8</v>
      </c>
      <c r="L127" s="10">
        <v>26</v>
      </c>
      <c r="M127" s="4">
        <v>8</v>
      </c>
      <c r="N127" s="10">
        <v>30</v>
      </c>
      <c r="O127" s="10">
        <v>28</v>
      </c>
      <c r="P127" s="10">
        <v>58</v>
      </c>
      <c r="Q127" s="11">
        <v>2</v>
      </c>
      <c r="R127" s="26">
        <v>4</v>
      </c>
      <c r="S127" s="182">
        <v>6</v>
      </c>
    </row>
    <row r="128" spans="1:19" ht="15.5" x14ac:dyDescent="0.35">
      <c r="A128" s="1">
        <v>54</v>
      </c>
      <c r="B128" s="3">
        <v>1</v>
      </c>
      <c r="C128" s="3">
        <v>41</v>
      </c>
      <c r="D128" s="3">
        <v>1</v>
      </c>
      <c r="E128" s="3">
        <v>1.71</v>
      </c>
      <c r="F128" s="3">
        <v>87.1</v>
      </c>
      <c r="G128" s="9">
        <f t="shared" si="4"/>
        <v>29.78694299100578</v>
      </c>
      <c r="H128" s="128">
        <v>1</v>
      </c>
      <c r="I128" s="10">
        <v>21</v>
      </c>
      <c r="J128" s="10">
        <v>17</v>
      </c>
      <c r="K128" s="142">
        <v>7</v>
      </c>
      <c r="L128" s="10">
        <v>32</v>
      </c>
      <c r="M128" s="4">
        <v>12</v>
      </c>
      <c r="N128" s="10">
        <v>41</v>
      </c>
      <c r="O128" s="10">
        <v>17</v>
      </c>
      <c r="P128" s="10">
        <v>58</v>
      </c>
      <c r="Q128" s="11">
        <v>3</v>
      </c>
      <c r="R128" s="26">
        <v>5</v>
      </c>
      <c r="S128" s="182">
        <v>6</v>
      </c>
    </row>
    <row r="129" spans="1:19" ht="15.5" x14ac:dyDescent="0.35">
      <c r="A129" s="1">
        <v>55</v>
      </c>
      <c r="B129" s="3">
        <v>1</v>
      </c>
      <c r="C129" s="3">
        <v>48</v>
      </c>
      <c r="D129" s="3">
        <v>1</v>
      </c>
      <c r="E129" s="3">
        <v>1.61</v>
      </c>
      <c r="F129" s="3">
        <v>68.099999999999994</v>
      </c>
      <c r="G129" s="9">
        <f t="shared" si="4"/>
        <v>26.272134562709766</v>
      </c>
      <c r="H129" s="128">
        <v>1</v>
      </c>
      <c r="I129" s="10">
        <v>23</v>
      </c>
      <c r="J129" s="10">
        <v>18</v>
      </c>
      <c r="K129" s="142">
        <v>13</v>
      </c>
      <c r="L129" s="10">
        <v>42</v>
      </c>
      <c r="M129" s="4">
        <v>12</v>
      </c>
      <c r="N129" s="10">
        <v>39</v>
      </c>
      <c r="O129" s="10">
        <v>15</v>
      </c>
      <c r="P129" s="10">
        <v>54</v>
      </c>
      <c r="Q129" s="11">
        <v>2</v>
      </c>
      <c r="R129" s="26">
        <v>2</v>
      </c>
      <c r="S129" s="182">
        <v>6</v>
      </c>
    </row>
    <row r="130" spans="1:19" ht="15.5" x14ac:dyDescent="0.35">
      <c r="A130" s="1">
        <v>56</v>
      </c>
      <c r="B130" s="3">
        <v>1</v>
      </c>
      <c r="C130" s="3">
        <v>31</v>
      </c>
      <c r="D130" s="3">
        <v>1</v>
      </c>
      <c r="E130" s="3">
        <v>1.68</v>
      </c>
      <c r="F130" s="3">
        <v>87</v>
      </c>
      <c r="G130" s="9">
        <f t="shared" si="4"/>
        <v>30.824829931972793</v>
      </c>
      <c r="H130" s="128">
        <v>1</v>
      </c>
      <c r="I130" s="10">
        <v>19</v>
      </c>
      <c r="J130" s="10">
        <v>16</v>
      </c>
      <c r="K130" s="142">
        <v>10</v>
      </c>
      <c r="L130" s="10">
        <v>45</v>
      </c>
      <c r="M130" s="4">
        <v>20</v>
      </c>
      <c r="N130" s="10">
        <v>48</v>
      </c>
      <c r="O130" s="10">
        <v>10</v>
      </c>
      <c r="P130" s="10">
        <v>58</v>
      </c>
      <c r="Q130" s="11">
        <v>2</v>
      </c>
      <c r="R130" s="26">
        <v>2</v>
      </c>
      <c r="S130" s="182">
        <v>6</v>
      </c>
    </row>
    <row r="131" spans="1:19" ht="15.5" x14ac:dyDescent="0.35">
      <c r="A131" s="1">
        <v>57</v>
      </c>
      <c r="B131" s="3">
        <v>2</v>
      </c>
      <c r="C131" s="3">
        <v>40</v>
      </c>
      <c r="D131" s="3">
        <v>2</v>
      </c>
      <c r="E131" s="3">
        <v>1.56</v>
      </c>
      <c r="F131" s="3">
        <v>91</v>
      </c>
      <c r="G131" s="9">
        <f t="shared" si="4"/>
        <v>37.393162393162392</v>
      </c>
      <c r="H131" s="128">
        <v>1</v>
      </c>
      <c r="I131" s="10">
        <v>20</v>
      </c>
      <c r="J131" s="10">
        <v>20</v>
      </c>
      <c r="K131" s="143">
        <v>0</v>
      </c>
      <c r="L131" s="10">
        <v>20</v>
      </c>
      <c r="M131" s="12"/>
      <c r="N131" s="10">
        <v>21</v>
      </c>
      <c r="O131" s="10">
        <v>30</v>
      </c>
      <c r="P131" s="10">
        <v>51</v>
      </c>
      <c r="Q131" s="11">
        <v>3</v>
      </c>
      <c r="R131" s="11">
        <v>3</v>
      </c>
      <c r="S131" s="182">
        <v>6</v>
      </c>
    </row>
    <row r="132" spans="1:19" ht="15.5" x14ac:dyDescent="0.35">
      <c r="A132" s="1">
        <v>58</v>
      </c>
      <c r="B132" s="3">
        <v>2</v>
      </c>
      <c r="C132" s="3">
        <v>42</v>
      </c>
      <c r="D132" s="3">
        <v>2</v>
      </c>
      <c r="E132" s="3">
        <v>1.635</v>
      </c>
      <c r="F132" s="3">
        <v>77.2</v>
      </c>
      <c r="G132" s="9">
        <f t="shared" si="4"/>
        <v>28.878975768968196</v>
      </c>
      <c r="H132" s="128">
        <v>1</v>
      </c>
      <c r="I132" s="3">
        <v>24</v>
      </c>
      <c r="J132" s="3">
        <v>23</v>
      </c>
      <c r="K132" s="143">
        <v>2</v>
      </c>
      <c r="L132" s="3">
        <v>38</v>
      </c>
      <c r="M132" s="12">
        <v>8</v>
      </c>
      <c r="N132" s="3">
        <v>10</v>
      </c>
      <c r="O132" s="3">
        <v>45</v>
      </c>
      <c r="P132" s="3">
        <v>55</v>
      </c>
      <c r="Q132" s="3">
        <v>2</v>
      </c>
      <c r="R132" s="3">
        <v>2</v>
      </c>
      <c r="S132" s="182">
        <v>6</v>
      </c>
    </row>
    <row r="133" spans="1:19" ht="15.5" x14ac:dyDescent="0.35">
      <c r="A133" s="1">
        <v>59</v>
      </c>
      <c r="B133" s="3">
        <v>2</v>
      </c>
      <c r="C133" s="3">
        <v>54</v>
      </c>
      <c r="D133" s="3">
        <v>2</v>
      </c>
      <c r="E133" s="3">
        <v>1.68</v>
      </c>
      <c r="F133" s="3">
        <v>80</v>
      </c>
      <c r="G133" s="9">
        <f t="shared" si="4"/>
        <v>28.344671201814062</v>
      </c>
      <c r="H133" s="128">
        <v>1</v>
      </c>
      <c r="I133" s="3">
        <v>24</v>
      </c>
      <c r="J133" s="3">
        <v>24</v>
      </c>
      <c r="K133" s="143">
        <v>0</v>
      </c>
      <c r="L133" s="3">
        <v>22</v>
      </c>
      <c r="M133" s="12">
        <v>22</v>
      </c>
      <c r="N133" s="3">
        <v>48</v>
      </c>
      <c r="O133" s="3">
        <v>17</v>
      </c>
      <c r="P133" s="3">
        <v>65</v>
      </c>
      <c r="Q133" s="3">
        <v>4</v>
      </c>
      <c r="R133" s="3">
        <v>4</v>
      </c>
      <c r="S133" s="182">
        <v>6</v>
      </c>
    </row>
    <row r="134" spans="1:19" ht="15.5" x14ac:dyDescent="0.35">
      <c r="A134" s="1">
        <v>60</v>
      </c>
      <c r="B134" s="3">
        <v>2</v>
      </c>
      <c r="C134" s="3">
        <v>35</v>
      </c>
      <c r="D134" s="3">
        <v>2</v>
      </c>
      <c r="E134" s="3">
        <v>1.54</v>
      </c>
      <c r="F134" s="3">
        <v>44</v>
      </c>
      <c r="G134" s="9">
        <f t="shared" si="4"/>
        <v>18.55287569573284</v>
      </c>
      <c r="H134" s="128">
        <v>1</v>
      </c>
      <c r="I134" s="3">
        <v>22</v>
      </c>
      <c r="J134" s="3">
        <v>17</v>
      </c>
      <c r="K134" s="143">
        <v>15</v>
      </c>
      <c r="L134" s="3">
        <v>28</v>
      </c>
      <c r="M134" s="12">
        <v>18</v>
      </c>
      <c r="N134" s="3">
        <v>27</v>
      </c>
      <c r="O134" s="3">
        <v>31</v>
      </c>
      <c r="P134" s="3">
        <v>58</v>
      </c>
      <c r="Q134" s="3">
        <v>2</v>
      </c>
      <c r="R134" s="3">
        <v>5</v>
      </c>
      <c r="S134" s="182">
        <v>6</v>
      </c>
    </row>
    <row r="135" spans="1:19" ht="15.5" x14ac:dyDescent="0.35">
      <c r="A135" s="1">
        <v>61</v>
      </c>
      <c r="B135" s="3">
        <v>2</v>
      </c>
      <c r="C135" s="3">
        <v>21</v>
      </c>
      <c r="D135" s="3">
        <v>2</v>
      </c>
      <c r="E135" s="3">
        <v>1.62</v>
      </c>
      <c r="F135" s="3">
        <v>50.8</v>
      </c>
      <c r="G135" s="9">
        <f t="shared" si="4"/>
        <v>19.356805365035815</v>
      </c>
      <c r="H135" s="128">
        <v>1</v>
      </c>
      <c r="I135" s="3">
        <v>25</v>
      </c>
      <c r="J135" s="3">
        <v>25</v>
      </c>
      <c r="K135" s="143">
        <v>2</v>
      </c>
      <c r="L135" s="3">
        <v>52</v>
      </c>
      <c r="M135" s="12">
        <v>-3</v>
      </c>
      <c r="N135" s="3">
        <v>27</v>
      </c>
      <c r="O135" s="3">
        <v>27</v>
      </c>
      <c r="P135" s="3">
        <v>54</v>
      </c>
      <c r="Q135" s="3">
        <v>1</v>
      </c>
      <c r="R135" s="3">
        <v>1</v>
      </c>
      <c r="S135" s="182">
        <v>6</v>
      </c>
    </row>
    <row r="136" spans="1:19" ht="15.5" x14ac:dyDescent="0.35">
      <c r="A136" s="1">
        <v>62</v>
      </c>
      <c r="B136" s="3">
        <v>2</v>
      </c>
      <c r="C136" s="3">
        <v>49</v>
      </c>
      <c r="D136" s="3">
        <v>2</v>
      </c>
      <c r="E136" s="3">
        <v>1.71</v>
      </c>
      <c r="F136" s="3">
        <v>88.9</v>
      </c>
      <c r="G136" s="9">
        <f t="shared" si="4"/>
        <v>30.402517013782024</v>
      </c>
      <c r="H136" s="37">
        <v>2</v>
      </c>
      <c r="I136" s="3">
        <v>24</v>
      </c>
      <c r="J136" s="3">
        <v>22</v>
      </c>
      <c r="K136" s="143">
        <v>1</v>
      </c>
      <c r="L136" s="3">
        <v>31</v>
      </c>
      <c r="M136" s="12">
        <v>22</v>
      </c>
      <c r="N136" s="3">
        <v>43</v>
      </c>
      <c r="O136" s="3">
        <v>7</v>
      </c>
      <c r="P136" s="3">
        <v>50</v>
      </c>
      <c r="Q136" s="3">
        <v>1</v>
      </c>
      <c r="R136" s="3">
        <v>1</v>
      </c>
      <c r="S136" s="182">
        <v>6</v>
      </c>
    </row>
    <row r="137" spans="1:19" ht="15.5" x14ac:dyDescent="0.35">
      <c r="A137" s="1">
        <v>63</v>
      </c>
      <c r="B137" s="3">
        <v>2</v>
      </c>
      <c r="C137" s="3">
        <v>45</v>
      </c>
      <c r="D137" s="3">
        <v>2</v>
      </c>
      <c r="E137" s="3">
        <v>1.62</v>
      </c>
      <c r="F137" s="3">
        <v>66.3</v>
      </c>
      <c r="G137" s="9">
        <f t="shared" si="4"/>
        <v>25.262917238225874</v>
      </c>
      <c r="H137" s="128">
        <v>1</v>
      </c>
      <c r="I137" s="3">
        <v>25</v>
      </c>
      <c r="J137" s="3">
        <v>25</v>
      </c>
      <c r="K137" s="143">
        <v>0</v>
      </c>
      <c r="L137" s="3">
        <v>23</v>
      </c>
      <c r="M137" s="12">
        <v>14</v>
      </c>
      <c r="N137" s="3">
        <v>36</v>
      </c>
      <c r="O137" s="3">
        <v>16</v>
      </c>
      <c r="P137" s="3">
        <v>52</v>
      </c>
      <c r="Q137" s="3">
        <v>1</v>
      </c>
      <c r="R137" s="3">
        <v>2</v>
      </c>
      <c r="S137" s="182">
        <v>6</v>
      </c>
    </row>
    <row r="138" spans="1:19" ht="15.5" x14ac:dyDescent="0.35">
      <c r="A138" s="1">
        <v>64</v>
      </c>
      <c r="B138" s="3">
        <v>2</v>
      </c>
      <c r="C138" s="3">
        <v>51</v>
      </c>
      <c r="D138" s="3">
        <v>2</v>
      </c>
      <c r="E138" s="3">
        <v>1.74</v>
      </c>
      <c r="F138" s="3">
        <v>97</v>
      </c>
      <c r="G138" s="9">
        <f t="shared" si="4"/>
        <v>32.038578411943455</v>
      </c>
      <c r="H138" s="128">
        <v>1</v>
      </c>
      <c r="I138" s="3">
        <v>22</v>
      </c>
      <c r="J138" s="3">
        <v>22</v>
      </c>
      <c r="K138" s="143">
        <v>0</v>
      </c>
      <c r="L138" s="3">
        <v>34</v>
      </c>
      <c r="M138" s="12">
        <v>17</v>
      </c>
      <c r="N138" s="3">
        <v>38</v>
      </c>
      <c r="O138" s="3">
        <v>14</v>
      </c>
      <c r="P138" s="3">
        <v>52</v>
      </c>
      <c r="Q138" s="3">
        <v>2</v>
      </c>
      <c r="R138" s="3">
        <v>4</v>
      </c>
      <c r="S138" s="66">
        <v>6</v>
      </c>
    </row>
    <row r="139" spans="1:19" ht="15.5" x14ac:dyDescent="0.35">
      <c r="A139" s="1">
        <v>65</v>
      </c>
      <c r="B139" s="3">
        <v>2</v>
      </c>
      <c r="C139" s="3">
        <v>47</v>
      </c>
      <c r="D139" s="3">
        <v>2</v>
      </c>
      <c r="E139" s="3">
        <v>1.68</v>
      </c>
      <c r="F139" s="3">
        <v>86</v>
      </c>
      <c r="G139" s="9">
        <f t="shared" ref="G139:G143" si="5">SUM(F139)/(E139*E139)</f>
        <v>30.470521541950117</v>
      </c>
      <c r="H139" s="128">
        <v>1</v>
      </c>
      <c r="I139" s="10">
        <v>20</v>
      </c>
      <c r="J139" s="10">
        <v>19</v>
      </c>
      <c r="K139" s="142">
        <v>2</v>
      </c>
      <c r="L139" s="10">
        <v>18</v>
      </c>
      <c r="M139" s="4">
        <v>12</v>
      </c>
      <c r="N139" s="10">
        <v>35</v>
      </c>
      <c r="O139" s="10">
        <v>13</v>
      </c>
      <c r="P139" s="10">
        <v>48</v>
      </c>
      <c r="Q139" s="11">
        <v>2</v>
      </c>
      <c r="R139" s="26">
        <v>4</v>
      </c>
      <c r="S139" s="182">
        <v>6</v>
      </c>
    </row>
    <row r="140" spans="1:19" ht="15.5" x14ac:dyDescent="0.35">
      <c r="A140" s="1">
        <v>66</v>
      </c>
      <c r="B140" s="3">
        <v>2</v>
      </c>
      <c r="C140" s="3">
        <v>53</v>
      </c>
      <c r="D140" s="3">
        <v>1</v>
      </c>
      <c r="E140" s="3">
        <v>1.8</v>
      </c>
      <c r="F140" s="3">
        <v>99</v>
      </c>
      <c r="G140" s="9">
        <f t="shared" si="5"/>
        <v>30.555555555555554</v>
      </c>
      <c r="H140" s="128">
        <v>1</v>
      </c>
      <c r="I140" s="10">
        <v>23</v>
      </c>
      <c r="J140" s="10">
        <v>23</v>
      </c>
      <c r="K140" s="143">
        <v>0</v>
      </c>
      <c r="L140" s="10">
        <v>25</v>
      </c>
      <c r="M140" s="12"/>
      <c r="N140" s="10">
        <v>40</v>
      </c>
      <c r="O140" s="10">
        <v>10</v>
      </c>
      <c r="P140" s="10">
        <v>50</v>
      </c>
      <c r="Q140" s="11">
        <v>4</v>
      </c>
      <c r="R140" s="11">
        <v>2</v>
      </c>
      <c r="S140" s="182">
        <v>6</v>
      </c>
    </row>
    <row r="141" spans="1:19" ht="15.5" x14ac:dyDescent="0.35">
      <c r="A141" s="1">
        <v>67</v>
      </c>
      <c r="B141" s="3">
        <v>2</v>
      </c>
      <c r="C141" s="3">
        <v>40</v>
      </c>
      <c r="D141" s="3">
        <v>1</v>
      </c>
      <c r="E141" s="3">
        <v>1.8</v>
      </c>
      <c r="F141" s="3">
        <v>98</v>
      </c>
      <c r="G141" s="9">
        <f t="shared" si="5"/>
        <v>30.246913580246911</v>
      </c>
      <c r="H141" s="128">
        <v>1</v>
      </c>
      <c r="I141" s="3">
        <v>23</v>
      </c>
      <c r="J141" s="3">
        <v>23</v>
      </c>
      <c r="K141" s="143">
        <v>0</v>
      </c>
      <c r="L141" s="3">
        <v>28</v>
      </c>
      <c r="M141" s="12">
        <v>25</v>
      </c>
      <c r="N141" s="3">
        <v>32</v>
      </c>
      <c r="O141" s="3">
        <v>8</v>
      </c>
      <c r="P141" s="3">
        <v>40</v>
      </c>
      <c r="Q141" s="3">
        <v>1</v>
      </c>
      <c r="R141" s="3">
        <v>1</v>
      </c>
      <c r="S141" s="182">
        <v>6</v>
      </c>
    </row>
    <row r="142" spans="1:19" ht="15.5" x14ac:dyDescent="0.35">
      <c r="A142" s="1">
        <v>68</v>
      </c>
      <c r="B142" s="3">
        <v>2</v>
      </c>
      <c r="C142" s="3">
        <v>68</v>
      </c>
      <c r="D142" s="3">
        <v>1</v>
      </c>
      <c r="E142" s="3">
        <v>1.76</v>
      </c>
      <c r="F142" s="3">
        <v>72.3</v>
      </c>
      <c r="G142" s="9">
        <f t="shared" si="5"/>
        <v>23.340650826446282</v>
      </c>
      <c r="H142" s="128">
        <v>1</v>
      </c>
      <c r="I142" s="3">
        <v>25</v>
      </c>
      <c r="J142" s="3">
        <v>23</v>
      </c>
      <c r="K142" s="143">
        <v>3</v>
      </c>
      <c r="L142" s="3">
        <v>13</v>
      </c>
      <c r="M142" s="12">
        <v>13</v>
      </c>
      <c r="N142" s="3">
        <v>25</v>
      </c>
      <c r="O142" s="3">
        <v>43</v>
      </c>
      <c r="P142" s="3">
        <v>68</v>
      </c>
      <c r="Q142" s="3">
        <v>4</v>
      </c>
      <c r="R142" s="3">
        <v>4</v>
      </c>
      <c r="S142" s="182">
        <v>6</v>
      </c>
    </row>
    <row r="143" spans="1:19" ht="15.5" x14ac:dyDescent="0.35">
      <c r="A143" s="1">
        <v>69</v>
      </c>
      <c r="B143" s="3">
        <v>2</v>
      </c>
      <c r="C143" s="3">
        <v>46</v>
      </c>
      <c r="D143" s="3">
        <v>1</v>
      </c>
      <c r="E143" s="3">
        <v>1.86</v>
      </c>
      <c r="F143" s="3">
        <v>117.1</v>
      </c>
      <c r="G143" s="9">
        <f t="shared" si="5"/>
        <v>33.84784368135044</v>
      </c>
      <c r="H143" s="128">
        <v>1</v>
      </c>
      <c r="I143" s="3">
        <v>24</v>
      </c>
      <c r="J143" s="3">
        <v>22</v>
      </c>
      <c r="K143" s="143">
        <v>3</v>
      </c>
      <c r="L143" s="3">
        <v>17</v>
      </c>
      <c r="M143" s="12">
        <v>20</v>
      </c>
      <c r="N143" s="3">
        <v>36</v>
      </c>
      <c r="O143" s="3">
        <v>10</v>
      </c>
      <c r="P143" s="3">
        <v>46</v>
      </c>
      <c r="Q143" s="3">
        <v>2</v>
      </c>
      <c r="R143" s="3">
        <v>2</v>
      </c>
      <c r="S143" s="182">
        <v>6</v>
      </c>
    </row>
  </sheetData>
  <sortState xmlns:xlrd2="http://schemas.microsoft.com/office/spreadsheetml/2017/richdata2" ref="B75:S143">
    <sortCondition ref="S75:S143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T179"/>
  <sheetViews>
    <sheetView workbookViewId="0">
      <selection activeCell="C53" sqref="C53:E53"/>
    </sheetView>
  </sheetViews>
  <sheetFormatPr defaultColWidth="9.1796875" defaultRowHeight="22.5" x14ac:dyDescent="0.45"/>
  <cols>
    <col min="1" max="1" width="9.1796875" style="226"/>
    <col min="2" max="2" width="50" style="90" customWidth="1"/>
    <col min="3" max="3" width="16.7265625" style="90" customWidth="1"/>
    <col min="4" max="4" width="11.453125" style="90" customWidth="1"/>
    <col min="5" max="5" width="11.81640625" style="90" customWidth="1"/>
    <col min="6" max="6" width="16" style="157" customWidth="1"/>
    <col min="7" max="7" width="10" style="90" customWidth="1"/>
    <col min="8" max="8" width="14.7265625" style="90" customWidth="1"/>
    <col min="9" max="9" width="10.54296875" style="90" customWidth="1"/>
    <col min="10" max="10" width="5.7265625" style="90" customWidth="1"/>
    <col min="11" max="11" width="39.26953125" style="90" customWidth="1"/>
    <col min="12" max="12" width="17.54296875" style="90" customWidth="1"/>
    <col min="13" max="17" width="15.7265625" style="90" customWidth="1"/>
    <col min="18" max="16384" width="9.1796875" style="90"/>
  </cols>
  <sheetData>
    <row r="1" spans="1:20" ht="21.75" customHeight="1" x14ac:dyDescent="0.45"/>
    <row r="2" spans="1:20" ht="25" customHeight="1" x14ac:dyDescent="0.45">
      <c r="A2" s="226">
        <v>1</v>
      </c>
      <c r="B2" s="244" t="s">
        <v>161</v>
      </c>
      <c r="C2" s="244"/>
      <c r="D2" s="245" t="s">
        <v>157</v>
      </c>
    </row>
    <row r="3" spans="1:20" ht="25" customHeight="1" x14ac:dyDescent="0.45">
      <c r="B3" s="244">
        <v>1</v>
      </c>
      <c r="C3" s="246" t="s">
        <v>187</v>
      </c>
      <c r="D3" s="24">
        <v>54</v>
      </c>
    </row>
    <row r="4" spans="1:20" s="13" customFormat="1" ht="25" customHeight="1" x14ac:dyDescent="0.45">
      <c r="A4" s="226"/>
      <c r="B4" s="244">
        <v>2</v>
      </c>
      <c r="C4" s="246" t="s">
        <v>158</v>
      </c>
      <c r="D4" s="245">
        <v>51</v>
      </c>
      <c r="F4" s="3"/>
    </row>
    <row r="5" spans="1:20" s="13" customFormat="1" ht="25" customHeight="1" x14ac:dyDescent="0.45">
      <c r="A5" s="226"/>
      <c r="B5" s="227"/>
      <c r="C5" s="171"/>
      <c r="D5" s="157"/>
      <c r="F5" s="3"/>
    </row>
    <row r="6" spans="1:20" s="13" customFormat="1" ht="25" customHeight="1" x14ac:dyDescent="0.45">
      <c r="A6" s="226">
        <v>2</v>
      </c>
      <c r="B6" s="228" t="s">
        <v>194</v>
      </c>
      <c r="F6" s="3"/>
      <c r="J6" s="10"/>
      <c r="K6" s="10"/>
      <c r="L6" s="12"/>
      <c r="M6" s="6"/>
      <c r="N6" s="41"/>
      <c r="O6" s="11"/>
      <c r="P6" s="11"/>
      <c r="Q6" s="10"/>
    </row>
    <row r="7" spans="1:20" s="13" customFormat="1" ht="25" customHeight="1" x14ac:dyDescent="0.45">
      <c r="A7" s="226"/>
      <c r="B7" s="150"/>
      <c r="C7" s="150" t="s">
        <v>146</v>
      </c>
      <c r="D7" s="150" t="s">
        <v>147</v>
      </c>
      <c r="E7" s="154" t="s">
        <v>188</v>
      </c>
      <c r="J7" s="145"/>
    </row>
    <row r="8" spans="1:20" s="13" customFormat="1" ht="25" customHeight="1" x14ac:dyDescent="0.45">
      <c r="A8" s="226"/>
      <c r="B8" s="147" t="s">
        <v>148</v>
      </c>
      <c r="C8" s="148">
        <v>46.5</v>
      </c>
      <c r="D8" s="148">
        <v>47.921568627450981</v>
      </c>
      <c r="E8" s="222">
        <v>0.66620000000000001</v>
      </c>
      <c r="J8" s="145"/>
      <c r="K8" s="145"/>
      <c r="L8" s="145"/>
      <c r="M8" s="145"/>
      <c r="N8" s="145"/>
      <c r="O8" s="145"/>
      <c r="P8" s="145"/>
      <c r="Q8" s="145"/>
      <c r="R8" s="145"/>
      <c r="S8" s="145"/>
      <c r="T8" s="145"/>
    </row>
    <row r="9" spans="1:20" s="13" customFormat="1" ht="25" customHeight="1" x14ac:dyDescent="0.45">
      <c r="A9" s="226"/>
      <c r="B9" s="147" t="s">
        <v>149</v>
      </c>
      <c r="C9" s="149">
        <v>1.6870555555555558</v>
      </c>
      <c r="D9" s="149">
        <v>1.6691568627450979</v>
      </c>
      <c r="E9" s="160">
        <f>_xlfn.T.TEST('ANALYSIS 2'!E4:E54,'ANALYSIS 2'!E55:E72,2,2)</f>
        <v>5.4468556021003509E-4</v>
      </c>
      <c r="J9" s="145"/>
      <c r="K9" s="145"/>
      <c r="L9" s="145"/>
      <c r="M9" s="145"/>
      <c r="N9" s="145"/>
      <c r="O9" s="145"/>
      <c r="P9" s="145"/>
      <c r="Q9" s="145"/>
      <c r="R9" s="145"/>
      <c r="S9" s="145"/>
      <c r="T9" s="145"/>
    </row>
    <row r="10" spans="1:20" s="13" customFormat="1" ht="25" customHeight="1" x14ac:dyDescent="0.45">
      <c r="A10" s="226"/>
      <c r="B10" s="147" t="s">
        <v>150</v>
      </c>
      <c r="C10" s="149">
        <v>82.266666666666666</v>
      </c>
      <c r="D10" s="149">
        <v>85.456862745098036</v>
      </c>
      <c r="E10" s="222">
        <v>0.57889999999999997</v>
      </c>
    </row>
    <row r="11" spans="1:20" s="13" customFormat="1" ht="25" customHeight="1" x14ac:dyDescent="0.45">
      <c r="A11" s="226"/>
      <c r="B11" s="147" t="s">
        <v>10</v>
      </c>
      <c r="C11" s="149">
        <v>28.706954849390936</v>
      </c>
      <c r="D11" s="149">
        <v>30.489605833770867</v>
      </c>
      <c r="E11" s="222">
        <v>0.26939999999999997</v>
      </c>
    </row>
    <row r="12" spans="1:20" s="13" customFormat="1" ht="25" customHeight="1" x14ac:dyDescent="0.45">
      <c r="A12" s="226"/>
      <c r="B12" s="223" t="s">
        <v>3</v>
      </c>
      <c r="C12" s="161"/>
      <c r="D12" s="161"/>
      <c r="E12" s="162"/>
    </row>
    <row r="13" spans="1:20" s="13" customFormat="1" ht="25" customHeight="1" thickBot="1" x14ac:dyDescent="0.5">
      <c r="A13" s="226"/>
      <c r="B13" s="144"/>
      <c r="C13" s="150" t="s">
        <v>146</v>
      </c>
      <c r="D13" s="150" t="s">
        <v>147</v>
      </c>
      <c r="E13" s="225" t="s">
        <v>190</v>
      </c>
    </row>
    <row r="14" spans="1:20" s="13" customFormat="1" ht="25" customHeight="1" x14ac:dyDescent="0.45">
      <c r="A14" s="226"/>
      <c r="B14" s="147" t="s">
        <v>191</v>
      </c>
      <c r="C14" s="221">
        <v>24</v>
      </c>
      <c r="D14" s="224">
        <v>19</v>
      </c>
      <c r="E14" s="379">
        <v>0.62994774998366299</v>
      </c>
    </row>
    <row r="15" spans="1:20" s="13" customFormat="1" ht="25" customHeight="1" x14ac:dyDescent="0.45">
      <c r="A15" s="226"/>
      <c r="B15" s="147" t="s">
        <v>192</v>
      </c>
      <c r="C15" s="221">
        <v>30</v>
      </c>
      <c r="D15" s="224">
        <v>32</v>
      </c>
      <c r="E15" s="380"/>
    </row>
    <row r="16" spans="1:20" s="13" customFormat="1" ht="25" customHeight="1" thickBot="1" x14ac:dyDescent="0.5">
      <c r="A16" s="226"/>
      <c r="B16" s="205" t="s">
        <v>189</v>
      </c>
      <c r="C16" s="221">
        <v>54</v>
      </c>
      <c r="D16" s="224">
        <v>51</v>
      </c>
      <c r="E16" s="381"/>
    </row>
    <row r="17" spans="1:12" s="13" customFormat="1" ht="25" customHeight="1" x14ac:dyDescent="0.45">
      <c r="A17" s="226"/>
      <c r="E17" s="3"/>
    </row>
    <row r="18" spans="1:12" s="13" customFormat="1" ht="25" customHeight="1" x14ac:dyDescent="0.45">
      <c r="A18" s="226">
        <v>3</v>
      </c>
      <c r="B18" s="220" t="s">
        <v>193</v>
      </c>
      <c r="F18" s="3"/>
    </row>
    <row r="19" spans="1:12" s="13" customFormat="1" ht="25" customHeight="1" x14ac:dyDescent="0.45">
      <c r="A19" s="226" t="s">
        <v>195</v>
      </c>
      <c r="B19" s="229" t="s">
        <v>165</v>
      </c>
      <c r="F19" s="3"/>
    </row>
    <row r="20" spans="1:12" s="13" customFormat="1" ht="25" customHeight="1" x14ac:dyDescent="0.45">
      <c r="A20" s="226"/>
      <c r="B20" s="156"/>
      <c r="C20" s="155" t="s">
        <v>162</v>
      </c>
      <c r="D20" s="146" t="s">
        <v>164</v>
      </c>
      <c r="E20" s="155" t="s">
        <v>163</v>
      </c>
      <c r="F20" s="146" t="s">
        <v>164</v>
      </c>
      <c r="G20" s="24" t="s">
        <v>160</v>
      </c>
      <c r="H20" s="375" t="s">
        <v>159</v>
      </c>
      <c r="I20" s="376"/>
    </row>
    <row r="21" spans="1:12" s="13" customFormat="1" ht="25" customHeight="1" x14ac:dyDescent="0.45">
      <c r="A21" s="226"/>
      <c r="B21" s="150" t="s">
        <v>156</v>
      </c>
      <c r="C21" s="165">
        <v>2.3888888888888888</v>
      </c>
      <c r="D21" s="166">
        <v>3.8674948403157932</v>
      </c>
      <c r="E21" s="163">
        <v>9.117647058823529</v>
      </c>
      <c r="F21" s="164">
        <v>5.3052693006991811</v>
      </c>
      <c r="G21" s="167">
        <v>1E-3</v>
      </c>
      <c r="H21" s="168">
        <v>3.8439999999999999</v>
      </c>
      <c r="I21" s="169">
        <v>5.3999999999999999E-2</v>
      </c>
      <c r="K21" s="158">
        <v>9.117647058823529</v>
      </c>
      <c r="L21" s="159">
        <v>5.3052693006991811</v>
      </c>
    </row>
    <row r="22" spans="1:12" s="13" customFormat="1" ht="25" customHeight="1" x14ac:dyDescent="0.45">
      <c r="A22" s="226"/>
      <c r="B22" s="153" t="s">
        <v>151</v>
      </c>
      <c r="C22" s="165">
        <v>21.722222222222221</v>
      </c>
      <c r="D22" s="166">
        <v>13.091557924436987</v>
      </c>
      <c r="E22" s="163">
        <v>35.235294117647058</v>
      </c>
      <c r="F22" s="164">
        <v>15.03540918670871</v>
      </c>
      <c r="G22" s="167">
        <v>1E-3</v>
      </c>
      <c r="H22" s="168">
        <v>0.63200000000000001</v>
      </c>
      <c r="I22" s="170">
        <v>0.43</v>
      </c>
    </row>
    <row r="23" spans="1:12" s="13" customFormat="1" ht="25" customHeight="1" x14ac:dyDescent="0.45">
      <c r="A23" s="226"/>
      <c r="B23" s="147" t="s">
        <v>152</v>
      </c>
      <c r="C23" s="165">
        <v>14.4</v>
      </c>
      <c r="D23" s="166">
        <v>7.744122195021756</v>
      </c>
      <c r="E23" s="163">
        <v>13.393939393939394</v>
      </c>
      <c r="F23" s="164">
        <v>7.176086128330132</v>
      </c>
      <c r="G23" s="24">
        <v>0.67300000000000004</v>
      </c>
      <c r="H23" s="168">
        <v>8.0000000000000002E-3</v>
      </c>
      <c r="I23" s="170">
        <v>0.92800000000000005</v>
      </c>
    </row>
    <row r="24" spans="1:12" s="13" customFormat="1" ht="25" customHeight="1" x14ac:dyDescent="0.45">
      <c r="A24" s="226"/>
      <c r="B24" s="147" t="s">
        <v>153</v>
      </c>
      <c r="C24" s="165">
        <v>29.388888888888889</v>
      </c>
      <c r="D24" s="166">
        <v>11.304027855221962</v>
      </c>
      <c r="E24" s="163">
        <v>37.921568627450981</v>
      </c>
      <c r="F24" s="164">
        <v>10.101174460932555</v>
      </c>
      <c r="G24" s="167">
        <v>8.9999999999999993E-3</v>
      </c>
      <c r="H24" s="168">
        <v>0.17499999999999999</v>
      </c>
      <c r="I24" s="170">
        <v>0.67700000000000005</v>
      </c>
    </row>
    <row r="25" spans="1:12" s="13" customFormat="1" ht="25" customHeight="1" x14ac:dyDescent="0.45">
      <c r="A25" s="226"/>
      <c r="B25" s="147" t="s">
        <v>154</v>
      </c>
      <c r="C25" s="165">
        <v>21.666666666666668</v>
      </c>
      <c r="D25" s="166">
        <v>12.778658679496015</v>
      </c>
      <c r="E25" s="163">
        <v>20.372549019607842</v>
      </c>
      <c r="F25" s="164">
        <v>9.7978789221213081</v>
      </c>
      <c r="G25" s="24">
        <v>0.69899999999999995</v>
      </c>
      <c r="H25" s="168">
        <v>1.921</v>
      </c>
      <c r="I25" s="170">
        <v>0.17</v>
      </c>
    </row>
    <row r="26" spans="1:12" s="13" customFormat="1" ht="25" customHeight="1" x14ac:dyDescent="0.45">
      <c r="A26" s="226"/>
      <c r="B26" s="147" t="s">
        <v>155</v>
      </c>
      <c r="C26" s="165">
        <v>51.055555555555557</v>
      </c>
      <c r="D26" s="166">
        <v>8.2922516790372889</v>
      </c>
      <c r="E26" s="163">
        <v>58.156862745098039</v>
      </c>
      <c r="F26" s="164">
        <v>9.2333581085531566</v>
      </c>
      <c r="G26" s="167">
        <v>5.0000000000000001E-3</v>
      </c>
      <c r="H26" s="168">
        <v>1.008</v>
      </c>
      <c r="I26" s="170">
        <v>0.31900000000000001</v>
      </c>
    </row>
    <row r="27" spans="1:12" s="13" customFormat="1" ht="25" customHeight="1" x14ac:dyDescent="0.45">
      <c r="A27" s="226"/>
      <c r="B27" s="146"/>
      <c r="C27" s="177"/>
      <c r="D27" s="178"/>
      <c r="E27" s="175"/>
      <c r="F27" s="176"/>
      <c r="G27" s="179"/>
      <c r="H27" s="40"/>
      <c r="I27" s="199"/>
    </row>
    <row r="28" spans="1:12" s="13" customFormat="1" ht="25" customHeight="1" x14ac:dyDescent="0.45">
      <c r="A28" s="226"/>
      <c r="B28" s="146"/>
      <c r="C28" s="177"/>
      <c r="D28" s="178"/>
      <c r="E28" s="175"/>
      <c r="F28" s="176"/>
      <c r="G28" s="179"/>
      <c r="I28" s="173"/>
    </row>
    <row r="29" spans="1:12" s="13" customFormat="1" ht="25" customHeight="1" x14ac:dyDescent="0.5">
      <c r="A29" s="226" t="s">
        <v>196</v>
      </c>
      <c r="B29" s="247" t="s">
        <v>186</v>
      </c>
      <c r="C29" s="248"/>
      <c r="D29" s="248"/>
      <c r="E29" s="248"/>
      <c r="F29" s="3"/>
      <c r="H29" s="214"/>
      <c r="I29" s="173"/>
    </row>
    <row r="30" spans="1:12" s="13" customFormat="1" ht="25" customHeight="1" x14ac:dyDescent="0.45">
      <c r="A30" s="226"/>
      <c r="B30" s="249"/>
      <c r="C30" s="374" t="s">
        <v>183</v>
      </c>
      <c r="D30" s="374"/>
      <c r="H30" s="214"/>
      <c r="I30" s="173"/>
    </row>
    <row r="31" spans="1:12" s="13" customFormat="1" ht="25" customHeight="1" x14ac:dyDescent="0.45">
      <c r="A31" s="226"/>
      <c r="B31" s="250" t="s">
        <v>184</v>
      </c>
      <c r="C31" s="250" t="s">
        <v>166</v>
      </c>
      <c r="D31" s="250" t="s">
        <v>167</v>
      </c>
      <c r="E31" s="251" t="s">
        <v>185</v>
      </c>
      <c r="F31" s="252" t="s">
        <v>160</v>
      </c>
      <c r="H31" s="211"/>
      <c r="I31" s="173"/>
    </row>
    <row r="32" spans="1:12" s="13" customFormat="1" ht="25" customHeight="1" x14ac:dyDescent="0.45">
      <c r="A32" s="226"/>
      <c r="B32" s="253" t="s">
        <v>180</v>
      </c>
      <c r="C32" s="163">
        <v>51.055555555555557</v>
      </c>
      <c r="D32" s="163">
        <v>58.156862745098039</v>
      </c>
      <c r="E32" s="254">
        <v>-0.376</v>
      </c>
      <c r="F32" s="255">
        <v>7.8308807608586407E-5</v>
      </c>
      <c r="H32" s="213"/>
      <c r="I32" s="173"/>
    </row>
    <row r="33" spans="1:15" s="13" customFormat="1" ht="25" customHeight="1" x14ac:dyDescent="0.45">
      <c r="A33" s="226"/>
      <c r="B33" s="253" t="s">
        <v>179</v>
      </c>
      <c r="C33" s="163">
        <v>21.722222222222221</v>
      </c>
      <c r="D33" s="163">
        <v>35.235294117647058</v>
      </c>
      <c r="E33" s="256">
        <v>0.50600000000000001</v>
      </c>
      <c r="F33" s="257">
        <v>3.7449238851040985E-8</v>
      </c>
      <c r="H33" s="214"/>
      <c r="I33" s="173"/>
    </row>
    <row r="34" spans="1:15" s="13" customFormat="1" ht="25" customHeight="1" x14ac:dyDescent="0.45">
      <c r="A34" s="226"/>
      <c r="B34" s="253" t="s">
        <v>152</v>
      </c>
      <c r="C34" s="163">
        <v>14.4</v>
      </c>
      <c r="D34" s="163">
        <v>13.393939393939394</v>
      </c>
      <c r="E34" s="258">
        <v>-0.59</v>
      </c>
      <c r="F34" s="259">
        <v>4.3043179624605826E-11</v>
      </c>
      <c r="H34" s="211"/>
      <c r="I34" s="173"/>
    </row>
    <row r="35" spans="1:15" s="13" customFormat="1" ht="25" customHeight="1" x14ac:dyDescent="0.45">
      <c r="A35" s="226"/>
      <c r="B35" s="253" t="s">
        <v>181</v>
      </c>
      <c r="C35" s="163">
        <v>21.666666666666668</v>
      </c>
      <c r="D35" s="163">
        <v>20.372549019607842</v>
      </c>
      <c r="E35" s="258">
        <v>5.252886081616976E-2</v>
      </c>
      <c r="F35" s="259">
        <v>0.63098833303712309</v>
      </c>
      <c r="H35" s="214"/>
      <c r="I35" s="173"/>
    </row>
    <row r="36" spans="1:15" s="13" customFormat="1" ht="25" customHeight="1" x14ac:dyDescent="0.45">
      <c r="A36" s="226"/>
      <c r="B36" s="253" t="s">
        <v>182</v>
      </c>
      <c r="C36" s="163">
        <v>29.388888888888889</v>
      </c>
      <c r="D36" s="163">
        <v>37.921568627450981</v>
      </c>
      <c r="E36" s="258">
        <v>-0.439</v>
      </c>
      <c r="F36" s="259">
        <v>2.7783368708323372E-6</v>
      </c>
      <c r="H36" s="267" t="s">
        <v>182</v>
      </c>
      <c r="I36" s="163">
        <v>37.921568627450981</v>
      </c>
      <c r="J36" s="163">
        <v>29.388888888888889</v>
      </c>
      <c r="K36" s="269">
        <v>-0.439</v>
      </c>
      <c r="L36" s="268">
        <v>2.7783368708323372E-6</v>
      </c>
    </row>
    <row r="37" spans="1:15" s="13" customFormat="1" ht="25" customHeight="1" x14ac:dyDescent="0.45">
      <c r="A37" s="226"/>
      <c r="B37" s="217" t="s">
        <v>178</v>
      </c>
      <c r="H37" s="211"/>
      <c r="I37" s="173"/>
    </row>
    <row r="38" spans="1:15" s="13" customFormat="1" ht="25" customHeight="1" x14ac:dyDescent="0.45">
      <c r="A38" s="226"/>
      <c r="B38" s="217"/>
      <c r="H38" s="214"/>
      <c r="I38" s="173"/>
    </row>
    <row r="39" spans="1:15" s="13" customFormat="1" ht="25" customHeight="1" x14ac:dyDescent="0.45">
      <c r="A39" s="226"/>
      <c r="B39" s="377" t="s">
        <v>176</v>
      </c>
      <c r="C39" s="377"/>
      <c r="D39" s="377"/>
      <c r="E39" s="377"/>
      <c r="F39" s="377"/>
      <c r="H39" s="214"/>
      <c r="I39" s="173"/>
    </row>
    <row r="40" spans="1:15" s="13" customFormat="1" ht="25" customHeight="1" x14ac:dyDescent="0.45">
      <c r="A40" s="226"/>
      <c r="B40" s="378" t="s">
        <v>177</v>
      </c>
      <c r="C40" s="378"/>
      <c r="D40" s="378"/>
      <c r="E40" s="378"/>
      <c r="F40" s="378"/>
      <c r="H40" s="219">
        <f>SUM(F40:G40)</f>
        <v>0</v>
      </c>
      <c r="I40" s="173"/>
    </row>
    <row r="41" spans="1:15" s="13" customFormat="1" ht="25" customHeight="1" x14ac:dyDescent="0.45">
      <c r="A41" s="226"/>
      <c r="B41" s="218"/>
      <c r="C41" s="218"/>
      <c r="D41" s="218"/>
      <c r="E41" s="218"/>
      <c r="F41" s="218"/>
      <c r="H41" s="211"/>
      <c r="I41" s="173"/>
    </row>
    <row r="42" spans="1:15" s="13" customFormat="1" ht="25" customHeight="1" x14ac:dyDescent="0.45">
      <c r="A42" s="226">
        <v>4</v>
      </c>
      <c r="B42" s="220" t="s">
        <v>197</v>
      </c>
      <c r="C42" s="218"/>
      <c r="D42" s="218"/>
      <c r="E42" s="218"/>
      <c r="F42" s="218"/>
      <c r="H42" s="211"/>
      <c r="I42" s="173"/>
    </row>
    <row r="43" spans="1:15" s="13" customFormat="1" ht="25" customHeight="1" x14ac:dyDescent="0.45">
      <c r="A43" s="226" t="s">
        <v>195</v>
      </c>
      <c r="B43" s="239" t="s">
        <v>170</v>
      </c>
      <c r="C43" s="218"/>
      <c r="D43" s="218"/>
      <c r="E43" s="218"/>
      <c r="F43" s="218"/>
      <c r="H43" s="211"/>
      <c r="I43" s="173"/>
    </row>
    <row r="44" spans="1:15" s="13" customFormat="1" ht="25" customHeight="1" x14ac:dyDescent="0.45">
      <c r="A44" s="226"/>
      <c r="B44" s="230" t="s">
        <v>170</v>
      </c>
      <c r="C44" s="231" t="s">
        <v>166</v>
      </c>
      <c r="D44" s="230" t="s">
        <v>167</v>
      </c>
      <c r="E44" s="230" t="s">
        <v>169</v>
      </c>
      <c r="F44" s="232" t="s">
        <v>168</v>
      </c>
      <c r="G44" s="179"/>
      <c r="H44" s="207"/>
      <c r="I44" s="207"/>
      <c r="J44" s="207"/>
      <c r="K44" s="207"/>
      <c r="L44" s="208"/>
      <c r="M44" s="207"/>
      <c r="N44" s="207"/>
      <c r="O44" s="207"/>
    </row>
    <row r="45" spans="1:15" s="13" customFormat="1" ht="25" customHeight="1" x14ac:dyDescent="0.45">
      <c r="A45" s="226"/>
      <c r="B45" s="200" t="s">
        <v>7</v>
      </c>
      <c r="C45" s="201">
        <v>49</v>
      </c>
      <c r="D45" s="201">
        <v>29</v>
      </c>
      <c r="E45" s="198">
        <v>78</v>
      </c>
      <c r="F45" s="202">
        <v>1.0371425682942086E-3</v>
      </c>
      <c r="G45" s="179"/>
      <c r="H45" s="215"/>
      <c r="I45" s="215"/>
      <c r="J45" s="174"/>
      <c r="K45" s="174"/>
      <c r="L45" s="208"/>
      <c r="M45" s="209"/>
      <c r="N45" s="174"/>
      <c r="O45" s="174"/>
    </row>
    <row r="46" spans="1:15" s="13" customFormat="1" ht="25" customHeight="1" x14ac:dyDescent="0.45">
      <c r="A46" s="226"/>
      <c r="B46" s="200" t="s">
        <v>173</v>
      </c>
      <c r="C46" s="201">
        <v>3</v>
      </c>
      <c r="D46" s="201">
        <v>17</v>
      </c>
      <c r="E46" s="198">
        <v>20</v>
      </c>
      <c r="F46" s="216">
        <v>6.9292240216382028E-3</v>
      </c>
      <c r="G46" s="179"/>
      <c r="H46" s="215"/>
      <c r="I46" s="215"/>
      <c r="J46" s="212"/>
      <c r="K46" s="212"/>
      <c r="L46" s="208"/>
      <c r="M46" s="210"/>
      <c r="N46" s="213"/>
      <c r="O46" s="213"/>
    </row>
    <row r="47" spans="1:15" s="13" customFormat="1" ht="25" customHeight="1" x14ac:dyDescent="0.45">
      <c r="A47" s="226"/>
      <c r="B47" s="200" t="s">
        <v>144</v>
      </c>
      <c r="C47" s="201">
        <v>1</v>
      </c>
      <c r="D47" s="201">
        <v>3</v>
      </c>
      <c r="E47" s="198">
        <v>4</v>
      </c>
      <c r="F47" s="202">
        <v>0.67957026245866603</v>
      </c>
      <c r="G47" s="179"/>
      <c r="H47" s="215"/>
      <c r="I47" s="215"/>
      <c r="J47" s="212"/>
      <c r="K47" s="212"/>
      <c r="L47" s="208"/>
      <c r="M47" s="210"/>
      <c r="N47" s="211"/>
      <c r="O47" s="211"/>
    </row>
    <row r="48" spans="1:15" s="13" customFormat="1" ht="25" customHeight="1" x14ac:dyDescent="0.45">
      <c r="A48" s="226"/>
      <c r="B48" s="200" t="s">
        <v>174</v>
      </c>
      <c r="C48" s="201">
        <v>1</v>
      </c>
      <c r="D48" s="201">
        <v>2</v>
      </c>
      <c r="E48" s="198">
        <v>3</v>
      </c>
      <c r="F48" s="202">
        <v>0.94163411373328165</v>
      </c>
      <c r="G48" s="179"/>
      <c r="H48" s="215"/>
      <c r="I48" s="215"/>
      <c r="J48" s="212"/>
      <c r="K48" s="212"/>
      <c r="L48" s="208"/>
      <c r="M48" s="210"/>
      <c r="N48" s="214"/>
      <c r="O48" s="214"/>
    </row>
    <row r="49" spans="1:16" s="13" customFormat="1" ht="25" customHeight="1" x14ac:dyDescent="0.45">
      <c r="A49" s="226"/>
      <c r="B49" s="233" t="s">
        <v>169</v>
      </c>
      <c r="C49" s="234">
        <v>54</v>
      </c>
      <c r="D49" s="234">
        <v>51</v>
      </c>
      <c r="E49" s="234">
        <v>105</v>
      </c>
      <c r="F49" s="235"/>
      <c r="G49" s="179"/>
      <c r="H49" s="210"/>
      <c r="I49" s="211"/>
      <c r="J49" s="212"/>
      <c r="K49" s="212"/>
      <c r="L49" s="208"/>
      <c r="M49" s="197"/>
      <c r="N49" s="197"/>
      <c r="O49" s="197"/>
    </row>
    <row r="50" spans="1:16" s="13" customFormat="1" ht="25" customHeight="1" x14ac:dyDescent="0.45">
      <c r="A50" s="226"/>
      <c r="B50" s="204"/>
      <c r="C50" s="204"/>
      <c r="D50" s="204"/>
      <c r="E50" s="204"/>
      <c r="F50" s="204"/>
      <c r="G50" s="179"/>
      <c r="H50" s="210"/>
      <c r="I50" s="211"/>
      <c r="J50" s="210"/>
      <c r="K50" s="210"/>
      <c r="L50" s="208"/>
      <c r="M50" s="197"/>
      <c r="N50" s="197"/>
      <c r="O50" s="197"/>
    </row>
    <row r="51" spans="1:16" s="13" customFormat="1" ht="25" customHeight="1" x14ac:dyDescent="0.5">
      <c r="A51" s="226" t="s">
        <v>196</v>
      </c>
      <c r="B51" s="220" t="s">
        <v>172</v>
      </c>
      <c r="C51" s="236"/>
      <c r="D51" s="236"/>
      <c r="E51" s="237"/>
      <c r="F51" s="238"/>
      <c r="G51" s="179"/>
      <c r="I51" s="173"/>
    </row>
    <row r="52" spans="1:16" s="13" customFormat="1" ht="25" customHeight="1" x14ac:dyDescent="0.45">
      <c r="A52" s="226"/>
      <c r="B52" s="147"/>
      <c r="C52" s="201"/>
      <c r="D52" s="201"/>
      <c r="E52" s="198"/>
      <c r="F52" s="216"/>
      <c r="G52" s="312">
        <v>17</v>
      </c>
      <c r="H52" s="215">
        <f>SUM(E52*C$58)/E$58</f>
        <v>0</v>
      </c>
      <c r="I52" s="215">
        <f>SUM(E52*D$58)/E$58</f>
        <v>0</v>
      </c>
      <c r="J52" s="308" t="s">
        <v>129</v>
      </c>
      <c r="K52" s="308"/>
      <c r="L52" s="308"/>
      <c r="M52" s="308"/>
      <c r="N52" s="308"/>
      <c r="O52" s="308"/>
      <c r="P52" s="309"/>
    </row>
    <row r="53" spans="1:16" s="13" customFormat="1" ht="25" customHeight="1" x14ac:dyDescent="0.45">
      <c r="A53" s="226"/>
      <c r="B53" s="147" t="s">
        <v>200</v>
      </c>
      <c r="C53" s="201">
        <v>16</v>
      </c>
      <c r="D53" s="201">
        <v>7</v>
      </c>
      <c r="E53" s="198">
        <f t="shared" ref="E53:E58" si="0">SUM(C53:D53)</f>
        <v>23</v>
      </c>
      <c r="F53" s="216">
        <f t="shared" ref="F53:F56" si="1">_xlfn.CHISQ.TEST(C53:D57,H53:I57)</f>
        <v>1.0124678667760502E-3</v>
      </c>
      <c r="G53" s="312">
        <v>38</v>
      </c>
      <c r="H53" s="215">
        <f t="shared" ref="H53:H56" si="2">SUM(E53*C$58)/E$58</f>
        <v>12.142131979695431</v>
      </c>
      <c r="I53" s="215">
        <f t="shared" ref="I53:I56" si="3">SUM(E53*D$58)/E$58</f>
        <v>10.857868020304569</v>
      </c>
      <c r="J53" s="271"/>
      <c r="K53" s="271"/>
      <c r="L53" s="196" t="s">
        <v>231</v>
      </c>
      <c r="M53" s="196" t="s">
        <v>232</v>
      </c>
      <c r="N53" s="196" t="s">
        <v>233</v>
      </c>
      <c r="O53" s="196" t="s">
        <v>234</v>
      </c>
      <c r="P53" s="310"/>
    </row>
    <row r="54" spans="1:16" s="13" customFormat="1" ht="25" customHeight="1" x14ac:dyDescent="0.45">
      <c r="A54" s="226"/>
      <c r="B54" s="147" t="s">
        <v>240</v>
      </c>
      <c r="C54" s="198">
        <v>7</v>
      </c>
      <c r="D54" s="198">
        <v>0</v>
      </c>
      <c r="E54" s="198">
        <f t="shared" si="0"/>
        <v>7</v>
      </c>
      <c r="F54" s="216">
        <f t="shared" si="1"/>
        <v>3.237391056544409E-3</v>
      </c>
      <c r="G54" s="312">
        <v>33</v>
      </c>
      <c r="H54" s="215">
        <f t="shared" si="2"/>
        <v>3.6954314720812182</v>
      </c>
      <c r="I54" s="215">
        <f t="shared" si="3"/>
        <v>3.3045685279187818</v>
      </c>
      <c r="J54" s="271" t="s">
        <v>235</v>
      </c>
      <c r="K54" s="273" t="s">
        <v>236</v>
      </c>
      <c r="L54" s="276">
        <v>17</v>
      </c>
      <c r="M54" s="310">
        <v>16.19047619047619</v>
      </c>
      <c r="N54" s="310">
        <v>16.19047619047619</v>
      </c>
      <c r="O54" s="310">
        <v>16.19047619047619</v>
      </c>
      <c r="P54" s="310"/>
    </row>
    <row r="55" spans="1:16" s="13" customFormat="1" ht="25" customHeight="1" x14ac:dyDescent="0.45">
      <c r="A55" s="226"/>
      <c r="B55" s="147" t="s">
        <v>199</v>
      </c>
      <c r="C55" s="203">
        <v>3</v>
      </c>
      <c r="D55" s="203">
        <v>11</v>
      </c>
      <c r="E55" s="198">
        <f t="shared" si="0"/>
        <v>14</v>
      </c>
      <c r="F55" s="216">
        <f t="shared" si="1"/>
        <v>4.8063958963692567E-2</v>
      </c>
      <c r="G55" s="313">
        <v>1</v>
      </c>
      <c r="H55" s="215">
        <f t="shared" si="2"/>
        <v>7.3908629441624365</v>
      </c>
      <c r="I55" s="215">
        <f t="shared" si="3"/>
        <v>6.6091370558375635</v>
      </c>
      <c r="J55" s="271"/>
      <c r="K55" s="273" t="s">
        <v>237</v>
      </c>
      <c r="L55" s="276">
        <v>38</v>
      </c>
      <c r="M55" s="310">
        <v>36.19047619047619</v>
      </c>
      <c r="N55" s="310">
        <v>36.19047619047619</v>
      </c>
      <c r="O55" s="310">
        <v>52.38095238095238</v>
      </c>
      <c r="P55" s="310"/>
    </row>
    <row r="56" spans="1:16" s="13" customFormat="1" ht="25" customHeight="1" x14ac:dyDescent="0.45">
      <c r="A56" s="226"/>
      <c r="B56" s="147" t="s">
        <v>201</v>
      </c>
      <c r="C56" s="203">
        <v>55</v>
      </c>
      <c r="D56" s="203">
        <v>42</v>
      </c>
      <c r="E56" s="198">
        <f t="shared" si="0"/>
        <v>97</v>
      </c>
      <c r="F56" s="216">
        <f t="shared" si="1"/>
        <v>0.39827091526019043</v>
      </c>
      <c r="G56" s="313">
        <v>16</v>
      </c>
      <c r="H56" s="215">
        <f t="shared" si="2"/>
        <v>51.208121827411169</v>
      </c>
      <c r="I56" s="215">
        <f t="shared" si="3"/>
        <v>45.791878172588831</v>
      </c>
      <c r="J56" s="271"/>
      <c r="K56" s="273" t="s">
        <v>238</v>
      </c>
      <c r="L56" s="276">
        <v>16</v>
      </c>
      <c r="M56" s="310">
        <v>15.238095238095237</v>
      </c>
      <c r="N56" s="310">
        <v>15.238095238095237</v>
      </c>
      <c r="O56" s="310">
        <v>67.61904761904762</v>
      </c>
      <c r="P56" s="310"/>
    </row>
    <row r="57" spans="1:16" s="13" customFormat="1" ht="25" customHeight="1" x14ac:dyDescent="0.45">
      <c r="A57" s="226"/>
      <c r="B57" s="147" t="s">
        <v>171</v>
      </c>
      <c r="C57" s="203">
        <v>23</v>
      </c>
      <c r="D57" s="203">
        <v>33</v>
      </c>
      <c r="E57" s="198">
        <f t="shared" si="0"/>
        <v>56</v>
      </c>
      <c r="F57" s="216">
        <f>_xlfn.CHISQ.TEST(C57:D60,H57:I60)</f>
        <v>0.32561997510540036</v>
      </c>
      <c r="G57" s="313"/>
      <c r="H57" s="215">
        <v>31.437810945273633</v>
      </c>
      <c r="I57" s="215">
        <v>39.915422885572141</v>
      </c>
      <c r="J57" s="271"/>
      <c r="K57" s="273" t="s">
        <v>239</v>
      </c>
      <c r="L57" s="276">
        <v>33</v>
      </c>
      <c r="M57" s="310">
        <v>31.428571428571427</v>
      </c>
      <c r="N57" s="310">
        <v>31.428571428571427</v>
      </c>
      <c r="O57" s="310">
        <v>99.047619047619051</v>
      </c>
      <c r="P57" s="310"/>
    </row>
    <row r="58" spans="1:16" s="13" customFormat="1" ht="25" customHeight="1" x14ac:dyDescent="0.45">
      <c r="A58" s="226"/>
      <c r="B58" s="205" t="s">
        <v>169</v>
      </c>
      <c r="C58" s="203">
        <f>SUM(C52:C57)</f>
        <v>104</v>
      </c>
      <c r="D58" s="203">
        <f t="shared" ref="D58" si="4">SUM(D52:D57)</f>
        <v>93</v>
      </c>
      <c r="E58" s="198">
        <f t="shared" si="0"/>
        <v>197</v>
      </c>
      <c r="F58" s="216"/>
      <c r="G58" s="314"/>
      <c r="H58" s="242"/>
      <c r="I58" s="243"/>
      <c r="J58" s="271"/>
      <c r="K58" s="273" t="s">
        <v>89</v>
      </c>
      <c r="L58" s="276">
        <v>1</v>
      </c>
      <c r="M58" s="311">
        <v>0.95238095238095233</v>
      </c>
      <c r="N58" s="311">
        <v>0.95238095238095233</v>
      </c>
      <c r="O58" s="310">
        <v>100</v>
      </c>
      <c r="P58" s="310"/>
    </row>
    <row r="59" spans="1:16" s="13" customFormat="1" ht="25" customHeight="1" x14ac:dyDescent="0.45">
      <c r="A59" s="226"/>
      <c r="C59" s="174"/>
      <c r="D59" s="174"/>
      <c r="E59" s="174"/>
      <c r="F59" s="174"/>
      <c r="G59" s="174"/>
      <c r="H59" s="210"/>
      <c r="I59" s="211"/>
      <c r="J59" s="271"/>
      <c r="K59" s="273" t="s">
        <v>169</v>
      </c>
      <c r="L59" s="276">
        <v>105</v>
      </c>
      <c r="M59" s="310">
        <v>100</v>
      </c>
      <c r="N59" s="310">
        <v>100</v>
      </c>
      <c r="O59" s="273"/>
      <c r="P59" s="310"/>
    </row>
    <row r="60" spans="1:16" s="13" customFormat="1" ht="25" customHeight="1" x14ac:dyDescent="0.45">
      <c r="A60" s="226" t="s">
        <v>198</v>
      </c>
      <c r="B60" s="260" t="s">
        <v>208</v>
      </c>
      <c r="C60" s="174"/>
      <c r="D60" s="174"/>
      <c r="E60" s="174"/>
      <c r="F60" s="174"/>
      <c r="G60" s="174"/>
      <c r="H60" s="210"/>
      <c r="I60" s="211"/>
      <c r="J60" s="212"/>
      <c r="K60" s="212"/>
      <c r="L60" s="208"/>
      <c r="M60" s="197"/>
      <c r="N60" s="197"/>
      <c r="O60" s="197"/>
    </row>
    <row r="61" spans="1:16" s="13" customFormat="1" ht="25" customHeight="1" x14ac:dyDescent="0.45">
      <c r="A61" s="226"/>
      <c r="F61" s="173"/>
      <c r="I61" s="172"/>
    </row>
    <row r="62" spans="1:16" s="13" customFormat="1" ht="25" customHeight="1" x14ac:dyDescent="0.5">
      <c r="A62" s="226"/>
      <c r="B62" s="261"/>
      <c r="C62" s="174"/>
      <c r="D62" s="180"/>
      <c r="E62" s="174"/>
      <c r="F62" s="181"/>
      <c r="G62" s="174"/>
      <c r="H62" s="210"/>
      <c r="I62" s="211"/>
    </row>
    <row r="63" spans="1:16" s="13" customFormat="1" ht="25" customHeight="1" x14ac:dyDescent="0.5">
      <c r="A63" s="226"/>
      <c r="B63" s="262" t="s">
        <v>207</v>
      </c>
      <c r="C63" s="263" t="s">
        <v>20</v>
      </c>
      <c r="D63" s="262" t="s">
        <v>175</v>
      </c>
      <c r="E63" s="262" t="s">
        <v>169</v>
      </c>
      <c r="F63" s="264" t="s">
        <v>168</v>
      </c>
      <c r="G63" s="181"/>
      <c r="H63" s="181"/>
      <c r="I63" s="76"/>
    </row>
    <row r="64" spans="1:16" s="13" customFormat="1" ht="25" customHeight="1" x14ac:dyDescent="0.45">
      <c r="A64" s="226"/>
      <c r="B64" s="196">
        <v>1</v>
      </c>
      <c r="C64" s="265">
        <v>5</v>
      </c>
      <c r="D64" s="265">
        <v>1</v>
      </c>
      <c r="E64" s="265">
        <v>6</v>
      </c>
      <c r="F64" s="202">
        <v>2.2874758209167696E-2</v>
      </c>
      <c r="G64" s="180"/>
      <c r="H64" s="215"/>
      <c r="I64" s="215"/>
    </row>
    <row r="65" spans="1:12" s="13" customFormat="1" ht="25" customHeight="1" x14ac:dyDescent="0.45">
      <c r="A65" s="226"/>
      <c r="B65" s="196">
        <v>2</v>
      </c>
      <c r="C65" s="265">
        <v>15</v>
      </c>
      <c r="D65" s="265">
        <v>8</v>
      </c>
      <c r="E65" s="265">
        <v>23</v>
      </c>
      <c r="F65" s="202">
        <v>1.6457017428535173E-3</v>
      </c>
      <c r="G65" s="181"/>
      <c r="H65" s="215"/>
      <c r="I65" s="215"/>
    </row>
    <row r="66" spans="1:12" s="13" customFormat="1" ht="25" customHeight="1" x14ac:dyDescent="0.45">
      <c r="A66" s="226"/>
      <c r="B66" s="196">
        <v>3</v>
      </c>
      <c r="C66" s="265">
        <v>19</v>
      </c>
      <c r="D66" s="265">
        <v>11</v>
      </c>
      <c r="E66" s="265">
        <v>30</v>
      </c>
      <c r="F66" s="202">
        <v>4.4676528656706765E-3</v>
      </c>
      <c r="G66" s="181"/>
      <c r="H66" s="215"/>
      <c r="I66" s="215"/>
    </row>
    <row r="67" spans="1:12" s="13" customFormat="1" ht="25" customHeight="1" x14ac:dyDescent="0.45">
      <c r="A67" s="226"/>
      <c r="B67" s="196">
        <v>4</v>
      </c>
      <c r="C67" s="265">
        <v>11</v>
      </c>
      <c r="D67" s="265">
        <v>20</v>
      </c>
      <c r="E67" s="265">
        <v>31</v>
      </c>
      <c r="F67" s="202">
        <v>1.2020175656399524E-2</v>
      </c>
      <c r="G67" s="180"/>
      <c r="H67" s="215"/>
      <c r="I67" s="215"/>
    </row>
    <row r="68" spans="1:12" s="13" customFormat="1" ht="25" customHeight="1" x14ac:dyDescent="0.45">
      <c r="A68" s="226"/>
      <c r="B68" s="196">
        <v>5</v>
      </c>
      <c r="C68" s="265">
        <v>1</v>
      </c>
      <c r="D68" s="265">
        <v>11</v>
      </c>
      <c r="E68" s="265">
        <v>12</v>
      </c>
      <c r="F68" s="202">
        <v>3.9602355207564131E-2</v>
      </c>
      <c r="G68" s="174"/>
      <c r="H68" s="215"/>
      <c r="I68" s="215"/>
    </row>
    <row r="69" spans="1:12" s="13" customFormat="1" ht="25" customHeight="1" x14ac:dyDescent="0.45">
      <c r="A69" s="226"/>
      <c r="B69" s="240" t="s">
        <v>169</v>
      </c>
      <c r="C69" s="241">
        <v>51</v>
      </c>
      <c r="D69" s="241">
        <v>51</v>
      </c>
      <c r="E69" s="265">
        <v>102</v>
      </c>
      <c r="F69" s="206"/>
      <c r="G69" s="174"/>
      <c r="H69" s="181"/>
      <c r="I69" s="171"/>
    </row>
    <row r="70" spans="1:12" s="13" customFormat="1" ht="25" customHeight="1" x14ac:dyDescent="0.45">
      <c r="A70" s="226"/>
      <c r="F70" s="173"/>
    </row>
    <row r="71" spans="1:12" s="13" customFormat="1" ht="25" customHeight="1" x14ac:dyDescent="0.45">
      <c r="A71" s="226"/>
      <c r="F71" s="173"/>
    </row>
    <row r="72" spans="1:12" s="13" customFormat="1" ht="25" customHeight="1" x14ac:dyDescent="0.45">
      <c r="A72" s="226"/>
      <c r="F72" s="173"/>
    </row>
    <row r="73" spans="1:12" s="13" customFormat="1" ht="25" customHeight="1" x14ac:dyDescent="0.45">
      <c r="A73" s="226"/>
      <c r="B73" s="270" t="s">
        <v>220</v>
      </c>
      <c r="C73" s="270"/>
      <c r="D73" s="270"/>
      <c r="E73" s="270"/>
      <c r="F73" s="270"/>
      <c r="G73" s="270"/>
      <c r="H73" s="270"/>
      <c r="I73" s="270"/>
      <c r="J73" s="270"/>
      <c r="K73" s="270"/>
      <c r="L73" s="208"/>
    </row>
    <row r="74" spans="1:12" s="13" customFormat="1" ht="25" customHeight="1" x14ac:dyDescent="0.45">
      <c r="A74" s="226"/>
      <c r="B74" s="271" t="s">
        <v>206</v>
      </c>
      <c r="C74" s="271" t="s">
        <v>209</v>
      </c>
      <c r="D74" s="271" t="s">
        <v>210</v>
      </c>
      <c r="E74" s="271" t="s">
        <v>211</v>
      </c>
      <c r="L74" s="277"/>
    </row>
    <row r="75" spans="1:12" s="13" customFormat="1" ht="25" customHeight="1" x14ac:dyDescent="0.45">
      <c r="A75" s="226"/>
      <c r="B75" s="271"/>
      <c r="C75" s="196"/>
      <c r="D75" s="196"/>
      <c r="E75" s="196"/>
      <c r="F75" s="196" t="s">
        <v>218</v>
      </c>
      <c r="L75" s="277"/>
    </row>
    <row r="76" spans="1:12" s="13" customFormat="1" ht="25" customHeight="1" x14ac:dyDescent="0.45">
      <c r="A76" s="226"/>
      <c r="B76" s="273" t="s">
        <v>219</v>
      </c>
      <c r="C76" s="196" t="s">
        <v>221</v>
      </c>
      <c r="D76" s="295">
        <v>0.44296885412933029</v>
      </c>
      <c r="E76" s="295">
        <v>0.43756078475194515</v>
      </c>
      <c r="F76" s="295">
        <v>9.5283343689532084E-15</v>
      </c>
      <c r="L76" s="277"/>
    </row>
    <row r="77" spans="1:12" s="13" customFormat="1" ht="25" customHeight="1" x14ac:dyDescent="0.45">
      <c r="A77" s="226"/>
      <c r="B77" s="13" t="s">
        <v>224</v>
      </c>
      <c r="C77" s="3"/>
      <c r="D77" s="3"/>
      <c r="E77" s="3"/>
      <c r="F77" s="3"/>
      <c r="I77" s="209"/>
      <c r="J77" s="209"/>
      <c r="K77" s="209"/>
      <c r="L77" s="277"/>
    </row>
    <row r="78" spans="1:12" s="13" customFormat="1" ht="25" customHeight="1" x14ac:dyDescent="0.45">
      <c r="A78" s="226"/>
      <c r="B78" s="144" t="s">
        <v>206</v>
      </c>
      <c r="C78" s="144" t="s">
        <v>225</v>
      </c>
      <c r="D78" s="144" t="s">
        <v>204</v>
      </c>
      <c r="E78" s="144" t="s">
        <v>226</v>
      </c>
      <c r="F78" s="144" t="s">
        <v>6</v>
      </c>
      <c r="G78" s="144" t="s">
        <v>205</v>
      </c>
      <c r="I78" s="209"/>
      <c r="J78" s="209"/>
      <c r="K78" s="209"/>
      <c r="L78" s="277"/>
    </row>
    <row r="79" spans="1:12" s="13" customFormat="1" ht="25" customHeight="1" x14ac:dyDescent="0.45">
      <c r="A79" s="226"/>
      <c r="B79" s="144" t="s">
        <v>227</v>
      </c>
      <c r="C79" s="144">
        <v>452.77300000000002</v>
      </c>
      <c r="D79" s="144">
        <v>1</v>
      </c>
      <c r="E79" s="144">
        <v>452.77300000000002</v>
      </c>
      <c r="F79" s="144">
        <v>81.909000000000006</v>
      </c>
      <c r="G79" s="144" t="s">
        <v>228</v>
      </c>
    </row>
    <row r="80" spans="1:12" s="13" customFormat="1" ht="25" customHeight="1" x14ac:dyDescent="0.45">
      <c r="A80" s="226"/>
      <c r="B80" s="144" t="s">
        <v>229</v>
      </c>
      <c r="C80" s="144">
        <v>569.36</v>
      </c>
      <c r="D80" s="144">
        <v>103</v>
      </c>
      <c r="E80" s="144">
        <v>5.5279999999999996</v>
      </c>
      <c r="F80" s="144"/>
      <c r="G80" s="144"/>
    </row>
    <row r="81" spans="1:13" s="13" customFormat="1" ht="25" customHeight="1" x14ac:dyDescent="0.45">
      <c r="A81" s="278"/>
      <c r="B81" s="144" t="s">
        <v>169</v>
      </c>
      <c r="C81" s="144">
        <v>1022.133</v>
      </c>
      <c r="D81" s="144">
        <v>104</v>
      </c>
      <c r="E81" s="144"/>
      <c r="F81" s="144"/>
      <c r="G81" s="144"/>
    </row>
    <row r="82" spans="1:13" s="13" customFormat="1" ht="25" customHeight="1" x14ac:dyDescent="0.45">
      <c r="A82" s="226"/>
      <c r="B82" s="294" t="s">
        <v>222</v>
      </c>
      <c r="C82" s="294"/>
    </row>
    <row r="83" spans="1:13" s="13" customFormat="1" ht="25" customHeight="1" x14ac:dyDescent="0.45">
      <c r="A83" s="226"/>
      <c r="B83" s="294" t="s">
        <v>223</v>
      </c>
      <c r="C83" s="294"/>
    </row>
    <row r="84" spans="1:13" s="13" customFormat="1" ht="25" customHeight="1" x14ac:dyDescent="0.45">
      <c r="A84" s="226"/>
      <c r="I84" s="271" t="s">
        <v>212</v>
      </c>
      <c r="J84" s="271" t="s">
        <v>213</v>
      </c>
      <c r="K84" s="271"/>
      <c r="L84" s="271"/>
      <c r="M84" s="271"/>
    </row>
    <row r="85" spans="1:13" s="13" customFormat="1" ht="25" customHeight="1" x14ac:dyDescent="0.45">
      <c r="A85" s="226"/>
      <c r="I85" s="271"/>
      <c r="J85" s="196" t="s">
        <v>214</v>
      </c>
      <c r="K85" s="196" t="s">
        <v>215</v>
      </c>
      <c r="L85" s="196" t="s">
        <v>216</v>
      </c>
      <c r="M85" s="196" t="s">
        <v>217</v>
      </c>
    </row>
    <row r="86" spans="1:13" s="13" customFormat="1" ht="25" customHeight="1" x14ac:dyDescent="0.45">
      <c r="A86" s="226"/>
      <c r="I86" s="274">
        <v>2.3511205795544807</v>
      </c>
      <c r="J86" s="272">
        <v>0.44296885412933029</v>
      </c>
      <c r="K86" s="275">
        <v>81.908870470798263</v>
      </c>
      <c r="L86" s="276">
        <v>1</v>
      </c>
      <c r="M86" s="276">
        <v>103</v>
      </c>
    </row>
    <row r="87" spans="1:13" s="13" customFormat="1" ht="25" customHeight="1" x14ac:dyDescent="0.45">
      <c r="A87" s="226"/>
    </row>
    <row r="88" spans="1:13" s="13" customFormat="1" ht="25" customHeight="1" x14ac:dyDescent="0.45">
      <c r="A88" s="226"/>
    </row>
    <row r="89" spans="1:13" s="13" customFormat="1" ht="25" customHeight="1" x14ac:dyDescent="0.45">
      <c r="A89" s="226"/>
    </row>
    <row r="90" spans="1:13" s="13" customFormat="1" ht="25" customHeight="1" x14ac:dyDescent="0.45">
      <c r="A90" s="226"/>
    </row>
    <row r="91" spans="1:13" s="13" customFormat="1" ht="25" customHeight="1" x14ac:dyDescent="0.45">
      <c r="A91" s="226"/>
      <c r="B91" s="279"/>
      <c r="C91" s="280"/>
      <c r="D91" s="279"/>
      <c r="E91" s="279"/>
      <c r="F91" s="280"/>
    </row>
    <row r="92" spans="1:13" s="13" customFormat="1" ht="25" customHeight="1" x14ac:dyDescent="0.45">
      <c r="A92" s="226"/>
      <c r="B92" s="281"/>
      <c r="C92" s="281"/>
      <c r="D92" s="281"/>
      <c r="E92" s="281"/>
      <c r="F92" s="282"/>
    </row>
    <row r="93" spans="1:13" s="13" customFormat="1" ht="25" customHeight="1" x14ac:dyDescent="0.45">
      <c r="A93" s="226"/>
      <c r="B93" s="281"/>
      <c r="C93" s="281"/>
      <c r="D93" s="281"/>
      <c r="E93" s="281"/>
      <c r="F93" s="282"/>
    </row>
    <row r="94" spans="1:13" s="13" customFormat="1" ht="25" customHeight="1" x14ac:dyDescent="0.45">
      <c r="A94" s="226"/>
      <c r="B94" s="281"/>
      <c r="C94" s="281"/>
      <c r="D94" s="281"/>
      <c r="E94" s="281"/>
      <c r="F94" s="282"/>
      <c r="G94" s="207"/>
      <c r="H94" s="207"/>
      <c r="I94" s="207"/>
      <c r="J94" s="208"/>
    </row>
    <row r="95" spans="1:13" s="13" customFormat="1" ht="25" customHeight="1" x14ac:dyDescent="0.45">
      <c r="A95" s="226"/>
      <c r="B95" s="281"/>
      <c r="C95" s="281"/>
      <c r="D95" s="281"/>
      <c r="E95" s="281"/>
      <c r="F95" s="282"/>
      <c r="G95" s="174"/>
      <c r="H95" s="174"/>
      <c r="I95" s="174"/>
      <c r="J95" s="283"/>
    </row>
    <row r="96" spans="1:13" s="13" customFormat="1" ht="25" customHeight="1" x14ac:dyDescent="0.45">
      <c r="A96" s="226"/>
      <c r="B96" s="281"/>
      <c r="C96" s="281"/>
      <c r="D96" s="281"/>
      <c r="E96" s="281"/>
      <c r="F96" s="282"/>
      <c r="I96" s="213"/>
      <c r="J96" s="283"/>
    </row>
    <row r="97" spans="1:10" s="13" customFormat="1" ht="25" customHeight="1" x14ac:dyDescent="0.45">
      <c r="A97" s="226"/>
      <c r="B97" s="284"/>
      <c r="C97" s="285"/>
      <c r="D97" s="285"/>
      <c r="E97" s="281"/>
      <c r="F97" s="282"/>
      <c r="I97" s="214"/>
      <c r="J97" s="283"/>
    </row>
    <row r="98" spans="1:10" s="13" customFormat="1" ht="25" customHeight="1" x14ac:dyDescent="0.45">
      <c r="A98" s="226"/>
      <c r="I98" s="211"/>
      <c r="J98" s="283"/>
    </row>
    <row r="99" spans="1:10" s="13" customFormat="1" ht="25" customHeight="1" x14ac:dyDescent="0.45">
      <c r="A99" s="226"/>
      <c r="I99" s="213"/>
      <c r="J99" s="283"/>
    </row>
    <row r="100" spans="1:10" s="13" customFormat="1" ht="25" customHeight="1" x14ac:dyDescent="0.45">
      <c r="A100" s="226"/>
      <c r="I100" s="214"/>
      <c r="J100" s="283"/>
    </row>
    <row r="101" spans="1:10" s="13" customFormat="1" ht="25" customHeight="1" x14ac:dyDescent="0.45">
      <c r="A101" s="226"/>
      <c r="I101" s="211"/>
      <c r="J101" s="211"/>
    </row>
    <row r="102" spans="1:10" s="13" customFormat="1" ht="25" customHeight="1" x14ac:dyDescent="0.45">
      <c r="A102" s="226"/>
      <c r="I102" s="214"/>
      <c r="J102" s="211"/>
    </row>
    <row r="103" spans="1:10" s="13" customFormat="1" ht="25" customHeight="1" x14ac:dyDescent="0.45">
      <c r="A103" s="226"/>
      <c r="I103" s="214"/>
      <c r="J103" s="211"/>
    </row>
    <row r="104" spans="1:10" s="13" customFormat="1" ht="25" customHeight="1" x14ac:dyDescent="0.45">
      <c r="A104" s="226"/>
      <c r="I104" s="211"/>
      <c r="J104" s="211"/>
    </row>
    <row r="105" spans="1:10" s="13" customFormat="1" ht="25" customHeight="1" x14ac:dyDescent="0.45">
      <c r="A105" s="226"/>
      <c r="I105" s="213"/>
      <c r="J105" s="211"/>
    </row>
    <row r="106" spans="1:10" s="13" customFormat="1" ht="25" customHeight="1" x14ac:dyDescent="0.45">
      <c r="A106" s="226"/>
      <c r="I106" s="214"/>
      <c r="J106" s="211"/>
    </row>
    <row r="107" spans="1:10" s="13" customFormat="1" ht="25" customHeight="1" x14ac:dyDescent="0.45">
      <c r="A107" s="226"/>
      <c r="B107" s="286"/>
      <c r="C107" s="286"/>
      <c r="D107" s="286"/>
      <c r="E107" s="286"/>
      <c r="F107" s="287"/>
      <c r="I107" s="211"/>
      <c r="J107" s="211"/>
    </row>
    <row r="108" spans="1:10" s="13" customFormat="1" ht="25" customHeight="1" x14ac:dyDescent="0.45">
      <c r="A108" s="226"/>
      <c r="B108" s="288"/>
      <c r="C108" s="288"/>
      <c r="D108" s="288"/>
      <c r="E108" s="288"/>
      <c r="F108" s="287"/>
      <c r="G108" s="214"/>
      <c r="H108" s="211"/>
      <c r="I108" s="214"/>
      <c r="J108" s="211"/>
    </row>
    <row r="109" spans="1:10" s="13" customFormat="1" ht="25" customHeight="1" x14ac:dyDescent="0.45">
      <c r="A109" s="226"/>
      <c r="B109" s="289"/>
      <c r="C109" s="290"/>
      <c r="D109" s="291"/>
      <c r="E109" s="292"/>
      <c r="F109" s="287"/>
      <c r="G109" s="214"/>
      <c r="H109" s="210"/>
      <c r="I109" s="214"/>
      <c r="J109" s="211"/>
    </row>
    <row r="110" spans="1:10" s="13" customFormat="1" ht="25" customHeight="1" x14ac:dyDescent="0.45">
      <c r="A110" s="226"/>
      <c r="B110" s="289"/>
      <c r="C110" s="290"/>
      <c r="D110" s="291"/>
      <c r="E110" s="292"/>
      <c r="F110" s="287"/>
      <c r="G110" s="211"/>
      <c r="H110" s="211"/>
      <c r="I110" s="211"/>
      <c r="J110" s="211"/>
    </row>
    <row r="111" spans="1:10" s="13" customFormat="1" ht="25" customHeight="1" x14ac:dyDescent="0.45">
      <c r="A111" s="226"/>
      <c r="B111" s="197"/>
      <c r="C111" s="210"/>
      <c r="D111" s="213"/>
      <c r="E111" s="213"/>
      <c r="F111" s="214"/>
      <c r="G111" s="213"/>
      <c r="H111" s="214"/>
      <c r="I111" s="211"/>
      <c r="J111" s="211"/>
    </row>
    <row r="112" spans="1:10" s="13" customFormat="1" ht="25" customHeight="1" x14ac:dyDescent="0.45">
      <c r="A112" s="226"/>
      <c r="B112"/>
      <c r="C112" s="210"/>
      <c r="D112" s="214"/>
      <c r="E112" s="214"/>
      <c r="F112" s="214"/>
      <c r="G112" s="214"/>
      <c r="H112" s="214"/>
      <c r="I112" s="210"/>
      <c r="J112" s="211"/>
    </row>
    <row r="113" spans="1:10" s="13" customFormat="1" ht="25" customHeight="1" x14ac:dyDescent="0.45">
      <c r="A113" s="226"/>
      <c r="C113" s="210"/>
      <c r="D113" s="211"/>
      <c r="E113" s="211"/>
      <c r="F113" s="211"/>
      <c r="G113" s="211"/>
      <c r="H113" s="211"/>
      <c r="I113" s="211"/>
      <c r="J113" s="211"/>
    </row>
    <row r="114" spans="1:10" s="13" customFormat="1" ht="25" customHeight="1" x14ac:dyDescent="0.45">
      <c r="A114" s="226"/>
      <c r="C114" s="197"/>
      <c r="D114" s="197"/>
      <c r="E114" s="197"/>
      <c r="F114" s="197"/>
      <c r="G114" s="197"/>
      <c r="H114" s="197"/>
      <c r="I114" s="197"/>
      <c r="J114" s="211"/>
    </row>
    <row r="115" spans="1:10" s="13" customFormat="1" x14ac:dyDescent="0.45">
      <c r="A115" s="226"/>
      <c r="F115" s="3"/>
    </row>
    <row r="116" spans="1:10" s="13" customFormat="1" ht="23.25" customHeight="1" x14ac:dyDescent="0.45">
      <c r="A116" s="226"/>
      <c r="B116" s="207"/>
      <c r="C116" s="207"/>
      <c r="D116" s="207"/>
      <c r="E116" s="207"/>
      <c r="F116" s="207"/>
    </row>
    <row r="117" spans="1:10" s="13" customFormat="1" ht="23.25" customHeight="1" x14ac:dyDescent="0.45">
      <c r="A117" s="226"/>
      <c r="B117" s="209"/>
      <c r="C117" s="174"/>
      <c r="D117" s="209"/>
      <c r="E117" s="209"/>
      <c r="F117" s="209"/>
    </row>
    <row r="118" spans="1:10" s="13" customFormat="1" x14ac:dyDescent="0.45">
      <c r="A118" s="226"/>
      <c r="B118" s="209"/>
      <c r="C118" s="174"/>
      <c r="D118" s="174"/>
      <c r="E118" s="174"/>
      <c r="F118" s="174"/>
    </row>
    <row r="119" spans="1:10" s="13" customFormat="1" x14ac:dyDescent="0.45">
      <c r="A119" s="226"/>
      <c r="B119" s="210"/>
      <c r="C119" s="293"/>
      <c r="D119" s="210"/>
      <c r="E119" s="210"/>
      <c r="F119" s="210"/>
    </row>
    <row r="120" spans="1:10" s="13" customFormat="1" x14ac:dyDescent="0.45">
      <c r="A120" s="226"/>
      <c r="B120" s="210"/>
      <c r="C120" s="293"/>
      <c r="D120" s="293"/>
      <c r="E120" s="211"/>
      <c r="F120" s="214"/>
    </row>
    <row r="121" spans="1:10" s="13" customFormat="1" x14ac:dyDescent="0.45">
      <c r="A121" s="226"/>
      <c r="B121"/>
      <c r="F121" s="3"/>
    </row>
    <row r="122" spans="1:10" s="13" customFormat="1" x14ac:dyDescent="0.45">
      <c r="A122" s="226"/>
      <c r="F122" s="3"/>
    </row>
    <row r="123" spans="1:10" s="13" customFormat="1" x14ac:dyDescent="0.45">
      <c r="A123" s="226"/>
      <c r="F123" s="3"/>
    </row>
    <row r="124" spans="1:10" s="13" customFormat="1" x14ac:dyDescent="0.45">
      <c r="A124" s="226"/>
      <c r="F124" s="3"/>
    </row>
    <row r="125" spans="1:10" s="13" customFormat="1" x14ac:dyDescent="0.45">
      <c r="A125" s="226"/>
      <c r="B125"/>
      <c r="F125" s="3"/>
    </row>
    <row r="126" spans="1:10" s="13" customFormat="1" x14ac:dyDescent="0.45">
      <c r="A126" s="226"/>
      <c r="B126"/>
      <c r="F126" s="3"/>
    </row>
    <row r="127" spans="1:10" s="13" customFormat="1" x14ac:dyDescent="0.45">
      <c r="A127" s="226"/>
      <c r="F127" s="3"/>
    </row>
    <row r="128" spans="1:10" s="13" customFormat="1" x14ac:dyDescent="0.45">
      <c r="A128" s="226"/>
    </row>
    <row r="129" spans="1:6" s="13" customFormat="1" x14ac:dyDescent="0.45">
      <c r="A129" s="226"/>
      <c r="F129" s="3"/>
    </row>
    <row r="130" spans="1:6" s="13" customFormat="1" x14ac:dyDescent="0.45">
      <c r="A130" s="226"/>
      <c r="F130" s="3"/>
    </row>
    <row r="131" spans="1:6" s="13" customFormat="1" x14ac:dyDescent="0.45">
      <c r="A131" s="226"/>
      <c r="F131" s="3"/>
    </row>
    <row r="132" spans="1:6" s="13" customFormat="1" x14ac:dyDescent="0.45">
      <c r="A132" s="226"/>
      <c r="F132" s="3"/>
    </row>
    <row r="133" spans="1:6" s="13" customFormat="1" x14ac:dyDescent="0.45">
      <c r="A133" s="226"/>
      <c r="F133" s="3"/>
    </row>
    <row r="134" spans="1:6" s="13" customFormat="1" x14ac:dyDescent="0.45">
      <c r="A134" s="226"/>
      <c r="F134" s="3"/>
    </row>
    <row r="135" spans="1:6" s="13" customFormat="1" x14ac:dyDescent="0.45">
      <c r="A135" s="226"/>
      <c r="F135" s="3"/>
    </row>
    <row r="136" spans="1:6" s="13" customFormat="1" x14ac:dyDescent="0.45">
      <c r="A136" s="226"/>
      <c r="F136" s="3"/>
    </row>
    <row r="137" spans="1:6" s="13" customFormat="1" x14ac:dyDescent="0.45">
      <c r="A137" s="226"/>
      <c r="B137"/>
      <c r="F137" s="3"/>
    </row>
    <row r="138" spans="1:6" s="13" customFormat="1" x14ac:dyDescent="0.45">
      <c r="A138" s="226"/>
      <c r="F138" s="3"/>
    </row>
    <row r="139" spans="1:6" s="13" customFormat="1" x14ac:dyDescent="0.45">
      <c r="A139" s="226"/>
      <c r="F139" s="3"/>
    </row>
    <row r="140" spans="1:6" s="13" customFormat="1" x14ac:dyDescent="0.45">
      <c r="A140" s="226"/>
      <c r="B140" s="207"/>
      <c r="C140" s="207"/>
      <c r="D140" s="207"/>
      <c r="E140" s="207"/>
      <c r="F140" s="207"/>
    </row>
    <row r="141" spans="1:6" s="13" customFormat="1" x14ac:dyDescent="0.45">
      <c r="A141" s="226"/>
      <c r="B141" s="209"/>
      <c r="C141" s="174"/>
      <c r="D141" s="209"/>
      <c r="E141" s="209"/>
      <c r="F141" s="209"/>
    </row>
    <row r="142" spans="1:6" s="13" customFormat="1" x14ac:dyDescent="0.45">
      <c r="A142" s="226"/>
      <c r="B142" s="209"/>
      <c r="C142" s="174"/>
      <c r="D142" s="174"/>
      <c r="E142" s="174"/>
      <c r="F142" s="174"/>
    </row>
    <row r="143" spans="1:6" s="13" customFormat="1" x14ac:dyDescent="0.45">
      <c r="A143" s="226"/>
      <c r="B143" s="210"/>
      <c r="C143" s="213"/>
      <c r="D143" s="293"/>
      <c r="E143" s="211"/>
      <c r="F143" s="213"/>
    </row>
    <row r="144" spans="1:6" s="13" customFormat="1" x14ac:dyDescent="0.45">
      <c r="A144" s="226"/>
      <c r="B144" s="210"/>
      <c r="C144" s="293"/>
      <c r="D144" s="293"/>
      <c r="E144" s="211"/>
      <c r="F144" s="214"/>
    </row>
    <row r="145" spans="1:6" s="13" customFormat="1" x14ac:dyDescent="0.45">
      <c r="A145" s="226"/>
      <c r="B145" s="210"/>
      <c r="C145" s="293"/>
      <c r="D145" s="293"/>
      <c r="E145" s="211"/>
      <c r="F145" s="214"/>
    </row>
    <row r="146" spans="1:6" s="13" customFormat="1" ht="23.25" customHeight="1" x14ac:dyDescent="0.45">
      <c r="A146" s="226"/>
      <c r="B146" s="197"/>
      <c r="C146" s="197"/>
      <c r="D146" s="197"/>
      <c r="E146" s="197"/>
      <c r="F146" s="197"/>
    </row>
    <row r="147" spans="1:6" s="13" customFormat="1" ht="22.5" customHeight="1" x14ac:dyDescent="0.45">
      <c r="A147" s="226"/>
      <c r="B147" s="197"/>
      <c r="C147" s="197"/>
      <c r="D147" s="197"/>
      <c r="E147" s="197"/>
      <c r="F147" s="197"/>
    </row>
    <row r="148" spans="1:6" s="13" customFormat="1" x14ac:dyDescent="0.45">
      <c r="A148" s="226"/>
      <c r="F148" s="3"/>
    </row>
    <row r="149" spans="1:6" s="13" customFormat="1" x14ac:dyDescent="0.45">
      <c r="A149" s="226"/>
      <c r="B149"/>
      <c r="F149" s="3"/>
    </row>
    <row r="150" spans="1:6" s="13" customFormat="1" x14ac:dyDescent="0.45">
      <c r="A150" s="226"/>
      <c r="F150" s="3"/>
    </row>
    <row r="151" spans="1:6" s="13" customFormat="1" x14ac:dyDescent="0.45">
      <c r="A151" s="226"/>
      <c r="F151" s="3"/>
    </row>
    <row r="152" spans="1:6" s="13" customFormat="1" x14ac:dyDescent="0.45">
      <c r="A152" s="226"/>
      <c r="F152" s="3"/>
    </row>
    <row r="153" spans="1:6" s="13" customFormat="1" x14ac:dyDescent="0.45">
      <c r="A153" s="226"/>
      <c r="F153" s="3"/>
    </row>
    <row r="154" spans="1:6" s="13" customFormat="1" x14ac:dyDescent="0.45">
      <c r="A154" s="226"/>
      <c r="F154" s="3"/>
    </row>
    <row r="155" spans="1:6" s="13" customFormat="1" x14ac:dyDescent="0.45">
      <c r="A155" s="226"/>
      <c r="F155" s="3"/>
    </row>
    <row r="156" spans="1:6" s="13" customFormat="1" x14ac:dyDescent="0.45">
      <c r="A156" s="226"/>
      <c r="F156" s="3"/>
    </row>
    <row r="157" spans="1:6" s="13" customFormat="1" x14ac:dyDescent="0.45">
      <c r="A157" s="226"/>
      <c r="F157" s="3"/>
    </row>
    <row r="158" spans="1:6" s="13" customFormat="1" x14ac:dyDescent="0.45">
      <c r="A158" s="226"/>
      <c r="F158" s="3"/>
    </row>
    <row r="159" spans="1:6" s="13" customFormat="1" x14ac:dyDescent="0.45">
      <c r="A159" s="226"/>
      <c r="F159" s="3"/>
    </row>
    <row r="160" spans="1:6" s="13" customFormat="1" x14ac:dyDescent="0.45">
      <c r="A160" s="226"/>
      <c r="F160" s="3"/>
    </row>
    <row r="161" spans="1:6" s="13" customFormat="1" x14ac:dyDescent="0.45">
      <c r="A161" s="226"/>
      <c r="F161" s="3"/>
    </row>
    <row r="162" spans="1:6" s="13" customFormat="1" x14ac:dyDescent="0.45">
      <c r="A162" s="226"/>
      <c r="F162" s="3"/>
    </row>
    <row r="163" spans="1:6" s="13" customFormat="1" x14ac:dyDescent="0.45">
      <c r="A163" s="226"/>
      <c r="F163" s="3"/>
    </row>
    <row r="164" spans="1:6" s="13" customFormat="1" x14ac:dyDescent="0.45">
      <c r="A164" s="226"/>
      <c r="F164" s="3"/>
    </row>
    <row r="165" spans="1:6" s="13" customFormat="1" x14ac:dyDescent="0.45">
      <c r="A165" s="226"/>
      <c r="F165" s="3"/>
    </row>
    <row r="166" spans="1:6" s="13" customFormat="1" x14ac:dyDescent="0.45">
      <c r="A166" s="226"/>
      <c r="F166" s="3"/>
    </row>
    <row r="167" spans="1:6" s="13" customFormat="1" x14ac:dyDescent="0.45">
      <c r="A167" s="226"/>
      <c r="F167" s="3"/>
    </row>
    <row r="168" spans="1:6" s="13" customFormat="1" x14ac:dyDescent="0.45">
      <c r="A168" s="226"/>
      <c r="F168" s="3"/>
    </row>
    <row r="169" spans="1:6" s="13" customFormat="1" x14ac:dyDescent="0.45">
      <c r="A169" s="226"/>
      <c r="F169" s="3"/>
    </row>
    <row r="170" spans="1:6" s="13" customFormat="1" x14ac:dyDescent="0.45">
      <c r="A170" s="226"/>
      <c r="F170" s="3"/>
    </row>
    <row r="171" spans="1:6" s="13" customFormat="1" x14ac:dyDescent="0.45">
      <c r="A171" s="226"/>
      <c r="F171" s="3"/>
    </row>
    <row r="172" spans="1:6" s="13" customFormat="1" x14ac:dyDescent="0.45">
      <c r="A172" s="226"/>
      <c r="F172" s="3"/>
    </row>
    <row r="173" spans="1:6" s="13" customFormat="1" x14ac:dyDescent="0.45">
      <c r="A173" s="226"/>
      <c r="F173" s="3"/>
    </row>
    <row r="174" spans="1:6" s="13" customFormat="1" x14ac:dyDescent="0.45">
      <c r="A174" s="226"/>
      <c r="F174" s="3"/>
    </row>
    <row r="175" spans="1:6" s="13" customFormat="1" x14ac:dyDescent="0.45">
      <c r="A175" s="226"/>
      <c r="F175" s="3"/>
    </row>
    <row r="176" spans="1:6" s="13" customFormat="1" x14ac:dyDescent="0.45">
      <c r="A176" s="226"/>
      <c r="F176" s="3"/>
    </row>
    <row r="177" spans="1:6" s="13" customFormat="1" x14ac:dyDescent="0.45">
      <c r="A177" s="226"/>
      <c r="F177" s="3"/>
    </row>
    <row r="178" spans="1:6" s="13" customFormat="1" x14ac:dyDescent="0.45">
      <c r="A178" s="226"/>
      <c r="F178" s="3"/>
    </row>
    <row r="179" spans="1:6" s="13" customFormat="1" x14ac:dyDescent="0.45">
      <c r="A179" s="226"/>
      <c r="F179" s="3"/>
    </row>
  </sheetData>
  <mergeCells count="5">
    <mergeCell ref="C30:D30"/>
    <mergeCell ref="H20:I20"/>
    <mergeCell ref="B39:F39"/>
    <mergeCell ref="B40:F40"/>
    <mergeCell ref="E14:E16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STUDY GROUP</vt:lpstr>
      <vt:lpstr>CONTROL CASES</vt:lpstr>
      <vt:lpstr>ANALYSIS</vt:lpstr>
      <vt:lpstr>ANALYSIS 2</vt:lpstr>
      <vt:lpstr>ANALYSIS 3</vt:lpstr>
      <vt:lpstr>RESULTS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Muthuuri</dc:creator>
  <cp:lastModifiedBy>JAMLICK MUTHUURI</cp:lastModifiedBy>
  <dcterms:created xsi:type="dcterms:W3CDTF">2023-09-15T07:03:23Z</dcterms:created>
  <dcterms:modified xsi:type="dcterms:W3CDTF">2024-12-06T06:04:25Z</dcterms:modified>
</cp:coreProperties>
</file>