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alto\Paper\paper1_Extended Fall cone\supplementary material1\"/>
    </mc:Choice>
  </mc:AlternateContent>
  <xr:revisionPtr revIDLastSave="0" documentId="8_{B4B877B4-AEA1-4570-AFF0-C25A219ADAC2}" xr6:coauthVersionLast="47" xr6:coauthVersionMax="47" xr10:uidLastSave="{00000000-0000-0000-0000-000000000000}"/>
  <bookViews>
    <workbookView minimized="1" xWindow="6240" yWindow="6930" windowWidth="16980" windowHeight="7410" xr2:uid="{CD284480-9A0E-410A-96B1-EC32473B871C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1" l="1"/>
  <c r="E33" i="1"/>
  <c r="E34" i="1"/>
  <c r="E35" i="1"/>
  <c r="E36" i="1"/>
  <c r="F42" i="1"/>
  <c r="L36" i="1"/>
  <c r="M36" i="1"/>
  <c r="N36" i="1"/>
  <c r="O36" i="1"/>
  <c r="L35" i="1"/>
  <c r="L42" i="1" s="1"/>
  <c r="M35" i="1"/>
  <c r="N35" i="1"/>
  <c r="O35" i="1"/>
  <c r="L34" i="1"/>
  <c r="M34" i="1"/>
  <c r="N34" i="1"/>
  <c r="O34" i="1"/>
  <c r="L33" i="1"/>
  <c r="M33" i="1"/>
  <c r="N33" i="1"/>
  <c r="O33" i="1"/>
  <c r="L32" i="1"/>
  <c r="M32" i="1"/>
  <c r="N32" i="1"/>
  <c r="O32" i="1"/>
  <c r="K33" i="1"/>
  <c r="K34" i="1"/>
  <c r="K35" i="1"/>
  <c r="K36" i="1"/>
  <c r="K32" i="1"/>
  <c r="N39" i="1" s="1"/>
  <c r="I33" i="1"/>
  <c r="I34" i="1"/>
  <c r="I35" i="1"/>
  <c r="I36" i="1"/>
  <c r="H33" i="1"/>
  <c r="H34" i="1"/>
  <c r="H35" i="1"/>
  <c r="H36" i="1"/>
  <c r="G33" i="1"/>
  <c r="G34" i="1"/>
  <c r="G35" i="1"/>
  <c r="G36" i="1"/>
  <c r="G32" i="1"/>
  <c r="H32" i="1"/>
  <c r="I32" i="1"/>
  <c r="F33" i="1"/>
  <c r="F34" i="1"/>
  <c r="F35" i="1"/>
  <c r="F36" i="1"/>
  <c r="F32" i="1"/>
  <c r="N41" i="1" l="1"/>
  <c r="G42" i="1"/>
  <c r="O40" i="1"/>
  <c r="G41" i="1"/>
  <c r="G43" i="1"/>
  <c r="F40" i="1"/>
  <c r="O42" i="1"/>
  <c r="H39" i="1"/>
  <c r="H43" i="1"/>
  <c r="H41" i="1"/>
  <c r="I39" i="1"/>
  <c r="I43" i="1"/>
  <c r="I42" i="1"/>
  <c r="I41" i="1"/>
  <c r="M41" i="1"/>
  <c r="H42" i="1"/>
  <c r="H40" i="1"/>
  <c r="L40" i="1"/>
  <c r="L41" i="1"/>
  <c r="I40" i="1"/>
  <c r="M42" i="1"/>
  <c r="M40" i="1"/>
  <c r="F39" i="1"/>
  <c r="M39" i="1"/>
  <c r="N40" i="1"/>
  <c r="L39" i="1"/>
  <c r="O39" i="1"/>
  <c r="F43" i="1"/>
  <c r="N42" i="1"/>
  <c r="G39" i="1"/>
  <c r="F41" i="1"/>
  <c r="O41" i="1"/>
  <c r="O43" i="1"/>
  <c r="G40" i="1"/>
  <c r="L43" i="1"/>
  <c r="N43" i="1"/>
  <c r="M43" i="1"/>
</calcChain>
</file>

<file path=xl/sharedStrings.xml><?xml version="1.0" encoding="utf-8"?>
<sst xmlns="http://schemas.openxmlformats.org/spreadsheetml/2006/main" count="15" uniqueCount="9">
  <si>
    <t>h= 0.125</t>
  </si>
  <si>
    <t>h= 0.25</t>
  </si>
  <si>
    <t>h= 0.5</t>
  </si>
  <si>
    <t>h=1</t>
  </si>
  <si>
    <t xml:space="preserve"> </t>
  </si>
  <si>
    <t xml:space="preserve">Numerically calculated </t>
  </si>
  <si>
    <t>Divergence</t>
  </si>
  <si>
    <t>30d 100g cone</t>
  </si>
  <si>
    <t>60d 60g cone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</si>
</sst>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0" fontId="0" fillId="0" borderId="6" xfId="0" applyBorder="1"/>
    <xf numFmtId="0" fontId="0" fillId="0" borderId="2" xfId="0" applyBorder="1"/>
    <xf numFmtId="0" fontId="1" fillId="0" borderId="4" xfId="0" applyFont="1" applyBorder="1"/>
    <xf numFmtId="0" fontId="1" fillId="0" borderId="0" xfId="0" applyFont="1"/>
    <xf numFmtId="0" fontId="0" fillId="0" borderId="8" xfId="0" applyBorder="1"/>
    <xf numFmtId="0" fontId="1" fillId="0" borderId="8" xfId="0" applyFont="1" applyBorder="1"/>
    <xf numFmtId="0" fontId="0" fillId="0" borderId="9" xfId="0" applyBorder="1"/>
    <xf numFmtId="0" fontId="1" fillId="0" borderId="7" xfId="0" applyFont="1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2" fillId="0" borderId="11" xfId="0" applyFont="1" applyBorder="1"/>
    <xf numFmtId="0" fontId="0" fillId="0" borderId="7" xfId="0" applyBorder="1"/>
    <xf numFmtId="0" fontId="1" fillId="0" borderId="10" xfId="0" applyFont="1" applyBorder="1"/>
    <xf numFmtId="0" fontId="1" fillId="0" borderId="9" xfId="0" applyFont="1" applyBorder="1"/>
    <xf numFmtId="0" fontId="1" fillId="0" borderId="3" xfId="0" applyFont="1" applyBorder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947462817147857"/>
          <c:y val="3.5885355806526624E-2"/>
          <c:w val="0.85441426071741033"/>
          <c:h val="0.84690380055211045"/>
        </c:manualLayout>
      </c:layout>
      <c:scatterChart>
        <c:scatterStyle val="lineMarker"/>
        <c:varyColors val="0"/>
        <c:ser>
          <c:idx val="0"/>
          <c:order val="0"/>
          <c:tx>
            <c:v>0.125 × 0.125 mm</c:v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Sheet1!$E$32:$E$36</c:f>
              <c:numCache>
                <c:formatCode>General</c:formatCode>
                <c:ptCount val="5"/>
                <c:pt idx="0">
                  <c:v>22.488441475566955</c:v>
                </c:pt>
                <c:pt idx="1">
                  <c:v>15.901729465690202</c:v>
                </c:pt>
                <c:pt idx="2">
                  <c:v>13.439414315469895</c:v>
                </c:pt>
                <c:pt idx="3">
                  <c:v>10.057136769478676</c:v>
                </c:pt>
                <c:pt idx="4">
                  <c:v>8.211617786201856</c:v>
                </c:pt>
              </c:numCache>
            </c:numRef>
          </c:xVal>
          <c:yVal>
            <c:numRef>
              <c:f>Sheet1!$F$39:$F$43</c:f>
              <c:numCache>
                <c:formatCode>General</c:formatCode>
                <c:ptCount val="5"/>
                <c:pt idx="0">
                  <c:v>2.5978352085154079</c:v>
                </c:pt>
                <c:pt idx="1">
                  <c:v>0.49628097900108559</c:v>
                </c:pt>
                <c:pt idx="2">
                  <c:v>0.90499582190260497</c:v>
                </c:pt>
                <c:pt idx="3">
                  <c:v>1.5346165133619181</c:v>
                </c:pt>
                <c:pt idx="4">
                  <c:v>8.7129070824723112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558-4988-B2FF-2FDE48660A7A}"/>
            </c:ext>
          </c:extLst>
        </c:ser>
        <c:ser>
          <c:idx val="1"/>
          <c:order val="1"/>
          <c:tx>
            <c:v>0.25 × 0.25 mm</c:v>
          </c:tx>
          <c:spPr>
            <a:ln w="19050" cap="rnd">
              <a:solidFill>
                <a:schemeClr val="tx1"/>
              </a:solidFill>
              <a:prstDash val="dashDot"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Sheet1!$E$32:$E$36</c:f>
              <c:numCache>
                <c:formatCode>General</c:formatCode>
                <c:ptCount val="5"/>
                <c:pt idx="0">
                  <c:v>22.488441475566955</c:v>
                </c:pt>
                <c:pt idx="1">
                  <c:v>15.901729465690202</c:v>
                </c:pt>
                <c:pt idx="2">
                  <c:v>13.439414315469895</c:v>
                </c:pt>
                <c:pt idx="3">
                  <c:v>10.057136769478676</c:v>
                </c:pt>
                <c:pt idx="4">
                  <c:v>8.211617786201856</c:v>
                </c:pt>
              </c:numCache>
            </c:numRef>
          </c:xVal>
          <c:yVal>
            <c:numRef>
              <c:f>Sheet1!$G$39:$G$43</c:f>
              <c:numCache>
                <c:formatCode>General</c:formatCode>
                <c:ptCount val="5"/>
                <c:pt idx="0">
                  <c:v>5.7190958417936644</c:v>
                </c:pt>
                <c:pt idx="1">
                  <c:v>12.629594333896202</c:v>
                </c:pt>
                <c:pt idx="2">
                  <c:v>18.106246719622707</c:v>
                </c:pt>
                <c:pt idx="3">
                  <c:v>27.299159137211841</c:v>
                </c:pt>
                <c:pt idx="4">
                  <c:v>61.270166537925832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558-4988-B2FF-2FDE48660A7A}"/>
            </c:ext>
          </c:extLst>
        </c:ser>
        <c:ser>
          <c:idx val="2"/>
          <c:order val="2"/>
          <c:tx>
            <c:v>0.5 × 0.5 mm</c:v>
          </c:tx>
          <c:spPr>
            <a:ln w="19050" cap="rnd">
              <a:solidFill>
                <a:schemeClr val="tx1"/>
              </a:solidFill>
              <a:prstDash val="lgDashDotDot"/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Sheet1!$E$32:$E$36</c:f>
              <c:numCache>
                <c:formatCode>General</c:formatCode>
                <c:ptCount val="5"/>
                <c:pt idx="0">
                  <c:v>22.488441475566955</c:v>
                </c:pt>
                <c:pt idx="1">
                  <c:v>15.901729465690202</c:v>
                </c:pt>
                <c:pt idx="2">
                  <c:v>13.439414315469895</c:v>
                </c:pt>
                <c:pt idx="3">
                  <c:v>10.057136769478676</c:v>
                </c:pt>
                <c:pt idx="4">
                  <c:v>8.211617786201856</c:v>
                </c:pt>
              </c:numCache>
            </c:numRef>
          </c:xVal>
          <c:yVal>
            <c:numRef>
              <c:f>Sheet1!$H$39:$H$43</c:f>
              <c:numCache>
                <c:formatCode>General</c:formatCode>
                <c:ptCount val="5"/>
                <c:pt idx="0">
                  <c:v>24.081038199887661</c:v>
                </c:pt>
                <c:pt idx="1">
                  <c:v>40.660917090307329</c:v>
                </c:pt>
                <c:pt idx="2">
                  <c:v>51.246435853591898</c:v>
                </c:pt>
                <c:pt idx="3">
                  <c:v>82.26682744670228</c:v>
                </c:pt>
                <c:pt idx="4">
                  <c:v>92.928932188134524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558-4988-B2FF-2FDE48660A7A}"/>
            </c:ext>
          </c:extLst>
        </c:ser>
        <c:ser>
          <c:idx val="3"/>
          <c:order val="3"/>
          <c:tx>
            <c:v>1 × 1 mm</c:v>
          </c:tx>
          <c:spPr>
            <a:ln w="1905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Sheet1!$E$32:$E$36</c:f>
              <c:numCache>
                <c:formatCode>General</c:formatCode>
                <c:ptCount val="5"/>
                <c:pt idx="0">
                  <c:v>22.488441475566955</c:v>
                </c:pt>
                <c:pt idx="1">
                  <c:v>15.901729465690202</c:v>
                </c:pt>
                <c:pt idx="2">
                  <c:v>13.439414315469895</c:v>
                </c:pt>
                <c:pt idx="3">
                  <c:v>10.057136769478676</c:v>
                </c:pt>
                <c:pt idx="4">
                  <c:v>8.211617786201856</c:v>
                </c:pt>
              </c:numCache>
            </c:numRef>
          </c:xVal>
          <c:yVal>
            <c:numRef>
              <c:f>Sheet1!$I$39:$I$43</c:f>
              <c:numCache>
                <c:formatCode>General</c:formatCode>
                <c:ptCount val="5"/>
                <c:pt idx="0">
                  <c:v>64.644660940672622</c:v>
                </c:pt>
                <c:pt idx="1">
                  <c:v>93.406195266042118</c:v>
                </c:pt>
                <c:pt idx="2">
                  <c:v>96.655366072547025</c:v>
                </c:pt>
                <c:pt idx="3">
                  <c:v>96.772681963264446</c:v>
                </c:pt>
                <c:pt idx="4">
                  <c:v>98.269108501496603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4558-4988-B2FF-2FDE48660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0242016"/>
        <c:axId val="278352080"/>
      </c:scatterChart>
      <c:valAx>
        <c:axId val="380242016"/>
        <c:scaling>
          <c:orientation val="minMax"/>
          <c:max val="24"/>
          <c:min val="8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nl-NL"/>
          </a:p>
        </c:txPr>
        <c:crossAx val="278352080"/>
        <c:crosses val="autoZero"/>
        <c:crossBetween val="midCat"/>
        <c:majorUnit val="4"/>
      </c:valAx>
      <c:valAx>
        <c:axId val="278352080"/>
        <c:scaling>
          <c:orientation val="minMax"/>
          <c:max val="1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nl-NL"/>
          </a:p>
        </c:txPr>
        <c:crossAx val="380242016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60588867016622927"/>
          <c:y val="5.3273428600486415E-2"/>
          <c:w val="0.34966688538932633"/>
          <c:h val="0.4466875196362222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8949900120142"/>
          <c:y val="4.0315779512393353E-2"/>
          <c:w val="0.85216343453713339"/>
          <c:h val="0.84685311727735635"/>
        </c:manualLayout>
      </c:layout>
      <c:scatterChart>
        <c:scatterStyle val="lineMarker"/>
        <c:varyColors val="0"/>
        <c:ser>
          <c:idx val="0"/>
          <c:order val="0"/>
          <c:tx>
            <c:v>0.125×0.125mm</c:v>
          </c:tx>
          <c:spPr>
            <a:ln w="19050" cap="rnd">
              <a:solidFill>
                <a:schemeClr val="tx1"/>
              </a:solidFill>
              <a:prstDash val="dash"/>
              <a:round/>
            </a:ln>
            <a:effectLst/>
          </c:spPr>
          <c:marker>
            <c:symbol val="triang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Sheet1!$K$32:$K$36</c:f>
              <c:numCache>
                <c:formatCode>General</c:formatCode>
                <c:ptCount val="5"/>
                <c:pt idx="0">
                  <c:v>8.5819578185866199</c:v>
                </c:pt>
                <c:pt idx="1">
                  <c:v>6.0683605693795091</c:v>
                </c:pt>
                <c:pt idx="2">
                  <c:v>5.1287007544378556</c:v>
                </c:pt>
                <c:pt idx="3">
                  <c:v>3.8379682124790979</c:v>
                </c:pt>
                <c:pt idx="4">
                  <c:v>3.1336879231984796</c:v>
                </c:pt>
              </c:numCache>
            </c:numRef>
          </c:xVal>
          <c:yVal>
            <c:numRef>
              <c:f>Sheet1!$L$39:$L$43</c:f>
              <c:numCache>
                <c:formatCode>General</c:formatCode>
                <c:ptCount val="5"/>
                <c:pt idx="0">
                  <c:v>3.9750489820072628</c:v>
                </c:pt>
                <c:pt idx="1">
                  <c:v>3.9750489820072801</c:v>
                </c:pt>
                <c:pt idx="2">
                  <c:v>4.7873663991167703</c:v>
                </c:pt>
                <c:pt idx="3">
                  <c:v>2.3825194723251979</c:v>
                </c:pt>
                <c:pt idx="4">
                  <c:v>9.4642539574814553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379-4FEF-A155-D6212A3B0301}"/>
            </c:ext>
          </c:extLst>
        </c:ser>
        <c:ser>
          <c:idx val="1"/>
          <c:order val="1"/>
          <c:tx>
            <c:v>0.25×0.25mm</c:v>
          </c:tx>
          <c:spPr>
            <a:ln w="19050" cap="rnd">
              <a:solidFill>
                <a:schemeClr val="tx1"/>
              </a:solidFill>
              <a:prstDash val="dashDot"/>
              <a:round/>
            </a:ln>
            <a:effectLst/>
          </c:spPr>
          <c:marker>
            <c:symbol val="circl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Sheet1!$K$32:$K$36</c:f>
              <c:numCache>
                <c:formatCode>General</c:formatCode>
                <c:ptCount val="5"/>
                <c:pt idx="0">
                  <c:v>8.5819578185866199</c:v>
                </c:pt>
                <c:pt idx="1">
                  <c:v>6.0683605693795091</c:v>
                </c:pt>
                <c:pt idx="2">
                  <c:v>5.1287007544378556</c:v>
                </c:pt>
                <c:pt idx="3">
                  <c:v>3.8379682124790979</c:v>
                </c:pt>
                <c:pt idx="4">
                  <c:v>3.1336879231984796</c:v>
                </c:pt>
              </c:numCache>
            </c:numRef>
          </c:xVal>
          <c:yVal>
            <c:numRef>
              <c:f>Sheet1!$M$39:$M$43</c:f>
              <c:numCache>
                <c:formatCode>General</c:formatCode>
                <c:ptCount val="5"/>
                <c:pt idx="0">
                  <c:v>4.6537410754407755</c:v>
                </c:pt>
                <c:pt idx="1">
                  <c:v>8.7129070824723129</c:v>
                </c:pt>
                <c:pt idx="2">
                  <c:v>9.9114767077098325</c:v>
                </c:pt>
                <c:pt idx="3">
                  <c:v>16.375798999290922</c:v>
                </c:pt>
                <c:pt idx="4">
                  <c:v>66.290006876837907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A379-4FEF-A155-D6212A3B0301}"/>
            </c:ext>
          </c:extLst>
        </c:ser>
        <c:ser>
          <c:idx val="2"/>
          <c:order val="2"/>
          <c:tx>
            <c:v>0.5mm×0.5mm</c:v>
          </c:tx>
          <c:spPr>
            <a:ln w="19050" cap="rnd">
              <a:solidFill>
                <a:schemeClr val="tx1"/>
              </a:solidFill>
              <a:prstDash val="lgDashDotDot"/>
              <a:round/>
            </a:ln>
            <a:effectLst/>
          </c:spPr>
          <c:marker>
            <c:symbol val="square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Sheet1!$K$32:$K$36</c:f>
              <c:numCache>
                <c:formatCode>General</c:formatCode>
                <c:ptCount val="5"/>
                <c:pt idx="0">
                  <c:v>8.5819578185866199</c:v>
                </c:pt>
                <c:pt idx="1">
                  <c:v>6.0683605693795091</c:v>
                </c:pt>
                <c:pt idx="2">
                  <c:v>5.1287007544378556</c:v>
                </c:pt>
                <c:pt idx="3">
                  <c:v>3.8379682124790979</c:v>
                </c:pt>
                <c:pt idx="4">
                  <c:v>3.1336879231984796</c:v>
                </c:pt>
              </c:numCache>
            </c:numRef>
          </c:xVal>
          <c:yVal>
            <c:numRef>
              <c:f>Sheet1!$N$39:$N$43</c:f>
              <c:numCache>
                <c:formatCode>General</c:formatCode>
                <c:ptCount val="5"/>
                <c:pt idx="0">
                  <c:v>14.564234228323917</c:v>
                </c:pt>
                <c:pt idx="1">
                  <c:v>23.247044354666365</c:v>
                </c:pt>
                <c:pt idx="2">
                  <c:v>32.054044074513207</c:v>
                </c:pt>
                <c:pt idx="3">
                  <c:v>48.291231000498087</c:v>
                </c:pt>
                <c:pt idx="4">
                  <c:v>88.322515837577171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9-A379-4FEF-A155-D6212A3B0301}"/>
            </c:ext>
          </c:extLst>
        </c:ser>
        <c:ser>
          <c:idx val="3"/>
          <c:order val="3"/>
          <c:tx>
            <c:v>1×1mm</c:v>
          </c:tx>
          <c:spPr>
            <a:ln w="1905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star"/>
            <c:size val="5"/>
            <c:spPr>
              <a:noFill/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Sheet1!$K$32:$K$36</c:f>
              <c:numCache>
                <c:formatCode>General</c:formatCode>
                <c:ptCount val="5"/>
                <c:pt idx="0">
                  <c:v>8.5819578185866199</c:v>
                </c:pt>
                <c:pt idx="1">
                  <c:v>6.0683605693795091</c:v>
                </c:pt>
                <c:pt idx="2">
                  <c:v>5.1287007544378556</c:v>
                </c:pt>
                <c:pt idx="3">
                  <c:v>3.8379682124790979</c:v>
                </c:pt>
                <c:pt idx="4">
                  <c:v>3.1336879231984796</c:v>
                </c:pt>
              </c:numCache>
            </c:numRef>
          </c:xVal>
          <c:yVal>
            <c:numRef>
              <c:f>Sheet1!$O$39:$O$43</c:f>
              <c:numCache>
                <c:formatCode>General</c:formatCode>
                <c:ptCount val="5"/>
                <c:pt idx="0">
                  <c:v>41.277978048529654</c:v>
                </c:pt>
                <c:pt idx="1">
                  <c:v>84.23779187521798</c:v>
                </c:pt>
                <c:pt idx="2">
                  <c:v>91.068478305905543</c:v>
                </c:pt>
                <c:pt idx="3">
                  <c:v>95.027889898363711</c:v>
                </c:pt>
                <c:pt idx="4">
                  <c:v>98.173324268669319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B-A379-4FEF-A155-D6212A3B0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0242016"/>
        <c:axId val="278352080"/>
      </c:scatterChart>
      <c:valAx>
        <c:axId val="380242016"/>
        <c:scaling>
          <c:orientation val="minMax"/>
          <c:max val="9"/>
          <c:min val="3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nl-NL"/>
          </a:p>
        </c:txPr>
        <c:crossAx val="278352080"/>
        <c:crosses val="autoZero"/>
        <c:crossBetween val="midCat"/>
        <c:majorUnit val="2"/>
      </c:valAx>
      <c:valAx>
        <c:axId val="278352080"/>
        <c:scaling>
          <c:orientation val="minMax"/>
          <c:max val="100"/>
        </c:scaling>
        <c:delete val="0"/>
        <c:axPos val="l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nl-NL"/>
          </a:p>
        </c:txPr>
        <c:crossAx val="380242016"/>
        <c:crosses val="autoZero"/>
        <c:crossBetween val="midCat"/>
        <c:majorUnit val="20"/>
      </c:valAx>
      <c:spPr>
        <a:noFill/>
        <a:ln>
          <a:solidFill>
            <a:schemeClr val="tx1"/>
          </a:solidFill>
        </a:ln>
        <a:effectLst/>
      </c:spPr>
    </c:plotArea>
    <c:legend>
      <c:legendPos val="r"/>
      <c:layout>
        <c:manualLayout>
          <c:xMode val="edge"/>
          <c:yMode val="edge"/>
          <c:x val="0.57157652019118699"/>
          <c:y val="3.425966258031566E-2"/>
          <c:w val="0.38750958136726227"/>
          <c:h val="0.445447283566968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Sheet1!$S$11:$S$16</c:f>
              <c:numCache>
                <c:formatCode>General</c:formatCode>
                <c:ptCount val="6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</c:numCache>
            </c:numRef>
          </c:xVal>
          <c:yVal>
            <c:numRef>
              <c:f>Sheet1!$T$11:$T$16</c:f>
              <c:numCache>
                <c:formatCode>General</c:formatCode>
                <c:ptCount val="6"/>
                <c:pt idx="0">
                  <c:v>15</c:v>
                </c:pt>
                <c:pt idx="1">
                  <c:v>14.2</c:v>
                </c:pt>
                <c:pt idx="2">
                  <c:v>14</c:v>
                </c:pt>
                <c:pt idx="3">
                  <c:v>13.95</c:v>
                </c:pt>
                <c:pt idx="4">
                  <c:v>13.86</c:v>
                </c:pt>
                <c:pt idx="5">
                  <c:v>13.85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432-4C83-9D7F-7E871FAC0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7835808"/>
        <c:axId val="107840128"/>
      </c:scatterChart>
      <c:valAx>
        <c:axId val="107835808"/>
        <c:scaling>
          <c:orientation val="minMax"/>
          <c:max val="1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nl-NL"/>
          </a:p>
        </c:txPr>
        <c:crossAx val="107840128"/>
        <c:crosses val="autoZero"/>
        <c:crossBetween val="midCat"/>
      </c:valAx>
      <c:valAx>
        <c:axId val="107840128"/>
        <c:scaling>
          <c:orientation val="minMax"/>
        </c:scaling>
        <c:delete val="0"/>
        <c:axPos val="l"/>
        <c:numFmt formatCode="#,##0.0" sourceLinked="0"/>
        <c:majorTickMark val="in"/>
        <c:minorTickMark val="none"/>
        <c:tickLblPos val="nextTo"/>
        <c:spPr>
          <a:noFill/>
          <a:ln w="190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+mn-cs"/>
              </a:defRPr>
            </a:pPr>
            <a:endParaRPr lang="nl-NL"/>
          </a:p>
        </c:txPr>
        <c:crossAx val="107835808"/>
        <c:crosses val="autoZero"/>
        <c:crossBetween val="midCat"/>
        <c:majorUnit val="0.4"/>
      </c:valAx>
      <c:spPr>
        <a:noFill/>
        <a:ln w="1905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7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625474</xdr:colOff>
      <xdr:row>44</xdr:row>
      <xdr:rowOff>59871</xdr:rowOff>
    </xdr:from>
    <xdr:to>
      <xdr:col>9</xdr:col>
      <xdr:colOff>277131</xdr:colOff>
      <xdr:row>59</xdr:row>
      <xdr:rowOff>123824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5A3B9E2-A0FB-1606-3B4B-BF5329F459D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326573</xdr:colOff>
      <xdr:row>43</xdr:row>
      <xdr:rowOff>27211</xdr:rowOff>
    </xdr:from>
    <xdr:to>
      <xdr:col>17</xdr:col>
      <xdr:colOff>304799</xdr:colOff>
      <xdr:row>58</xdr:row>
      <xdr:rowOff>27214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CC1B2FF-23BB-412D-BB45-DCC61BC6D73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457200</xdr:colOff>
      <xdr:row>21</xdr:row>
      <xdr:rowOff>157843</xdr:rowOff>
    </xdr:from>
    <xdr:to>
      <xdr:col>4</xdr:col>
      <xdr:colOff>598714</xdr:colOff>
      <xdr:row>22</xdr:row>
      <xdr:rowOff>168729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BDABCEA3-B21A-7DF5-7E2E-45A13B1C3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9771" y="4229100"/>
          <a:ext cx="141514" cy="1959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141515</xdr:colOff>
      <xdr:row>21</xdr:row>
      <xdr:rowOff>0</xdr:rowOff>
    </xdr:from>
    <xdr:to>
      <xdr:col>7</xdr:col>
      <xdr:colOff>283029</xdr:colOff>
      <xdr:row>21</xdr:row>
      <xdr:rowOff>174172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F42158C-C671-42E8-8660-45BFB85EC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13515" y="4049486"/>
          <a:ext cx="141514" cy="1959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457200</xdr:colOff>
      <xdr:row>21</xdr:row>
      <xdr:rowOff>157843</xdr:rowOff>
    </xdr:from>
    <xdr:to>
      <xdr:col>10</xdr:col>
      <xdr:colOff>598714</xdr:colOff>
      <xdr:row>22</xdr:row>
      <xdr:rowOff>168729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21FE0F36-089C-4A04-9B50-DB1002F4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9771" y="4229100"/>
          <a:ext cx="141514" cy="1959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13</xdr:col>
      <xdr:colOff>130629</xdr:colOff>
      <xdr:row>21</xdr:row>
      <xdr:rowOff>0</xdr:rowOff>
    </xdr:from>
    <xdr:to>
      <xdr:col>13</xdr:col>
      <xdr:colOff>272143</xdr:colOff>
      <xdr:row>21</xdr:row>
      <xdr:rowOff>174172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BBB35CC8-BAB2-4092-A6E4-39DD3A7D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8343" y="4049486"/>
          <a:ext cx="141514" cy="1959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231711</xdr:colOff>
      <xdr:row>29</xdr:row>
      <xdr:rowOff>103414</xdr:rowOff>
    </xdr:from>
    <xdr:to>
      <xdr:col>4</xdr:col>
      <xdr:colOff>478970</xdr:colOff>
      <xdr:row>30</xdr:row>
      <xdr:rowOff>206826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ED16B034-AC0C-64B8-5FFE-47C55F683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282" y="5655128"/>
          <a:ext cx="247259" cy="288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255814</xdr:colOff>
      <xdr:row>29</xdr:row>
      <xdr:rowOff>121297</xdr:rowOff>
    </xdr:from>
    <xdr:to>
      <xdr:col>10</xdr:col>
      <xdr:colOff>511627</xdr:colOff>
      <xdr:row>30</xdr:row>
      <xdr:rowOff>228598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F853EA34-1A08-4375-8A55-A3A6A37E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7243" y="5673011"/>
          <a:ext cx="255813" cy="2923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81643</xdr:colOff>
      <xdr:row>13</xdr:row>
      <xdr:rowOff>108857</xdr:rowOff>
    </xdr:from>
    <xdr:to>
      <xdr:col>13</xdr:col>
      <xdr:colOff>555172</xdr:colOff>
      <xdr:row>15</xdr:row>
      <xdr:rowOff>152400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B038B699-198C-CB74-1AE9-679B42666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0" y="2514600"/>
          <a:ext cx="5045529" cy="413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223157</xdr:colOff>
      <xdr:row>29</xdr:row>
      <xdr:rowOff>74291</xdr:rowOff>
    </xdr:from>
    <xdr:to>
      <xdr:col>13</xdr:col>
      <xdr:colOff>186315</xdr:colOff>
      <xdr:row>30</xdr:row>
      <xdr:rowOff>201386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7BE0E79B-51BD-FCED-F38B-53F7DC7FB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0871" y="5626005"/>
          <a:ext cx="616301" cy="312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87086</xdr:colOff>
      <xdr:row>29</xdr:row>
      <xdr:rowOff>44108</xdr:rowOff>
    </xdr:from>
    <xdr:to>
      <xdr:col>7</xdr:col>
      <xdr:colOff>61130</xdr:colOff>
      <xdr:row>30</xdr:row>
      <xdr:rowOff>176717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737F7376-8DAA-4FA5-8AE7-CEA5C7AF2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943" y="5595822"/>
          <a:ext cx="627187" cy="3176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352425</xdr:colOff>
      <xdr:row>16</xdr:row>
      <xdr:rowOff>157162</xdr:rowOff>
    </xdr:from>
    <xdr:to>
      <xdr:col>24</xdr:col>
      <xdr:colOff>47625</xdr:colOff>
      <xdr:row>30</xdr:row>
      <xdr:rowOff>233362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3069A30-EB1B-BADD-7D7A-FFCFBC2740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EAD23-3CE6-4C8D-9268-994B0DDAEEA2}">
  <dimension ref="C11:T62"/>
  <sheetViews>
    <sheetView tabSelected="1" workbookViewId="0">
      <selection activeCell="V14" sqref="V14"/>
    </sheetView>
  </sheetViews>
  <sheetFormatPr defaultRowHeight="15" x14ac:dyDescent="0.25"/>
  <sheetData>
    <row r="11" spans="19:20" x14ac:dyDescent="0.25">
      <c r="S11">
        <v>0</v>
      </c>
      <c r="T11">
        <v>15</v>
      </c>
    </row>
    <row r="12" spans="19:20" x14ac:dyDescent="0.25">
      <c r="S12">
        <v>0.2</v>
      </c>
      <c r="T12">
        <v>14.2</v>
      </c>
    </row>
    <row r="13" spans="19:20" x14ac:dyDescent="0.25">
      <c r="S13">
        <v>0.4</v>
      </c>
      <c r="T13">
        <v>14</v>
      </c>
    </row>
    <row r="14" spans="19:20" x14ac:dyDescent="0.25">
      <c r="S14">
        <v>0.6</v>
      </c>
      <c r="T14">
        <v>13.95</v>
      </c>
    </row>
    <row r="15" spans="19:20" x14ac:dyDescent="0.25">
      <c r="S15">
        <v>0.8</v>
      </c>
      <c r="T15">
        <v>13.86</v>
      </c>
    </row>
    <row r="16" spans="19:20" x14ac:dyDescent="0.25">
      <c r="S16">
        <v>1</v>
      </c>
      <c r="T16">
        <v>13.85</v>
      </c>
    </row>
    <row r="21" spans="3:15" x14ac:dyDescent="0.25">
      <c r="G21" s="23" t="s">
        <v>7</v>
      </c>
      <c r="H21" s="23"/>
      <c r="L21" s="23" t="s">
        <v>8</v>
      </c>
      <c r="M21" s="24"/>
    </row>
    <row r="22" spans="3:15" x14ac:dyDescent="0.25">
      <c r="F22" s="2" t="s">
        <v>5</v>
      </c>
      <c r="G22" s="3"/>
      <c r="H22" s="3"/>
      <c r="I22" s="4"/>
      <c r="K22" s="5"/>
      <c r="L22" s="5" t="s">
        <v>5</v>
      </c>
      <c r="M22" s="5"/>
      <c r="N22" s="5"/>
      <c r="O22" s="5"/>
    </row>
    <row r="23" spans="3:15" x14ac:dyDescent="0.25">
      <c r="C23" t="s">
        <v>4</v>
      </c>
      <c r="E23" s="5"/>
      <c r="F23" s="5" t="s">
        <v>0</v>
      </c>
      <c r="G23" s="5" t="s">
        <v>1</v>
      </c>
      <c r="H23" s="5" t="s">
        <v>2</v>
      </c>
      <c r="I23" s="5" t="s">
        <v>3</v>
      </c>
      <c r="J23" s="9"/>
      <c r="K23" s="5"/>
      <c r="L23" s="5" t="s">
        <v>0</v>
      </c>
      <c r="M23" s="5" t="s">
        <v>1</v>
      </c>
      <c r="N23" s="5" t="s">
        <v>2</v>
      </c>
      <c r="O23" s="5" t="s">
        <v>3</v>
      </c>
    </row>
    <row r="24" spans="3:15" x14ac:dyDescent="0.25">
      <c r="E24" s="5">
        <v>2</v>
      </c>
      <c r="F24" s="1">
        <v>1.9</v>
      </c>
      <c r="G24" s="1">
        <v>2.25</v>
      </c>
      <c r="H24" s="1">
        <v>3.47</v>
      </c>
      <c r="I24" s="1">
        <v>16</v>
      </c>
      <c r="K24" s="5">
        <v>2</v>
      </c>
      <c r="L24" s="1">
        <v>1.85</v>
      </c>
      <c r="M24" s="1">
        <v>2.2000000000000002</v>
      </c>
      <c r="N24" s="1">
        <v>2.74</v>
      </c>
      <c r="O24" s="1">
        <v>5.8</v>
      </c>
    </row>
    <row r="25" spans="3:15" x14ac:dyDescent="0.25">
      <c r="E25" s="5">
        <v>4</v>
      </c>
      <c r="F25" s="1">
        <v>4.04</v>
      </c>
      <c r="G25" s="1">
        <v>5.24</v>
      </c>
      <c r="H25" s="1">
        <v>11.36</v>
      </c>
      <c r="I25" s="1">
        <v>920</v>
      </c>
      <c r="K25" s="5">
        <v>4</v>
      </c>
      <c r="L25" s="1">
        <v>3.7</v>
      </c>
      <c r="M25" s="1">
        <v>4.8</v>
      </c>
      <c r="N25" s="1">
        <v>6.79</v>
      </c>
      <c r="O25" s="1">
        <v>161</v>
      </c>
    </row>
    <row r="26" spans="3:15" x14ac:dyDescent="0.25">
      <c r="E26" s="5">
        <v>5.6</v>
      </c>
      <c r="F26" s="1">
        <v>5.5</v>
      </c>
      <c r="G26" s="1">
        <v>8.35</v>
      </c>
      <c r="H26" s="1">
        <v>23.56</v>
      </c>
      <c r="I26" s="1">
        <v>5006</v>
      </c>
      <c r="K26" s="5">
        <v>5.6</v>
      </c>
      <c r="L26" s="1">
        <v>5.0999999999999996</v>
      </c>
      <c r="M26" s="1">
        <v>6.9</v>
      </c>
      <c r="N26" s="1">
        <v>12.13</v>
      </c>
      <c r="O26" s="1">
        <v>702</v>
      </c>
    </row>
    <row r="27" spans="3:15" x14ac:dyDescent="0.25">
      <c r="E27" s="5">
        <v>10</v>
      </c>
      <c r="F27" s="1">
        <v>9.6999999999999993</v>
      </c>
      <c r="G27" s="1">
        <v>18.920000000000002</v>
      </c>
      <c r="H27" s="1">
        <v>318</v>
      </c>
      <c r="I27" s="1">
        <v>9601</v>
      </c>
      <c r="K27" s="5">
        <v>10</v>
      </c>
      <c r="L27" s="1">
        <v>9.5399999999999991</v>
      </c>
      <c r="M27" s="1">
        <v>14.3</v>
      </c>
      <c r="N27" s="1">
        <v>37.4</v>
      </c>
      <c r="O27" s="1">
        <v>4045</v>
      </c>
    </row>
    <row r="28" spans="3:15" x14ac:dyDescent="0.25">
      <c r="E28" s="5">
        <v>15</v>
      </c>
      <c r="F28" s="1">
        <v>18</v>
      </c>
      <c r="G28" s="1">
        <v>100</v>
      </c>
      <c r="H28" s="1">
        <v>3000</v>
      </c>
      <c r="I28" s="1">
        <v>50067</v>
      </c>
      <c r="K28" s="5">
        <v>15</v>
      </c>
      <c r="L28" s="1">
        <v>18.3</v>
      </c>
      <c r="M28" s="1">
        <v>132</v>
      </c>
      <c r="N28" s="1">
        <v>1100</v>
      </c>
      <c r="O28" s="1">
        <v>44954</v>
      </c>
    </row>
    <row r="29" spans="3:15" x14ac:dyDescent="0.25">
      <c r="E29" s="9"/>
      <c r="K29" s="11"/>
    </row>
    <row r="30" spans="3:15" x14ac:dyDescent="0.25">
      <c r="E30" s="13"/>
      <c r="F30" s="19"/>
      <c r="G30" s="6"/>
      <c r="H30" s="6"/>
      <c r="I30" s="14"/>
      <c r="K30" s="13"/>
      <c r="L30" s="19"/>
      <c r="M30" s="6"/>
      <c r="N30" s="6"/>
      <c r="O30" s="14"/>
    </row>
    <row r="31" spans="3:15" ht="18.75" x14ac:dyDescent="0.3">
      <c r="D31" s="6"/>
      <c r="E31" s="20"/>
      <c r="F31" s="15"/>
      <c r="G31" s="16"/>
      <c r="H31" s="18"/>
      <c r="I31" s="17"/>
      <c r="K31" s="15"/>
      <c r="L31" s="15"/>
      <c r="M31" s="16"/>
      <c r="N31" s="16"/>
      <c r="O31" s="17"/>
    </row>
    <row r="32" spans="3:15" x14ac:dyDescent="0.25">
      <c r="E32" s="21">
        <f t="shared" ref="E32:I35" si="0">SQRT(1.03*100*9.82/E24)</f>
        <v>22.488441475566955</v>
      </c>
      <c r="F32" s="12">
        <f t="shared" si="0"/>
        <v>23.072654126065615</v>
      </c>
      <c r="G32" s="12">
        <f t="shared" si="0"/>
        <v>21.202305954253603</v>
      </c>
      <c r="H32" s="12">
        <f t="shared" si="0"/>
        <v>17.072991293276296</v>
      </c>
      <c r="I32" s="12">
        <f t="shared" si="0"/>
        <v>7.9508647328451012</v>
      </c>
      <c r="K32" s="5">
        <f t="shared" ref="K32:O35" si="1">SQRT(0.25*60*9.82/K24)</f>
        <v>8.5819578185866199</v>
      </c>
      <c r="L32" s="1">
        <f t="shared" si="1"/>
        <v>8.92309484549064</v>
      </c>
      <c r="M32" s="1">
        <f t="shared" si="1"/>
        <v>8.1825757225060531</v>
      </c>
      <c r="N32" s="1">
        <f t="shared" si="1"/>
        <v>7.332061380511707</v>
      </c>
      <c r="O32" s="1">
        <f t="shared" si="1"/>
        <v>5.0394991540963607</v>
      </c>
    </row>
    <row r="33" spans="5:15" x14ac:dyDescent="0.25">
      <c r="E33" s="5">
        <f t="shared" si="0"/>
        <v>15.901729465690202</v>
      </c>
      <c r="F33" s="1">
        <f t="shared" si="0"/>
        <v>15.822812207019771</v>
      </c>
      <c r="G33" s="1">
        <f t="shared" si="0"/>
        <v>13.89340554209989</v>
      </c>
      <c r="H33" s="1">
        <f t="shared" si="0"/>
        <v>9.4359404317209385</v>
      </c>
      <c r="I33" s="1">
        <f t="shared" si="0"/>
        <v>1.048528990289854</v>
      </c>
      <c r="K33" s="5">
        <f t="shared" si="1"/>
        <v>6.0683605693795091</v>
      </c>
      <c r="L33" s="1">
        <f t="shared" si="1"/>
        <v>6.3095808744171604</v>
      </c>
      <c r="M33" s="1">
        <f t="shared" si="1"/>
        <v>5.5396299515400846</v>
      </c>
      <c r="N33" s="1">
        <f t="shared" si="1"/>
        <v>4.6576460962147701</v>
      </c>
      <c r="O33" s="1">
        <f t="shared" si="1"/>
        <v>0.95650762270780509</v>
      </c>
    </row>
    <row r="34" spans="5:15" x14ac:dyDescent="0.25">
      <c r="E34" s="5">
        <f t="shared" si="0"/>
        <v>13.439414315469895</v>
      </c>
      <c r="F34" s="1">
        <f t="shared" si="0"/>
        <v>13.561040453513078</v>
      </c>
      <c r="G34" s="1">
        <f t="shared" si="0"/>
        <v>11.006040801838623</v>
      </c>
      <c r="H34" s="1">
        <f t="shared" si="0"/>
        <v>6.5521934791941678</v>
      </c>
      <c r="I34" s="1">
        <f t="shared" si="0"/>
        <v>0.44949921084617978</v>
      </c>
      <c r="K34" s="5">
        <f t="shared" si="1"/>
        <v>5.1287007544378556</v>
      </c>
      <c r="L34" s="1">
        <f t="shared" si="1"/>
        <v>5.3742304510670618</v>
      </c>
      <c r="M34" s="1">
        <f t="shared" si="1"/>
        <v>4.6203707737536091</v>
      </c>
      <c r="N34" s="1">
        <f t="shared" si="1"/>
        <v>3.4847447541604541</v>
      </c>
      <c r="O34" s="1">
        <f t="shared" si="1"/>
        <v>0.45807102050780274</v>
      </c>
    </row>
    <row r="35" spans="5:15" x14ac:dyDescent="0.25">
      <c r="E35" s="5">
        <f t="shared" si="0"/>
        <v>10.057136769478676</v>
      </c>
      <c r="F35" s="1">
        <f t="shared" si="0"/>
        <v>10.211475251114489</v>
      </c>
      <c r="G35" s="1">
        <f t="shared" si="0"/>
        <v>7.3116229981316465</v>
      </c>
      <c r="H35" s="1">
        <f t="shared" si="0"/>
        <v>1.7834494172528055</v>
      </c>
      <c r="I35" s="1">
        <f t="shared" si="0"/>
        <v>0.32457578894054701</v>
      </c>
      <c r="K35" s="5">
        <f t="shared" si="1"/>
        <v>3.8379682124790979</v>
      </c>
      <c r="L35" s="1">
        <f t="shared" si="1"/>
        <v>3.9294085524830638</v>
      </c>
      <c r="M35" s="1">
        <f t="shared" si="1"/>
        <v>3.2094702523468421</v>
      </c>
      <c r="N35" s="1">
        <f t="shared" si="1"/>
        <v>1.9845661172651294</v>
      </c>
      <c r="O35" s="1">
        <f t="shared" si="1"/>
        <v>0.19082800519026272</v>
      </c>
    </row>
    <row r="36" spans="5:15" x14ac:dyDescent="0.25">
      <c r="E36" s="5">
        <f>SQRT(1.03*100*9.82/E28)</f>
        <v>8.211617786201856</v>
      </c>
      <c r="F36" s="1">
        <f>SQRT(1.03*100*9.82/F28)</f>
        <v>7.4961471585223185</v>
      </c>
      <c r="G36" s="1">
        <f>SQRT(1.03*100*9.82/G28)</f>
        <v>3.1803458931380404</v>
      </c>
      <c r="H36" s="1">
        <f>SQRT(1.03*100*9.82/H28)</f>
        <v>0.58064906211353973</v>
      </c>
      <c r="I36" s="1">
        <f>SQRT(1.03*100*9.82/I28)</f>
        <v>0.14213419415096107</v>
      </c>
      <c r="K36" s="5">
        <f>SQRT(0.25*60*9.82/K28)</f>
        <v>3.1336879231984796</v>
      </c>
      <c r="L36" s="1">
        <f>SQRT(0.25*60*9.82/L28)</f>
        <v>2.837107739912049</v>
      </c>
      <c r="M36" s="1">
        <f>SQRT(0.25*60*9.82/M28)</f>
        <v>1.0563659834115688</v>
      </c>
      <c r="N36" s="1">
        <f>SQRT(0.25*60*9.82/N28)</f>
        <v>0.36593591093125982</v>
      </c>
      <c r="O36" s="1">
        <f>SQRT(0.25*60*9.82/O28)</f>
        <v>5.7242316788707129E-2</v>
      </c>
    </row>
    <row r="37" spans="5:15" x14ac:dyDescent="0.25">
      <c r="E37" s="9"/>
      <c r="K37" s="13"/>
    </row>
    <row r="38" spans="5:15" x14ac:dyDescent="0.25">
      <c r="F38" s="7"/>
      <c r="G38" s="22" t="s">
        <v>6</v>
      </c>
      <c r="H38" s="3"/>
      <c r="I38" s="4"/>
      <c r="K38" s="10"/>
      <c r="L38" s="2"/>
      <c r="M38" s="22" t="s">
        <v>6</v>
      </c>
      <c r="N38" s="22"/>
      <c r="O38" s="8"/>
    </row>
    <row r="39" spans="5:15" x14ac:dyDescent="0.25">
      <c r="F39" s="1">
        <f>ABS((E32-F32)/E32)*100</f>
        <v>2.5978352085154079</v>
      </c>
      <c r="G39" s="1">
        <f>ABS((E32-G32)/E32)*100</f>
        <v>5.7190958417936644</v>
      </c>
      <c r="H39" s="1">
        <f>ABS((E32-H32)/E32)*100</f>
        <v>24.081038199887661</v>
      </c>
      <c r="I39" s="1">
        <f>ABS((E32-I32)/E32)*100</f>
        <v>64.644660940672622</v>
      </c>
      <c r="K39" s="10"/>
      <c r="L39" s="1">
        <f>ABS((K32-L32)/K32)*100</f>
        <v>3.9750489820072628</v>
      </c>
      <c r="M39" s="1">
        <f>ABS((K32-M32)/K32)*100</f>
        <v>4.6537410754407755</v>
      </c>
      <c r="N39" s="1">
        <f>ABS((K32-N32)/K32)*100</f>
        <v>14.564234228323917</v>
      </c>
      <c r="O39" s="1">
        <f>ABS((K32-O32)/K32)*100</f>
        <v>41.277978048529654</v>
      </c>
    </row>
    <row r="40" spans="5:15" x14ac:dyDescent="0.25">
      <c r="F40" s="1">
        <f>ABS((E33-F33)/E33)*100</f>
        <v>0.49628097900108559</v>
      </c>
      <c r="G40" s="1">
        <f>ABS((E33-G33)/E33)*100</f>
        <v>12.629594333896202</v>
      </c>
      <c r="H40" s="1">
        <f>ABS((E33-H33)/E33)*100</f>
        <v>40.660917090307329</v>
      </c>
      <c r="I40" s="1">
        <f>ABS((E33-I33)/E33)*100</f>
        <v>93.406195266042118</v>
      </c>
      <c r="K40" s="10"/>
      <c r="L40" s="1">
        <f>ABS((K33-L33)/K33)*100</f>
        <v>3.9750489820072801</v>
      </c>
      <c r="M40" s="1">
        <f>ABS((K33-M33)/K33)*100</f>
        <v>8.7129070824723129</v>
      </c>
      <c r="N40" s="1">
        <f>ABS((K33-N33)/K33)*100</f>
        <v>23.247044354666365</v>
      </c>
      <c r="O40" s="1">
        <f>ABS((K33-O33)/K33)*100</f>
        <v>84.23779187521798</v>
      </c>
    </row>
    <row r="41" spans="5:15" x14ac:dyDescent="0.25">
      <c r="F41" s="1">
        <f>ABS((E34-F34)/E34)*100</f>
        <v>0.90499582190260497</v>
      </c>
      <c r="G41" s="1">
        <f>ABS((E34-G34)/E34)*100</f>
        <v>18.106246719622707</v>
      </c>
      <c r="H41" s="1">
        <f>ABS((E34-H34)/E34)*100</f>
        <v>51.246435853591898</v>
      </c>
      <c r="I41" s="1">
        <f>ABS((E34-I34)/E34)*100</f>
        <v>96.655366072547025</v>
      </c>
      <c r="K41" s="10"/>
      <c r="L41" s="1">
        <f>ABS((K34-L34)/K34)*100</f>
        <v>4.7873663991167703</v>
      </c>
      <c r="M41" s="1">
        <f>ABS((K34-M34)/K34)*100</f>
        <v>9.9114767077098325</v>
      </c>
      <c r="N41" s="1">
        <f>ABS((K34-N34)/K34)*100</f>
        <v>32.054044074513207</v>
      </c>
      <c r="O41" s="1">
        <f>ABS((K34-O34)/K34)*100</f>
        <v>91.068478305905543</v>
      </c>
    </row>
    <row r="42" spans="5:15" x14ac:dyDescent="0.25">
      <c r="F42" s="1">
        <f>ABS((E35-F35)/E35)*100</f>
        <v>1.5346165133619181</v>
      </c>
      <c r="G42" s="1">
        <f>ABS((E35-G35)/E35)*100</f>
        <v>27.299159137211841</v>
      </c>
      <c r="H42" s="1">
        <f>ABS((E35-H35)/E35)*100</f>
        <v>82.26682744670228</v>
      </c>
      <c r="I42" s="1">
        <f>ABS((E35-I35)/E35)*100</f>
        <v>96.772681963264446</v>
      </c>
      <c r="K42" s="10"/>
      <c r="L42" s="1">
        <f>ABS((K35-L35)/K35)*100</f>
        <v>2.3825194723251979</v>
      </c>
      <c r="M42" s="1">
        <f>ABS((K35-M35)/K35)*100</f>
        <v>16.375798999290922</v>
      </c>
      <c r="N42" s="1">
        <f>ABS((K35-N35)/K35)*100</f>
        <v>48.291231000498087</v>
      </c>
      <c r="O42" s="1">
        <f>ABS((K35-O35)/K35)*100</f>
        <v>95.027889898363711</v>
      </c>
    </row>
    <row r="43" spans="5:15" x14ac:dyDescent="0.25">
      <c r="F43" s="1">
        <f>ABS((E36-F36)/E36)*100</f>
        <v>8.7129070824723112</v>
      </c>
      <c r="G43" s="1">
        <f>ABS((E36-G36)/E36)*100</f>
        <v>61.270166537925832</v>
      </c>
      <c r="H43" s="1">
        <f>ABS((E36-H36)/E36)*100</f>
        <v>92.928932188134524</v>
      </c>
      <c r="I43" s="1">
        <f>ABS((E36-I36)/E36)*100</f>
        <v>98.269108501496603</v>
      </c>
      <c r="K43" s="10"/>
      <c r="L43" s="1">
        <f>ABS((K36-L36)/K36)*100</f>
        <v>9.4642539574814553</v>
      </c>
      <c r="M43" s="1">
        <f>ABS((K36-M36)/K36)*100</f>
        <v>66.290006876837907</v>
      </c>
      <c r="N43" s="1">
        <f>ABS((K36-N36)/K36)*100</f>
        <v>88.322515837577171</v>
      </c>
      <c r="O43" s="1">
        <f>ABS((K36-O36)/K36)*100</f>
        <v>98.173324268669319</v>
      </c>
    </row>
    <row r="44" spans="5:15" x14ac:dyDescent="0.25">
      <c r="K44" s="10"/>
    </row>
    <row r="45" spans="5:15" x14ac:dyDescent="0.25">
      <c r="K45" s="10"/>
    </row>
    <row r="46" spans="5:15" x14ac:dyDescent="0.25">
      <c r="K46" s="10"/>
    </row>
    <row r="47" spans="5:15" x14ac:dyDescent="0.25">
      <c r="K47" s="10"/>
    </row>
    <row r="48" spans="5:15" x14ac:dyDescent="0.25">
      <c r="K48" s="10"/>
    </row>
    <row r="49" spans="11:11" x14ac:dyDescent="0.25">
      <c r="K49" s="10"/>
    </row>
    <row r="50" spans="11:11" x14ac:dyDescent="0.25">
      <c r="K50" s="10"/>
    </row>
    <row r="51" spans="11:11" x14ac:dyDescent="0.25">
      <c r="K51" s="10"/>
    </row>
    <row r="52" spans="11:11" x14ac:dyDescent="0.25">
      <c r="K52" s="10"/>
    </row>
    <row r="53" spans="11:11" x14ac:dyDescent="0.25">
      <c r="K53" s="10"/>
    </row>
    <row r="54" spans="11:11" x14ac:dyDescent="0.25">
      <c r="K54" s="10"/>
    </row>
    <row r="55" spans="11:11" x14ac:dyDescent="0.25">
      <c r="K55" s="10"/>
    </row>
    <row r="56" spans="11:11" x14ac:dyDescent="0.25">
      <c r="K56" s="10"/>
    </row>
    <row r="57" spans="11:11" x14ac:dyDescent="0.25">
      <c r="K57" s="10"/>
    </row>
    <row r="58" spans="11:11" x14ac:dyDescent="0.25">
      <c r="K58" s="10"/>
    </row>
    <row r="59" spans="11:11" x14ac:dyDescent="0.25">
      <c r="K59" s="10"/>
    </row>
    <row r="60" spans="11:11" x14ac:dyDescent="0.25">
      <c r="K60" s="10"/>
    </row>
    <row r="61" spans="11:11" x14ac:dyDescent="0.25">
      <c r="K61" s="10"/>
    </row>
    <row r="62" spans="11:11" x14ac:dyDescent="0.25">
      <c r="K62" s="10"/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ae34371e-89d8-4e1e-816b-af2722ccd61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143DB68572AF242A65BD34B4DEA9815" ma:contentTypeVersion="17" ma:contentTypeDescription="Create a new document." ma:contentTypeScope="" ma:versionID="14e4f808525aac0743f5f86a136d4b33">
  <xsd:schema xmlns:xsd="http://www.w3.org/2001/XMLSchema" xmlns:xs="http://www.w3.org/2001/XMLSchema" xmlns:p="http://schemas.microsoft.com/office/2006/metadata/properties" xmlns:ns3="ae34371e-89d8-4e1e-816b-af2722ccd619" xmlns:ns4="29c28ec3-3446-4a5c-81a6-5866525a740d" targetNamespace="http://schemas.microsoft.com/office/2006/metadata/properties" ma:root="true" ma:fieldsID="275d70be4e81b5cfaa7235228a20a112" ns3:_="" ns4:_="">
    <xsd:import namespace="ae34371e-89d8-4e1e-816b-af2722ccd619"/>
    <xsd:import namespace="29c28ec3-3446-4a5c-81a6-5866525a740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34371e-89d8-4e1e-816b-af2722ccd6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1" nillable="true" ma:displayName="_activity" ma:hidden="true" ma:internalName="_activity">
      <xsd:simpleType>
        <xsd:restriction base="dms:Note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c28ec3-3446-4a5c-81a6-5866525a740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EC110FF-0928-4A04-85A5-DF06C4B66B9A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ae34371e-89d8-4e1e-816b-af2722ccd619"/>
    <ds:schemaRef ds:uri="http://schemas.microsoft.com/office/infopath/2007/PartnerControls"/>
    <ds:schemaRef ds:uri="29c28ec3-3446-4a5c-81a6-5866525a740d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968C816-8E19-4B02-AF38-7A8CA9DCBE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F45777-36F9-41AC-BEF6-C1A856BEC1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e34371e-89d8-4e1e-816b-af2722ccd619"/>
    <ds:schemaRef ds:uri="29c28ec3-3446-4a5c-81a6-5866525a74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Debasis</dc:creator>
  <cp:lastModifiedBy>Debasis Mohapatra</cp:lastModifiedBy>
  <dcterms:created xsi:type="dcterms:W3CDTF">2023-01-26T20:10:11Z</dcterms:created>
  <dcterms:modified xsi:type="dcterms:W3CDTF">2024-11-15T12:53:45Z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0x010100E143DB68572AF242A65BD34B4DEA9815</vt:lpwstr>
  </property>
</Properties>
</file>