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amel\Dropbox\Postdoc CRPS\4_Manuscripts\1_CRPS Subtypes_Melina Manuscript\5_BMC-Molecular Medicine\Additional files\"/>
    </mc:Choice>
  </mc:AlternateContent>
  <xr:revisionPtr revIDLastSave="0" documentId="13_ncr:1_{B964D91A-BB7F-4F66-87B5-BDCE9071AB92}" xr6:coauthVersionLast="47" xr6:coauthVersionMax="47" xr10:uidLastSave="{00000000-0000-0000-0000-000000000000}"/>
  <bookViews>
    <workbookView xWindow="-110" yWindow="-110" windowWidth="19420" windowHeight="10300" xr2:uid="{57344C5F-37D2-4DFC-A6FA-B03EBB7B9CBA}"/>
  </bookViews>
  <sheets>
    <sheet name="Table 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5" i="1" l="1"/>
  <c r="N6" i="1"/>
  <c r="W19" i="1"/>
  <c r="S19" i="1"/>
  <c r="X19" i="1" s="1"/>
  <c r="L19" i="1"/>
  <c r="K19" i="1"/>
  <c r="F19" i="1"/>
  <c r="E19" i="1"/>
  <c r="N19" i="1" s="1"/>
  <c r="W18" i="1"/>
  <c r="X18" i="1" s="1"/>
  <c r="S18" i="1"/>
  <c r="N18" i="1"/>
  <c r="K18" i="1"/>
  <c r="L18" i="1" s="1"/>
  <c r="E18" i="1"/>
  <c r="F18" i="1" s="1"/>
  <c r="W17" i="1"/>
  <c r="X17" i="1" s="1"/>
  <c r="S17" i="1"/>
  <c r="K17" i="1"/>
  <c r="L17" i="1" s="1"/>
  <c r="E17" i="1"/>
  <c r="F17" i="1" s="1"/>
  <c r="W16" i="1"/>
  <c r="S16" i="1"/>
  <c r="X16" i="1" s="1"/>
  <c r="L16" i="1"/>
  <c r="K16" i="1"/>
  <c r="E16" i="1"/>
  <c r="F16" i="1" s="1"/>
  <c r="W15" i="1"/>
  <c r="S15" i="1"/>
  <c r="X15" i="1" s="1"/>
  <c r="N15" i="1"/>
  <c r="L15" i="1"/>
  <c r="K15" i="1"/>
  <c r="F15" i="1"/>
  <c r="E15" i="1"/>
  <c r="W14" i="1"/>
  <c r="X14" i="1" s="1"/>
  <c r="S14" i="1"/>
  <c r="N14" i="1"/>
  <c r="K14" i="1"/>
  <c r="L14" i="1" s="1"/>
  <c r="E14" i="1"/>
  <c r="F14" i="1" s="1"/>
  <c r="W13" i="1"/>
  <c r="X13" i="1" s="1"/>
  <c r="S13" i="1"/>
  <c r="K13" i="1"/>
  <c r="L13" i="1" s="1"/>
  <c r="E13" i="1"/>
  <c r="F13" i="1" s="1"/>
  <c r="W12" i="1"/>
  <c r="S12" i="1"/>
  <c r="X12" i="1" s="1"/>
  <c r="L12" i="1"/>
  <c r="K12" i="1"/>
  <c r="E12" i="1"/>
  <c r="F12" i="1" s="1"/>
  <c r="W11" i="1"/>
  <c r="S11" i="1"/>
  <c r="X11" i="1" s="1"/>
  <c r="N11" i="1"/>
  <c r="L11" i="1"/>
  <c r="K11" i="1"/>
  <c r="F11" i="1"/>
  <c r="E11" i="1"/>
  <c r="W10" i="1"/>
  <c r="X10" i="1" s="1"/>
  <c r="S10" i="1"/>
  <c r="N10" i="1"/>
  <c r="K10" i="1"/>
  <c r="L10" i="1" s="1"/>
  <c r="E10" i="1"/>
  <c r="F10" i="1" s="1"/>
  <c r="W9" i="1"/>
  <c r="X9" i="1" s="1"/>
  <c r="S9" i="1"/>
  <c r="K9" i="1"/>
  <c r="L9" i="1" s="1"/>
  <c r="E9" i="1"/>
  <c r="F9" i="1" s="1"/>
  <c r="W8" i="1"/>
  <c r="S8" i="1"/>
  <c r="X8" i="1" s="1"/>
  <c r="L8" i="1"/>
  <c r="K8" i="1"/>
  <c r="E8" i="1"/>
  <c r="F8" i="1" s="1"/>
  <c r="W7" i="1"/>
  <c r="S7" i="1"/>
  <c r="X7" i="1" s="1"/>
  <c r="N7" i="1"/>
  <c r="L7" i="1"/>
  <c r="K7" i="1"/>
  <c r="F7" i="1"/>
  <c r="E7" i="1"/>
  <c r="W6" i="1"/>
  <c r="S6" i="1"/>
  <c r="X6" i="1" s="1"/>
  <c r="K6" i="1"/>
  <c r="L6" i="1" s="1"/>
  <c r="E6" i="1"/>
  <c r="F6" i="1" s="1"/>
  <c r="W5" i="1"/>
  <c r="X5" i="1" s="1"/>
  <c r="S5" i="1"/>
  <c r="K5" i="1"/>
  <c r="K20" i="1" s="1"/>
  <c r="E5" i="1"/>
  <c r="F5" i="1" s="1"/>
  <c r="F20" i="1" l="1"/>
  <c r="G19" i="1" s="1"/>
  <c r="G5" i="1"/>
  <c r="G14" i="1"/>
  <c r="G10" i="1"/>
  <c r="G13" i="1"/>
  <c r="G18" i="1"/>
  <c r="G17" i="1"/>
  <c r="G15" i="1"/>
  <c r="G8" i="1"/>
  <c r="G7" i="1"/>
  <c r="G6" i="1"/>
  <c r="G9" i="1"/>
  <c r="G12" i="1"/>
  <c r="L5" i="1"/>
  <c r="N8" i="1"/>
  <c r="N12" i="1"/>
  <c r="N16" i="1"/>
  <c r="N9" i="1"/>
  <c r="N13" i="1"/>
  <c r="N17" i="1"/>
  <c r="E20" i="1"/>
  <c r="L20" i="1" l="1"/>
  <c r="M5" i="1"/>
  <c r="G16" i="1"/>
  <c r="G11" i="1"/>
  <c r="G20" i="1" s="1"/>
  <c r="M14" i="1" l="1"/>
  <c r="M7" i="1"/>
  <c r="M16" i="1"/>
  <c r="M6" i="1"/>
  <c r="M20" i="1" s="1"/>
  <c r="M8" i="1"/>
  <c r="M9" i="1"/>
  <c r="M13" i="1"/>
  <c r="M18" i="1"/>
  <c r="M12" i="1"/>
  <c r="M19" i="1"/>
  <c r="M17" i="1"/>
  <c r="M15" i="1"/>
  <c r="M10" i="1"/>
  <c r="M11" i="1"/>
</calcChain>
</file>

<file path=xl/sharedStrings.xml><?xml version="1.0" encoding="utf-8"?>
<sst xmlns="http://schemas.openxmlformats.org/spreadsheetml/2006/main" count="46" uniqueCount="37">
  <si>
    <t>Affected</t>
  </si>
  <si>
    <t>Non-affected</t>
  </si>
  <si>
    <t>SG2</t>
  </si>
  <si>
    <t>SG1</t>
  </si>
  <si>
    <t>DeltaSG2-SG1</t>
  </si>
  <si>
    <t>125AS</t>
  </si>
  <si>
    <t>120AS</t>
  </si>
  <si>
    <t>251AS</t>
  </si>
  <si>
    <t>Mean</t>
  </si>
  <si>
    <t>+1</t>
  </si>
  <si>
    <t>%</t>
  </si>
  <si>
    <t>167AS</t>
  </si>
  <si>
    <t>104AS</t>
  </si>
  <si>
    <t>121AS</t>
  </si>
  <si>
    <t>125NS</t>
  </si>
  <si>
    <t>120NS</t>
  </si>
  <si>
    <t>251NS</t>
  </si>
  <si>
    <t>167NS</t>
  </si>
  <si>
    <t>104NS</t>
  </si>
  <si>
    <t>121NS</t>
  </si>
  <si>
    <t>Fibroblast</t>
  </si>
  <si>
    <t>KC</t>
  </si>
  <si>
    <t>Melanocyte</t>
  </si>
  <si>
    <t>Hair ORS</t>
  </si>
  <si>
    <t>Microvasc</t>
  </si>
  <si>
    <t>CD4+ T-cell</t>
  </si>
  <si>
    <t>CD8+ T-cell</t>
  </si>
  <si>
    <t>NK-cell</t>
  </si>
  <si>
    <t>Monocyte</t>
  </si>
  <si>
    <t>DC</t>
  </si>
  <si>
    <t>M1 Macrophage</t>
  </si>
  <si>
    <t>M2 Macrophage</t>
  </si>
  <si>
    <t>B-cell</t>
  </si>
  <si>
    <t>Neutrophil</t>
  </si>
  <si>
    <t>Plasma Cell</t>
  </si>
  <si>
    <t>Total</t>
  </si>
  <si>
    <r>
      <rPr>
        <b/>
        <sz val="10"/>
        <color theme="1"/>
        <rFont val="Arial"/>
        <family val="2"/>
      </rPr>
      <t xml:space="preserve">Table S1. </t>
    </r>
    <r>
      <rPr>
        <sz val="11"/>
        <color theme="1"/>
        <rFont val="Aptos Narrow"/>
        <family val="2"/>
        <scheme val="minor"/>
      </rPr>
      <t>Estimation of cell types in the skin using deconvolution analysis in AS (left) and NS (right). Our RNA-seq was compared to databases with established cell frequencies (PRESS cohort). Cell signature scores ranged from -1 to 1. To calculate the percentage (%) of each cell signature, the mean score for each cell type within CRPS subgroups was determined. A value of 1 was then added to all scores to convert them to positive values. The difference between SG2 and SG1 (DeltaSG2-SG1) is represented as the difference of the Mean values.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</si>
</sst>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FFDC6D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6" xfId="0" applyBorder="1"/>
    <xf numFmtId="0" fontId="1" fillId="3" borderId="7" xfId="0" applyFont="1" applyFill="1" applyBorder="1" applyAlignment="1">
      <alignment horizontal="center"/>
    </xf>
    <xf numFmtId="0" fontId="1" fillId="3" borderId="0" xfId="0" applyFont="1" applyFill="1" applyAlignment="1">
      <alignment horizontal="center"/>
    </xf>
    <xf numFmtId="0" fontId="1" fillId="3" borderId="0" xfId="0" quotePrefix="1" applyFont="1" applyFill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0" fillId="0" borderId="9" xfId="0" applyBorder="1"/>
    <xf numFmtId="0" fontId="1" fillId="0" borderId="0" xfId="0" applyFont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7" xfId="0" applyBorder="1"/>
    <xf numFmtId="0" fontId="0" fillId="0" borderId="16" xfId="0" applyBorder="1"/>
    <xf numFmtId="0" fontId="0" fillId="0" borderId="8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1" fillId="4" borderId="7" xfId="0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0" fontId="1" fillId="4" borderId="0" xfId="0" quotePrefix="1" applyFont="1" applyFill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DC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B5A1E5-95B3-41EF-895C-E04D6097E4FB}">
  <dimension ref="A1:X20"/>
  <sheetViews>
    <sheetView tabSelected="1" zoomScale="80" zoomScaleNormal="80" workbookViewId="0">
      <selection activeCell="O7" sqref="O7"/>
    </sheetView>
  </sheetViews>
  <sheetFormatPr defaultRowHeight="14.5" x14ac:dyDescent="0.35"/>
  <cols>
    <col min="19" max="19" width="8.7265625" customWidth="1"/>
  </cols>
  <sheetData>
    <row r="1" spans="1:24" ht="15" thickBot="1" x14ac:dyDescent="0.4">
      <c r="A1" t="s">
        <v>36</v>
      </c>
    </row>
    <row r="2" spans="1:24" ht="15" thickBot="1" x14ac:dyDescent="0.4">
      <c r="B2" s="26" t="s">
        <v>0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8"/>
      <c r="P2" s="26" t="s">
        <v>1</v>
      </c>
      <c r="Q2" s="27"/>
      <c r="R2" s="27"/>
      <c r="S2" s="27"/>
      <c r="T2" s="27"/>
      <c r="U2" s="27"/>
      <c r="V2" s="27"/>
      <c r="W2" s="27"/>
      <c r="X2" s="28"/>
    </row>
    <row r="3" spans="1:24" ht="15" thickBot="1" x14ac:dyDescent="0.4">
      <c r="B3" s="29" t="s">
        <v>2</v>
      </c>
      <c r="C3" s="30"/>
      <c r="D3" s="30"/>
      <c r="E3" s="30"/>
      <c r="F3" s="30"/>
      <c r="G3" s="31"/>
      <c r="H3" s="32" t="s">
        <v>3</v>
      </c>
      <c r="I3" s="30"/>
      <c r="J3" s="30"/>
      <c r="K3" s="30"/>
      <c r="L3" s="30"/>
      <c r="M3" s="33"/>
      <c r="N3" s="1" t="s">
        <v>4</v>
      </c>
      <c r="P3" s="29" t="s">
        <v>2</v>
      </c>
      <c r="Q3" s="30"/>
      <c r="R3" s="30"/>
      <c r="S3" s="33"/>
      <c r="T3" s="29" t="s">
        <v>3</v>
      </c>
      <c r="U3" s="30"/>
      <c r="V3" s="30"/>
      <c r="W3" s="33"/>
      <c r="X3" s="1" t="s">
        <v>4</v>
      </c>
    </row>
    <row r="4" spans="1:24" x14ac:dyDescent="0.35">
      <c r="B4" s="23" t="s">
        <v>5</v>
      </c>
      <c r="C4" s="24" t="s">
        <v>6</v>
      </c>
      <c r="D4" s="24" t="s">
        <v>7</v>
      </c>
      <c r="E4" s="24" t="s">
        <v>8</v>
      </c>
      <c r="F4" s="25" t="s">
        <v>9</v>
      </c>
      <c r="G4" s="24" t="s">
        <v>10</v>
      </c>
      <c r="H4" s="2" t="s">
        <v>11</v>
      </c>
      <c r="I4" s="3" t="s">
        <v>12</v>
      </c>
      <c r="J4" s="3" t="s">
        <v>13</v>
      </c>
      <c r="K4" s="3" t="s">
        <v>8</v>
      </c>
      <c r="L4" s="4" t="s">
        <v>9</v>
      </c>
      <c r="M4" s="5" t="s">
        <v>10</v>
      </c>
      <c r="N4" s="6"/>
      <c r="P4" s="23" t="s">
        <v>14</v>
      </c>
      <c r="Q4" s="24" t="s">
        <v>15</v>
      </c>
      <c r="R4" s="24" t="s">
        <v>16</v>
      </c>
      <c r="S4" s="24" t="s">
        <v>8</v>
      </c>
      <c r="T4" s="2" t="s">
        <v>17</v>
      </c>
      <c r="U4" s="3" t="s">
        <v>18</v>
      </c>
      <c r="V4" s="3" t="s">
        <v>19</v>
      </c>
      <c r="W4" s="5" t="s">
        <v>8</v>
      </c>
      <c r="X4" s="6"/>
    </row>
    <row r="5" spans="1:24" x14ac:dyDescent="0.35">
      <c r="A5" s="7" t="s">
        <v>20</v>
      </c>
      <c r="B5" s="8">
        <v>0.56299999999999994</v>
      </c>
      <c r="C5" s="9">
        <v>0.46300000000000002</v>
      </c>
      <c r="D5" s="9">
        <v>0.79500000000000004</v>
      </c>
      <c r="E5" s="9">
        <f t="shared" ref="E5:E19" si="0">AVERAGE(B5:D5)</f>
        <v>0.6070000000000001</v>
      </c>
      <c r="F5">
        <f>E5+1</f>
        <v>1.6070000000000002</v>
      </c>
      <c r="G5" s="10">
        <f>F5/$F$20*100</f>
        <v>9.8028191696050406</v>
      </c>
      <c r="H5" s="11">
        <v>-0.626</v>
      </c>
      <c r="I5" s="9">
        <v>-0.46600000000000003</v>
      </c>
      <c r="J5" s="9">
        <v>-0.75800000000000001</v>
      </c>
      <c r="K5" s="9">
        <f t="shared" ref="K5:K19" si="1">AVERAGE(H5:J5)</f>
        <v>-0.6166666666666667</v>
      </c>
      <c r="L5" s="9">
        <f>K5+1</f>
        <v>0.3833333333333333</v>
      </c>
      <c r="M5" s="12">
        <f>L5/$L$20*100</f>
        <v>2.786943050636332</v>
      </c>
      <c r="N5" s="6">
        <f>E5-K5</f>
        <v>1.2236666666666669</v>
      </c>
      <c r="P5" s="8">
        <v>0.14099999999999999</v>
      </c>
      <c r="Q5" s="9">
        <v>2.29E-2</v>
      </c>
      <c r="R5" s="9">
        <v>0.39800000000000002</v>
      </c>
      <c r="S5" s="13">
        <f>AVERAGE(P5:R5)</f>
        <v>0.18730000000000002</v>
      </c>
      <c r="T5" s="11">
        <v>0.26200000000000001</v>
      </c>
      <c r="U5" s="9">
        <v>-0.54100000000000004</v>
      </c>
      <c r="V5" s="9">
        <v>-0.29499999999999998</v>
      </c>
      <c r="W5" s="12">
        <f>AVERAGE(T5:V5)</f>
        <v>-0.19133333333333336</v>
      </c>
      <c r="X5" s="6">
        <f t="shared" ref="X5:X19" si="2">S5-W5</f>
        <v>0.37863333333333338</v>
      </c>
    </row>
    <row r="6" spans="1:24" x14ac:dyDescent="0.35">
      <c r="A6" s="7" t="s">
        <v>21</v>
      </c>
      <c r="B6" s="14">
        <v>-0.153</v>
      </c>
      <c r="C6">
        <v>-0.128</v>
      </c>
      <c r="D6">
        <v>-0.47</v>
      </c>
      <c r="E6">
        <f t="shared" si="0"/>
        <v>-0.25033333333333335</v>
      </c>
      <c r="F6">
        <f t="shared" ref="F6:F19" si="3">E6+1</f>
        <v>0.7496666666666667</v>
      </c>
      <c r="G6" s="10">
        <f t="shared" ref="G6:G19" si="4">F6/$F$20*100</f>
        <v>4.5730222593739329</v>
      </c>
      <c r="H6" s="15">
        <v>0.36899999999999999</v>
      </c>
      <c r="I6">
        <v>0.26300000000000001</v>
      </c>
      <c r="J6">
        <v>0.17799999999999999</v>
      </c>
      <c r="K6">
        <f t="shared" si="1"/>
        <v>0.27</v>
      </c>
      <c r="L6">
        <f t="shared" ref="L6:L19" si="5">K6+1</f>
        <v>1.27</v>
      </c>
      <c r="M6" s="16">
        <f t="shared" ref="M6:M18" si="6">L6/$L$20*100</f>
        <v>9.2332634981951536</v>
      </c>
      <c r="N6" s="6">
        <f>E6-K6</f>
        <v>-0.52033333333333331</v>
      </c>
      <c r="P6" s="14">
        <v>-0.185</v>
      </c>
      <c r="Q6">
        <v>9.7100000000000006E-2</v>
      </c>
      <c r="R6">
        <v>-0.255</v>
      </c>
      <c r="S6" s="10">
        <f t="shared" ref="S6:S19" si="7">AVERAGE(P6:R6)</f>
        <v>-0.1143</v>
      </c>
      <c r="T6" s="15">
        <v>-1.6199999999999999E-2</v>
      </c>
      <c r="U6">
        <v>0.28199999999999997</v>
      </c>
      <c r="V6">
        <v>2.9000000000000001E-2</v>
      </c>
      <c r="W6" s="16">
        <f t="shared" ref="W6:W19" si="8">AVERAGE(T6:V6)</f>
        <v>9.8266666666666669E-2</v>
      </c>
      <c r="X6" s="6">
        <f t="shared" si="2"/>
        <v>-0.21256666666666668</v>
      </c>
    </row>
    <row r="7" spans="1:24" x14ac:dyDescent="0.35">
      <c r="A7" s="7" t="s">
        <v>22</v>
      </c>
      <c r="B7" s="14">
        <v>8.3199999999999996E-2</v>
      </c>
      <c r="C7">
        <v>0.184</v>
      </c>
      <c r="D7">
        <v>-4.6800000000000001E-3</v>
      </c>
      <c r="E7">
        <f t="shared" si="0"/>
        <v>8.7506666666666663E-2</v>
      </c>
      <c r="F7">
        <f t="shared" si="3"/>
        <v>1.0875066666666666</v>
      </c>
      <c r="G7" s="10">
        <f t="shared" si="4"/>
        <v>6.633871312428921</v>
      </c>
      <c r="H7" s="15">
        <v>-0.20399999999999999</v>
      </c>
      <c r="I7">
        <v>-6.6199999999999995E-2</v>
      </c>
      <c r="J7">
        <v>2.3E-3</v>
      </c>
      <c r="K7">
        <f t="shared" si="1"/>
        <v>-8.929999999999999E-2</v>
      </c>
      <c r="L7">
        <f t="shared" si="5"/>
        <v>0.91070000000000007</v>
      </c>
      <c r="M7" s="16">
        <f t="shared" si="6"/>
        <v>6.6210496596900201</v>
      </c>
      <c r="N7" s="6">
        <f t="shared" ref="N6:N19" si="9">E7-K7</f>
        <v>0.17680666666666667</v>
      </c>
      <c r="P7" s="14">
        <v>0.14799999999999999</v>
      </c>
      <c r="Q7">
        <v>8.3799999999999999E-2</v>
      </c>
      <c r="R7">
        <v>-9.4700000000000006E-2</v>
      </c>
      <c r="S7" s="10">
        <f t="shared" si="7"/>
        <v>4.5699999999999998E-2</v>
      </c>
      <c r="T7" s="15">
        <v>-0.14699999999999999</v>
      </c>
      <c r="U7">
        <v>-3.96E-3</v>
      </c>
      <c r="V7">
        <v>-4.8000000000000001E-2</v>
      </c>
      <c r="W7" s="16">
        <f>AVERAGE(T7:V7)</f>
        <v>-6.631999999999999E-2</v>
      </c>
      <c r="X7" s="6">
        <f t="shared" si="2"/>
        <v>0.11201999999999998</v>
      </c>
    </row>
    <row r="8" spans="1:24" x14ac:dyDescent="0.35">
      <c r="A8" s="7" t="s">
        <v>23</v>
      </c>
      <c r="B8" s="14">
        <v>-0.10100000000000001</v>
      </c>
      <c r="C8">
        <v>-6.7100000000000007E-2</v>
      </c>
      <c r="D8">
        <v>3.2800000000000003E-2</v>
      </c>
      <c r="E8">
        <f t="shared" si="0"/>
        <v>-4.5100000000000008E-2</v>
      </c>
      <c r="F8">
        <f t="shared" si="3"/>
        <v>0.95489999999999997</v>
      </c>
      <c r="G8" s="10">
        <f t="shared" si="4"/>
        <v>5.8249608121069389</v>
      </c>
      <c r="H8" s="15">
        <v>1.7500000000000002E-2</v>
      </c>
      <c r="I8">
        <v>5.1900000000000002E-2</v>
      </c>
      <c r="J8">
        <v>0.111</v>
      </c>
      <c r="K8">
        <f t="shared" si="1"/>
        <v>6.0133333333333337E-2</v>
      </c>
      <c r="L8">
        <f t="shared" si="5"/>
        <v>1.0601333333333334</v>
      </c>
      <c r="M8" s="16">
        <f t="shared" si="6"/>
        <v>7.7074727636902525</v>
      </c>
      <c r="N8" s="6">
        <f t="shared" si="9"/>
        <v>-0.10523333333333335</v>
      </c>
      <c r="P8" s="14">
        <v>-7.9899999999999999E-2</v>
      </c>
      <c r="Q8">
        <v>2.9700000000000001E-2</v>
      </c>
      <c r="R8">
        <v>0.19700000000000001</v>
      </c>
      <c r="S8" s="10">
        <f t="shared" si="7"/>
        <v>4.8933333333333336E-2</v>
      </c>
      <c r="T8" s="15">
        <v>-0.13800000000000001</v>
      </c>
      <c r="U8">
        <v>1.7099999999999999E-3</v>
      </c>
      <c r="V8">
        <v>2.0199999999999999E-2</v>
      </c>
      <c r="W8" s="16">
        <f t="shared" si="8"/>
        <v>-3.8696666666666678E-2</v>
      </c>
      <c r="X8" s="6">
        <f t="shared" si="2"/>
        <v>8.7630000000000013E-2</v>
      </c>
    </row>
    <row r="9" spans="1:24" x14ac:dyDescent="0.35">
      <c r="A9" s="7" t="s">
        <v>24</v>
      </c>
      <c r="B9" s="14">
        <v>0.26800000000000002</v>
      </c>
      <c r="C9">
        <v>0.11600000000000001</v>
      </c>
      <c r="D9">
        <v>0.45600000000000002</v>
      </c>
      <c r="E9">
        <f t="shared" si="0"/>
        <v>0.28000000000000003</v>
      </c>
      <c r="F9">
        <f t="shared" si="3"/>
        <v>1.28</v>
      </c>
      <c r="G9" s="10">
        <f t="shared" si="4"/>
        <v>7.8080949204072496</v>
      </c>
      <c r="H9" s="15">
        <v>-0.34699999999999998</v>
      </c>
      <c r="I9">
        <v>-0.151</v>
      </c>
      <c r="J9">
        <v>-0.35399999999999998</v>
      </c>
      <c r="K9">
        <f t="shared" si="1"/>
        <v>-0.28399999999999997</v>
      </c>
      <c r="L9">
        <f t="shared" si="5"/>
        <v>0.71599999999999997</v>
      </c>
      <c r="M9" s="16">
        <f t="shared" si="6"/>
        <v>5.2055249328407314</v>
      </c>
      <c r="N9" s="6">
        <f t="shared" si="9"/>
        <v>0.56400000000000006</v>
      </c>
      <c r="P9" s="14">
        <v>0.151</v>
      </c>
      <c r="Q9">
        <v>2.5700000000000001E-2</v>
      </c>
      <c r="R9">
        <v>0.121</v>
      </c>
      <c r="S9" s="10">
        <f t="shared" si="7"/>
        <v>9.9233333333333326E-2</v>
      </c>
      <c r="T9" s="15">
        <v>3.3700000000000001E-2</v>
      </c>
      <c r="U9">
        <v>-0.23899999999999999</v>
      </c>
      <c r="V9">
        <v>-0.13200000000000001</v>
      </c>
      <c r="W9" s="16">
        <f t="shared" si="8"/>
        <v>-0.11243333333333333</v>
      </c>
      <c r="X9" s="6">
        <f t="shared" si="2"/>
        <v>0.21166666666666667</v>
      </c>
    </row>
    <row r="10" spans="1:24" x14ac:dyDescent="0.35">
      <c r="A10" s="7" t="s">
        <v>25</v>
      </c>
      <c r="B10" s="14">
        <v>2.29E-2</v>
      </c>
      <c r="C10">
        <v>3.3300000000000001E-3</v>
      </c>
      <c r="D10">
        <v>7.6999999999999999E-2</v>
      </c>
      <c r="E10">
        <f t="shared" si="0"/>
        <v>3.4410000000000003E-2</v>
      </c>
      <c r="F10">
        <f t="shared" si="3"/>
        <v>1.0344100000000001</v>
      </c>
      <c r="G10" s="10">
        <f t="shared" si="4"/>
        <v>6.3099777082956736</v>
      </c>
      <c r="H10" s="15">
        <v>-9.0499999999999997E-2</v>
      </c>
      <c r="I10">
        <v>-5.2499999999999998E-2</v>
      </c>
      <c r="J10">
        <v>1.2200000000000001E-2</v>
      </c>
      <c r="K10">
        <f t="shared" si="1"/>
        <v>-4.36E-2</v>
      </c>
      <c r="L10">
        <f t="shared" si="5"/>
        <v>0.95640000000000003</v>
      </c>
      <c r="M10" s="16">
        <f t="shared" si="6"/>
        <v>6.9533017399006649</v>
      </c>
      <c r="N10" s="6">
        <f t="shared" si="9"/>
        <v>7.8009999999999996E-2</v>
      </c>
      <c r="P10" s="14">
        <v>-5.2599999999999999E-3</v>
      </c>
      <c r="Q10">
        <v>1.35E-2</v>
      </c>
      <c r="R10">
        <v>1.15E-2</v>
      </c>
      <c r="S10" s="10">
        <f t="shared" si="7"/>
        <v>6.5799999999999999E-3</v>
      </c>
      <c r="T10" s="15">
        <v>-9.3299999999999994E-2</v>
      </c>
      <c r="U10">
        <v>2.2800000000000001E-2</v>
      </c>
      <c r="V10">
        <v>8.77E-2</v>
      </c>
      <c r="W10" s="16">
        <f t="shared" si="8"/>
        <v>5.7333333333333359E-3</v>
      </c>
      <c r="X10" s="6">
        <f t="shared" si="2"/>
        <v>8.4666666666666397E-4</v>
      </c>
    </row>
    <row r="11" spans="1:24" x14ac:dyDescent="0.35">
      <c r="A11" s="7" t="s">
        <v>26</v>
      </c>
      <c r="B11" s="14">
        <v>8.8999999999999996E-2</v>
      </c>
      <c r="C11">
        <v>-3.8600000000000002E-2</v>
      </c>
      <c r="D11">
        <v>0.124</v>
      </c>
      <c r="E11">
        <f t="shared" si="0"/>
        <v>5.8133333333333335E-2</v>
      </c>
      <c r="F11">
        <f t="shared" si="3"/>
        <v>1.0581333333333334</v>
      </c>
      <c r="G11" s="10">
        <f t="shared" si="4"/>
        <v>6.4546918008699921</v>
      </c>
      <c r="H11" s="15">
        <v>-0.16200000000000001</v>
      </c>
      <c r="I11">
        <v>-4.2599999999999999E-2</v>
      </c>
      <c r="J11">
        <v>-7.1499999999999994E-2</v>
      </c>
      <c r="K11">
        <f t="shared" si="1"/>
        <v>-9.2033333333333342E-2</v>
      </c>
      <c r="L11">
        <f t="shared" si="5"/>
        <v>0.9079666666666667</v>
      </c>
      <c r="M11" s="16">
        <f t="shared" si="6"/>
        <v>6.6011775440246128</v>
      </c>
      <c r="N11" s="6">
        <f t="shared" si="9"/>
        <v>0.15016666666666667</v>
      </c>
      <c r="P11" s="14">
        <v>0.121</v>
      </c>
      <c r="Q11">
        <v>-4.5900000000000003E-3</v>
      </c>
      <c r="R11">
        <v>-4.8700000000000002E-3</v>
      </c>
      <c r="S11" s="10">
        <f t="shared" si="7"/>
        <v>3.7179999999999998E-2</v>
      </c>
      <c r="T11" s="15">
        <v>-6.6799999999999998E-2</v>
      </c>
      <c r="U11">
        <v>3.8199999999999998E-2</v>
      </c>
      <c r="V11">
        <v>6.9699999999999996E-3</v>
      </c>
      <c r="W11" s="16">
        <f t="shared" si="8"/>
        <v>-7.2100000000000003E-3</v>
      </c>
      <c r="X11" s="6">
        <f t="shared" si="2"/>
        <v>4.4389999999999999E-2</v>
      </c>
    </row>
    <row r="12" spans="1:24" x14ac:dyDescent="0.35">
      <c r="A12" s="7" t="s">
        <v>27</v>
      </c>
      <c r="B12" s="14">
        <v>3.1699999999999999E-2</v>
      </c>
      <c r="C12">
        <v>-6.9199999999999998E-2</v>
      </c>
      <c r="D12">
        <v>6.6100000000000006E-2</v>
      </c>
      <c r="E12">
        <f t="shared" si="0"/>
        <v>9.5333333333333364E-3</v>
      </c>
      <c r="F12">
        <f t="shared" si="3"/>
        <v>1.0095333333333334</v>
      </c>
      <c r="G12" s="10">
        <f t="shared" si="4"/>
        <v>6.1582281968607804</v>
      </c>
      <c r="H12" s="15">
        <v>-2.8900000000000002E-3</v>
      </c>
      <c r="I12">
        <v>2.1399999999999999E-2</v>
      </c>
      <c r="J12">
        <v>-2.97E-3</v>
      </c>
      <c r="K12">
        <f t="shared" si="1"/>
        <v>5.1799999999999997E-3</v>
      </c>
      <c r="L12">
        <f t="shared" si="5"/>
        <v>1.00518</v>
      </c>
      <c r="M12" s="16">
        <f t="shared" si="6"/>
        <v>7.3079463016659867</v>
      </c>
      <c r="N12" s="6">
        <f t="shared" si="9"/>
        <v>4.3533333333333367E-3</v>
      </c>
      <c r="P12" s="14">
        <v>8.2199999999999995E-2</v>
      </c>
      <c r="Q12">
        <v>1.83E-2</v>
      </c>
      <c r="R12">
        <v>-5.7000000000000002E-2</v>
      </c>
      <c r="S12" s="10">
        <f t="shared" si="7"/>
        <v>1.4499999999999997E-2</v>
      </c>
      <c r="T12" s="15">
        <v>2.3699999999999999E-2</v>
      </c>
      <c r="U12">
        <v>2.2100000000000002E-2</v>
      </c>
      <c r="V12">
        <v>-1.34E-2</v>
      </c>
      <c r="W12" s="16">
        <f t="shared" si="8"/>
        <v>1.0799999999999999E-2</v>
      </c>
      <c r="X12" s="6">
        <f t="shared" si="2"/>
        <v>3.6999999999999984E-3</v>
      </c>
    </row>
    <row r="13" spans="1:24" x14ac:dyDescent="0.35">
      <c r="A13" s="7" t="s">
        <v>28</v>
      </c>
      <c r="B13" s="14">
        <v>0.11799999999999999</v>
      </c>
      <c r="C13">
        <v>0.16700000000000001</v>
      </c>
      <c r="D13">
        <v>0.311</v>
      </c>
      <c r="E13">
        <f t="shared" si="0"/>
        <v>0.19866666666666669</v>
      </c>
      <c r="F13">
        <f t="shared" si="3"/>
        <v>1.1986666666666668</v>
      </c>
      <c r="G13" s="10">
        <f t="shared" si="4"/>
        <v>7.3119555556730385</v>
      </c>
      <c r="H13" s="15">
        <v>-9.4899999999999998E-2</v>
      </c>
      <c r="I13">
        <v>-4.6800000000000001E-2</v>
      </c>
      <c r="J13">
        <v>-0.29199999999999998</v>
      </c>
      <c r="K13">
        <f t="shared" si="1"/>
        <v>-0.14456666666666665</v>
      </c>
      <c r="L13">
        <f t="shared" si="5"/>
        <v>0.85543333333333338</v>
      </c>
      <c r="M13" s="16">
        <f t="shared" si="6"/>
        <v>6.2192451746504513</v>
      </c>
      <c r="N13" s="6">
        <f t="shared" si="9"/>
        <v>0.34323333333333333</v>
      </c>
      <c r="P13" s="14">
        <v>-2.6800000000000001E-2</v>
      </c>
      <c r="Q13">
        <v>0.128</v>
      </c>
      <c r="R13">
        <v>-4.2200000000000001E-2</v>
      </c>
      <c r="S13" s="10">
        <f t="shared" si="7"/>
        <v>1.9666666666666666E-2</v>
      </c>
      <c r="T13" s="15">
        <v>9.4E-2</v>
      </c>
      <c r="U13">
        <v>-3.9800000000000002E-2</v>
      </c>
      <c r="V13">
        <v>-0.105</v>
      </c>
      <c r="W13" s="16">
        <f t="shared" si="8"/>
        <v>-1.6933333333333331E-2</v>
      </c>
      <c r="X13" s="6">
        <f t="shared" si="2"/>
        <v>3.6599999999999994E-2</v>
      </c>
    </row>
    <row r="14" spans="1:24" x14ac:dyDescent="0.35">
      <c r="A14" s="7" t="s">
        <v>29</v>
      </c>
      <c r="B14" s="14">
        <v>3.1099999999999999E-2</v>
      </c>
      <c r="C14">
        <v>0.111</v>
      </c>
      <c r="D14">
        <v>9.2899999999999996E-2</v>
      </c>
      <c r="E14">
        <f t="shared" si="0"/>
        <v>7.8333333333333324E-2</v>
      </c>
      <c r="F14">
        <f t="shared" si="3"/>
        <v>1.0783333333333334</v>
      </c>
      <c r="G14" s="10">
        <f t="shared" si="4"/>
        <v>6.5779132988326685</v>
      </c>
      <c r="H14" s="15">
        <v>2.58E-2</v>
      </c>
      <c r="I14">
        <v>-2.6599999999999999E-2</v>
      </c>
      <c r="J14">
        <v>-0.13100000000000001</v>
      </c>
      <c r="K14">
        <f t="shared" si="1"/>
        <v>-4.3933333333333331E-2</v>
      </c>
      <c r="L14">
        <f t="shared" si="5"/>
        <v>0.95606666666666662</v>
      </c>
      <c r="M14" s="16">
        <f t="shared" si="6"/>
        <v>6.9508783111609791</v>
      </c>
      <c r="N14" s="6">
        <f t="shared" si="9"/>
        <v>0.12226666666666666</v>
      </c>
      <c r="P14" s="14">
        <v>-0.124</v>
      </c>
      <c r="Q14">
        <v>0.158</v>
      </c>
      <c r="R14">
        <v>5.7099999999999998E-2</v>
      </c>
      <c r="S14" s="10">
        <f t="shared" si="7"/>
        <v>3.0366666666666667E-2</v>
      </c>
      <c r="T14" s="15">
        <v>2.12E-2</v>
      </c>
      <c r="U14">
        <v>-7.7299999999999994E-2</v>
      </c>
      <c r="V14">
        <v>-0.108</v>
      </c>
      <c r="W14" s="16">
        <f t="shared" si="8"/>
        <v>-5.4699999999999999E-2</v>
      </c>
      <c r="X14" s="6">
        <f t="shared" si="2"/>
        <v>8.5066666666666665E-2</v>
      </c>
    </row>
    <row r="15" spans="1:24" x14ac:dyDescent="0.35">
      <c r="A15" s="7" t="s">
        <v>30</v>
      </c>
      <c r="B15" s="14">
        <v>8.3000000000000004E-2</v>
      </c>
      <c r="C15">
        <v>0.11600000000000001</v>
      </c>
      <c r="D15">
        <v>0.34300000000000003</v>
      </c>
      <c r="E15">
        <f t="shared" si="0"/>
        <v>0.18066666666666667</v>
      </c>
      <c r="F15">
        <f t="shared" si="3"/>
        <v>1.1806666666666668</v>
      </c>
      <c r="G15" s="10">
        <f t="shared" si="4"/>
        <v>7.2021542208548119</v>
      </c>
      <c r="H15" s="15">
        <v>-0.107</v>
      </c>
      <c r="I15">
        <v>-8.3699999999999997E-2</v>
      </c>
      <c r="J15">
        <v>-0.29799999999999999</v>
      </c>
      <c r="K15">
        <f t="shared" si="1"/>
        <v>-0.16289999999999999</v>
      </c>
      <c r="L15">
        <f t="shared" si="5"/>
        <v>0.83709999999999996</v>
      </c>
      <c r="M15" s="16">
        <f t="shared" si="6"/>
        <v>6.0859565939678433</v>
      </c>
      <c r="N15" s="6">
        <f t="shared" si="9"/>
        <v>0.34356666666666669</v>
      </c>
      <c r="P15" s="14">
        <v>2.0400000000000001E-2</v>
      </c>
      <c r="Q15">
        <v>7.5700000000000003E-2</v>
      </c>
      <c r="R15">
        <v>8.4199999999999997E-2</v>
      </c>
      <c r="S15" s="10">
        <f t="shared" si="7"/>
        <v>6.0100000000000008E-2</v>
      </c>
      <c r="T15" s="15">
        <v>0.126</v>
      </c>
      <c r="U15">
        <v>-0.14099999999999999</v>
      </c>
      <c r="V15">
        <v>-0.11799999999999999</v>
      </c>
      <c r="W15" s="16">
        <f t="shared" si="8"/>
        <v>-4.4333333333333329E-2</v>
      </c>
      <c r="X15" s="6">
        <f t="shared" si="2"/>
        <v>0.10443333333333334</v>
      </c>
    </row>
    <row r="16" spans="1:24" x14ac:dyDescent="0.35">
      <c r="A16" s="7" t="s">
        <v>31</v>
      </c>
      <c r="B16" s="14">
        <v>0.13600000000000001</v>
      </c>
      <c r="C16">
        <v>0.21199999999999999</v>
      </c>
      <c r="D16">
        <v>0.158</v>
      </c>
      <c r="E16">
        <f t="shared" si="0"/>
        <v>0.16866666666666666</v>
      </c>
      <c r="F16">
        <f t="shared" si="3"/>
        <v>1.1686666666666667</v>
      </c>
      <c r="G16" s="10">
        <f t="shared" si="4"/>
        <v>7.1289533309759943</v>
      </c>
      <c r="H16" s="15">
        <v>-0.17599999999999999</v>
      </c>
      <c r="I16">
        <v>-0.11600000000000001</v>
      </c>
      <c r="J16">
        <v>-9.2600000000000002E-2</v>
      </c>
      <c r="K16">
        <f t="shared" si="1"/>
        <v>-0.12820000000000001</v>
      </c>
      <c r="L16">
        <f t="shared" si="5"/>
        <v>0.87180000000000002</v>
      </c>
      <c r="M16" s="16">
        <f t="shared" si="6"/>
        <v>6.3382355257689245</v>
      </c>
      <c r="N16" s="6">
        <f t="shared" si="9"/>
        <v>0.29686666666666667</v>
      </c>
      <c r="P16" s="14">
        <v>-2.87E-2</v>
      </c>
      <c r="Q16">
        <v>7.4700000000000003E-2</v>
      </c>
      <c r="R16">
        <v>2.6599999999999999E-2</v>
      </c>
      <c r="S16" s="10">
        <f t="shared" si="7"/>
        <v>2.4199999999999999E-2</v>
      </c>
      <c r="T16" s="15">
        <v>0.12</v>
      </c>
      <c r="U16">
        <v>-0.157</v>
      </c>
      <c r="V16">
        <v>-0.11799999999999999</v>
      </c>
      <c r="W16" s="16">
        <f t="shared" si="8"/>
        <v>-5.1666666666666666E-2</v>
      </c>
      <c r="X16" s="6">
        <f t="shared" si="2"/>
        <v>7.5866666666666666E-2</v>
      </c>
    </row>
    <row r="17" spans="1:24" x14ac:dyDescent="0.35">
      <c r="A17" s="7" t="s">
        <v>32</v>
      </c>
      <c r="B17" s="14">
        <v>6.1799999999999997E-3</v>
      </c>
      <c r="C17">
        <v>-0.124</v>
      </c>
      <c r="D17">
        <v>9.7100000000000006E-2</v>
      </c>
      <c r="E17">
        <f t="shared" si="0"/>
        <v>-6.9066666666666625E-3</v>
      </c>
      <c r="F17">
        <f t="shared" si="3"/>
        <v>0.99309333333333338</v>
      </c>
      <c r="G17" s="10">
        <f t="shared" si="4"/>
        <v>6.0579429777267988</v>
      </c>
      <c r="H17" s="15">
        <v>3.8600000000000002E-2</v>
      </c>
      <c r="I17">
        <v>1.61E-2</v>
      </c>
      <c r="J17">
        <v>-2.7900000000000001E-2</v>
      </c>
      <c r="K17">
        <f t="shared" si="1"/>
        <v>8.9333333333333331E-3</v>
      </c>
      <c r="L17">
        <f t="shared" si="5"/>
        <v>1.0089333333333332</v>
      </c>
      <c r="M17" s="16">
        <f t="shared" si="6"/>
        <v>7.3352341092748254</v>
      </c>
      <c r="N17" s="6">
        <f t="shared" si="9"/>
        <v>-1.5839999999999996E-2</v>
      </c>
      <c r="P17" s="14">
        <v>7.0800000000000002E-2</v>
      </c>
      <c r="Q17">
        <v>-6.7199999999999996E-2</v>
      </c>
      <c r="R17">
        <v>2.47E-2</v>
      </c>
      <c r="S17" s="10">
        <f t="shared" si="7"/>
        <v>9.4333333333333352E-3</v>
      </c>
      <c r="T17" s="15">
        <v>5.53E-4</v>
      </c>
      <c r="U17">
        <v>-6.2899999999999998E-2</v>
      </c>
      <c r="V17">
        <v>2.9000000000000001E-2</v>
      </c>
      <c r="W17" s="16">
        <f t="shared" si="8"/>
        <v>-1.1115666666666668E-2</v>
      </c>
      <c r="X17" s="6">
        <f t="shared" si="2"/>
        <v>2.0549000000000005E-2</v>
      </c>
    </row>
    <row r="18" spans="1:24" x14ac:dyDescent="0.35">
      <c r="A18" s="7" t="s">
        <v>33</v>
      </c>
      <c r="B18" s="14">
        <v>2.1899999999999999E-2</v>
      </c>
      <c r="C18">
        <v>-1.24E-2</v>
      </c>
      <c r="D18">
        <v>-7.4800000000000005E-2</v>
      </c>
      <c r="E18">
        <f t="shared" si="0"/>
        <v>-2.176666666666667E-2</v>
      </c>
      <c r="F18">
        <f t="shared" si="3"/>
        <v>0.97823333333333329</v>
      </c>
      <c r="G18" s="10">
        <f t="shared" si="4"/>
        <v>5.9672958757601959</v>
      </c>
      <c r="H18" s="15">
        <v>6.7799999999999999E-2</v>
      </c>
      <c r="I18">
        <v>1.0200000000000001E-2</v>
      </c>
      <c r="J18">
        <v>2.3699999999999999E-2</v>
      </c>
      <c r="K18">
        <f t="shared" si="1"/>
        <v>3.39E-2</v>
      </c>
      <c r="L18">
        <f t="shared" si="5"/>
        <v>1.0339</v>
      </c>
      <c r="M18" s="16">
        <f t="shared" si="6"/>
        <v>7.5167489218771406</v>
      </c>
      <c r="N18" s="6">
        <f t="shared" si="9"/>
        <v>-5.566666666666667E-2</v>
      </c>
      <c r="P18" s="14">
        <v>-6.4699999999999994E-2</v>
      </c>
      <c r="Q18">
        <v>0.10100000000000001</v>
      </c>
      <c r="R18">
        <v>-3.4299999999999997E-2</v>
      </c>
      <c r="S18" s="10">
        <f t="shared" si="7"/>
        <v>6.6666666666667185E-4</v>
      </c>
      <c r="T18" s="15">
        <v>-2.87E-2</v>
      </c>
      <c r="U18">
        <v>2.99E-3</v>
      </c>
      <c r="V18">
        <v>-5.8300000000000001E-3</v>
      </c>
      <c r="W18" s="16">
        <f t="shared" si="8"/>
        <v>-1.0513333333333333E-2</v>
      </c>
      <c r="X18" s="6">
        <f t="shared" si="2"/>
        <v>1.1180000000000004E-2</v>
      </c>
    </row>
    <row r="19" spans="1:24" ht="15" thickBot="1" x14ac:dyDescent="0.4">
      <c r="A19" s="7" t="s">
        <v>34</v>
      </c>
      <c r="B19" s="17">
        <v>4.1500000000000002E-2</v>
      </c>
      <c r="C19" s="18">
        <v>-4.0099999999999997E-2</v>
      </c>
      <c r="D19" s="18">
        <v>4.19E-2</v>
      </c>
      <c r="E19" s="18">
        <f t="shared" si="0"/>
        <v>1.4433333333333334E-2</v>
      </c>
      <c r="F19" s="18">
        <f t="shared" si="3"/>
        <v>1.0144333333333333</v>
      </c>
      <c r="G19" s="19">
        <f t="shared" si="4"/>
        <v>6.1881185602279638</v>
      </c>
      <c r="H19" s="20">
        <v>1.54E-2</v>
      </c>
      <c r="I19" s="18">
        <v>-8.6899999999999998E-3</v>
      </c>
      <c r="J19" s="18">
        <v>-6.1699999999999998E-2</v>
      </c>
      <c r="K19" s="18">
        <f t="shared" si="1"/>
        <v>-1.8329999999999999E-2</v>
      </c>
      <c r="L19" s="18">
        <f t="shared" si="5"/>
        <v>0.98167000000000004</v>
      </c>
      <c r="M19" s="21">
        <f>L19/$L$20*100</f>
        <v>7.1370218726560903</v>
      </c>
      <c r="N19" s="22">
        <f t="shared" si="9"/>
        <v>3.2763333333333332E-2</v>
      </c>
      <c r="P19" s="17">
        <v>8.4000000000000005E-2</v>
      </c>
      <c r="Q19" s="18">
        <v>-2.7400000000000001E-2</v>
      </c>
      <c r="R19" s="18">
        <v>3.63E-3</v>
      </c>
      <c r="S19" s="19">
        <f t="shared" si="7"/>
        <v>2.007666666666667E-2</v>
      </c>
      <c r="T19" s="20">
        <v>8.0199999999999994E-2</v>
      </c>
      <c r="U19" s="18">
        <v>-6.9100000000000003E-3</v>
      </c>
      <c r="V19" s="18">
        <v>-7.7700000000000005E-2</v>
      </c>
      <c r="W19" s="21">
        <f t="shared" si="8"/>
        <v>-1.4700000000000036E-3</v>
      </c>
      <c r="X19" s="22">
        <f t="shared" si="2"/>
        <v>2.1546666666666672E-2</v>
      </c>
    </row>
    <row r="20" spans="1:24" x14ac:dyDescent="0.35">
      <c r="D20" s="7" t="s">
        <v>35</v>
      </c>
      <c r="E20" s="7">
        <f>SUM(E5:E19)</f>
        <v>1.3932433333333336</v>
      </c>
      <c r="F20" s="7">
        <f>SUM(F5:F19)</f>
        <v>16.393243333333334</v>
      </c>
      <c r="G20" s="7">
        <f>SUM(G5:G19)</f>
        <v>100</v>
      </c>
      <c r="J20" s="7" t="s">
        <v>35</v>
      </c>
      <c r="K20" s="7">
        <f>SUM(K5:K19)</f>
        <v>-1.2453833333333333</v>
      </c>
      <c r="L20" s="7">
        <f>SUM(L5:L19)</f>
        <v>13.754616666666665</v>
      </c>
      <c r="M20" s="7">
        <f>SUM(M5:M19)</f>
        <v>100.00000000000001</v>
      </c>
    </row>
  </sheetData>
  <mergeCells count="6">
    <mergeCell ref="B2:N2"/>
    <mergeCell ref="P2:X2"/>
    <mergeCell ref="B3:G3"/>
    <mergeCell ref="H3:M3"/>
    <mergeCell ref="P3:S3"/>
    <mergeCell ref="T3:W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Pamela Bitterli</dc:creator>
  <cp:lastModifiedBy>Pamela Bitterli</cp:lastModifiedBy>
  <dcterms:created xsi:type="dcterms:W3CDTF">2024-09-12T12:31:45Z</dcterms:created>
  <dcterms:modified xsi:type="dcterms:W3CDTF">2024-11-06T10:18:23Z</dcterms:modified>
</cp:coreProperties>
</file>