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a-my.sharepoint.com/personal/josu491_uoa_auckland_ac_nz/Documents/Documents/working/Manuscripts to comment on/Jaros_2024_CAD/"/>
    </mc:Choice>
  </mc:AlternateContent>
  <xr:revisionPtr revIDLastSave="12" documentId="13_ncr:1_{B078DF9B-F3B7-412A-9715-2A543B0E9618}" xr6:coauthVersionLast="47" xr6:coauthVersionMax="47" xr10:uidLastSave="{88C2A23B-2B0F-4DA2-B33F-FAED45C07A4E}"/>
  <bookViews>
    <workbookView xWindow="-110" yWindow="-110" windowWidth="19420" windowHeight="10300" xr2:uid="{7296C9AD-9196-6D49-9020-56EAA9BAFC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N21" i="1"/>
  <c r="M21" i="1"/>
  <c r="N25" i="1"/>
  <c r="N32" i="1"/>
  <c r="L45" i="1"/>
  <c r="L36" i="1"/>
  <c r="N12" i="1"/>
  <c r="M12" i="1"/>
  <c r="H4" i="1"/>
  <c r="H7" i="1" s="1"/>
  <c r="L37" i="1"/>
  <c r="L38" i="1"/>
  <c r="L39" i="1"/>
  <c r="L40" i="1"/>
  <c r="L41" i="1"/>
  <c r="L42" i="1"/>
  <c r="L43" i="1"/>
  <c r="H5" i="1"/>
  <c r="H6" i="1"/>
  <c r="N26" i="1"/>
  <c r="N27" i="1"/>
  <c r="N28" i="1"/>
  <c r="N29" i="1"/>
  <c r="N30" i="1"/>
  <c r="N14" i="1"/>
  <c r="N15" i="1"/>
  <c r="N17" i="1"/>
  <c r="N19" i="1"/>
  <c r="M13" i="1"/>
  <c r="M14" i="1"/>
  <c r="M15" i="1"/>
  <c r="M16" i="1"/>
  <c r="M17" i="1"/>
  <c r="M18" i="1"/>
  <c r="M19" i="1"/>
  <c r="M20" i="1" l="1"/>
  <c r="N31" i="1"/>
  <c r="N20" i="1"/>
  <c r="L44" i="1"/>
</calcChain>
</file>

<file path=xl/sharedStrings.xml><?xml version="1.0" encoding="utf-8"?>
<sst xmlns="http://schemas.openxmlformats.org/spreadsheetml/2006/main" count="274" uniqueCount="123">
  <si>
    <t>ENST00000409525.1</t>
  </si>
  <si>
    <t>ENST00000375864.4</t>
  </si>
  <si>
    <t>Lung</t>
  </si>
  <si>
    <t>ENST00000471088.1</t>
  </si>
  <si>
    <t>Whole Blood</t>
  </si>
  <si>
    <t>LY6G5B</t>
  </si>
  <si>
    <t>ENST00000570103.5</t>
  </si>
  <si>
    <t>ENST00000565646.5</t>
  </si>
  <si>
    <t>ENST00000562602.1</t>
  </si>
  <si>
    <t>ENST00000564286.1</t>
  </si>
  <si>
    <t>ENST00000612761.1</t>
  </si>
  <si>
    <t>ENST00000570279.1</t>
  </si>
  <si>
    <t>ENST00000566901.5</t>
  </si>
  <si>
    <t>ENST00000283882.3</t>
  </si>
  <si>
    <t>CFDP1</t>
  </si>
  <si>
    <t>Coronary Artery</t>
  </si>
  <si>
    <t>MAT2A</t>
  </si>
  <si>
    <t>ENST00000306434.7</t>
  </si>
  <si>
    <t>ENST00000481412.5</t>
  </si>
  <si>
    <t>ENST00000465151.5</t>
  </si>
  <si>
    <t>ENST00000490878.1</t>
  </si>
  <si>
    <t>ENST00000469221.5</t>
  </si>
  <si>
    <t>ENST00000409017.1</t>
  </si>
  <si>
    <t>RPS18</t>
  </si>
  <si>
    <t>ENST00000474973.5</t>
  </si>
  <si>
    <t>ENST00000474626.5</t>
  </si>
  <si>
    <t>ENST00000476222.5</t>
  </si>
  <si>
    <t>ENST00000490191.5</t>
  </si>
  <si>
    <t>ENST00000472218.1</t>
  </si>
  <si>
    <t>ENST00000496813.5</t>
  </si>
  <si>
    <t>ENST00000479802.1</t>
  </si>
  <si>
    <t>ENST00000439602.6</t>
  </si>
  <si>
    <t>Exon 1</t>
  </si>
  <si>
    <t>Exon 2</t>
  </si>
  <si>
    <t>Exon 3</t>
  </si>
  <si>
    <t>Exon 4</t>
  </si>
  <si>
    <t>Exon 5</t>
  </si>
  <si>
    <t>Exon 6</t>
  </si>
  <si>
    <t>Exon 7</t>
  </si>
  <si>
    <t>113 bp</t>
  </si>
  <si>
    <t>99 bp</t>
  </si>
  <si>
    <t>87 bp</t>
  </si>
  <si>
    <t>102 bp</t>
  </si>
  <si>
    <t>92 bp</t>
  </si>
  <si>
    <t>120 bp</t>
  </si>
  <si>
    <t>-</t>
  </si>
  <si>
    <t>35 bp</t>
  </si>
  <si>
    <t>303 bp</t>
  </si>
  <si>
    <t>115 bp</t>
  </si>
  <si>
    <t>48 bp</t>
  </si>
  <si>
    <t>140 bp</t>
  </si>
  <si>
    <t>24 bp</t>
  </si>
  <si>
    <t>330 bp</t>
  </si>
  <si>
    <t>563 bp</t>
  </si>
  <si>
    <t>546 bp</t>
  </si>
  <si>
    <t>201 bp</t>
  </si>
  <si>
    <t>595 bp</t>
  </si>
  <si>
    <t>27 bp</t>
  </si>
  <si>
    <t>158 bp</t>
  </si>
  <si>
    <t>Exon 8</t>
  </si>
  <si>
    <t>Exon 9</t>
  </si>
  <si>
    <t>214 bp</t>
  </si>
  <si>
    <t>78 bp</t>
  </si>
  <si>
    <t>123 bp</t>
  </si>
  <si>
    <t>144 bp</t>
  </si>
  <si>
    <t>219 bp</t>
  </si>
  <si>
    <t>183 bp</t>
  </si>
  <si>
    <t>134 bp</t>
  </si>
  <si>
    <t>1611 bp</t>
  </si>
  <si>
    <t>359 bp</t>
  </si>
  <si>
    <t>708 bp</t>
  </si>
  <si>
    <t>69 bp</t>
  </si>
  <si>
    <t>593 bp</t>
  </si>
  <si>
    <t>318 bp</t>
  </si>
  <si>
    <t>264 bp</t>
  </si>
  <si>
    <t>301 bp</t>
  </si>
  <si>
    <t>211 bp</t>
  </si>
  <si>
    <t>402 bp</t>
  </si>
  <si>
    <t>372 bp</t>
  </si>
  <si>
    <t>333 bp</t>
  </si>
  <si>
    <t>159 bp</t>
  </si>
  <si>
    <t>128 bp</t>
  </si>
  <si>
    <t>220 bp</t>
  </si>
  <si>
    <t>118 bp</t>
  </si>
  <si>
    <t>197 bp</t>
  </si>
  <si>
    <t>75 bp</t>
  </si>
  <si>
    <t>185 bp</t>
  </si>
  <si>
    <t>345 bp</t>
  </si>
  <si>
    <t>135 bp</t>
  </si>
  <si>
    <t>415 bp</t>
  </si>
  <si>
    <t>227 bp</t>
  </si>
  <si>
    <t>122 bp</t>
  </si>
  <si>
    <t>127 bp</t>
  </si>
  <si>
    <t>182 bp</t>
  </si>
  <si>
    <t>365 bp</t>
  </si>
  <si>
    <t>30 bp</t>
  </si>
  <si>
    <t>528 bp</t>
  </si>
  <si>
    <t>173 bp</t>
  </si>
  <si>
    <t>906 bp</t>
  </si>
  <si>
    <t>599 bp</t>
  </si>
  <si>
    <t>842 bp</t>
  </si>
  <si>
    <t>129 bp</t>
  </si>
  <si>
    <t>1683 bp</t>
  </si>
  <si>
    <t>61 bp</t>
  </si>
  <si>
    <t>616 bp</t>
  </si>
  <si>
    <t>Change in expression</t>
  </si>
  <si>
    <t>Average</t>
  </si>
  <si>
    <t>Gene</t>
  </si>
  <si>
    <t>Isoform</t>
  </si>
  <si>
    <t xml:space="preserve">Change in expression </t>
  </si>
  <si>
    <t>Whole blood:lung</t>
  </si>
  <si>
    <t>Isoform composition (length bp)</t>
  </si>
  <si>
    <t>Coronary:Lung</t>
  </si>
  <si>
    <t>Coronary:Whole blood</t>
  </si>
  <si>
    <t>whole blood:Coronary</t>
  </si>
  <si>
    <t>ND</t>
  </si>
  <si>
    <t>ND, not detected</t>
  </si>
  <si>
    <t>Isoform expression (TPM)</t>
  </si>
  <si>
    <r>
      <t>Whole Blood</t>
    </r>
    <r>
      <rPr>
        <sz val="10"/>
        <color rgb="FF333333"/>
        <rFont val="Calibri"/>
        <family val="2"/>
      </rPr>
      <t>ⱡ</t>
    </r>
  </si>
  <si>
    <t>Coronary Arteryⱡ</t>
  </si>
  <si>
    <t>Whole Bloodⱡ</t>
  </si>
  <si>
    <t>ⱡ, risk tissue</t>
  </si>
  <si>
    <t>stdev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</si>
</sst>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i/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rgb="FF33333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1" fillId="0" borderId="1" xfId="0" applyFont="1" applyBorder="1"/>
    <xf numFmtId="0" fontId="2" fillId="0" borderId="4" xfId="0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1" fillId="0" borderId="0" xfId="0" applyFont="1"/>
    <xf numFmtId="0" fontId="3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1" fillId="0" borderId="7" xfId="0" applyFont="1" applyBorder="1"/>
    <xf numFmtId="0" fontId="2" fillId="0" borderId="1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452F5-B300-1B4B-82C3-130FC5979B95}">
  <dimension ref="A2:N53"/>
  <sheetViews>
    <sheetView tabSelected="1" topLeftCell="F16" zoomScale="115" zoomScaleNormal="115" workbookViewId="0">
      <selection activeCell="N31" sqref="N31"/>
    </sheetView>
  </sheetViews>
  <sheetFormatPr defaultColWidth="10.6640625" defaultRowHeight="13" x14ac:dyDescent="0.3"/>
  <cols>
    <col min="1" max="1" width="10.6640625" style="17"/>
    <col min="2" max="2" width="17" style="17" customWidth="1"/>
    <col min="3" max="3" width="10" style="17" bestFit="1" customWidth="1"/>
    <col min="4" max="4" width="12.33203125" style="17" bestFit="1" customWidth="1"/>
    <col min="5" max="7" width="11.83203125" style="17" customWidth="1"/>
    <col min="8" max="8" width="15.25" style="17" customWidth="1"/>
    <col min="9" max="11" width="11.83203125" style="17" customWidth="1"/>
    <col min="12" max="12" width="16.08203125" style="17" customWidth="1"/>
    <col min="13" max="13" width="11.83203125" style="17" customWidth="1"/>
    <col min="14" max="14" width="21.1640625" style="17" customWidth="1"/>
    <col min="15" max="16384" width="10.6640625" style="17"/>
  </cols>
  <sheetData>
    <row r="2" spans="1:14" x14ac:dyDescent="0.3">
      <c r="A2" s="2" t="s">
        <v>107</v>
      </c>
      <c r="B2" s="2" t="s">
        <v>108</v>
      </c>
      <c r="C2" s="46" t="s">
        <v>117</v>
      </c>
      <c r="D2" s="47"/>
      <c r="E2" s="48" t="s">
        <v>111</v>
      </c>
      <c r="F2" s="49"/>
      <c r="G2" s="50"/>
      <c r="H2" s="18" t="s">
        <v>109</v>
      </c>
    </row>
    <row r="3" spans="1:14" x14ac:dyDescent="0.3">
      <c r="A3" s="19"/>
      <c r="B3" s="19"/>
      <c r="C3" s="20" t="s">
        <v>2</v>
      </c>
      <c r="D3" s="21" t="s">
        <v>118</v>
      </c>
      <c r="E3" s="22" t="s">
        <v>32</v>
      </c>
      <c r="F3" s="23" t="s">
        <v>33</v>
      </c>
      <c r="G3" s="24" t="s">
        <v>34</v>
      </c>
      <c r="H3" s="25" t="s">
        <v>110</v>
      </c>
      <c r="J3" s="33"/>
    </row>
    <row r="4" spans="1:14" x14ac:dyDescent="0.3">
      <c r="A4" s="26" t="s">
        <v>5</v>
      </c>
      <c r="B4" s="27" t="s">
        <v>0</v>
      </c>
      <c r="C4" s="28">
        <v>14.8</v>
      </c>
      <c r="D4" s="29">
        <v>2.27</v>
      </c>
      <c r="E4" s="28" t="s">
        <v>98</v>
      </c>
      <c r="F4" s="27" t="s">
        <v>99</v>
      </c>
      <c r="G4" s="30" t="s">
        <v>45</v>
      </c>
      <c r="H4" s="31">
        <f>SUM(D4/C4)</f>
        <v>0.15337837837837837</v>
      </c>
      <c r="J4" s="12"/>
    </row>
    <row r="5" spans="1:14" x14ac:dyDescent="0.3">
      <c r="A5" s="32"/>
      <c r="B5" s="27" t="s">
        <v>1</v>
      </c>
      <c r="C5" s="28">
        <v>12.6</v>
      </c>
      <c r="D5" s="29">
        <v>1.42</v>
      </c>
      <c r="E5" s="28" t="s">
        <v>100</v>
      </c>
      <c r="F5" s="27" t="s">
        <v>101</v>
      </c>
      <c r="G5" s="30" t="s">
        <v>102</v>
      </c>
      <c r="H5" s="31">
        <f t="shared" ref="H5:H6" si="0">SUM(D5/C5)</f>
        <v>0.1126984126984127</v>
      </c>
    </row>
    <row r="6" spans="1:14" x14ac:dyDescent="0.3">
      <c r="A6" s="19"/>
      <c r="B6" s="42" t="s">
        <v>3</v>
      </c>
      <c r="C6" s="20">
        <v>0.57999999999999996</v>
      </c>
      <c r="D6" s="21">
        <v>1.1000000000000001</v>
      </c>
      <c r="E6" s="20" t="s">
        <v>103</v>
      </c>
      <c r="F6" s="42" t="s">
        <v>104</v>
      </c>
      <c r="G6" s="43"/>
      <c r="H6" s="44">
        <f t="shared" si="0"/>
        <v>1.8965517241379313</v>
      </c>
    </row>
    <row r="7" spans="1:14" x14ac:dyDescent="0.3">
      <c r="A7" s="32"/>
      <c r="B7" s="27"/>
      <c r="C7" s="27"/>
      <c r="D7" s="32"/>
      <c r="E7" s="32"/>
      <c r="F7" s="32"/>
      <c r="G7" s="26" t="s">
        <v>106</v>
      </c>
      <c r="H7" s="26">
        <f>AVERAGE(H4:H6)</f>
        <v>0.7208761717382407</v>
      </c>
    </row>
    <row r="8" spans="1:14" x14ac:dyDescent="0.3">
      <c r="A8" s="32"/>
      <c r="B8" s="27"/>
      <c r="C8" s="27"/>
      <c r="D8" s="32"/>
      <c r="E8" s="32"/>
      <c r="F8" s="32"/>
      <c r="G8" s="26"/>
      <c r="H8" s="26">
        <f>STDEV(H4:H6)</f>
        <v>1.0183680416650303</v>
      </c>
    </row>
    <row r="9" spans="1:14" x14ac:dyDescent="0.3">
      <c r="B9" s="12"/>
      <c r="C9" s="12"/>
      <c r="G9" s="11"/>
      <c r="H9" s="11"/>
    </row>
    <row r="10" spans="1:14" x14ac:dyDescent="0.3">
      <c r="A10" s="1" t="s">
        <v>107</v>
      </c>
      <c r="B10" s="1" t="s">
        <v>108</v>
      </c>
      <c r="C10" s="46" t="s">
        <v>117</v>
      </c>
      <c r="D10" s="51"/>
      <c r="E10" s="51"/>
      <c r="F10" s="48" t="s">
        <v>111</v>
      </c>
      <c r="G10" s="49"/>
      <c r="H10" s="49"/>
      <c r="I10" s="49"/>
      <c r="J10" s="49"/>
      <c r="K10" s="49"/>
      <c r="L10" s="50"/>
      <c r="M10" s="34" t="s">
        <v>109</v>
      </c>
      <c r="N10" s="35"/>
    </row>
    <row r="11" spans="1:14" x14ac:dyDescent="0.3">
      <c r="A11" s="4"/>
      <c r="B11" s="36"/>
      <c r="C11" s="5" t="s">
        <v>2</v>
      </c>
      <c r="D11" s="36" t="s">
        <v>4</v>
      </c>
      <c r="E11" s="40" t="s">
        <v>119</v>
      </c>
      <c r="F11" s="7" t="s">
        <v>32</v>
      </c>
      <c r="G11" s="8" t="s">
        <v>33</v>
      </c>
      <c r="H11" s="8" t="s">
        <v>34</v>
      </c>
      <c r="I11" s="8" t="s">
        <v>35</v>
      </c>
      <c r="J11" s="8" t="s">
        <v>36</v>
      </c>
      <c r="K11" s="8" t="s">
        <v>37</v>
      </c>
      <c r="L11" s="9" t="s">
        <v>38</v>
      </c>
      <c r="M11" s="8" t="s">
        <v>112</v>
      </c>
      <c r="N11" s="9" t="s">
        <v>113</v>
      </c>
    </row>
    <row r="12" spans="1:14" x14ac:dyDescent="0.3">
      <c r="A12" s="11" t="s">
        <v>14</v>
      </c>
      <c r="B12" s="12" t="s">
        <v>13</v>
      </c>
      <c r="C12" s="13">
        <v>39.6</v>
      </c>
      <c r="D12" s="12">
        <v>4.8899999999999997</v>
      </c>
      <c r="E12" s="41">
        <v>41</v>
      </c>
      <c r="F12" s="13" t="s">
        <v>84</v>
      </c>
      <c r="G12" s="12" t="s">
        <v>83</v>
      </c>
      <c r="H12" s="12" t="s">
        <v>82</v>
      </c>
      <c r="I12" s="12" t="s">
        <v>81</v>
      </c>
      <c r="J12" s="12" t="s">
        <v>44</v>
      </c>
      <c r="K12" s="12" t="s">
        <v>80</v>
      </c>
      <c r="L12" s="15" t="s">
        <v>79</v>
      </c>
      <c r="M12" s="12">
        <f>SUM(E12/C12)</f>
        <v>1.0353535353535352</v>
      </c>
      <c r="N12" s="15">
        <f>SUM(E12/D12)</f>
        <v>8.3844580777096116</v>
      </c>
    </row>
    <row r="13" spans="1:14" x14ac:dyDescent="0.3">
      <c r="B13" s="12" t="s">
        <v>6</v>
      </c>
      <c r="C13" s="13">
        <v>4.6399999999999997</v>
      </c>
      <c r="D13" s="12" t="s">
        <v>115</v>
      </c>
      <c r="E13" s="41">
        <v>1.2</v>
      </c>
      <c r="F13" s="13" t="s">
        <v>80</v>
      </c>
      <c r="G13" s="12" t="s">
        <v>80</v>
      </c>
      <c r="H13" s="12" t="s">
        <v>87</v>
      </c>
      <c r="I13" s="12" t="s">
        <v>45</v>
      </c>
      <c r="J13" s="12" t="s">
        <v>45</v>
      </c>
      <c r="K13" s="12" t="s">
        <v>45</v>
      </c>
      <c r="L13" s="15" t="s">
        <v>45</v>
      </c>
      <c r="M13" s="12">
        <f t="shared" ref="M13:M19" si="1">SUM(E13/C13)</f>
        <v>0.25862068965517243</v>
      </c>
      <c r="N13" s="15"/>
    </row>
    <row r="14" spans="1:14" x14ac:dyDescent="0.3">
      <c r="B14" s="12" t="s">
        <v>7</v>
      </c>
      <c r="C14" s="13">
        <v>1.52</v>
      </c>
      <c r="D14" s="12">
        <v>0.11</v>
      </c>
      <c r="E14" s="41">
        <v>1.8</v>
      </c>
      <c r="F14" s="13" t="s">
        <v>86</v>
      </c>
      <c r="G14" s="12" t="s">
        <v>82</v>
      </c>
      <c r="H14" s="12" t="s">
        <v>81</v>
      </c>
      <c r="I14" s="12" t="s">
        <v>85</v>
      </c>
      <c r="J14" s="12" t="s">
        <v>45</v>
      </c>
      <c r="K14" s="12" t="s">
        <v>45</v>
      </c>
      <c r="L14" s="15" t="s">
        <v>45</v>
      </c>
      <c r="M14" s="12">
        <f t="shared" si="1"/>
        <v>1.1842105263157894</v>
      </c>
      <c r="N14" s="15">
        <f>SUM(E14/D14)</f>
        <v>16.363636363636363</v>
      </c>
    </row>
    <row r="15" spans="1:14" x14ac:dyDescent="0.3">
      <c r="B15" s="12" t="s">
        <v>8</v>
      </c>
      <c r="C15" s="13">
        <v>1.1200000000000001</v>
      </c>
      <c r="D15" s="12">
        <v>0.08</v>
      </c>
      <c r="E15" s="41">
        <v>0.875</v>
      </c>
      <c r="F15" s="13" t="s">
        <v>89</v>
      </c>
      <c r="G15" s="12" t="s">
        <v>45</v>
      </c>
      <c r="H15" s="12" t="s">
        <v>88</v>
      </c>
      <c r="I15" s="12" t="s">
        <v>45</v>
      </c>
      <c r="J15" s="12" t="s">
        <v>45</v>
      </c>
      <c r="K15" s="12" t="s">
        <v>45</v>
      </c>
      <c r="L15" s="15" t="s">
        <v>45</v>
      </c>
      <c r="M15" s="12">
        <f t="shared" si="1"/>
        <v>0.78124999999999989</v>
      </c>
      <c r="N15" s="15">
        <f>SUM(E15/D15)</f>
        <v>10.9375</v>
      </c>
    </row>
    <row r="16" spans="1:14" x14ac:dyDescent="0.3">
      <c r="B16" s="12" t="s">
        <v>9</v>
      </c>
      <c r="C16" s="13">
        <v>0.35</v>
      </c>
      <c r="D16" s="12" t="s">
        <v>115</v>
      </c>
      <c r="E16" s="41">
        <v>0.435</v>
      </c>
      <c r="F16" s="13" t="s">
        <v>93</v>
      </c>
      <c r="G16" s="12" t="s">
        <v>83</v>
      </c>
      <c r="H16" s="12" t="s">
        <v>82</v>
      </c>
      <c r="I16" s="12" t="s">
        <v>81</v>
      </c>
      <c r="J16" s="12" t="s">
        <v>92</v>
      </c>
      <c r="K16" s="12" t="s">
        <v>45</v>
      </c>
      <c r="L16" s="15" t="s">
        <v>45</v>
      </c>
      <c r="M16" s="12">
        <f t="shared" si="1"/>
        <v>1.2428571428571429</v>
      </c>
      <c r="N16" s="15"/>
    </row>
    <row r="17" spans="1:14" x14ac:dyDescent="0.3">
      <c r="B17" s="12" t="s">
        <v>10</v>
      </c>
      <c r="C17" s="13">
        <v>0.51</v>
      </c>
      <c r="D17" s="12">
        <v>0.06</v>
      </c>
      <c r="E17" s="41">
        <v>0.27500000000000002</v>
      </c>
      <c r="F17" s="13" t="s">
        <v>95</v>
      </c>
      <c r="G17" s="12" t="s">
        <v>94</v>
      </c>
      <c r="H17" s="12" t="s">
        <v>45</v>
      </c>
      <c r="I17" s="12" t="s">
        <v>45</v>
      </c>
      <c r="J17" s="12" t="s">
        <v>45</v>
      </c>
      <c r="K17" s="12" t="s">
        <v>45</v>
      </c>
      <c r="L17" s="15" t="s">
        <v>45</v>
      </c>
      <c r="M17" s="12">
        <f t="shared" si="1"/>
        <v>0.53921568627450989</v>
      </c>
      <c r="N17" s="15">
        <f>SUM(E17/D17)</f>
        <v>4.5833333333333339</v>
      </c>
    </row>
    <row r="18" spans="1:14" x14ac:dyDescent="0.3">
      <c r="B18" s="12" t="s">
        <v>11</v>
      </c>
      <c r="C18" s="13">
        <v>0.505</v>
      </c>
      <c r="D18" s="12" t="s">
        <v>115</v>
      </c>
      <c r="E18" s="41">
        <v>0.44</v>
      </c>
      <c r="F18" s="13" t="s">
        <v>91</v>
      </c>
      <c r="G18" s="12" t="s">
        <v>90</v>
      </c>
      <c r="H18" s="12" t="s">
        <v>45</v>
      </c>
      <c r="I18" s="12" t="s">
        <v>45</v>
      </c>
      <c r="J18" s="12" t="s">
        <v>45</v>
      </c>
      <c r="K18" s="12" t="s">
        <v>45</v>
      </c>
      <c r="L18" s="15" t="s">
        <v>45</v>
      </c>
      <c r="M18" s="12">
        <f t="shared" si="1"/>
        <v>0.87128712871287128</v>
      </c>
      <c r="N18" s="15"/>
    </row>
    <row r="19" spans="1:14" x14ac:dyDescent="0.3">
      <c r="A19" s="4"/>
      <c r="B19" s="36" t="s">
        <v>12</v>
      </c>
      <c r="C19" s="5">
        <v>0.28999999999999998</v>
      </c>
      <c r="D19" s="36">
        <v>0.12</v>
      </c>
      <c r="E19" s="40">
        <v>0.17499999999999999</v>
      </c>
      <c r="F19" s="5" t="s">
        <v>97</v>
      </c>
      <c r="G19" s="36" t="s">
        <v>83</v>
      </c>
      <c r="H19" s="36" t="s">
        <v>82</v>
      </c>
      <c r="I19" s="36" t="s">
        <v>81</v>
      </c>
      <c r="J19" s="36" t="s">
        <v>96</v>
      </c>
      <c r="K19" s="36" t="s">
        <v>45</v>
      </c>
      <c r="L19" s="37" t="s">
        <v>45</v>
      </c>
      <c r="M19" s="36">
        <f t="shared" si="1"/>
        <v>0.60344827586206895</v>
      </c>
      <c r="N19" s="37">
        <f>SUM(E19/D19)</f>
        <v>1.4583333333333333</v>
      </c>
    </row>
    <row r="20" spans="1:14" x14ac:dyDescent="0.3">
      <c r="L20" s="11" t="s">
        <v>106</v>
      </c>
      <c r="M20" s="11">
        <f>AVERAGE(M12:M19)</f>
        <v>0.81453037312888621</v>
      </c>
      <c r="N20" s="11">
        <f>AVERAGE(N12:N19)</f>
        <v>8.34545222160253</v>
      </c>
    </row>
    <row r="21" spans="1:14" x14ac:dyDescent="0.3">
      <c r="M21" s="17">
        <f>STDEV(M12:M19)</f>
        <v>0.33861238345534628</v>
      </c>
      <c r="N21" s="17">
        <f>STDEV(N12:N19)</f>
        <v>5.7575484189995052</v>
      </c>
    </row>
    <row r="23" spans="1:14" x14ac:dyDescent="0.3">
      <c r="A23" s="1" t="s">
        <v>107</v>
      </c>
      <c r="B23" s="1" t="s">
        <v>108</v>
      </c>
      <c r="C23" s="46" t="s">
        <v>117</v>
      </c>
      <c r="D23" s="47"/>
      <c r="E23" s="48" t="s">
        <v>111</v>
      </c>
      <c r="F23" s="49"/>
      <c r="G23" s="49"/>
      <c r="H23" s="49"/>
      <c r="I23" s="49"/>
      <c r="J23" s="49"/>
      <c r="K23" s="49"/>
      <c r="L23" s="49"/>
      <c r="M23" s="50"/>
      <c r="N23" s="3" t="s">
        <v>109</v>
      </c>
    </row>
    <row r="24" spans="1:14" x14ac:dyDescent="0.3">
      <c r="A24" s="4"/>
      <c r="B24" s="36"/>
      <c r="C24" s="5" t="s">
        <v>4</v>
      </c>
      <c r="D24" s="6" t="s">
        <v>119</v>
      </c>
      <c r="E24" s="7" t="s">
        <v>32</v>
      </c>
      <c r="F24" s="8" t="s">
        <v>33</v>
      </c>
      <c r="G24" s="8" t="s">
        <v>34</v>
      </c>
      <c r="H24" s="8" t="s">
        <v>35</v>
      </c>
      <c r="I24" s="8" t="s">
        <v>36</v>
      </c>
      <c r="J24" s="8" t="s">
        <v>37</v>
      </c>
      <c r="K24" s="8" t="s">
        <v>38</v>
      </c>
      <c r="L24" s="8" t="s">
        <v>59</v>
      </c>
      <c r="M24" s="9" t="s">
        <v>60</v>
      </c>
      <c r="N24" s="10" t="s">
        <v>113</v>
      </c>
    </row>
    <row r="25" spans="1:14" x14ac:dyDescent="0.3">
      <c r="A25" s="11" t="s">
        <v>16</v>
      </c>
      <c r="B25" s="12" t="s">
        <v>22</v>
      </c>
      <c r="C25" s="13">
        <v>1.22</v>
      </c>
      <c r="D25" s="14">
        <v>50</v>
      </c>
      <c r="E25" s="13" t="s">
        <v>69</v>
      </c>
      <c r="F25" s="12" t="s">
        <v>62</v>
      </c>
      <c r="G25" s="12" t="s">
        <v>63</v>
      </c>
      <c r="H25" s="12" t="s">
        <v>39</v>
      </c>
      <c r="I25" s="12" t="s">
        <v>64</v>
      </c>
      <c r="J25" s="12" t="s">
        <v>65</v>
      </c>
      <c r="K25" s="12" t="s">
        <v>66</v>
      </c>
      <c r="L25" s="12" t="s">
        <v>70</v>
      </c>
      <c r="M25" s="15" t="s">
        <v>45</v>
      </c>
      <c r="N25" s="16">
        <f>SUM(D25/C25)</f>
        <v>40.983606557377051</v>
      </c>
    </row>
    <row r="26" spans="1:14" x14ac:dyDescent="0.3">
      <c r="B26" s="12" t="s">
        <v>17</v>
      </c>
      <c r="C26" s="13">
        <v>9.9</v>
      </c>
      <c r="D26" s="14">
        <v>157</v>
      </c>
      <c r="E26" s="13" t="s">
        <v>61</v>
      </c>
      <c r="F26" s="12" t="s">
        <v>62</v>
      </c>
      <c r="G26" s="12" t="s">
        <v>63</v>
      </c>
      <c r="H26" s="12" t="s">
        <v>39</v>
      </c>
      <c r="I26" s="12" t="s">
        <v>64</v>
      </c>
      <c r="J26" s="12" t="s">
        <v>65</v>
      </c>
      <c r="K26" s="12" t="s">
        <v>66</v>
      </c>
      <c r="L26" s="12" t="s">
        <v>67</v>
      </c>
      <c r="M26" s="15" t="s">
        <v>68</v>
      </c>
      <c r="N26" s="16">
        <f t="shared" ref="N26:N30" si="2">SUM(D26/C26)</f>
        <v>15.858585858585858</v>
      </c>
    </row>
    <row r="27" spans="1:14" x14ac:dyDescent="0.3">
      <c r="B27" s="12" t="s">
        <v>18</v>
      </c>
      <c r="C27" s="13">
        <v>0.38</v>
      </c>
      <c r="D27" s="14">
        <v>18.100000000000001</v>
      </c>
      <c r="E27" s="13" t="s">
        <v>71</v>
      </c>
      <c r="F27" s="12" t="s">
        <v>62</v>
      </c>
      <c r="G27" s="12" t="s">
        <v>63</v>
      </c>
      <c r="H27" s="12" t="s">
        <v>39</v>
      </c>
      <c r="I27" s="12" t="s">
        <v>64</v>
      </c>
      <c r="J27" s="12" t="s">
        <v>72</v>
      </c>
      <c r="K27" s="12" t="s">
        <v>73</v>
      </c>
      <c r="L27" s="12" t="s">
        <v>45</v>
      </c>
      <c r="M27" s="15" t="s">
        <v>45</v>
      </c>
      <c r="N27" s="16">
        <f t="shared" si="2"/>
        <v>47.631578947368425</v>
      </c>
    </row>
    <row r="28" spans="1:14" x14ac:dyDescent="0.3">
      <c r="B28" s="12" t="s">
        <v>19</v>
      </c>
      <c r="C28" s="13">
        <v>0.1</v>
      </c>
      <c r="D28" s="14">
        <v>5.51</v>
      </c>
      <c r="E28" s="13" t="s">
        <v>76</v>
      </c>
      <c r="F28" s="12" t="s">
        <v>78</v>
      </c>
      <c r="G28" s="12" t="s">
        <v>45</v>
      </c>
      <c r="H28" s="12" t="s">
        <v>45</v>
      </c>
      <c r="I28" s="12" t="s">
        <v>45</v>
      </c>
      <c r="J28" s="12" t="s">
        <v>45</v>
      </c>
      <c r="K28" s="12" t="s">
        <v>45</v>
      </c>
      <c r="L28" s="12" t="s">
        <v>45</v>
      </c>
      <c r="M28" s="15" t="s">
        <v>45</v>
      </c>
      <c r="N28" s="16">
        <f t="shared" si="2"/>
        <v>55.099999999999994</v>
      </c>
    </row>
    <row r="29" spans="1:14" x14ac:dyDescent="0.3">
      <c r="B29" s="12" t="s">
        <v>20</v>
      </c>
      <c r="C29" s="13">
        <v>0.16</v>
      </c>
      <c r="D29" s="14">
        <v>9.07</v>
      </c>
      <c r="E29" s="13" t="s">
        <v>74</v>
      </c>
      <c r="F29" s="12" t="s">
        <v>75</v>
      </c>
      <c r="G29" s="12" t="s">
        <v>45</v>
      </c>
      <c r="H29" s="12" t="s">
        <v>45</v>
      </c>
      <c r="I29" s="12" t="s">
        <v>45</v>
      </c>
      <c r="J29" s="12" t="s">
        <v>45</v>
      </c>
      <c r="K29" s="12" t="s">
        <v>45</v>
      </c>
      <c r="L29" s="12" t="s">
        <v>45</v>
      </c>
      <c r="M29" s="15" t="s">
        <v>45</v>
      </c>
      <c r="N29" s="16">
        <f t="shared" si="2"/>
        <v>56.6875</v>
      </c>
    </row>
    <row r="30" spans="1:14" x14ac:dyDescent="0.3">
      <c r="A30" s="4"/>
      <c r="B30" s="36" t="s">
        <v>21</v>
      </c>
      <c r="C30" s="5">
        <v>0.14000000000000001</v>
      </c>
      <c r="D30" s="6">
        <v>9.56</v>
      </c>
      <c r="E30" s="5" t="s">
        <v>76</v>
      </c>
      <c r="F30" s="36" t="s">
        <v>62</v>
      </c>
      <c r="G30" s="36" t="s">
        <v>77</v>
      </c>
      <c r="H30" s="36" t="s">
        <v>45</v>
      </c>
      <c r="I30" s="36" t="s">
        <v>45</v>
      </c>
      <c r="J30" s="36" t="s">
        <v>45</v>
      </c>
      <c r="K30" s="36" t="s">
        <v>45</v>
      </c>
      <c r="L30" s="36" t="s">
        <v>45</v>
      </c>
      <c r="M30" s="37" t="s">
        <v>45</v>
      </c>
      <c r="N30" s="45">
        <f t="shared" si="2"/>
        <v>68.285714285714278</v>
      </c>
    </row>
    <row r="31" spans="1:14" x14ac:dyDescent="0.3">
      <c r="B31" s="12"/>
      <c r="C31" s="12"/>
      <c r="D31" s="12"/>
      <c r="M31" s="11" t="s">
        <v>106</v>
      </c>
      <c r="N31" s="11">
        <f>AVERAGE(N25:N30)</f>
        <v>47.424497608174271</v>
      </c>
    </row>
    <row r="32" spans="1:14" x14ac:dyDescent="0.3">
      <c r="B32" s="12"/>
      <c r="C32" s="12"/>
      <c r="D32" s="12"/>
      <c r="M32" s="17" t="s">
        <v>122</v>
      </c>
      <c r="N32" s="17">
        <f>STDEV(N25:N30)</f>
        <v>17.988005205343089</v>
      </c>
    </row>
    <row r="33" spans="1:14" x14ac:dyDescent="0.3">
      <c r="B33" s="12"/>
      <c r="C33" s="12"/>
      <c r="D33" s="12"/>
      <c r="M33" s="11"/>
      <c r="N33" s="11"/>
    </row>
    <row r="34" spans="1:14" x14ac:dyDescent="0.3">
      <c r="A34" s="1" t="s">
        <v>107</v>
      </c>
      <c r="B34" s="35" t="s">
        <v>108</v>
      </c>
      <c r="C34" s="46" t="s">
        <v>117</v>
      </c>
      <c r="D34" s="47"/>
      <c r="E34" s="48" t="s">
        <v>111</v>
      </c>
      <c r="F34" s="49"/>
      <c r="G34" s="49"/>
      <c r="H34" s="49"/>
      <c r="I34" s="49"/>
      <c r="J34" s="49"/>
      <c r="K34" s="50"/>
      <c r="L34" s="3" t="s">
        <v>105</v>
      </c>
    </row>
    <row r="35" spans="1:14" x14ac:dyDescent="0.3">
      <c r="A35" s="4"/>
      <c r="B35" s="37"/>
      <c r="C35" s="38" t="s">
        <v>120</v>
      </c>
      <c r="D35" s="37" t="s">
        <v>15</v>
      </c>
      <c r="E35" s="8" t="s">
        <v>32</v>
      </c>
      <c r="F35" s="8" t="s">
        <v>33</v>
      </c>
      <c r="G35" s="8" t="s">
        <v>34</v>
      </c>
      <c r="H35" s="8" t="s">
        <v>35</v>
      </c>
      <c r="I35" s="8" t="s">
        <v>36</v>
      </c>
      <c r="J35" s="8" t="s">
        <v>37</v>
      </c>
      <c r="K35" s="9" t="s">
        <v>38</v>
      </c>
      <c r="L35" s="10" t="s">
        <v>114</v>
      </c>
    </row>
    <row r="36" spans="1:14" x14ac:dyDescent="0.3">
      <c r="A36" s="11" t="s">
        <v>23</v>
      </c>
      <c r="B36" s="15" t="s">
        <v>31</v>
      </c>
      <c r="C36" s="39">
        <v>376</v>
      </c>
      <c r="D36" s="15">
        <v>2300</v>
      </c>
      <c r="E36" s="12" t="s">
        <v>39</v>
      </c>
      <c r="F36" s="12" t="s">
        <v>40</v>
      </c>
      <c r="G36" s="12" t="s">
        <v>41</v>
      </c>
      <c r="H36" s="12" t="s">
        <v>42</v>
      </c>
      <c r="I36" s="12" t="s">
        <v>43</v>
      </c>
      <c r="J36" s="12" t="s">
        <v>44</v>
      </c>
      <c r="K36" s="15" t="s">
        <v>45</v>
      </c>
      <c r="L36" s="16">
        <f>SUM(C36/D36)</f>
        <v>0.16347826086956521</v>
      </c>
    </row>
    <row r="37" spans="1:14" x14ac:dyDescent="0.3">
      <c r="B37" s="15" t="s">
        <v>24</v>
      </c>
      <c r="C37" s="39">
        <v>3.04</v>
      </c>
      <c r="D37" s="15">
        <v>19.899999999999999</v>
      </c>
      <c r="E37" s="12" t="s">
        <v>49</v>
      </c>
      <c r="F37" s="12" t="s">
        <v>50</v>
      </c>
      <c r="G37" s="12" t="s">
        <v>41</v>
      </c>
      <c r="H37" s="12" t="s">
        <v>42</v>
      </c>
      <c r="I37" s="12" t="s">
        <v>43</v>
      </c>
      <c r="J37" s="12" t="s">
        <v>44</v>
      </c>
      <c r="K37" s="15" t="s">
        <v>45</v>
      </c>
      <c r="L37" s="16">
        <f t="shared" ref="L37:L43" si="3">SUM(C37/D37)</f>
        <v>0.1527638190954774</v>
      </c>
    </row>
    <row r="38" spans="1:14" x14ac:dyDescent="0.3">
      <c r="B38" s="15" t="s">
        <v>25</v>
      </c>
      <c r="C38" s="39">
        <v>3.94</v>
      </c>
      <c r="D38" s="15">
        <v>15.6</v>
      </c>
      <c r="E38" s="12" t="s">
        <v>46</v>
      </c>
      <c r="F38" s="12" t="s">
        <v>40</v>
      </c>
      <c r="G38" s="12" t="s">
        <v>41</v>
      </c>
      <c r="H38" s="12" t="s">
        <v>47</v>
      </c>
      <c r="I38" s="12" t="s">
        <v>48</v>
      </c>
      <c r="J38" s="12" t="s">
        <v>45</v>
      </c>
      <c r="K38" s="15" t="s">
        <v>45</v>
      </c>
      <c r="L38" s="16">
        <f t="shared" si="3"/>
        <v>0.25256410256410255</v>
      </c>
    </row>
    <row r="39" spans="1:14" x14ac:dyDescent="0.3">
      <c r="B39" s="15" t="s">
        <v>26</v>
      </c>
      <c r="C39" s="39">
        <v>0.25</v>
      </c>
      <c r="D39" s="15">
        <v>1.5</v>
      </c>
      <c r="E39" s="12" t="s">
        <v>57</v>
      </c>
      <c r="F39" s="12" t="s">
        <v>40</v>
      </c>
      <c r="G39" s="12" t="s">
        <v>58</v>
      </c>
      <c r="H39" s="12" t="s">
        <v>41</v>
      </c>
      <c r="I39" s="12" t="s">
        <v>42</v>
      </c>
      <c r="J39" s="12" t="s">
        <v>43</v>
      </c>
      <c r="K39" s="15" t="s">
        <v>44</v>
      </c>
      <c r="L39" s="16">
        <f t="shared" si="3"/>
        <v>0.16666666666666666</v>
      </c>
    </row>
    <row r="40" spans="1:14" x14ac:dyDescent="0.3">
      <c r="B40" s="15" t="s">
        <v>27</v>
      </c>
      <c r="C40" s="39">
        <v>0.55000000000000004</v>
      </c>
      <c r="D40" s="15">
        <v>5.28</v>
      </c>
      <c r="E40" s="12" t="s">
        <v>56</v>
      </c>
      <c r="F40" s="12" t="s">
        <v>41</v>
      </c>
      <c r="G40" s="12" t="s">
        <v>42</v>
      </c>
      <c r="H40" s="12" t="s">
        <v>43</v>
      </c>
      <c r="I40" s="12" t="s">
        <v>44</v>
      </c>
      <c r="J40" s="12" t="s">
        <v>45</v>
      </c>
      <c r="K40" s="15" t="s">
        <v>45</v>
      </c>
      <c r="L40" s="16">
        <f t="shared" si="3"/>
        <v>0.10416666666666667</v>
      </c>
    </row>
    <row r="41" spans="1:14" x14ac:dyDescent="0.3">
      <c r="B41" s="15" t="s">
        <v>28</v>
      </c>
      <c r="C41" s="39">
        <v>0.78</v>
      </c>
      <c r="D41" s="15">
        <v>3.91</v>
      </c>
      <c r="E41" s="12" t="s">
        <v>53</v>
      </c>
      <c r="F41" s="12" t="s">
        <v>54</v>
      </c>
      <c r="G41" s="12" t="s">
        <v>45</v>
      </c>
      <c r="H41" s="12" t="s">
        <v>45</v>
      </c>
      <c r="I41" s="12" t="s">
        <v>45</v>
      </c>
      <c r="J41" s="12" t="s">
        <v>45</v>
      </c>
      <c r="K41" s="15" t="s">
        <v>45</v>
      </c>
      <c r="L41" s="16">
        <f t="shared" si="3"/>
        <v>0.19948849104859334</v>
      </c>
    </row>
    <row r="42" spans="1:14" x14ac:dyDescent="0.3">
      <c r="B42" s="15" t="s">
        <v>29</v>
      </c>
      <c r="C42" s="39">
        <v>1.1399999999999999</v>
      </c>
      <c r="D42" s="15">
        <v>4.21</v>
      </c>
      <c r="E42" s="12" t="s">
        <v>51</v>
      </c>
      <c r="F42" s="12" t="s">
        <v>40</v>
      </c>
      <c r="G42" s="12" t="s">
        <v>41</v>
      </c>
      <c r="H42" s="12" t="s">
        <v>42</v>
      </c>
      <c r="I42" s="12" t="s">
        <v>52</v>
      </c>
      <c r="J42" s="12" t="s">
        <v>45</v>
      </c>
      <c r="K42" s="15" t="s">
        <v>45</v>
      </c>
      <c r="L42" s="16">
        <f t="shared" si="3"/>
        <v>0.27078384798099758</v>
      </c>
    </row>
    <row r="43" spans="1:14" x14ac:dyDescent="0.3">
      <c r="A43" s="4"/>
      <c r="B43" s="37" t="s">
        <v>30</v>
      </c>
      <c r="C43" s="38">
        <v>0.56999999999999995</v>
      </c>
      <c r="D43" s="37">
        <v>3.59</v>
      </c>
      <c r="E43" s="36" t="s">
        <v>55</v>
      </c>
      <c r="F43" s="36" t="s">
        <v>43</v>
      </c>
      <c r="G43" s="36" t="s">
        <v>44</v>
      </c>
      <c r="H43" s="36" t="s">
        <v>45</v>
      </c>
      <c r="I43" s="36" t="s">
        <v>45</v>
      </c>
      <c r="J43" s="36" t="s">
        <v>45</v>
      </c>
      <c r="K43" s="37" t="s">
        <v>45</v>
      </c>
      <c r="L43" s="45">
        <f t="shared" si="3"/>
        <v>0.15877437325905291</v>
      </c>
    </row>
    <row r="44" spans="1:14" x14ac:dyDescent="0.3">
      <c r="K44" s="11" t="s">
        <v>106</v>
      </c>
      <c r="L44" s="11">
        <f>AVERAGE(L36:L43)</f>
        <v>0.1835857785188903</v>
      </c>
    </row>
    <row r="45" spans="1:14" x14ac:dyDescent="0.3">
      <c r="B45" s="17" t="s">
        <v>121</v>
      </c>
      <c r="D45" s="33"/>
      <c r="E45" s="33"/>
      <c r="F45" s="33"/>
      <c r="G45" s="33"/>
      <c r="H45" s="33"/>
      <c r="I45" s="33"/>
      <c r="J45" s="33"/>
      <c r="K45" s="17" t="s">
        <v>122</v>
      </c>
      <c r="L45" s="17">
        <f>STDEV(L36:L43)</f>
        <v>5.5003859247401324E-2</v>
      </c>
    </row>
    <row r="46" spans="1:14" x14ac:dyDescent="0.3">
      <c r="B46" s="12" t="s">
        <v>116</v>
      </c>
      <c r="D46" s="12"/>
      <c r="E46" s="12"/>
      <c r="F46" s="12"/>
      <c r="G46" s="12"/>
      <c r="H46" s="12"/>
      <c r="I46" s="12"/>
      <c r="J46" s="12"/>
    </row>
    <row r="47" spans="1:14" x14ac:dyDescent="0.3">
      <c r="D47" s="12"/>
      <c r="E47" s="12"/>
      <c r="F47" s="12"/>
      <c r="G47" s="12"/>
    </row>
    <row r="48" spans="1:14" x14ac:dyDescent="0.3">
      <c r="D48" s="12"/>
      <c r="E48" s="12"/>
      <c r="F48" s="12"/>
      <c r="G48" s="12"/>
    </row>
    <row r="49" spans="2:7" x14ac:dyDescent="0.3">
      <c r="B49" s="12"/>
      <c r="D49" s="12"/>
      <c r="E49" s="12"/>
      <c r="F49" s="12"/>
      <c r="G49" s="12"/>
    </row>
    <row r="50" spans="2:7" x14ac:dyDescent="0.3">
      <c r="B50" s="12"/>
      <c r="D50" s="12"/>
      <c r="E50" s="12"/>
      <c r="F50" s="12"/>
      <c r="G50" s="12"/>
    </row>
    <row r="51" spans="2:7" x14ac:dyDescent="0.3">
      <c r="B51" s="12"/>
      <c r="D51" s="12"/>
      <c r="E51" s="12"/>
      <c r="F51" s="12"/>
      <c r="G51" s="12"/>
    </row>
    <row r="52" spans="2:7" x14ac:dyDescent="0.3">
      <c r="B52" s="12"/>
      <c r="D52" s="12"/>
      <c r="E52" s="12"/>
      <c r="F52" s="12"/>
      <c r="G52" s="12"/>
    </row>
    <row r="53" spans="2:7" x14ac:dyDescent="0.3">
      <c r="B53" s="12"/>
      <c r="D53" s="12"/>
      <c r="E53" s="12"/>
      <c r="F53" s="12"/>
      <c r="G53" s="12"/>
    </row>
  </sheetData>
  <mergeCells count="8">
    <mergeCell ref="C23:D23"/>
    <mergeCell ref="E23:M23"/>
    <mergeCell ref="C34:D34"/>
    <mergeCell ref="E34:K34"/>
    <mergeCell ref="C2:D2"/>
    <mergeCell ref="E2:G2"/>
    <mergeCell ref="C10:E10"/>
    <mergeCell ref="F10:L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Justin O'Sullivan</cp:lastModifiedBy>
  <dcterms:created xsi:type="dcterms:W3CDTF">2023-09-27T00:56:37Z</dcterms:created>
  <dcterms:modified xsi:type="dcterms:W3CDTF">2024-10-03T08:20:20Z</dcterms:modified>
</cp:coreProperties>
</file>