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400" windowHeight="10080"/>
  </bookViews>
  <sheets>
    <sheet name="FLACE+crater" sheetId="2" r:id="rId1"/>
    <sheet name="FLACE" sheetId="3" r:id="rId2"/>
  </sheets>
  <definedNames>
    <definedName name="_xlnm._FilterDatabase" localSheetId="0" hidden="1">'FLACE+crater'!$A$1:$S$17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<sst xmlns="http://schemas.openxmlformats.org/spreadsheetml/2006/main" count="241" uniqueCount="62">
  <si>
    <t>NO.</t>
  </si>
  <si>
    <t>Sex</t>
  </si>
  <si>
    <t>Eye</t>
  </si>
  <si>
    <t>Age</t>
  </si>
  <si>
    <t>Complication</t>
  </si>
  <si>
    <t>CDE</t>
  </si>
  <si>
    <t>Pre-UDVA</t>
  </si>
  <si>
    <t>Pre-UDVA-LogMAR</t>
  </si>
  <si>
    <t>Pre-CDVA</t>
  </si>
  <si>
    <t>Pre-CDVA-LogMAR</t>
  </si>
  <si>
    <r>
      <rPr>
        <sz val="11"/>
        <color theme="1"/>
        <rFont val="Times New Roman"/>
        <charset val="134"/>
      </rPr>
      <t>Pre-IOP</t>
    </r>
  </si>
  <si>
    <t>Pre-ECD</t>
  </si>
  <si>
    <t>Pre-CCT</t>
  </si>
  <si>
    <t>Post-UDVA</t>
  </si>
  <si>
    <r>
      <rPr>
        <sz val="12"/>
        <color rgb="FF000000"/>
        <rFont val="Times New Roman"/>
        <charset val="134"/>
      </rPr>
      <t>Post-UDVA</t>
    </r>
    <r>
      <rPr>
        <sz val="11"/>
        <color theme="1"/>
        <rFont val="宋体"/>
        <charset val="134"/>
        <scheme val="minor"/>
      </rPr>
      <t>-LogMAR</t>
    </r>
  </si>
  <si>
    <r>
      <rPr>
        <sz val="12"/>
        <color rgb="FF000000"/>
        <rFont val="Times New Roman"/>
        <charset val="134"/>
      </rPr>
      <t>Post</t>
    </r>
    <r>
      <rPr>
        <sz val="11"/>
        <color theme="1"/>
        <rFont val="Times New Roman"/>
        <charset val="134"/>
      </rPr>
      <t>-CDVA</t>
    </r>
  </si>
  <si>
    <r>
      <rPr>
        <sz val="12"/>
        <color rgb="FF000000"/>
        <rFont val="Times New Roman"/>
        <charset val="134"/>
      </rPr>
      <t>Post-</t>
    </r>
    <r>
      <rPr>
        <sz val="11"/>
        <color theme="1"/>
        <rFont val="Times New Roman"/>
        <charset val="134"/>
      </rPr>
      <t>CDVA-LogMAR</t>
    </r>
  </si>
  <si>
    <r>
      <rPr>
        <sz val="11"/>
        <color theme="1"/>
        <rFont val="Times New Roman"/>
        <charset val="134"/>
      </rPr>
      <t>Post-IOP</t>
    </r>
  </si>
  <si>
    <t>Post-CCT</t>
  </si>
  <si>
    <t>Post-1w-UDVA</t>
  </si>
  <si>
    <t>Post-1w-UDVA-LogMAR</t>
  </si>
  <si>
    <t>Post-1w-CDVA</t>
  </si>
  <si>
    <t>Post-1w-CDVA-LogMAR</t>
  </si>
  <si>
    <r>
      <rPr>
        <sz val="12"/>
        <color rgb="FF000000"/>
        <rFont val="Times New Roman"/>
        <charset val="134"/>
      </rPr>
      <t>Post-1w-</t>
    </r>
    <r>
      <rPr>
        <sz val="11"/>
        <color theme="1"/>
        <rFont val="Times New Roman"/>
        <charset val="134"/>
      </rPr>
      <t>IOP</t>
    </r>
  </si>
  <si>
    <t>Post-1w-ECD</t>
  </si>
  <si>
    <t>1w-ECD-LOST</t>
  </si>
  <si>
    <t>Post-1w-CCT</t>
  </si>
  <si>
    <t>Post-1m-UDVA</t>
  </si>
  <si>
    <t>Post-1m-UDVA-LogMAR</t>
  </si>
  <si>
    <t>Post-1m-CDVA</t>
  </si>
  <si>
    <t>Post-1m-CDVA-LogMAR</t>
  </si>
  <si>
    <t>Post-1m-IOP</t>
  </si>
  <si>
    <r>
      <rPr>
        <sz val="12"/>
        <color rgb="FF000000"/>
        <rFont val="Times New Roman"/>
        <charset val="134"/>
      </rPr>
      <t>Post-1</t>
    </r>
    <r>
      <rPr>
        <sz val="11"/>
        <color theme="1"/>
        <rFont val="Times New Roman"/>
        <charset val="134"/>
      </rPr>
      <t>m-ECD</t>
    </r>
  </si>
  <si>
    <t>1m-ECD-LOST</t>
  </si>
  <si>
    <r>
      <rPr>
        <sz val="12"/>
        <color rgb="FF000000"/>
        <rFont val="Times New Roman"/>
        <charset val="134"/>
      </rPr>
      <t>Post-1</t>
    </r>
    <r>
      <rPr>
        <sz val="11"/>
        <color theme="1"/>
        <rFont val="Times New Roman"/>
        <charset val="134"/>
      </rPr>
      <t>m-CCT</t>
    </r>
  </si>
  <si>
    <t>Post-3m-UDVA</t>
  </si>
  <si>
    <t>Post-3m-UDVA-LogMAR</t>
  </si>
  <si>
    <t>Post-3m-CDVA</t>
  </si>
  <si>
    <t>Post-3m-CDVA-LogMAR</t>
  </si>
  <si>
    <t>Post-3m-IOP</t>
  </si>
  <si>
    <r>
      <rPr>
        <sz val="12"/>
        <color rgb="FF000000"/>
        <rFont val="Times New Roman"/>
        <charset val="134"/>
      </rPr>
      <t>Post-3m-</t>
    </r>
    <r>
      <rPr>
        <sz val="11"/>
        <color theme="1"/>
        <rFont val="Times New Roman"/>
        <charset val="134"/>
      </rPr>
      <t>ECD</t>
    </r>
  </si>
  <si>
    <t>3m-ECD-LOST</t>
  </si>
  <si>
    <r>
      <rPr>
        <sz val="12"/>
        <color rgb="FF000000"/>
        <rFont val="Times New Roman"/>
        <charset val="134"/>
      </rPr>
      <t>Post-3m-</t>
    </r>
    <r>
      <rPr>
        <sz val="11"/>
        <color theme="1"/>
        <rFont val="Times New Roman"/>
        <charset val="134"/>
      </rPr>
      <t>CCT</t>
    </r>
  </si>
  <si>
    <t>F</t>
  </si>
  <si>
    <t>OD</t>
  </si>
  <si>
    <t>No</t>
  </si>
  <si>
    <t>CF</t>
  </si>
  <si>
    <t>CF/20cm</t>
  </si>
  <si>
    <t>M</t>
  </si>
  <si>
    <t>OS</t>
  </si>
  <si>
    <t>HM/40cm</t>
  </si>
  <si>
    <t>HM</t>
  </si>
  <si>
    <t>od</t>
  </si>
  <si>
    <t>CF/10cm</t>
  </si>
  <si>
    <t>os</t>
  </si>
  <si>
    <r>
      <rPr>
        <sz val="11"/>
        <color theme="1"/>
        <rFont val="宋体"/>
        <charset val="134"/>
        <scheme val="minor"/>
      </rPr>
      <t>O</t>
    </r>
    <r>
      <rPr>
        <sz val="11"/>
        <color theme="1"/>
        <rFont val="宋体"/>
        <charset val="134"/>
        <scheme val="minor"/>
      </rPr>
      <t>S</t>
    </r>
  </si>
  <si>
    <t>anterior capsule tear</t>
  </si>
  <si>
    <r>
      <rPr>
        <sz val="11"/>
        <color theme="1"/>
        <rFont val="宋体"/>
        <charset val="134"/>
        <scheme val="minor"/>
      </rPr>
      <t>H</t>
    </r>
    <r>
      <rPr>
        <sz val="11"/>
        <color theme="1"/>
        <rFont val="宋体"/>
        <charset val="134"/>
        <scheme val="minor"/>
      </rPr>
      <t>M</t>
    </r>
  </si>
  <si>
    <r>
      <rPr>
        <sz val="11"/>
        <color theme="1"/>
        <rFont val="宋体"/>
        <charset val="134"/>
        <scheme val="minor"/>
      </rPr>
      <t>C</t>
    </r>
    <r>
      <rPr>
        <sz val="11"/>
        <color theme="1"/>
        <rFont val="宋体"/>
        <charset val="134"/>
        <scheme val="minor"/>
      </rPr>
      <t>F</t>
    </r>
  </si>
  <si>
    <r>
      <rPr>
        <sz val="11"/>
        <color theme="1"/>
        <rFont val="宋体"/>
        <charset val="134"/>
        <scheme val="minor"/>
      </rPr>
      <t>L</t>
    </r>
    <r>
      <rPr>
        <sz val="11"/>
        <color theme="1"/>
        <rFont val="宋体"/>
        <charset val="134"/>
        <scheme val="minor"/>
      </rPr>
      <t>P</t>
    </r>
  </si>
  <si>
    <t>posterior capsule rupture</t>
  </si>
  <si>
    <r>
      <rPr>
        <sz val="11"/>
        <color theme="1"/>
        <rFont val="宋体"/>
        <charset val="134"/>
        <scheme val="minor"/>
      </rPr>
      <t>H</t>
    </r>
    <r>
      <rPr>
        <sz val="11"/>
        <color theme="1"/>
        <rFont val="宋体"/>
        <charset val="134"/>
        <scheme val="minor"/>
      </rPr>
      <t>M/20cm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</si>
</sst>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微软雅黑"/>
      <charset val="134"/>
    </font>
    <font>
      <sz val="11"/>
      <color theme="1"/>
      <name val="宋体"/>
      <charset val="134"/>
      <scheme val="minor"/>
    </font>
    <font>
      <sz val="12"/>
      <color rgb="FF000000"/>
      <name val="Times New Roman"/>
      <charset val="134"/>
    </font>
    <font>
      <sz val="11"/>
      <color theme="1"/>
      <name val="Times New Roman"/>
      <charset val="134"/>
    </font>
    <font>
      <sz val="11"/>
      <color rgb="FF000000"/>
      <name val="Times New Roman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1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4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4" borderId="4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Alignment="1"/>
    <xf numFmtId="0" fontId="2" fillId="0" borderId="0" xfId="0" applyFont="1">
      <alignment vertical="center"/>
    </xf>
    <xf numFmtId="0" fontId="3" fillId="0" borderId="0" xfId="0" applyFont="1" applyAlignment="1"/>
    <xf numFmtId="0" fontId="4" fillId="0" borderId="0" xfId="0" applyFont="1">
      <alignment vertical="center"/>
    </xf>
    <xf numFmtId="0" fontId="5" fillId="0" borderId="0" xfId="0" applyFont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2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Q23"/>
  <sheetViews>
    <sheetView tabSelected="1" workbookViewId="0">
      <pane ySplit="1" topLeftCell="A2" activePane="bottomLeft" state="frozen"/>
      <selection/>
      <selection pane="bottomLeft" activeCell="AP18" sqref="AP18"/>
    </sheetView>
  </sheetViews>
  <sheetFormatPr defaultColWidth="8" defaultRowHeight="14"/>
  <cols>
    <col min="1" max="1" width="8" style="1"/>
    <col min="2" max="3" width="8" style="1" customWidth="1"/>
    <col min="4" max="4" width="5.77692307692308" style="1" customWidth="1"/>
    <col min="5" max="9" width="7.43846153846154" style="1" customWidth="1"/>
    <col min="10" max="11" width="8" style="1" customWidth="1"/>
    <col min="12" max="12" width="11" style="1" customWidth="1"/>
    <col min="13" max="13" width="13.1076923076923" style="1" customWidth="1"/>
    <col min="14" max="14" width="14.7769230769231" style="1" customWidth="1"/>
    <col min="15" max="15" width="6.66153846153846" style="1" customWidth="1"/>
    <col min="16" max="16" width="10.4384615384615" style="1" customWidth="1"/>
    <col min="17" max="17" width="8.10769230769231" style="1" customWidth="1"/>
    <col min="18" max="18" width="10.4384615384615" style="1" customWidth="1"/>
    <col min="19" max="24" width="8" style="1" customWidth="1"/>
    <col min="25" max="25" width="8.33076923076923" style="1" customWidth="1"/>
    <col min="26" max="26" width="9.88461538461538" style="1" customWidth="1"/>
    <col min="27" max="27" width="8" style="1" customWidth="1"/>
    <col min="28" max="28" width="9.10769230769231" style="1" customWidth="1"/>
    <col min="29" max="32" width="8" style="1" customWidth="1"/>
    <col min="33" max="34" width="9.21538461538461" style="1" customWidth="1"/>
    <col min="35" max="35" width="8" style="1" customWidth="1"/>
    <col min="36" max="36" width="9.33076923076923" style="1" customWidth="1"/>
    <col min="37" max="37" width="9.10769230769231" style="1" customWidth="1"/>
    <col min="38" max="40" width="8" style="1" customWidth="1"/>
    <col min="41" max="41" width="10.4384615384615" style="1" customWidth="1"/>
    <col min="42" max="43" width="8" style="1" customWidth="1"/>
    <col min="44" max="16384" width="8" style="1"/>
  </cols>
  <sheetData>
    <row r="1" ht="15.5" spans="1:4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2" t="s">
        <v>36</v>
      </c>
      <c r="AL1" s="2" t="s">
        <v>37</v>
      </c>
      <c r="AM1" s="2" t="s">
        <v>38</v>
      </c>
      <c r="AN1" s="2" t="s">
        <v>39</v>
      </c>
      <c r="AO1" s="2" t="s">
        <v>40</v>
      </c>
      <c r="AP1" s="2" t="s">
        <v>41</v>
      </c>
      <c r="AQ1" s="2" t="s">
        <v>42</v>
      </c>
    </row>
    <row r="2" spans="1:43">
      <c r="A2" s="1">
        <v>1</v>
      </c>
      <c r="B2" s="1" t="s">
        <v>43</v>
      </c>
      <c r="C2" s="1" t="s">
        <v>44</v>
      </c>
      <c r="D2" s="1">
        <v>79</v>
      </c>
      <c r="E2" s="1" t="s">
        <v>45</v>
      </c>
      <c r="F2" s="1">
        <v>39.84</v>
      </c>
      <c r="G2" s="1" t="s">
        <v>46</v>
      </c>
      <c r="H2" s="1" t="s">
        <v>46</v>
      </c>
      <c r="I2" s="1" t="s">
        <v>46</v>
      </c>
      <c r="J2" s="1" t="s">
        <v>46</v>
      </c>
      <c r="K2" s="1">
        <v>18</v>
      </c>
      <c r="L2" s="1">
        <v>1834.4</v>
      </c>
      <c r="M2" s="1">
        <v>556</v>
      </c>
      <c r="N2" s="1">
        <v>0.12</v>
      </c>
      <c r="O2" s="1">
        <f t="shared" ref="O2:O15" si="0">LOG10(1/N2)</f>
        <v>0.920818753952375</v>
      </c>
      <c r="P2" s="1">
        <v>0.4</v>
      </c>
      <c r="Q2" s="1">
        <f t="shared" ref="Q2:Q15" si="1">LOG10(1/P2)</f>
        <v>0.397940008672038</v>
      </c>
      <c r="R2" s="1">
        <v>23.7</v>
      </c>
      <c r="S2" s="1">
        <v>681</v>
      </c>
      <c r="T2" s="5">
        <v>0.12</v>
      </c>
      <c r="U2" s="1">
        <f t="shared" ref="U2:U15" si="2">LOG10(1/T2)</f>
        <v>0.920818753952375</v>
      </c>
      <c r="V2" s="1">
        <v>0.6</v>
      </c>
      <c r="W2" s="1">
        <f t="shared" ref="W2:W15" si="3">LOG10(1/V2)</f>
        <v>0.221848749616356</v>
      </c>
      <c r="X2" s="5">
        <v>13</v>
      </c>
      <c r="Y2" s="1">
        <v>1404.2</v>
      </c>
      <c r="Z2" s="5">
        <f t="shared" ref="Z2:Z15" si="4">(L2-Y2)/L2</f>
        <v>0.234518098560837</v>
      </c>
      <c r="AA2" s="1">
        <v>592</v>
      </c>
      <c r="AB2" s="1">
        <v>0.2</v>
      </c>
      <c r="AC2" s="1">
        <f t="shared" ref="AC2:AC15" si="5">LOG10(1/AB2)</f>
        <v>0.698970004336019</v>
      </c>
      <c r="AD2" s="1">
        <v>0.5</v>
      </c>
      <c r="AE2" s="1">
        <f t="shared" ref="AE2:AE15" si="6">LOG10(1/AD2)</f>
        <v>0.301029995663981</v>
      </c>
      <c r="AF2" s="1">
        <v>15.3</v>
      </c>
      <c r="AG2" s="1">
        <v>1530.7</v>
      </c>
      <c r="AH2" s="1">
        <f t="shared" ref="AH2:AH15" si="7">(L2-AG2)/L2</f>
        <v>0.165558220671609</v>
      </c>
      <c r="AI2" s="1">
        <v>573</v>
      </c>
      <c r="AJ2" s="1">
        <v>0.2</v>
      </c>
      <c r="AK2" s="1">
        <f t="shared" ref="AK2:AK15" si="8">LOG10(1/AJ2)</f>
        <v>0.698970004336019</v>
      </c>
      <c r="AL2" s="1">
        <v>0.6</v>
      </c>
      <c r="AM2" s="1">
        <f t="shared" ref="AM2:AM15" si="9">LOG10(1/AL2)</f>
        <v>0.221848749616356</v>
      </c>
      <c r="AN2" s="1">
        <v>18.4</v>
      </c>
      <c r="AO2" s="1">
        <v>1774.2</v>
      </c>
      <c r="AP2" s="1">
        <f t="shared" ref="AP2:AP15" si="10">(L2-AO2)/L2</f>
        <v>0.0328172699520279</v>
      </c>
      <c r="AQ2" s="1">
        <v>554</v>
      </c>
    </row>
    <row r="3" spans="1:43">
      <c r="A3" s="1">
        <v>2</v>
      </c>
      <c r="B3" s="1" t="s">
        <v>43</v>
      </c>
      <c r="C3" s="1" t="s">
        <v>44</v>
      </c>
      <c r="D3" s="1">
        <v>69</v>
      </c>
      <c r="E3" s="1" t="s">
        <v>45</v>
      </c>
      <c r="F3" s="1">
        <v>40.92</v>
      </c>
      <c r="G3" s="1" t="s">
        <v>47</v>
      </c>
      <c r="H3" s="1" t="s">
        <v>47</v>
      </c>
      <c r="I3" s="1" t="s">
        <v>47</v>
      </c>
      <c r="J3" s="1" t="s">
        <v>47</v>
      </c>
      <c r="K3" s="1">
        <v>16.8</v>
      </c>
      <c r="L3" s="1">
        <v>2844</v>
      </c>
      <c r="M3" s="1">
        <v>548</v>
      </c>
      <c r="N3" s="1">
        <v>0.1</v>
      </c>
      <c r="O3" s="1">
        <f t="shared" si="0"/>
        <v>1</v>
      </c>
      <c r="P3" s="1">
        <v>0.3</v>
      </c>
      <c r="Q3" s="1">
        <f t="shared" si="1"/>
        <v>0.522878745280338</v>
      </c>
      <c r="R3" s="1">
        <v>16</v>
      </c>
      <c r="S3" s="1">
        <v>679</v>
      </c>
      <c r="T3" s="5">
        <v>0.2</v>
      </c>
      <c r="U3" s="1">
        <f t="shared" si="2"/>
        <v>0.698970004336019</v>
      </c>
      <c r="V3" s="1">
        <v>0.3</v>
      </c>
      <c r="W3" s="1">
        <f t="shared" si="3"/>
        <v>0.522878745280338</v>
      </c>
      <c r="X3" s="5">
        <v>15.3</v>
      </c>
      <c r="Y3" s="1">
        <v>1949.2</v>
      </c>
      <c r="Z3" s="5">
        <f t="shared" si="4"/>
        <v>0.314627285513361</v>
      </c>
      <c r="AA3" s="1">
        <v>562</v>
      </c>
      <c r="AB3" s="1">
        <v>0.3</v>
      </c>
      <c r="AC3" s="1">
        <f t="shared" si="5"/>
        <v>0.522878745280338</v>
      </c>
      <c r="AD3" s="1">
        <v>0.4</v>
      </c>
      <c r="AE3" s="1">
        <f t="shared" si="6"/>
        <v>0.397940008672038</v>
      </c>
      <c r="AF3" s="1">
        <v>16.3</v>
      </c>
      <c r="AG3" s="1">
        <v>2103.4</v>
      </c>
      <c r="AH3" s="1">
        <f t="shared" si="7"/>
        <v>0.260407876230661</v>
      </c>
      <c r="AI3" s="1">
        <v>563</v>
      </c>
      <c r="AJ3" s="1">
        <v>0.3</v>
      </c>
      <c r="AK3" s="1">
        <f t="shared" si="8"/>
        <v>0.522878745280338</v>
      </c>
      <c r="AL3" s="1">
        <v>0.4</v>
      </c>
      <c r="AM3" s="1">
        <f t="shared" si="9"/>
        <v>0.397940008672038</v>
      </c>
      <c r="AN3" s="1">
        <v>14.2</v>
      </c>
      <c r="AO3" s="1">
        <v>2193.9</v>
      </c>
      <c r="AP3" s="1">
        <f t="shared" si="10"/>
        <v>0.228586497890295</v>
      </c>
      <c r="AQ3" s="1">
        <v>549</v>
      </c>
    </row>
    <row r="4" ht="14.25" customHeight="1" spans="1:43">
      <c r="A4" s="1">
        <v>3</v>
      </c>
      <c r="B4" s="1" t="s">
        <v>48</v>
      </c>
      <c r="C4" s="1" t="s">
        <v>49</v>
      </c>
      <c r="D4" s="1">
        <v>77</v>
      </c>
      <c r="E4" s="1" t="s">
        <v>45</v>
      </c>
      <c r="F4" s="1">
        <v>43.72</v>
      </c>
      <c r="G4" s="1" t="s">
        <v>50</v>
      </c>
      <c r="H4" s="1" t="s">
        <v>50</v>
      </c>
      <c r="I4" s="1" t="s">
        <v>50</v>
      </c>
      <c r="J4" s="1" t="s">
        <v>50</v>
      </c>
      <c r="K4" s="1">
        <v>13</v>
      </c>
      <c r="L4" s="1">
        <v>3135.9</v>
      </c>
      <c r="M4" s="1">
        <v>523</v>
      </c>
      <c r="N4" s="1">
        <v>0.1</v>
      </c>
      <c r="O4" s="1">
        <f t="shared" si="0"/>
        <v>1</v>
      </c>
      <c r="P4" s="1">
        <v>0.3</v>
      </c>
      <c r="Q4" s="1">
        <f t="shared" si="1"/>
        <v>0.522878745280338</v>
      </c>
      <c r="R4" s="1">
        <v>23.7</v>
      </c>
      <c r="S4" s="1">
        <v>669</v>
      </c>
      <c r="T4" s="5">
        <v>0.3</v>
      </c>
      <c r="U4" s="1">
        <f t="shared" si="2"/>
        <v>0.522878745280338</v>
      </c>
      <c r="V4" s="1">
        <v>0.4</v>
      </c>
      <c r="W4" s="1">
        <f t="shared" si="3"/>
        <v>0.397940008672038</v>
      </c>
      <c r="X4" s="5">
        <v>16</v>
      </c>
      <c r="Y4" s="1">
        <v>2183.4</v>
      </c>
      <c r="Z4" s="5">
        <f t="shared" si="4"/>
        <v>0.303740552951306</v>
      </c>
      <c r="AA4" s="1">
        <v>542</v>
      </c>
      <c r="AB4" s="1">
        <v>0.3</v>
      </c>
      <c r="AC4" s="1">
        <f t="shared" si="5"/>
        <v>0.522878745280338</v>
      </c>
      <c r="AD4" s="1">
        <v>0.5</v>
      </c>
      <c r="AE4" s="1">
        <f t="shared" si="6"/>
        <v>0.301029995663981</v>
      </c>
      <c r="AF4" s="1">
        <v>14.5</v>
      </c>
      <c r="AG4" s="1">
        <v>2275.1</v>
      </c>
      <c r="AH4" s="1">
        <f t="shared" si="7"/>
        <v>0.274498549060876</v>
      </c>
      <c r="AI4" s="1">
        <v>534</v>
      </c>
      <c r="AJ4" s="1">
        <v>0.25</v>
      </c>
      <c r="AK4" s="1">
        <f t="shared" si="8"/>
        <v>0.602059991327962</v>
      </c>
      <c r="AL4" s="1">
        <v>0.6</v>
      </c>
      <c r="AM4" s="1">
        <f t="shared" si="9"/>
        <v>0.221848749616356</v>
      </c>
      <c r="AN4" s="1">
        <v>12.5</v>
      </c>
      <c r="AO4" s="1">
        <v>2298.1</v>
      </c>
      <c r="AP4" s="1">
        <f t="shared" si="10"/>
        <v>0.267164131509296</v>
      </c>
      <c r="AQ4" s="1">
        <v>533</v>
      </c>
    </row>
    <row r="5" spans="1:43">
      <c r="A5" s="1">
        <v>4</v>
      </c>
      <c r="B5" s="1" t="s">
        <v>48</v>
      </c>
      <c r="C5" s="1" t="s">
        <v>44</v>
      </c>
      <c r="D5" s="1">
        <v>71</v>
      </c>
      <c r="E5" s="1" t="s">
        <v>45</v>
      </c>
      <c r="F5" s="1">
        <v>45.12</v>
      </c>
      <c r="G5" s="1" t="s">
        <v>51</v>
      </c>
      <c r="H5" s="1" t="s">
        <v>51</v>
      </c>
      <c r="I5" s="1" t="s">
        <v>51</v>
      </c>
      <c r="J5" s="1" t="s">
        <v>51</v>
      </c>
      <c r="K5" s="1">
        <v>13</v>
      </c>
      <c r="L5" s="1">
        <v>2967.9</v>
      </c>
      <c r="M5" s="1">
        <v>517</v>
      </c>
      <c r="N5" s="1">
        <v>0.3</v>
      </c>
      <c r="O5" s="1">
        <f t="shared" si="0"/>
        <v>0.522878745280338</v>
      </c>
      <c r="P5" s="1">
        <v>0.4</v>
      </c>
      <c r="Q5" s="1">
        <f t="shared" si="1"/>
        <v>0.397940008672038</v>
      </c>
      <c r="R5" s="1">
        <v>13.7</v>
      </c>
      <c r="S5" s="1">
        <v>782</v>
      </c>
      <c r="T5" s="5">
        <v>0.5</v>
      </c>
      <c r="U5" s="1">
        <f t="shared" si="2"/>
        <v>0.301029995663981</v>
      </c>
      <c r="V5" s="1">
        <v>0.5</v>
      </c>
      <c r="W5" s="1">
        <f t="shared" si="3"/>
        <v>0.301029995663981</v>
      </c>
      <c r="X5" s="5">
        <v>16.3</v>
      </c>
      <c r="Y5" s="1">
        <v>2294.2</v>
      </c>
      <c r="Z5" s="5">
        <f t="shared" si="4"/>
        <v>0.226995518716938</v>
      </c>
      <c r="AA5" s="1">
        <v>655</v>
      </c>
      <c r="AB5" s="1">
        <v>0.6</v>
      </c>
      <c r="AC5" s="1">
        <f t="shared" si="5"/>
        <v>0.221848749616356</v>
      </c>
      <c r="AD5" s="1">
        <v>0.6</v>
      </c>
      <c r="AE5" s="1">
        <f t="shared" si="6"/>
        <v>0.221848749616356</v>
      </c>
      <c r="AF5" s="1">
        <v>15.2</v>
      </c>
      <c r="AG5" s="1">
        <v>2327.7</v>
      </c>
      <c r="AH5" s="1">
        <f t="shared" si="7"/>
        <v>0.215708076417669</v>
      </c>
      <c r="AI5" s="1">
        <v>542</v>
      </c>
      <c r="AJ5" s="1">
        <v>0.6</v>
      </c>
      <c r="AK5" s="1">
        <f t="shared" si="8"/>
        <v>0.221848749616356</v>
      </c>
      <c r="AL5" s="1">
        <v>0.6</v>
      </c>
      <c r="AM5" s="1">
        <f t="shared" si="9"/>
        <v>0.221848749616356</v>
      </c>
      <c r="AN5" s="1">
        <v>15.3</v>
      </c>
      <c r="AO5" s="1">
        <v>2439.5</v>
      </c>
      <c r="AP5" s="1">
        <f t="shared" si="10"/>
        <v>0.17803834360996</v>
      </c>
      <c r="AQ5" s="1">
        <v>521</v>
      </c>
    </row>
    <row r="6" spans="1:43">
      <c r="A6" s="1">
        <v>5</v>
      </c>
      <c r="B6" s="1" t="s">
        <v>43</v>
      </c>
      <c r="C6" s="1" t="s">
        <v>52</v>
      </c>
      <c r="D6" s="1">
        <v>80</v>
      </c>
      <c r="E6" s="1" t="s">
        <v>45</v>
      </c>
      <c r="F6" s="1">
        <v>39.42</v>
      </c>
      <c r="G6" s="1" t="s">
        <v>53</v>
      </c>
      <c r="H6" s="1" t="s">
        <v>53</v>
      </c>
      <c r="I6" s="1" t="s">
        <v>53</v>
      </c>
      <c r="J6" s="1" t="s">
        <v>53</v>
      </c>
      <c r="K6" s="1">
        <v>15.3</v>
      </c>
      <c r="L6" s="1">
        <v>2493.8</v>
      </c>
      <c r="M6" s="1">
        <v>540</v>
      </c>
      <c r="N6" s="1">
        <v>0.25</v>
      </c>
      <c r="O6" s="1">
        <f t="shared" si="0"/>
        <v>0.602059991327962</v>
      </c>
      <c r="P6" s="1">
        <v>0.4</v>
      </c>
      <c r="Q6" s="1">
        <f t="shared" si="1"/>
        <v>0.397940008672038</v>
      </c>
      <c r="R6" s="1">
        <v>17.5</v>
      </c>
      <c r="S6" s="1">
        <v>672</v>
      </c>
      <c r="T6" s="5">
        <v>0.3</v>
      </c>
      <c r="U6" s="1">
        <f t="shared" si="2"/>
        <v>0.522878745280338</v>
      </c>
      <c r="V6" s="1">
        <v>0.6</v>
      </c>
      <c r="W6" s="1">
        <f t="shared" si="3"/>
        <v>0.221848749616356</v>
      </c>
      <c r="X6" s="5">
        <v>14.5</v>
      </c>
      <c r="Y6" s="1">
        <v>1969.5</v>
      </c>
      <c r="Z6" s="5">
        <f t="shared" si="4"/>
        <v>0.210241398668698</v>
      </c>
      <c r="AA6" s="1">
        <v>573</v>
      </c>
      <c r="AB6" s="1">
        <v>0.4</v>
      </c>
      <c r="AC6" s="1">
        <f t="shared" si="5"/>
        <v>0.397940008672038</v>
      </c>
      <c r="AD6" s="1">
        <v>0.6</v>
      </c>
      <c r="AE6" s="1">
        <f t="shared" si="6"/>
        <v>0.221848749616356</v>
      </c>
      <c r="AF6" s="1">
        <v>16.2</v>
      </c>
      <c r="AG6" s="1">
        <v>2043.6</v>
      </c>
      <c r="AH6" s="1">
        <f t="shared" si="7"/>
        <v>0.18052770871762</v>
      </c>
      <c r="AI6" s="1">
        <v>563</v>
      </c>
      <c r="AJ6" s="1">
        <v>0.4</v>
      </c>
      <c r="AK6" s="1">
        <f t="shared" si="8"/>
        <v>0.397940008672038</v>
      </c>
      <c r="AL6" s="1">
        <v>0.6</v>
      </c>
      <c r="AM6" s="1">
        <f t="shared" si="9"/>
        <v>0.221848749616356</v>
      </c>
      <c r="AN6" s="1">
        <v>15.9</v>
      </c>
      <c r="AO6" s="1">
        <v>2209.1</v>
      </c>
      <c r="AP6" s="1">
        <f t="shared" si="10"/>
        <v>0.114163124548881</v>
      </c>
      <c r="AQ6" s="1">
        <v>549</v>
      </c>
    </row>
    <row r="7" spans="1:43">
      <c r="A7" s="1">
        <v>6</v>
      </c>
      <c r="B7" s="1" t="s">
        <v>43</v>
      </c>
      <c r="C7" s="1" t="s">
        <v>54</v>
      </c>
      <c r="D7" s="1">
        <v>80</v>
      </c>
      <c r="E7" s="1" t="s">
        <v>45</v>
      </c>
      <c r="F7" s="1">
        <v>44.21</v>
      </c>
      <c r="G7" s="1" t="s">
        <v>53</v>
      </c>
      <c r="H7" s="1" t="s">
        <v>53</v>
      </c>
      <c r="I7" s="1" t="s">
        <v>53</v>
      </c>
      <c r="J7" s="1" t="s">
        <v>53</v>
      </c>
      <c r="K7" s="1">
        <v>12.3</v>
      </c>
      <c r="L7" s="1">
        <v>2501.6</v>
      </c>
      <c r="M7" s="1">
        <v>557</v>
      </c>
      <c r="N7" s="1">
        <v>0.15</v>
      </c>
      <c r="O7" s="1">
        <f t="shared" si="0"/>
        <v>0.823908740944319</v>
      </c>
      <c r="P7" s="1">
        <v>0.4</v>
      </c>
      <c r="Q7" s="1">
        <f t="shared" si="1"/>
        <v>0.397940008672038</v>
      </c>
      <c r="R7" s="1">
        <v>23</v>
      </c>
      <c r="S7" s="1">
        <v>702</v>
      </c>
      <c r="T7" s="5">
        <v>0.4</v>
      </c>
      <c r="U7" s="1">
        <f t="shared" si="2"/>
        <v>0.397940008672038</v>
      </c>
      <c r="V7" s="1">
        <v>0.5</v>
      </c>
      <c r="W7" s="1">
        <f t="shared" si="3"/>
        <v>0.301029995663981</v>
      </c>
      <c r="X7" s="5">
        <v>11.4</v>
      </c>
      <c r="Y7" s="1">
        <v>2003.4</v>
      </c>
      <c r="Z7" s="5">
        <f t="shared" si="4"/>
        <v>0.199152542372881</v>
      </c>
      <c r="AA7" s="1">
        <v>647</v>
      </c>
      <c r="AB7" s="1">
        <v>0.4</v>
      </c>
      <c r="AC7" s="1">
        <f t="shared" si="5"/>
        <v>0.397940008672038</v>
      </c>
      <c r="AD7" s="1">
        <v>0.5</v>
      </c>
      <c r="AE7" s="1">
        <f t="shared" si="6"/>
        <v>0.301029995663981</v>
      </c>
      <c r="AF7" s="1">
        <v>11.8</v>
      </c>
      <c r="AG7" s="1">
        <v>2099.8</v>
      </c>
      <c r="AH7" s="1">
        <f t="shared" si="7"/>
        <v>0.160617204988807</v>
      </c>
      <c r="AI7" s="1">
        <v>579</v>
      </c>
      <c r="AJ7" s="1">
        <v>0.3</v>
      </c>
      <c r="AK7" s="1">
        <f t="shared" si="8"/>
        <v>0.522878745280338</v>
      </c>
      <c r="AL7" s="1">
        <v>0.5</v>
      </c>
      <c r="AM7" s="1">
        <f t="shared" si="9"/>
        <v>0.301029995663981</v>
      </c>
      <c r="AN7" s="1">
        <v>12.3</v>
      </c>
      <c r="AO7" s="1">
        <v>2278.3</v>
      </c>
      <c r="AP7" s="1">
        <f t="shared" si="10"/>
        <v>0.0892628717620722</v>
      </c>
      <c r="AQ7" s="1">
        <v>550</v>
      </c>
    </row>
    <row r="8" spans="1:43">
      <c r="A8" s="1">
        <v>7</v>
      </c>
      <c r="B8" s="1" t="s">
        <v>48</v>
      </c>
      <c r="C8" s="1" t="s">
        <v>52</v>
      </c>
      <c r="D8" s="1">
        <v>76</v>
      </c>
      <c r="E8" s="1" t="s">
        <v>45</v>
      </c>
      <c r="F8" s="1">
        <v>42.39</v>
      </c>
      <c r="G8" s="1" t="s">
        <v>50</v>
      </c>
      <c r="H8" s="1" t="s">
        <v>50</v>
      </c>
      <c r="I8" s="1" t="s">
        <v>50</v>
      </c>
      <c r="J8" s="1" t="s">
        <v>50</v>
      </c>
      <c r="K8" s="1">
        <v>15</v>
      </c>
      <c r="L8" s="1">
        <v>2756.5</v>
      </c>
      <c r="M8" s="1">
        <v>554</v>
      </c>
      <c r="N8" s="1">
        <v>0.3</v>
      </c>
      <c r="O8" s="1">
        <f t="shared" si="0"/>
        <v>0.522878745280338</v>
      </c>
      <c r="P8" s="1">
        <v>0.4</v>
      </c>
      <c r="Q8" s="1">
        <f t="shared" si="1"/>
        <v>0.397940008672038</v>
      </c>
      <c r="R8" s="1">
        <v>12.7</v>
      </c>
      <c r="S8" s="1">
        <v>622</v>
      </c>
      <c r="T8" s="5">
        <v>0.4</v>
      </c>
      <c r="U8" s="1">
        <f t="shared" si="2"/>
        <v>0.397940008672038</v>
      </c>
      <c r="V8" s="1">
        <v>0.6</v>
      </c>
      <c r="W8" s="1">
        <f t="shared" si="3"/>
        <v>0.221848749616356</v>
      </c>
      <c r="X8" s="5">
        <v>16.3</v>
      </c>
      <c r="Y8" s="1">
        <v>2234.2</v>
      </c>
      <c r="Z8" s="5">
        <f t="shared" si="4"/>
        <v>0.189479412298204</v>
      </c>
      <c r="AA8" s="1">
        <v>594</v>
      </c>
      <c r="AB8" s="1">
        <v>0.5</v>
      </c>
      <c r="AC8" s="1">
        <f t="shared" si="5"/>
        <v>0.301029995663981</v>
      </c>
      <c r="AD8" s="1">
        <v>0.6</v>
      </c>
      <c r="AE8" s="1">
        <f t="shared" si="6"/>
        <v>0.221848749616356</v>
      </c>
      <c r="AF8" s="1">
        <v>16.2</v>
      </c>
      <c r="AG8" s="1">
        <v>2294.1</v>
      </c>
      <c r="AH8" s="1">
        <f t="shared" si="7"/>
        <v>0.167748957010702</v>
      </c>
      <c r="AI8" s="1">
        <v>582</v>
      </c>
      <c r="AJ8" s="1">
        <v>0.5</v>
      </c>
      <c r="AK8" s="1">
        <f t="shared" si="8"/>
        <v>0.301029995663981</v>
      </c>
      <c r="AL8" s="1">
        <v>0.6</v>
      </c>
      <c r="AM8" s="1">
        <f t="shared" si="9"/>
        <v>0.221848749616356</v>
      </c>
      <c r="AN8" s="1">
        <v>14.3</v>
      </c>
      <c r="AO8" s="1">
        <v>2309.5</v>
      </c>
      <c r="AP8" s="1">
        <f t="shared" si="10"/>
        <v>0.162162162162162</v>
      </c>
      <c r="AQ8" s="1">
        <v>561</v>
      </c>
    </row>
    <row r="9" spans="1:43">
      <c r="A9" s="1">
        <v>8</v>
      </c>
      <c r="B9" s="1" t="s">
        <v>48</v>
      </c>
      <c r="C9" s="1" t="s">
        <v>44</v>
      </c>
      <c r="D9" s="1">
        <v>71</v>
      </c>
      <c r="E9" s="1" t="s">
        <v>45</v>
      </c>
      <c r="F9" s="1">
        <v>42.28</v>
      </c>
      <c r="G9" s="1" t="s">
        <v>46</v>
      </c>
      <c r="H9" s="1" t="s">
        <v>46</v>
      </c>
      <c r="I9" s="1" t="s">
        <v>46</v>
      </c>
      <c r="J9" s="1" t="s">
        <v>46</v>
      </c>
      <c r="K9" s="1">
        <v>12.2</v>
      </c>
      <c r="L9" s="1">
        <v>3012.4</v>
      </c>
      <c r="M9" s="1">
        <v>549</v>
      </c>
      <c r="N9" s="1">
        <v>0.1</v>
      </c>
      <c r="O9" s="1">
        <f t="shared" si="0"/>
        <v>1</v>
      </c>
      <c r="P9" s="1">
        <v>0.1</v>
      </c>
      <c r="Q9" s="1">
        <f t="shared" si="1"/>
        <v>1</v>
      </c>
      <c r="R9" s="1">
        <v>12</v>
      </c>
      <c r="S9" s="1">
        <v>725</v>
      </c>
      <c r="T9" s="5">
        <v>0.4</v>
      </c>
      <c r="U9" s="1">
        <f t="shared" si="2"/>
        <v>0.397940008672038</v>
      </c>
      <c r="V9" s="1">
        <v>0.5</v>
      </c>
      <c r="W9" s="1">
        <f t="shared" si="3"/>
        <v>0.301029995663981</v>
      </c>
      <c r="X9" s="5">
        <v>11.4</v>
      </c>
      <c r="Y9" s="1">
        <v>2215.2</v>
      </c>
      <c r="Z9" s="5">
        <f t="shared" si="4"/>
        <v>0.264639490107555</v>
      </c>
      <c r="AA9" s="1">
        <v>553</v>
      </c>
      <c r="AB9" s="1">
        <v>0.5</v>
      </c>
      <c r="AC9" s="1">
        <f t="shared" si="5"/>
        <v>0.301029995663981</v>
      </c>
      <c r="AD9" s="1">
        <v>0.6</v>
      </c>
      <c r="AE9" s="1">
        <f t="shared" si="6"/>
        <v>0.221848749616356</v>
      </c>
      <c r="AF9" s="1">
        <v>10.9</v>
      </c>
      <c r="AG9" s="1">
        <v>2395.3</v>
      </c>
      <c r="AH9" s="1">
        <f t="shared" si="7"/>
        <v>0.204853273137697</v>
      </c>
      <c r="AI9" s="1">
        <v>550</v>
      </c>
      <c r="AJ9" s="1">
        <v>0.6</v>
      </c>
      <c r="AK9" s="1">
        <f t="shared" si="8"/>
        <v>0.221848749616356</v>
      </c>
      <c r="AL9" s="1">
        <v>0.6</v>
      </c>
      <c r="AM9" s="1">
        <f t="shared" si="9"/>
        <v>0.221848749616356</v>
      </c>
      <c r="AN9" s="1">
        <v>12.1</v>
      </c>
      <c r="AO9" s="1">
        <v>2509.2</v>
      </c>
      <c r="AP9" s="1">
        <f t="shared" si="10"/>
        <v>0.167042889390519</v>
      </c>
      <c r="AQ9" s="1">
        <v>558</v>
      </c>
    </row>
    <row r="10" spans="1:43">
      <c r="A10" s="1">
        <v>9</v>
      </c>
      <c r="B10" s="1" t="s">
        <v>43</v>
      </c>
      <c r="C10" s="1" t="s">
        <v>54</v>
      </c>
      <c r="D10" s="1">
        <v>78</v>
      </c>
      <c r="E10" s="1" t="s">
        <v>45</v>
      </c>
      <c r="F10" s="1">
        <v>41.98</v>
      </c>
      <c r="G10" s="1">
        <v>0.1</v>
      </c>
      <c r="H10" s="1">
        <v>1</v>
      </c>
      <c r="I10" s="1">
        <v>0.15</v>
      </c>
      <c r="J10" s="1">
        <v>0.823908740944319</v>
      </c>
      <c r="K10" s="1">
        <v>11.7</v>
      </c>
      <c r="L10" s="1">
        <v>2089.8</v>
      </c>
      <c r="M10" s="1">
        <v>555</v>
      </c>
      <c r="N10" s="1">
        <v>0.2</v>
      </c>
      <c r="O10" s="1">
        <f t="shared" si="0"/>
        <v>0.698970004336019</v>
      </c>
      <c r="P10" s="1">
        <v>0.3</v>
      </c>
      <c r="Q10" s="1">
        <f t="shared" si="1"/>
        <v>0.522878745280338</v>
      </c>
      <c r="R10" s="1">
        <v>10.1</v>
      </c>
      <c r="S10" s="1">
        <v>689</v>
      </c>
      <c r="T10" s="5">
        <v>0.25</v>
      </c>
      <c r="U10" s="1">
        <f t="shared" si="2"/>
        <v>0.602059991327962</v>
      </c>
      <c r="V10" s="1">
        <v>0.3</v>
      </c>
      <c r="W10" s="1">
        <f t="shared" si="3"/>
        <v>0.522878745280338</v>
      </c>
      <c r="X10" s="5">
        <v>14.3</v>
      </c>
      <c r="Y10" s="1">
        <v>1622.4</v>
      </c>
      <c r="Z10" s="5">
        <f t="shared" si="4"/>
        <v>0.223657766293425</v>
      </c>
      <c r="AA10" s="1">
        <v>569</v>
      </c>
      <c r="AB10" s="1">
        <v>0.4</v>
      </c>
      <c r="AC10" s="1">
        <f t="shared" si="5"/>
        <v>0.397940008672038</v>
      </c>
      <c r="AD10" s="1">
        <v>0.5</v>
      </c>
      <c r="AE10" s="1">
        <f t="shared" si="6"/>
        <v>0.301029995663981</v>
      </c>
      <c r="AF10" s="1">
        <v>13.2</v>
      </c>
      <c r="AG10" s="1">
        <v>1803.4</v>
      </c>
      <c r="AH10" s="1">
        <f t="shared" si="7"/>
        <v>0.137046607330845</v>
      </c>
      <c r="AI10" s="1">
        <v>560</v>
      </c>
      <c r="AJ10" s="1">
        <v>0.5</v>
      </c>
      <c r="AK10" s="1">
        <f t="shared" si="8"/>
        <v>0.301029995663981</v>
      </c>
      <c r="AL10" s="1">
        <v>0.6</v>
      </c>
      <c r="AM10" s="1">
        <f t="shared" si="9"/>
        <v>0.221848749616356</v>
      </c>
      <c r="AN10" s="1">
        <v>12.9</v>
      </c>
      <c r="AO10" s="1">
        <v>1900.7</v>
      </c>
      <c r="AP10" s="1">
        <f t="shared" si="10"/>
        <v>0.0904871279548283</v>
      </c>
      <c r="AQ10" s="1">
        <v>558</v>
      </c>
    </row>
    <row r="11" spans="1:43">
      <c r="A11" s="1">
        <v>10</v>
      </c>
      <c r="B11" s="1" t="s">
        <v>43</v>
      </c>
      <c r="C11" s="1" t="s">
        <v>54</v>
      </c>
      <c r="D11" s="1">
        <v>76</v>
      </c>
      <c r="E11" s="1" t="s">
        <v>45</v>
      </c>
      <c r="F11" s="1">
        <v>44.82</v>
      </c>
      <c r="G11" s="1" t="s">
        <v>51</v>
      </c>
      <c r="H11" s="1" t="s">
        <v>51</v>
      </c>
      <c r="I11" s="1" t="s">
        <v>51</v>
      </c>
      <c r="J11" s="1">
        <v>3</v>
      </c>
      <c r="K11" s="1">
        <v>10</v>
      </c>
      <c r="L11" s="1">
        <v>2700.6</v>
      </c>
      <c r="M11" s="1">
        <v>484</v>
      </c>
      <c r="N11" s="1">
        <v>0.3</v>
      </c>
      <c r="O11" s="1">
        <f t="shared" si="0"/>
        <v>0.522878745280338</v>
      </c>
      <c r="P11" s="1">
        <v>0.5</v>
      </c>
      <c r="Q11" s="1">
        <f t="shared" si="1"/>
        <v>0.301029995663981</v>
      </c>
      <c r="R11" s="1">
        <v>13</v>
      </c>
      <c r="S11" s="1">
        <v>657</v>
      </c>
      <c r="T11" s="5">
        <v>0.4</v>
      </c>
      <c r="U11" s="1">
        <f t="shared" si="2"/>
        <v>0.397940008672038</v>
      </c>
      <c r="V11" s="1">
        <v>0.5</v>
      </c>
      <c r="W11" s="1">
        <f t="shared" si="3"/>
        <v>0.301029995663981</v>
      </c>
      <c r="X11" s="5">
        <v>11</v>
      </c>
      <c r="Y11" s="1">
        <v>1987.3</v>
      </c>
      <c r="Z11" s="5">
        <f t="shared" si="4"/>
        <v>0.264126490409539</v>
      </c>
      <c r="AA11" s="1">
        <v>502</v>
      </c>
      <c r="AB11" s="1">
        <v>0.5</v>
      </c>
      <c r="AC11" s="1">
        <f t="shared" si="5"/>
        <v>0.301029995663981</v>
      </c>
      <c r="AD11" s="1">
        <v>0.6</v>
      </c>
      <c r="AE11" s="1">
        <f t="shared" si="6"/>
        <v>0.221848749616356</v>
      </c>
      <c r="AF11" s="1">
        <v>11.3</v>
      </c>
      <c r="AG11" s="1">
        <v>2101.2</v>
      </c>
      <c r="AH11" s="1">
        <f t="shared" si="7"/>
        <v>0.221950677627194</v>
      </c>
      <c r="AI11" s="1">
        <v>498</v>
      </c>
      <c r="AJ11" s="1">
        <v>0.5</v>
      </c>
      <c r="AK11" s="1">
        <f t="shared" si="8"/>
        <v>0.301029995663981</v>
      </c>
      <c r="AL11" s="1">
        <v>0.6</v>
      </c>
      <c r="AM11" s="1">
        <f t="shared" si="9"/>
        <v>0.221848749616356</v>
      </c>
      <c r="AN11" s="1">
        <v>13.9</v>
      </c>
      <c r="AO11" s="1">
        <v>2273.6</v>
      </c>
      <c r="AP11" s="1">
        <f t="shared" si="10"/>
        <v>0.158113011923276</v>
      </c>
      <c r="AQ11" s="1">
        <v>491</v>
      </c>
    </row>
    <row r="12" spans="1:43">
      <c r="A12" s="1">
        <v>11</v>
      </c>
      <c r="B12" s="1" t="s">
        <v>48</v>
      </c>
      <c r="C12" s="1" t="s">
        <v>44</v>
      </c>
      <c r="D12" s="1">
        <v>83</v>
      </c>
      <c r="E12" s="1" t="s">
        <v>45</v>
      </c>
      <c r="F12" s="1">
        <v>39.96</v>
      </c>
      <c r="G12" s="1" t="s">
        <v>50</v>
      </c>
      <c r="H12" s="1" t="s">
        <v>50</v>
      </c>
      <c r="I12" s="1" t="s">
        <v>50</v>
      </c>
      <c r="J12" s="1">
        <v>3</v>
      </c>
      <c r="K12" s="1">
        <v>11.5</v>
      </c>
      <c r="L12" s="1">
        <v>2822.3</v>
      </c>
      <c r="M12" s="1">
        <v>559</v>
      </c>
      <c r="N12" s="1">
        <v>0.2</v>
      </c>
      <c r="O12" s="1">
        <f t="shared" si="0"/>
        <v>0.698970004336019</v>
      </c>
      <c r="P12" s="1">
        <v>0.5</v>
      </c>
      <c r="Q12" s="1">
        <f t="shared" si="1"/>
        <v>0.301029995663981</v>
      </c>
      <c r="R12" s="1">
        <v>15.3</v>
      </c>
      <c r="S12" s="1">
        <v>689</v>
      </c>
      <c r="T12" s="5">
        <v>0.5</v>
      </c>
      <c r="U12" s="1">
        <f t="shared" si="2"/>
        <v>0.301029995663981</v>
      </c>
      <c r="V12" s="1">
        <v>0.6</v>
      </c>
      <c r="W12" s="1">
        <f t="shared" si="3"/>
        <v>0.221848749616356</v>
      </c>
      <c r="X12" s="5">
        <v>14.2</v>
      </c>
      <c r="Y12" s="1">
        <v>2045.2</v>
      </c>
      <c r="Z12" s="5">
        <f t="shared" si="4"/>
        <v>0.275342805513234</v>
      </c>
      <c r="AA12" s="1">
        <v>589</v>
      </c>
      <c r="AB12" s="1">
        <v>0.6</v>
      </c>
      <c r="AC12" s="1">
        <f t="shared" si="5"/>
        <v>0.221848749616356</v>
      </c>
      <c r="AD12" s="1">
        <v>0.6</v>
      </c>
      <c r="AE12" s="1">
        <f t="shared" si="6"/>
        <v>0.221848749616356</v>
      </c>
      <c r="AF12" s="1">
        <v>13.2</v>
      </c>
      <c r="AG12" s="1">
        <v>2145.9</v>
      </c>
      <c r="AH12" s="1">
        <f t="shared" si="7"/>
        <v>0.239662686461397</v>
      </c>
      <c r="AI12" s="1">
        <v>572</v>
      </c>
      <c r="AJ12" s="1">
        <v>0.6</v>
      </c>
      <c r="AK12" s="1">
        <f t="shared" si="8"/>
        <v>0.221848749616356</v>
      </c>
      <c r="AL12" s="1">
        <v>0.6</v>
      </c>
      <c r="AM12" s="1">
        <f t="shared" si="9"/>
        <v>0.221848749616356</v>
      </c>
      <c r="AN12" s="1">
        <v>15.2</v>
      </c>
      <c r="AO12" s="1">
        <v>2293.1</v>
      </c>
      <c r="AP12" s="1">
        <f t="shared" si="10"/>
        <v>0.187506643517698</v>
      </c>
      <c r="AQ12" s="1">
        <v>553</v>
      </c>
    </row>
    <row r="13" spans="1:43">
      <c r="A13" s="1">
        <v>12</v>
      </c>
      <c r="B13" s="1" t="s">
        <v>43</v>
      </c>
      <c r="C13" s="1" t="s">
        <v>44</v>
      </c>
      <c r="D13" s="1">
        <v>69</v>
      </c>
      <c r="E13" s="1" t="s">
        <v>45</v>
      </c>
      <c r="F13" s="1">
        <v>45.72</v>
      </c>
      <c r="G13" s="1" t="s">
        <v>51</v>
      </c>
      <c r="H13" s="1" t="s">
        <v>51</v>
      </c>
      <c r="I13" s="1" t="s">
        <v>50</v>
      </c>
      <c r="J13" s="1">
        <v>3</v>
      </c>
      <c r="K13" s="1">
        <v>10.2</v>
      </c>
      <c r="L13" s="1">
        <v>2014.8</v>
      </c>
      <c r="M13" s="1">
        <v>564</v>
      </c>
      <c r="N13" s="1">
        <v>0.5</v>
      </c>
      <c r="O13" s="1">
        <f t="shared" si="0"/>
        <v>0.301029995663981</v>
      </c>
      <c r="P13" s="1">
        <v>0.6</v>
      </c>
      <c r="Q13" s="1">
        <f t="shared" si="1"/>
        <v>0.221848749616356</v>
      </c>
      <c r="R13" s="1">
        <v>19.7</v>
      </c>
      <c r="S13" s="1">
        <v>751</v>
      </c>
      <c r="T13" s="5">
        <v>0.6</v>
      </c>
      <c r="U13" s="1">
        <f t="shared" si="2"/>
        <v>0.221848749616356</v>
      </c>
      <c r="V13" s="1">
        <v>0.6</v>
      </c>
      <c r="W13" s="1">
        <f t="shared" si="3"/>
        <v>0.221848749616356</v>
      </c>
      <c r="X13" s="5">
        <v>11.3</v>
      </c>
      <c r="Y13" s="1">
        <v>1620.3</v>
      </c>
      <c r="Z13" s="5">
        <f t="shared" si="4"/>
        <v>0.195801072066706</v>
      </c>
      <c r="AA13" s="1">
        <v>583</v>
      </c>
      <c r="AB13" s="1">
        <v>0.6</v>
      </c>
      <c r="AC13" s="1">
        <f t="shared" si="5"/>
        <v>0.221848749616356</v>
      </c>
      <c r="AD13" s="1">
        <v>0.8</v>
      </c>
      <c r="AE13" s="1">
        <f t="shared" si="6"/>
        <v>0.0969100130080564</v>
      </c>
      <c r="AF13" s="1">
        <v>13.8</v>
      </c>
      <c r="AG13" s="1">
        <v>1732.9</v>
      </c>
      <c r="AH13" s="1">
        <f t="shared" si="7"/>
        <v>0.139914631725233</v>
      </c>
      <c r="AI13" s="1">
        <v>570</v>
      </c>
      <c r="AJ13" s="1">
        <v>0.8</v>
      </c>
      <c r="AK13" s="1">
        <f t="shared" si="8"/>
        <v>0.0969100130080564</v>
      </c>
      <c r="AL13" s="1">
        <v>0.8</v>
      </c>
      <c r="AM13" s="1">
        <f t="shared" si="9"/>
        <v>0.0969100130080564</v>
      </c>
      <c r="AN13" s="1">
        <v>11.8</v>
      </c>
      <c r="AO13" s="1">
        <v>1795.9</v>
      </c>
      <c r="AP13" s="1">
        <f t="shared" si="10"/>
        <v>0.108646019456025</v>
      </c>
      <c r="AQ13" s="1">
        <v>567</v>
      </c>
    </row>
    <row r="14" spans="1:43">
      <c r="A14" s="1">
        <v>13</v>
      </c>
      <c r="B14" s="1" t="s">
        <v>43</v>
      </c>
      <c r="C14" s="1" t="s">
        <v>49</v>
      </c>
      <c r="D14" s="1">
        <v>93</v>
      </c>
      <c r="E14" s="1" t="s">
        <v>45</v>
      </c>
      <c r="F14" s="1">
        <v>43.89</v>
      </c>
      <c r="G14" s="1" t="s">
        <v>51</v>
      </c>
      <c r="H14" s="1" t="s">
        <v>51</v>
      </c>
      <c r="I14" s="1" t="s">
        <v>51</v>
      </c>
      <c r="J14" s="1">
        <v>3</v>
      </c>
      <c r="K14" s="1">
        <v>12.3</v>
      </c>
      <c r="L14" s="1">
        <v>2577.2</v>
      </c>
      <c r="M14" s="1">
        <v>515</v>
      </c>
      <c r="N14" s="1">
        <v>0.2</v>
      </c>
      <c r="O14" s="1">
        <f t="shared" si="0"/>
        <v>0.698970004336019</v>
      </c>
      <c r="P14" s="1">
        <v>0.25</v>
      </c>
      <c r="Q14" s="1">
        <f t="shared" si="1"/>
        <v>0.602059991327962</v>
      </c>
      <c r="R14" s="1">
        <v>12.5</v>
      </c>
      <c r="S14" s="1">
        <v>748</v>
      </c>
      <c r="T14" s="5">
        <v>0.5</v>
      </c>
      <c r="U14" s="1">
        <f t="shared" si="2"/>
        <v>0.301029995663981</v>
      </c>
      <c r="V14" s="1">
        <v>0.8</v>
      </c>
      <c r="W14" s="1">
        <f t="shared" si="3"/>
        <v>0.0969100130080564</v>
      </c>
      <c r="X14" s="5">
        <v>10.5</v>
      </c>
      <c r="Y14" s="1">
        <v>1873.4</v>
      </c>
      <c r="Z14" s="5">
        <f t="shared" si="4"/>
        <v>0.273087071240105</v>
      </c>
      <c r="AA14" s="1">
        <v>645</v>
      </c>
      <c r="AB14" s="1">
        <v>0.6</v>
      </c>
      <c r="AC14" s="1">
        <f t="shared" si="5"/>
        <v>0.221848749616356</v>
      </c>
      <c r="AD14" s="1">
        <v>0.8</v>
      </c>
      <c r="AE14" s="1">
        <f t="shared" si="6"/>
        <v>0.0969100130080564</v>
      </c>
      <c r="AF14" s="1">
        <v>14.8</v>
      </c>
      <c r="AG14" s="1">
        <v>1912.9</v>
      </c>
      <c r="AH14" s="1">
        <f t="shared" si="7"/>
        <v>0.257760360080708</v>
      </c>
      <c r="AI14" s="1">
        <v>547</v>
      </c>
      <c r="AJ14" s="1">
        <v>0.6</v>
      </c>
      <c r="AK14" s="1">
        <f t="shared" si="8"/>
        <v>0.221848749616356</v>
      </c>
      <c r="AL14" s="1">
        <v>0.8</v>
      </c>
      <c r="AM14" s="1">
        <f t="shared" si="9"/>
        <v>0.0969100130080564</v>
      </c>
      <c r="AN14" s="1">
        <v>16.8</v>
      </c>
      <c r="AO14" s="1">
        <v>2102.4</v>
      </c>
      <c r="AP14" s="1">
        <f t="shared" si="10"/>
        <v>0.184230948316002</v>
      </c>
      <c r="AQ14" s="1">
        <v>520</v>
      </c>
    </row>
    <row r="15" spans="1:43">
      <c r="A15" s="1">
        <v>14</v>
      </c>
      <c r="B15" s="1" t="s">
        <v>48</v>
      </c>
      <c r="C15" s="1" t="s">
        <v>55</v>
      </c>
      <c r="D15" s="1">
        <v>53</v>
      </c>
      <c r="E15" s="1" t="s">
        <v>45</v>
      </c>
      <c r="F15" s="1">
        <v>43.28</v>
      </c>
      <c r="G15" s="1">
        <v>0.05</v>
      </c>
      <c r="H15" s="1">
        <v>1.30102999566398</v>
      </c>
      <c r="I15" s="1">
        <v>0.05</v>
      </c>
      <c r="J15" s="1">
        <v>1.30102999566398</v>
      </c>
      <c r="K15" s="1">
        <v>17</v>
      </c>
      <c r="L15" s="1">
        <v>2845.4</v>
      </c>
      <c r="M15" s="1">
        <v>548</v>
      </c>
      <c r="N15" s="1">
        <v>0.1</v>
      </c>
      <c r="O15" s="1">
        <f t="shared" si="0"/>
        <v>1</v>
      </c>
      <c r="P15" s="1">
        <v>0.3</v>
      </c>
      <c r="Q15" s="1">
        <f t="shared" si="1"/>
        <v>0.522878745280338</v>
      </c>
      <c r="R15" s="1">
        <v>19.3</v>
      </c>
      <c r="S15" s="1">
        <v>726</v>
      </c>
      <c r="T15" s="5">
        <v>0.15</v>
      </c>
      <c r="U15" s="1">
        <f t="shared" si="2"/>
        <v>0.823908740944319</v>
      </c>
      <c r="V15" s="1">
        <v>0.6</v>
      </c>
      <c r="W15" s="1">
        <f t="shared" si="3"/>
        <v>0.221848749616356</v>
      </c>
      <c r="X15" s="5">
        <v>15.6</v>
      </c>
      <c r="Y15" s="1">
        <v>1899.3</v>
      </c>
      <c r="Z15" s="5">
        <f t="shared" si="4"/>
        <v>0.332501581499965</v>
      </c>
      <c r="AA15" s="1">
        <v>648</v>
      </c>
      <c r="AB15" s="1">
        <v>0.15</v>
      </c>
      <c r="AC15" s="1">
        <f t="shared" si="5"/>
        <v>0.823908740944319</v>
      </c>
      <c r="AD15" s="1">
        <v>0.6</v>
      </c>
      <c r="AE15" s="1">
        <f t="shared" si="6"/>
        <v>0.221848749616356</v>
      </c>
      <c r="AF15" s="1">
        <v>16.7</v>
      </c>
      <c r="AG15" s="1">
        <v>1903.4</v>
      </c>
      <c r="AH15" s="1">
        <f t="shared" si="7"/>
        <v>0.331060659309763</v>
      </c>
      <c r="AI15" s="1">
        <v>592</v>
      </c>
      <c r="AJ15" s="1">
        <v>0.15</v>
      </c>
      <c r="AK15" s="1">
        <f t="shared" si="8"/>
        <v>0.823908740944319</v>
      </c>
      <c r="AL15" s="1">
        <v>0.6</v>
      </c>
      <c r="AM15" s="1">
        <f t="shared" si="9"/>
        <v>0.221848749616356</v>
      </c>
      <c r="AN15" s="1">
        <v>12.1</v>
      </c>
      <c r="AO15" s="1">
        <v>2205.1</v>
      </c>
      <c r="AP15" s="1">
        <f t="shared" si="10"/>
        <v>0.225029872777114</v>
      </c>
      <c r="AQ15" s="1">
        <v>590</v>
      </c>
    </row>
    <row r="16" spans="4:43">
      <c r="D16" s="1">
        <f>AVERAGE(D2:D15)</f>
        <v>75.3571428571429</v>
      </c>
      <c r="F16" s="1">
        <f>AVERAGE(F2:F15)</f>
        <v>42.6821428571429</v>
      </c>
      <c r="J16" s="1">
        <f>AVERAGE(J2:J15)</f>
        <v>2.35415645610138</v>
      </c>
      <c r="K16" s="1">
        <f t="shared" ref="K16:Z16" si="11">AVERAGE(K2:K15)</f>
        <v>13.45</v>
      </c>
      <c r="L16" s="1">
        <f t="shared" si="11"/>
        <v>2614.04285714286</v>
      </c>
      <c r="M16" s="1">
        <f t="shared" si="11"/>
        <v>540.642857142857</v>
      </c>
      <c r="N16" s="1">
        <f t="shared" si="11"/>
        <v>0.208571428571429</v>
      </c>
      <c r="O16" s="1">
        <f t="shared" si="11"/>
        <v>0.736668837909836</v>
      </c>
      <c r="P16" s="1">
        <f t="shared" si="11"/>
        <v>0.367857142857143</v>
      </c>
      <c r="Q16" s="1">
        <f t="shared" si="11"/>
        <v>0.46479883976813</v>
      </c>
      <c r="R16" s="1">
        <f t="shared" si="11"/>
        <v>16.5857142857143</v>
      </c>
      <c r="S16" s="1">
        <f t="shared" si="11"/>
        <v>699.428571428571</v>
      </c>
      <c r="T16" s="1">
        <f t="shared" si="11"/>
        <v>0.358571428571429</v>
      </c>
      <c r="U16" s="1">
        <f t="shared" si="11"/>
        <v>0.486300982315557</v>
      </c>
      <c r="V16" s="1">
        <f t="shared" si="11"/>
        <v>0.528571428571428</v>
      </c>
      <c r="W16" s="1">
        <f t="shared" si="11"/>
        <v>0.291129999471059</v>
      </c>
      <c r="X16" s="1">
        <f t="shared" si="11"/>
        <v>13.65</v>
      </c>
      <c r="Y16" s="1">
        <f t="shared" si="11"/>
        <v>1950.08571428571</v>
      </c>
      <c r="Z16" s="1">
        <f t="shared" si="11"/>
        <v>0.250565077586625</v>
      </c>
      <c r="AA16" s="1">
        <f t="shared" ref="AA16:AH16" si="12">AVERAGE(AA2:AA15)</f>
        <v>589.571428571429</v>
      </c>
      <c r="AB16" s="1">
        <f t="shared" si="12"/>
        <v>0.432142857142857</v>
      </c>
      <c r="AC16" s="1">
        <f t="shared" si="12"/>
        <v>0.396638660522464</v>
      </c>
      <c r="AD16" s="1">
        <f t="shared" si="12"/>
        <v>0.585714285714286</v>
      </c>
      <c r="AE16" s="1">
        <f t="shared" si="12"/>
        <v>0.239201518904184</v>
      </c>
      <c r="AF16" s="1">
        <f t="shared" si="12"/>
        <v>14.2428571428571</v>
      </c>
      <c r="AG16" s="1">
        <f t="shared" si="12"/>
        <v>2047.81428571429</v>
      </c>
      <c r="AH16" s="1">
        <f t="shared" si="12"/>
        <v>0.211236820626484</v>
      </c>
      <c r="AI16" s="1">
        <f t="shared" ref="AI16:AQ16" si="13">AVERAGE(AI2:AI15)</f>
        <v>558.928571428571</v>
      </c>
      <c r="AJ16" s="1">
        <f t="shared" si="13"/>
        <v>0.45</v>
      </c>
      <c r="AK16" s="1">
        <f t="shared" si="13"/>
        <v>0.389716516736174</v>
      </c>
      <c r="AL16" s="1">
        <f t="shared" si="13"/>
        <v>0.607142857142857</v>
      </c>
      <c r="AM16" s="1">
        <f t="shared" si="13"/>
        <v>0.222234109036835</v>
      </c>
      <c r="AN16" s="1">
        <f t="shared" si="13"/>
        <v>14.1214285714286</v>
      </c>
      <c r="AO16" s="1">
        <f t="shared" si="13"/>
        <v>2184.47142857143</v>
      </c>
      <c r="AP16" s="1">
        <f t="shared" si="13"/>
        <v>0.15666077962644</v>
      </c>
      <c r="AQ16" s="1">
        <f t="shared" si="13"/>
        <v>546.714285714286</v>
      </c>
    </row>
    <row r="17" spans="4:43">
      <c r="D17" s="1">
        <f>STDEV(D2:D15)</f>
        <v>9.00945779002986</v>
      </c>
      <c r="F17" s="1">
        <f>STDEV(F2:F15)</f>
        <v>2.05584786391416</v>
      </c>
      <c r="J17" s="1">
        <f>STDEV(J2:J15)</f>
        <v>1.01184869859075</v>
      </c>
      <c r="K17" s="1">
        <f t="shared" ref="K17:AQ17" si="14">STDEV(K2:K15)</f>
        <v>2.54641527823542</v>
      </c>
      <c r="L17" s="1">
        <f t="shared" si="14"/>
        <v>392.626902002173</v>
      </c>
      <c r="M17" s="1">
        <f t="shared" si="14"/>
        <v>22.6770203674833</v>
      </c>
      <c r="N17" s="1">
        <f t="shared" si="14"/>
        <v>0.114479231764956</v>
      </c>
      <c r="O17" s="1">
        <f t="shared" si="14"/>
        <v>0.226711975134233</v>
      </c>
      <c r="P17" s="1">
        <f t="shared" si="14"/>
        <v>0.123424132500563</v>
      </c>
      <c r="Q17" s="1">
        <f t="shared" si="14"/>
        <v>0.186833891407304</v>
      </c>
      <c r="R17" s="1">
        <f t="shared" si="14"/>
        <v>4.62715349329903</v>
      </c>
      <c r="S17" s="1">
        <f t="shared" si="14"/>
        <v>42.653729723679</v>
      </c>
      <c r="T17" s="1">
        <f t="shared" si="14"/>
        <v>0.14394748737258</v>
      </c>
      <c r="U17" s="1">
        <f t="shared" si="14"/>
        <v>0.209069451959301</v>
      </c>
      <c r="V17" s="1">
        <f t="shared" si="14"/>
        <v>0.132598708826359</v>
      </c>
      <c r="W17" s="1">
        <f t="shared" si="14"/>
        <v>0.119529890939015</v>
      </c>
      <c r="X17" s="1">
        <f t="shared" si="14"/>
        <v>2.15825784443771</v>
      </c>
      <c r="Y17" s="1">
        <f t="shared" si="14"/>
        <v>257.218269650035</v>
      </c>
      <c r="Z17" s="1">
        <f t="shared" si="14"/>
        <v>0.0461479235704508</v>
      </c>
      <c r="AA17" s="1">
        <f t="shared" si="14"/>
        <v>45.4561737970073</v>
      </c>
      <c r="AB17" s="1">
        <f t="shared" si="14"/>
        <v>0.151412760941158</v>
      </c>
      <c r="AC17" s="1">
        <f t="shared" si="14"/>
        <v>0.18717972930243</v>
      </c>
      <c r="AD17" s="1">
        <f t="shared" si="14"/>
        <v>0.109945041215655</v>
      </c>
      <c r="AE17" s="1">
        <f t="shared" si="14"/>
        <v>0.0799473508492632</v>
      </c>
      <c r="AF17" s="1">
        <f t="shared" si="14"/>
        <v>1.93180437204913</v>
      </c>
      <c r="AG17" s="1">
        <f t="shared" si="14"/>
        <v>247.301211098913</v>
      </c>
      <c r="AH17" s="1">
        <f t="shared" si="14"/>
        <v>0.0568396906401116</v>
      </c>
      <c r="AI17" s="1">
        <f t="shared" si="14"/>
        <v>23.8536057126487</v>
      </c>
      <c r="AJ17" s="1">
        <f t="shared" si="14"/>
        <v>0.188107988625192</v>
      </c>
      <c r="AK17" s="1">
        <f t="shared" si="14"/>
        <v>0.212463976500422</v>
      </c>
      <c r="AL17" s="1">
        <f t="shared" si="14"/>
        <v>0.0997248963150875</v>
      </c>
      <c r="AM17" s="1">
        <f t="shared" si="14"/>
        <v>0.0725868699854312</v>
      </c>
      <c r="AN17" s="1">
        <f t="shared" si="14"/>
        <v>2.0054458822948</v>
      </c>
      <c r="AO17" s="1">
        <f t="shared" si="14"/>
        <v>221.059168649382</v>
      </c>
      <c r="AP17" s="1">
        <f t="shared" si="14"/>
        <v>0.0636924640557704</v>
      </c>
      <c r="AQ17" s="1">
        <f t="shared" si="14"/>
        <v>24.0589934293845</v>
      </c>
    </row>
    <row r="21" spans="27:27">
      <c r="AA21" s="5"/>
    </row>
    <row r="22" spans="27:27">
      <c r="AA22" s="5"/>
    </row>
    <row r="23" spans="27:27">
      <c r="AA23" s="5"/>
    </row>
  </sheetData>
  <sheetProtection formatCells="0" insertHyperlinks="0" autoFilter="0"/>
  <autoFilter xmlns:etc="http://www.wps.cn/officeDocument/2017/etCustomData" ref="A1:S17" etc:filterBottomFollowUsedRange="0">
    <extLst/>
  </autoFilter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Q16"/>
  <sheetViews>
    <sheetView workbookViewId="0">
      <pane ySplit="1" topLeftCell="A2" activePane="bottomLeft" state="frozen"/>
      <selection/>
      <selection pane="bottomLeft" activeCell="F22" sqref="F22"/>
    </sheetView>
  </sheetViews>
  <sheetFormatPr defaultColWidth="8" defaultRowHeight="14"/>
  <cols>
    <col min="1" max="1" width="6.77692307692308" style="1" customWidth="1"/>
    <col min="2" max="2" width="5.66153846153846" style="1" customWidth="1"/>
    <col min="3" max="3" width="3.66153846153846" style="1" customWidth="1"/>
    <col min="4" max="4" width="8" style="1"/>
    <col min="5" max="5" width="8.43846153846154" style="1" customWidth="1"/>
    <col min="6" max="6" width="8" style="1"/>
    <col min="7" max="7" width="7.66153846153846" style="1" customWidth="1"/>
    <col min="8" max="8" width="7.55384615384615" style="1" customWidth="1"/>
    <col min="9" max="9" width="8.77692307692308" style="1" customWidth="1"/>
    <col min="10" max="10" width="7.88461538461539" style="1" customWidth="1"/>
    <col min="11" max="11" width="8" style="1" customWidth="1"/>
    <col min="12" max="12" width="8.43846153846154" style="1" customWidth="1"/>
    <col min="13" max="13" width="8" style="1" customWidth="1"/>
    <col min="14" max="14" width="9.66153846153846" style="1" customWidth="1"/>
    <col min="15" max="15" width="9" style="1" customWidth="1"/>
    <col min="16" max="16" width="12.3307692307692" style="1" customWidth="1"/>
    <col min="17" max="20" width="8" style="1" customWidth="1"/>
    <col min="21" max="21" width="9.55384615384615" style="1" customWidth="1"/>
    <col min="22" max="26" width="8" style="1" customWidth="1"/>
    <col min="27" max="27" width="8.33076923076923" style="1" customWidth="1"/>
    <col min="28" max="29" width="8" style="1" customWidth="1"/>
    <col min="30" max="30" width="8.10769230769231" style="1" customWidth="1"/>
    <col min="31" max="32" width="8" style="1" customWidth="1"/>
    <col min="33" max="33" width="8.10769230769231" style="1" customWidth="1"/>
    <col min="34" max="41" width="8" style="1" customWidth="1"/>
    <col min="42" max="42" width="7.43846153846154" style="1" customWidth="1"/>
    <col min="43" max="44" width="8" style="1" customWidth="1"/>
    <col min="45" max="16384" width="8" style="1"/>
  </cols>
  <sheetData>
    <row r="1" ht="15.5" spans="1:4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2" t="s">
        <v>36</v>
      </c>
      <c r="AL1" s="2" t="s">
        <v>37</v>
      </c>
      <c r="AM1" s="2" t="s">
        <v>38</v>
      </c>
      <c r="AN1" s="2" t="s">
        <v>39</v>
      </c>
      <c r="AO1" s="2" t="s">
        <v>40</v>
      </c>
      <c r="AP1" s="2" t="s">
        <v>41</v>
      </c>
      <c r="AQ1" s="2" t="s">
        <v>42</v>
      </c>
    </row>
    <row r="2" spans="1:43">
      <c r="A2" s="1">
        <v>1</v>
      </c>
      <c r="B2" s="1" t="s">
        <v>48</v>
      </c>
      <c r="C2" s="1" t="s">
        <v>44</v>
      </c>
      <c r="D2" s="1">
        <v>85</v>
      </c>
      <c r="E2" s="3" t="s">
        <v>56</v>
      </c>
      <c r="F2" s="1">
        <v>48.92</v>
      </c>
      <c r="G2" s="1">
        <v>0.1</v>
      </c>
      <c r="H2" s="1">
        <v>1</v>
      </c>
      <c r="I2" s="1">
        <v>0.1</v>
      </c>
      <c r="J2" s="1">
        <f>LOG10(1/I2)</f>
        <v>1</v>
      </c>
      <c r="K2" s="1">
        <v>12.9</v>
      </c>
      <c r="L2" s="1">
        <v>3306.9</v>
      </c>
      <c r="M2" s="1">
        <v>498</v>
      </c>
      <c r="N2" s="1">
        <v>0.05</v>
      </c>
      <c r="O2" s="1">
        <f>LOG10(1/N2)</f>
        <v>1.30102999566398</v>
      </c>
      <c r="P2" s="1">
        <v>0.3</v>
      </c>
      <c r="Q2" s="1">
        <f>LOG10(1/P2)</f>
        <v>0.522878745280338</v>
      </c>
      <c r="R2" s="1">
        <v>16.3</v>
      </c>
      <c r="S2" s="1">
        <v>803</v>
      </c>
      <c r="T2" s="1">
        <v>0.3</v>
      </c>
      <c r="U2" s="1">
        <f>LOG10(1/T2)</f>
        <v>0.522878745280338</v>
      </c>
      <c r="V2" s="1">
        <v>0.6</v>
      </c>
      <c r="W2" s="1">
        <f>LOG10(1/V2)</f>
        <v>0.221848749616356</v>
      </c>
      <c r="X2" s="1">
        <v>13.4</v>
      </c>
      <c r="Y2" s="1">
        <v>2284.6</v>
      </c>
      <c r="Z2" s="1">
        <f t="shared" ref="Z2:Z14" si="0">(L2-Y2)/L2</f>
        <v>0.309141492031812</v>
      </c>
      <c r="AA2" s="1">
        <v>642</v>
      </c>
      <c r="AB2" s="1">
        <v>0.4</v>
      </c>
      <c r="AC2" s="1">
        <f>LOG10(1/AB2)</f>
        <v>0.397940008672038</v>
      </c>
      <c r="AD2" s="1">
        <v>0.6</v>
      </c>
      <c r="AE2" s="1">
        <f>LOG10(1/AD2)</f>
        <v>0.221848749616356</v>
      </c>
      <c r="AF2" s="1">
        <v>12.5</v>
      </c>
      <c r="AG2" s="1">
        <v>2392.1</v>
      </c>
      <c r="AH2" s="1">
        <f t="shared" ref="AH2:AH14" si="1">(L2-AG2)/L2</f>
        <v>0.276633705282893</v>
      </c>
      <c r="AI2" s="1">
        <v>523</v>
      </c>
      <c r="AJ2" s="1">
        <v>0.4</v>
      </c>
      <c r="AK2" s="1">
        <f>LOG10(1/AJ2)</f>
        <v>0.397940008672038</v>
      </c>
      <c r="AL2" s="1">
        <v>0.6</v>
      </c>
      <c r="AM2" s="1">
        <f>LOG10(1/AL2)</f>
        <v>0.221848749616356</v>
      </c>
      <c r="AN2" s="1">
        <v>13.6</v>
      </c>
      <c r="AO2" s="1">
        <v>2435.2</v>
      </c>
      <c r="AP2" s="1">
        <f t="shared" ref="AP2:AP14" si="2">(L2-AO2)/L2</f>
        <v>0.263600350781699</v>
      </c>
      <c r="AQ2" s="1">
        <v>519</v>
      </c>
    </row>
    <row r="3" spans="1:43">
      <c r="A3" s="1">
        <v>2</v>
      </c>
      <c r="B3" s="1" t="s">
        <v>48</v>
      </c>
      <c r="C3" s="1" t="s">
        <v>49</v>
      </c>
      <c r="D3" s="1">
        <v>90</v>
      </c>
      <c r="F3" s="1">
        <v>43.32</v>
      </c>
      <c r="G3" s="1" t="s">
        <v>51</v>
      </c>
      <c r="H3" s="1" t="s">
        <v>51</v>
      </c>
      <c r="I3" s="1" t="s">
        <v>57</v>
      </c>
      <c r="J3" s="1" t="s">
        <v>57</v>
      </c>
      <c r="K3" s="1">
        <v>10</v>
      </c>
      <c r="L3" s="1">
        <v>2266.8</v>
      </c>
      <c r="M3" s="1">
        <v>606</v>
      </c>
      <c r="N3" s="1">
        <v>0.1</v>
      </c>
      <c r="O3" s="1">
        <f t="shared" ref="O3:O14" si="3">LOG10(1/N3)</f>
        <v>1</v>
      </c>
      <c r="P3" s="1">
        <v>0.3</v>
      </c>
      <c r="Q3" s="1">
        <f t="shared" ref="Q3:Q14" si="4">LOG10(1/P3)</f>
        <v>0.522878745280338</v>
      </c>
      <c r="R3" s="1">
        <v>15.7</v>
      </c>
      <c r="S3" s="1">
        <v>785</v>
      </c>
      <c r="T3" s="1">
        <v>0.2</v>
      </c>
      <c r="U3" s="1">
        <f t="shared" ref="U3:U14" si="5">LOG10(1/T3)</f>
        <v>0.698970004336019</v>
      </c>
      <c r="V3" s="1">
        <v>0.4</v>
      </c>
      <c r="W3" s="1">
        <f t="shared" ref="W3:W14" si="6">LOG10(1/V3)</f>
        <v>0.397940008672038</v>
      </c>
      <c r="X3" s="1">
        <v>11.3</v>
      </c>
      <c r="Y3" s="1">
        <v>1599.5</v>
      </c>
      <c r="Z3" s="1">
        <f t="shared" si="0"/>
        <v>0.294379742368096</v>
      </c>
      <c r="AA3" s="1">
        <v>634</v>
      </c>
      <c r="AB3" s="1">
        <v>0.2</v>
      </c>
      <c r="AC3" s="1">
        <f t="shared" ref="AC3:AC14" si="7">LOG10(1/AB3)</f>
        <v>0.698970004336019</v>
      </c>
      <c r="AD3" s="1">
        <v>0.6</v>
      </c>
      <c r="AE3" s="1">
        <f t="shared" ref="AE3:AE14" si="8">LOG10(1/AD3)</f>
        <v>0.221848749616356</v>
      </c>
      <c r="AF3" s="1">
        <v>11.9</v>
      </c>
      <c r="AG3" s="1">
        <v>1692.3</v>
      </c>
      <c r="AH3" s="1">
        <f t="shared" si="1"/>
        <v>0.253440974060349</v>
      </c>
      <c r="AI3" s="1">
        <v>618</v>
      </c>
      <c r="AJ3" s="1">
        <v>0.2</v>
      </c>
      <c r="AK3" s="1">
        <f t="shared" ref="AK3:AK14" si="9">LOG10(1/AJ3)</f>
        <v>0.698970004336019</v>
      </c>
      <c r="AL3" s="1">
        <v>0.7</v>
      </c>
      <c r="AM3" s="1">
        <f t="shared" ref="AM3:AM14" si="10">LOG10(1/AL3)</f>
        <v>0.154901959985743</v>
      </c>
      <c r="AN3" s="1">
        <v>10.5</v>
      </c>
      <c r="AO3" s="1">
        <v>1800.2</v>
      </c>
      <c r="AP3" s="1">
        <f t="shared" si="2"/>
        <v>0.205840832892183</v>
      </c>
      <c r="AQ3" s="1">
        <v>610</v>
      </c>
    </row>
    <row r="4" spans="1:43">
      <c r="A4" s="1">
        <v>3</v>
      </c>
      <c r="B4" s="1" t="s">
        <v>43</v>
      </c>
      <c r="C4" s="1" t="s">
        <v>44</v>
      </c>
      <c r="D4" s="1">
        <v>84</v>
      </c>
      <c r="F4" s="1">
        <v>46.29</v>
      </c>
      <c r="G4" s="1" t="s">
        <v>58</v>
      </c>
      <c r="H4" s="1" t="s">
        <v>58</v>
      </c>
      <c r="I4" s="1" t="s">
        <v>58</v>
      </c>
      <c r="J4" s="1" t="s">
        <v>58</v>
      </c>
      <c r="K4" s="1">
        <v>14.6</v>
      </c>
      <c r="L4" s="1">
        <v>2494</v>
      </c>
      <c r="M4" s="1">
        <v>490</v>
      </c>
      <c r="N4" s="1">
        <v>0.2</v>
      </c>
      <c r="O4" s="1">
        <f t="shared" si="3"/>
        <v>0.698970004336019</v>
      </c>
      <c r="P4" s="1">
        <v>0.3</v>
      </c>
      <c r="Q4" s="1">
        <f t="shared" si="4"/>
        <v>0.522878745280338</v>
      </c>
      <c r="R4" s="1">
        <v>12</v>
      </c>
      <c r="S4" s="1">
        <v>670</v>
      </c>
      <c r="T4" s="1">
        <v>0.3</v>
      </c>
      <c r="U4" s="1">
        <f t="shared" si="5"/>
        <v>0.522878745280338</v>
      </c>
      <c r="V4" s="1">
        <v>0.5</v>
      </c>
      <c r="W4" s="1">
        <f t="shared" si="6"/>
        <v>0.301029995663981</v>
      </c>
      <c r="X4" s="1">
        <v>13.2</v>
      </c>
      <c r="Y4" s="1">
        <v>1773.2</v>
      </c>
      <c r="Z4" s="1">
        <f t="shared" si="0"/>
        <v>0.289013632718524</v>
      </c>
      <c r="AA4" s="1">
        <v>532</v>
      </c>
      <c r="AB4" s="1">
        <v>0.3</v>
      </c>
      <c r="AC4" s="1">
        <f t="shared" si="7"/>
        <v>0.522878745280338</v>
      </c>
      <c r="AD4" s="1">
        <v>0.6</v>
      </c>
      <c r="AE4" s="1">
        <f t="shared" si="8"/>
        <v>0.221848749616356</v>
      </c>
      <c r="AF4" s="1">
        <v>14.1</v>
      </c>
      <c r="AG4" s="1">
        <v>1894.3</v>
      </c>
      <c r="AH4" s="1">
        <f t="shared" si="1"/>
        <v>0.240457097032879</v>
      </c>
      <c r="AI4" s="1">
        <v>512</v>
      </c>
      <c r="AJ4" s="1">
        <v>0.4</v>
      </c>
      <c r="AK4" s="1">
        <f t="shared" si="9"/>
        <v>0.397940008672038</v>
      </c>
      <c r="AL4" s="1">
        <v>0.6</v>
      </c>
      <c r="AM4" s="1">
        <f t="shared" si="10"/>
        <v>0.221848749616356</v>
      </c>
      <c r="AN4" s="1">
        <v>13.5</v>
      </c>
      <c r="AO4" s="1">
        <v>1954.3</v>
      </c>
      <c r="AP4" s="1">
        <f t="shared" si="2"/>
        <v>0.216399358460305</v>
      </c>
      <c r="AQ4" s="1">
        <v>509</v>
      </c>
    </row>
    <row r="5" spans="1:43">
      <c r="A5" s="1">
        <v>4</v>
      </c>
      <c r="B5" s="1" t="s">
        <v>43</v>
      </c>
      <c r="C5" s="1" t="s">
        <v>44</v>
      </c>
      <c r="D5" s="1">
        <v>61</v>
      </c>
      <c r="F5" s="1">
        <v>42.87</v>
      </c>
      <c r="G5" s="1" t="s">
        <v>58</v>
      </c>
      <c r="H5" s="1" t="s">
        <v>58</v>
      </c>
      <c r="I5" s="1" t="s">
        <v>57</v>
      </c>
      <c r="J5" s="1" t="s">
        <v>57</v>
      </c>
      <c r="K5" s="1">
        <v>15.6</v>
      </c>
      <c r="L5" s="1">
        <v>2343.8</v>
      </c>
      <c r="M5" s="1">
        <v>541</v>
      </c>
      <c r="N5" s="1">
        <v>0.1</v>
      </c>
      <c r="O5" s="1">
        <f t="shared" si="3"/>
        <v>1</v>
      </c>
      <c r="P5" s="1">
        <v>0.3</v>
      </c>
      <c r="Q5" s="1">
        <f t="shared" si="4"/>
        <v>0.522878745280338</v>
      </c>
      <c r="R5" s="1">
        <v>19.7</v>
      </c>
      <c r="S5" s="1">
        <v>711</v>
      </c>
      <c r="T5" s="1">
        <v>0.4</v>
      </c>
      <c r="U5" s="1">
        <f t="shared" si="5"/>
        <v>0.397940008672038</v>
      </c>
      <c r="V5" s="1">
        <v>0.6</v>
      </c>
      <c r="W5" s="1">
        <f t="shared" si="6"/>
        <v>0.221848749616356</v>
      </c>
      <c r="X5" s="1">
        <v>15.7</v>
      </c>
      <c r="Y5" s="1">
        <v>1694.9</v>
      </c>
      <c r="Z5" s="1">
        <f t="shared" si="0"/>
        <v>0.276858093694001</v>
      </c>
      <c r="AA5" s="1">
        <v>592</v>
      </c>
      <c r="AB5" s="1">
        <v>0.5</v>
      </c>
      <c r="AC5" s="1">
        <f t="shared" si="7"/>
        <v>0.301029995663981</v>
      </c>
      <c r="AD5" s="1">
        <v>0.6</v>
      </c>
      <c r="AE5" s="1">
        <f t="shared" si="8"/>
        <v>0.221848749616356</v>
      </c>
      <c r="AF5" s="1">
        <v>13.7</v>
      </c>
      <c r="AG5" s="1">
        <v>1794.6</v>
      </c>
      <c r="AH5" s="1">
        <f t="shared" si="1"/>
        <v>0.234320334499531</v>
      </c>
      <c r="AI5" s="1">
        <v>583</v>
      </c>
      <c r="AJ5" s="1">
        <v>0.5</v>
      </c>
      <c r="AK5" s="1">
        <f t="shared" si="9"/>
        <v>0.301029995663981</v>
      </c>
      <c r="AL5" s="1">
        <v>0.6</v>
      </c>
      <c r="AM5" s="1">
        <f t="shared" si="10"/>
        <v>0.221848749616356</v>
      </c>
      <c r="AN5" s="1">
        <v>14.2</v>
      </c>
      <c r="AO5" s="1">
        <v>2083.7</v>
      </c>
      <c r="AP5" s="1">
        <f t="shared" si="2"/>
        <v>0.110973632562505</v>
      </c>
      <c r="AQ5" s="1">
        <v>553</v>
      </c>
    </row>
    <row r="6" spans="1:43">
      <c r="A6" s="1">
        <v>5</v>
      </c>
      <c r="B6" s="1" t="s">
        <v>48</v>
      </c>
      <c r="C6" s="1" t="s">
        <v>54</v>
      </c>
      <c r="D6" s="1">
        <v>61</v>
      </c>
      <c r="F6" s="1">
        <v>42.84</v>
      </c>
      <c r="G6" s="1" t="s">
        <v>58</v>
      </c>
      <c r="H6" s="1" t="s">
        <v>58</v>
      </c>
      <c r="I6" s="1" t="s">
        <v>57</v>
      </c>
      <c r="J6" s="1" t="s">
        <v>57</v>
      </c>
      <c r="K6" s="1">
        <v>16.9</v>
      </c>
      <c r="L6" s="1">
        <v>2556.3</v>
      </c>
      <c r="M6" s="1">
        <v>542</v>
      </c>
      <c r="N6" s="1">
        <v>0.05</v>
      </c>
      <c r="O6" s="1">
        <f t="shared" si="3"/>
        <v>1.30102999566398</v>
      </c>
      <c r="P6" s="1">
        <v>0.2</v>
      </c>
      <c r="Q6" s="1">
        <f t="shared" si="4"/>
        <v>0.698970004336019</v>
      </c>
      <c r="R6" s="1">
        <v>7.1</v>
      </c>
      <c r="S6" s="1">
        <v>722</v>
      </c>
      <c r="T6" s="1">
        <v>0.6</v>
      </c>
      <c r="U6" s="1">
        <f t="shared" si="5"/>
        <v>0.221848749616356</v>
      </c>
      <c r="V6" s="1">
        <v>0.6</v>
      </c>
      <c r="W6" s="1">
        <f t="shared" si="6"/>
        <v>0.221848749616356</v>
      </c>
      <c r="X6" s="1">
        <v>16.8</v>
      </c>
      <c r="Y6" s="1">
        <v>2010.3</v>
      </c>
      <c r="Z6" s="1">
        <f t="shared" si="0"/>
        <v>0.213589954230724</v>
      </c>
      <c r="AA6" s="1">
        <v>612</v>
      </c>
      <c r="AB6" s="1">
        <v>0.6</v>
      </c>
      <c r="AC6" s="1">
        <f t="shared" si="7"/>
        <v>0.221848749616356</v>
      </c>
      <c r="AD6" s="1">
        <v>0.8</v>
      </c>
      <c r="AE6" s="1">
        <f t="shared" si="8"/>
        <v>0.0969100130080564</v>
      </c>
      <c r="AF6" s="1">
        <v>17.4</v>
      </c>
      <c r="AG6" s="1">
        <v>2064.3</v>
      </c>
      <c r="AH6" s="1">
        <f t="shared" si="1"/>
        <v>0.19246567304307</v>
      </c>
      <c r="AI6" s="1">
        <v>598</v>
      </c>
      <c r="AJ6" s="1">
        <v>0.6</v>
      </c>
      <c r="AK6" s="1">
        <f t="shared" si="9"/>
        <v>0.221848749616356</v>
      </c>
      <c r="AL6" s="1">
        <v>0.8</v>
      </c>
      <c r="AM6" s="1">
        <f t="shared" si="10"/>
        <v>0.0969100130080564</v>
      </c>
      <c r="AN6" s="1">
        <v>16.3</v>
      </c>
      <c r="AO6" s="1">
        <v>2113.5</v>
      </c>
      <c r="AP6" s="1">
        <f t="shared" si="2"/>
        <v>0.173219105738763</v>
      </c>
      <c r="AQ6" s="1">
        <v>563</v>
      </c>
    </row>
    <row r="7" spans="1:43">
      <c r="A7" s="1">
        <v>6</v>
      </c>
      <c r="B7" s="1" t="s">
        <v>48</v>
      </c>
      <c r="C7" s="1" t="s">
        <v>49</v>
      </c>
      <c r="D7" s="1">
        <v>65</v>
      </c>
      <c r="E7" s="3" t="s">
        <v>56</v>
      </c>
      <c r="F7" s="1">
        <v>46.25</v>
      </c>
      <c r="G7" s="1" t="s">
        <v>58</v>
      </c>
      <c r="H7" s="1" t="s">
        <v>58</v>
      </c>
      <c r="I7" s="1" t="s">
        <v>57</v>
      </c>
      <c r="J7" s="1" t="s">
        <v>57</v>
      </c>
      <c r="K7" s="1">
        <v>16.3</v>
      </c>
      <c r="L7" s="1">
        <v>2793.5</v>
      </c>
      <c r="M7" s="1">
        <v>540</v>
      </c>
      <c r="N7" s="1">
        <v>0.1</v>
      </c>
      <c r="O7" s="1">
        <f t="shared" si="3"/>
        <v>1</v>
      </c>
      <c r="P7" s="1">
        <v>0.3</v>
      </c>
      <c r="Q7" s="1">
        <f t="shared" si="4"/>
        <v>0.522878745280338</v>
      </c>
      <c r="R7" s="1">
        <v>15</v>
      </c>
      <c r="S7" s="1">
        <v>809</v>
      </c>
      <c r="T7" s="1">
        <v>0.2</v>
      </c>
      <c r="U7" s="1">
        <f t="shared" si="5"/>
        <v>0.698970004336019</v>
      </c>
      <c r="V7" s="1">
        <v>0.3</v>
      </c>
      <c r="W7" s="1">
        <f t="shared" si="6"/>
        <v>0.522878745280338</v>
      </c>
      <c r="X7" s="1">
        <v>17.3</v>
      </c>
      <c r="Y7" s="1">
        <v>1913.5</v>
      </c>
      <c r="Z7" s="1">
        <f t="shared" si="0"/>
        <v>0.315017003758726</v>
      </c>
      <c r="AA7" s="1">
        <v>618</v>
      </c>
      <c r="AB7" s="1">
        <v>0.25</v>
      </c>
      <c r="AC7" s="1">
        <f t="shared" si="7"/>
        <v>0.602059991327962</v>
      </c>
      <c r="AD7" s="1">
        <v>0.4</v>
      </c>
      <c r="AE7" s="1">
        <f t="shared" si="8"/>
        <v>0.397940008672038</v>
      </c>
      <c r="AF7" s="1">
        <v>18.2</v>
      </c>
      <c r="AG7" s="1">
        <v>1983.2</v>
      </c>
      <c r="AH7" s="1">
        <f t="shared" si="1"/>
        <v>0.290066225165563</v>
      </c>
      <c r="AI7" s="1">
        <v>587</v>
      </c>
      <c r="AJ7" s="1">
        <v>0.3</v>
      </c>
      <c r="AK7" s="1">
        <f t="shared" si="9"/>
        <v>0.522878745280338</v>
      </c>
      <c r="AL7" s="1">
        <v>0.5</v>
      </c>
      <c r="AM7" s="1">
        <f t="shared" si="10"/>
        <v>0.301029995663981</v>
      </c>
      <c r="AN7" s="1">
        <v>19.8</v>
      </c>
      <c r="AO7" s="1">
        <v>2019.6</v>
      </c>
      <c r="AP7" s="1">
        <f t="shared" si="2"/>
        <v>0.277035976373725</v>
      </c>
      <c r="AQ7" s="1">
        <v>562</v>
      </c>
    </row>
    <row r="8" spans="1:43">
      <c r="A8" s="1">
        <v>7</v>
      </c>
      <c r="B8" s="1" t="s">
        <v>43</v>
      </c>
      <c r="C8" s="1" t="s">
        <v>44</v>
      </c>
      <c r="D8" s="1">
        <v>80</v>
      </c>
      <c r="E8" s="1"/>
      <c r="F8" s="1">
        <v>43.84</v>
      </c>
      <c r="G8" s="1" t="s">
        <v>59</v>
      </c>
      <c r="H8" s="1" t="s">
        <v>59</v>
      </c>
      <c r="I8" s="1" t="s">
        <v>59</v>
      </c>
      <c r="J8" s="1" t="s">
        <v>59</v>
      </c>
      <c r="K8" s="1">
        <v>10.1</v>
      </c>
      <c r="L8" s="1">
        <v>2471.7</v>
      </c>
      <c r="M8" s="1">
        <v>530</v>
      </c>
      <c r="N8" s="1">
        <v>0.3</v>
      </c>
      <c r="O8" s="1">
        <f t="shared" si="3"/>
        <v>0.522878745280338</v>
      </c>
      <c r="P8" s="1">
        <v>0.4</v>
      </c>
      <c r="Q8" s="1">
        <f t="shared" si="4"/>
        <v>0.397940008672038</v>
      </c>
      <c r="R8" s="1">
        <v>8</v>
      </c>
      <c r="S8" s="1">
        <v>723</v>
      </c>
      <c r="T8" s="1">
        <v>0.4</v>
      </c>
      <c r="U8" s="1">
        <f t="shared" si="5"/>
        <v>0.397940008672038</v>
      </c>
      <c r="V8" s="1">
        <v>0.6</v>
      </c>
      <c r="W8" s="1">
        <f t="shared" si="6"/>
        <v>0.221848749616356</v>
      </c>
      <c r="X8" s="1">
        <v>10</v>
      </c>
      <c r="Y8" s="1">
        <v>1823.4</v>
      </c>
      <c r="Z8" s="1">
        <f t="shared" si="0"/>
        <v>0.262289112756402</v>
      </c>
      <c r="AA8" s="1">
        <v>593</v>
      </c>
      <c r="AB8" s="1">
        <v>0.5</v>
      </c>
      <c r="AC8" s="1">
        <f t="shared" si="7"/>
        <v>0.301029995663981</v>
      </c>
      <c r="AD8" s="1">
        <v>0.5</v>
      </c>
      <c r="AE8" s="1">
        <f t="shared" si="8"/>
        <v>0.301029995663981</v>
      </c>
      <c r="AF8" s="1">
        <v>11.2</v>
      </c>
      <c r="AG8" s="1">
        <v>1964.7</v>
      </c>
      <c r="AH8" s="1">
        <f t="shared" si="1"/>
        <v>0.205121980822915</v>
      </c>
      <c r="AI8" s="1">
        <v>573</v>
      </c>
      <c r="AJ8" s="1">
        <v>0.5</v>
      </c>
      <c r="AK8" s="1">
        <f t="shared" si="9"/>
        <v>0.301029995663981</v>
      </c>
      <c r="AL8" s="1">
        <v>0.5</v>
      </c>
      <c r="AM8" s="1">
        <f t="shared" si="10"/>
        <v>0.301029995663981</v>
      </c>
      <c r="AN8" s="1">
        <v>12.1</v>
      </c>
      <c r="AO8" s="1">
        <v>2204.3</v>
      </c>
      <c r="AP8" s="1">
        <f t="shared" si="2"/>
        <v>0.108184650240725</v>
      </c>
      <c r="AQ8" s="1">
        <v>552</v>
      </c>
    </row>
    <row r="9" spans="1:43">
      <c r="A9" s="1">
        <v>8</v>
      </c>
      <c r="B9" s="1" t="s">
        <v>43</v>
      </c>
      <c r="C9" s="1" t="s">
        <v>49</v>
      </c>
      <c r="D9" s="1">
        <v>69</v>
      </c>
      <c r="F9" s="1">
        <v>43.27</v>
      </c>
      <c r="G9" s="1">
        <v>0.02</v>
      </c>
      <c r="H9" s="1">
        <v>1.69897000433602</v>
      </c>
      <c r="I9" s="1">
        <v>0.02</v>
      </c>
      <c r="J9" s="1">
        <f t="shared" ref="J9:J11" si="11">LOG10(1/I9)</f>
        <v>1.69897000433602</v>
      </c>
      <c r="K9" s="1">
        <v>14.6</v>
      </c>
      <c r="L9" s="1">
        <v>2208.9</v>
      </c>
      <c r="M9" s="1">
        <v>542</v>
      </c>
      <c r="N9" s="1">
        <v>0.3</v>
      </c>
      <c r="O9" s="1">
        <f t="shared" si="3"/>
        <v>0.522878745280338</v>
      </c>
      <c r="P9" s="1">
        <v>0.3</v>
      </c>
      <c r="Q9" s="1">
        <f t="shared" si="4"/>
        <v>0.522878745280338</v>
      </c>
      <c r="R9" s="1">
        <v>16.9</v>
      </c>
      <c r="S9" s="1">
        <v>706</v>
      </c>
      <c r="T9" s="1">
        <v>0.2</v>
      </c>
      <c r="U9" s="1">
        <f t="shared" si="5"/>
        <v>0.698970004336019</v>
      </c>
      <c r="V9" s="1">
        <v>0.6</v>
      </c>
      <c r="W9" s="1">
        <f t="shared" si="6"/>
        <v>0.221848749616356</v>
      </c>
      <c r="X9" s="1">
        <v>12.5</v>
      </c>
      <c r="Y9" s="1">
        <v>1690.2</v>
      </c>
      <c r="Z9" s="1">
        <f t="shared" si="0"/>
        <v>0.234822762460953</v>
      </c>
      <c r="AA9" s="1">
        <v>573</v>
      </c>
      <c r="AB9" s="1">
        <v>0.3</v>
      </c>
      <c r="AC9" s="1">
        <f t="shared" si="7"/>
        <v>0.522878745280338</v>
      </c>
      <c r="AD9" s="1">
        <v>0.6</v>
      </c>
      <c r="AE9" s="1">
        <f t="shared" si="8"/>
        <v>0.221848749616356</v>
      </c>
      <c r="AF9" s="1">
        <v>13.2</v>
      </c>
      <c r="AG9" s="1">
        <v>1703.2</v>
      </c>
      <c r="AH9" s="1">
        <f t="shared" si="1"/>
        <v>0.228937480193762</v>
      </c>
      <c r="AI9" s="1">
        <v>587</v>
      </c>
      <c r="AJ9" s="1">
        <v>0.25</v>
      </c>
      <c r="AK9" s="1">
        <f t="shared" si="9"/>
        <v>0.602059991327962</v>
      </c>
      <c r="AL9" s="1">
        <v>0.6</v>
      </c>
      <c r="AM9" s="1">
        <f t="shared" si="10"/>
        <v>0.221848749616356</v>
      </c>
      <c r="AN9" s="1">
        <v>11.3</v>
      </c>
      <c r="AO9" s="1">
        <v>1830.5</v>
      </c>
      <c r="AP9" s="1">
        <f t="shared" si="2"/>
        <v>0.171306985377337</v>
      </c>
      <c r="AQ9" s="1">
        <v>558</v>
      </c>
    </row>
    <row r="10" spans="1:43">
      <c r="A10" s="1">
        <v>9</v>
      </c>
      <c r="B10" s="1" t="s">
        <v>48</v>
      </c>
      <c r="C10" s="1" t="s">
        <v>49</v>
      </c>
      <c r="D10" s="1">
        <v>65</v>
      </c>
      <c r="E10" s="1"/>
      <c r="F10" s="1">
        <v>43.76</v>
      </c>
      <c r="G10" s="1" t="s">
        <v>51</v>
      </c>
      <c r="H10" s="1" t="s">
        <v>51</v>
      </c>
      <c r="I10" s="1" t="s">
        <v>57</v>
      </c>
      <c r="J10" s="1" t="s">
        <v>57</v>
      </c>
      <c r="K10" s="1">
        <v>10</v>
      </c>
      <c r="L10" s="1">
        <v>3639.7</v>
      </c>
      <c r="M10" s="1">
        <v>555</v>
      </c>
      <c r="N10" s="1">
        <v>0.1</v>
      </c>
      <c r="O10" s="1">
        <f t="shared" si="3"/>
        <v>1</v>
      </c>
      <c r="P10" s="1">
        <v>0.2</v>
      </c>
      <c r="Q10" s="1">
        <f t="shared" si="4"/>
        <v>0.698970004336019</v>
      </c>
      <c r="R10" s="1">
        <v>16</v>
      </c>
      <c r="S10" s="1">
        <v>713</v>
      </c>
      <c r="T10" s="1">
        <v>0.2</v>
      </c>
      <c r="U10" s="1">
        <f t="shared" si="5"/>
        <v>0.698970004336019</v>
      </c>
      <c r="V10" s="1">
        <v>0.4</v>
      </c>
      <c r="W10" s="1">
        <f t="shared" si="6"/>
        <v>0.397940008672038</v>
      </c>
      <c r="X10" s="1">
        <v>9.8</v>
      </c>
      <c r="Y10" s="1">
        <v>2354.1</v>
      </c>
      <c r="Z10" s="1">
        <f t="shared" si="0"/>
        <v>0.353215924389373</v>
      </c>
      <c r="AA10" s="1">
        <v>583</v>
      </c>
      <c r="AB10" s="1">
        <v>0.3</v>
      </c>
      <c r="AC10" s="1">
        <f t="shared" si="7"/>
        <v>0.522878745280338</v>
      </c>
      <c r="AD10" s="1">
        <v>0.6</v>
      </c>
      <c r="AE10" s="1">
        <f t="shared" si="8"/>
        <v>0.221848749616356</v>
      </c>
      <c r="AF10" s="1">
        <v>11.2</v>
      </c>
      <c r="AG10" s="1">
        <v>2467.9</v>
      </c>
      <c r="AH10" s="1">
        <f t="shared" si="1"/>
        <v>0.321949611231695</v>
      </c>
      <c r="AI10" s="1">
        <v>572</v>
      </c>
      <c r="AJ10" s="1">
        <v>0.3</v>
      </c>
      <c r="AK10" s="1">
        <f t="shared" si="9"/>
        <v>0.522878745280338</v>
      </c>
      <c r="AL10" s="1">
        <v>0.6</v>
      </c>
      <c r="AM10" s="1">
        <f t="shared" si="10"/>
        <v>0.221848749616356</v>
      </c>
      <c r="AN10" s="1">
        <v>10.9</v>
      </c>
      <c r="AO10" s="1">
        <v>2603.9</v>
      </c>
      <c r="AP10" s="1">
        <f t="shared" si="2"/>
        <v>0.284583894277001</v>
      </c>
      <c r="AQ10" s="1">
        <v>561</v>
      </c>
    </row>
    <row r="11" spans="1:43">
      <c r="A11" s="1">
        <v>10</v>
      </c>
      <c r="B11" s="1" t="s">
        <v>43</v>
      </c>
      <c r="C11" s="1" t="s">
        <v>49</v>
      </c>
      <c r="D11" s="1">
        <v>79</v>
      </c>
      <c r="F11" s="1">
        <v>45.38</v>
      </c>
      <c r="G11" s="1">
        <v>0.01</v>
      </c>
      <c r="H11" s="1">
        <v>2</v>
      </c>
      <c r="I11" s="1">
        <v>0.02</v>
      </c>
      <c r="J11" s="1">
        <f t="shared" si="11"/>
        <v>1.69897000433602</v>
      </c>
      <c r="K11" s="1">
        <v>12.5</v>
      </c>
      <c r="L11" s="1">
        <v>2656.1</v>
      </c>
      <c r="M11" s="1">
        <v>516</v>
      </c>
      <c r="N11" s="1">
        <v>0.2</v>
      </c>
      <c r="O11" s="1">
        <f t="shared" si="3"/>
        <v>0.698970004336019</v>
      </c>
      <c r="P11" s="1">
        <v>0.3</v>
      </c>
      <c r="Q11" s="1">
        <f t="shared" si="4"/>
        <v>0.522878745280338</v>
      </c>
      <c r="R11" s="1">
        <v>12.7</v>
      </c>
      <c r="S11" s="1">
        <v>739</v>
      </c>
      <c r="T11" s="1">
        <v>0.3</v>
      </c>
      <c r="U11" s="1">
        <f t="shared" si="5"/>
        <v>0.522878745280338</v>
      </c>
      <c r="V11" s="1">
        <v>0.3</v>
      </c>
      <c r="W11" s="1">
        <f t="shared" si="6"/>
        <v>0.522878745280338</v>
      </c>
      <c r="X11" s="1">
        <v>14.2</v>
      </c>
      <c r="Y11" s="1">
        <v>1834.2</v>
      </c>
      <c r="Z11" s="1">
        <f t="shared" si="0"/>
        <v>0.309438650653213</v>
      </c>
      <c r="AA11" s="1">
        <v>569</v>
      </c>
      <c r="AB11" s="1">
        <v>0.5</v>
      </c>
      <c r="AC11" s="1">
        <f t="shared" si="7"/>
        <v>0.301029995663981</v>
      </c>
      <c r="AD11" s="1">
        <v>0.6</v>
      </c>
      <c r="AE11" s="1">
        <f t="shared" si="8"/>
        <v>0.221848749616356</v>
      </c>
      <c r="AF11" s="1">
        <v>15.2</v>
      </c>
      <c r="AG11" s="1">
        <v>1932.7</v>
      </c>
      <c r="AH11" s="1">
        <f t="shared" si="1"/>
        <v>0.272354203531493</v>
      </c>
      <c r="AI11" s="1">
        <v>527</v>
      </c>
      <c r="AJ11" s="1">
        <v>0.5</v>
      </c>
      <c r="AK11" s="1">
        <f t="shared" si="9"/>
        <v>0.301029995663981</v>
      </c>
      <c r="AL11" s="1">
        <v>0.6</v>
      </c>
      <c r="AM11" s="1">
        <f t="shared" si="10"/>
        <v>0.221848749616356</v>
      </c>
      <c r="AN11" s="1">
        <v>16.1</v>
      </c>
      <c r="AO11" s="1">
        <v>2083.1</v>
      </c>
      <c r="AP11" s="1">
        <f t="shared" si="2"/>
        <v>0.215729829449192</v>
      </c>
      <c r="AQ11" s="1">
        <v>510</v>
      </c>
    </row>
    <row r="12" spans="1:43">
      <c r="A12" s="1">
        <v>11</v>
      </c>
      <c r="B12" s="1" t="s">
        <v>48</v>
      </c>
      <c r="C12" s="1" t="s">
        <v>44</v>
      </c>
      <c r="D12" s="1">
        <v>84</v>
      </c>
      <c r="F12" s="1">
        <v>43.97</v>
      </c>
      <c r="G12" s="1" t="s">
        <v>58</v>
      </c>
      <c r="H12" s="1" t="s">
        <v>58</v>
      </c>
      <c r="I12" s="1" t="s">
        <v>58</v>
      </c>
      <c r="J12" s="1" t="s">
        <v>58</v>
      </c>
      <c r="K12" s="1">
        <v>14.5</v>
      </c>
      <c r="L12" s="1">
        <v>2581.9</v>
      </c>
      <c r="M12" s="1">
        <v>572</v>
      </c>
      <c r="N12" s="1">
        <v>0.3</v>
      </c>
      <c r="O12" s="1">
        <f t="shared" si="3"/>
        <v>0.522878745280338</v>
      </c>
      <c r="P12" s="1">
        <v>0.5</v>
      </c>
      <c r="Q12" s="1">
        <f t="shared" si="4"/>
        <v>0.301029995663981</v>
      </c>
      <c r="R12" s="1">
        <v>15.3</v>
      </c>
      <c r="S12" s="1">
        <v>662</v>
      </c>
      <c r="T12" s="1">
        <v>0.3</v>
      </c>
      <c r="U12" s="1">
        <f t="shared" si="5"/>
        <v>0.522878745280338</v>
      </c>
      <c r="V12" s="1">
        <v>0.5</v>
      </c>
      <c r="W12" s="1">
        <f t="shared" si="6"/>
        <v>0.301029995663981</v>
      </c>
      <c r="X12" s="1">
        <v>15.2</v>
      </c>
      <c r="Y12" s="1">
        <v>1799.2</v>
      </c>
      <c r="Z12" s="1">
        <f t="shared" si="0"/>
        <v>0.303148843874666</v>
      </c>
      <c r="AA12" s="1">
        <v>603</v>
      </c>
      <c r="AB12" s="1">
        <v>0.6</v>
      </c>
      <c r="AC12" s="1">
        <f t="shared" si="7"/>
        <v>0.221848749616356</v>
      </c>
      <c r="AD12" s="1">
        <v>0.6</v>
      </c>
      <c r="AE12" s="1">
        <f t="shared" si="8"/>
        <v>0.221848749616356</v>
      </c>
      <c r="AF12" s="1">
        <v>16.2</v>
      </c>
      <c r="AG12" s="1">
        <v>1840.9</v>
      </c>
      <c r="AH12" s="1">
        <f t="shared" si="1"/>
        <v>0.286997947248151</v>
      </c>
      <c r="AI12" s="1">
        <v>601</v>
      </c>
      <c r="AJ12" s="1">
        <v>0.6</v>
      </c>
      <c r="AK12" s="1">
        <f t="shared" si="9"/>
        <v>0.221848749616356</v>
      </c>
      <c r="AL12" s="1">
        <v>0.8</v>
      </c>
      <c r="AM12" s="1">
        <f t="shared" si="10"/>
        <v>0.0969100130080564</v>
      </c>
      <c r="AN12" s="1">
        <v>15.3</v>
      </c>
      <c r="AO12" s="1">
        <v>1924.3</v>
      </c>
      <c r="AP12" s="1">
        <f t="shared" si="2"/>
        <v>0.25469615399512</v>
      </c>
      <c r="AQ12" s="1">
        <v>573</v>
      </c>
    </row>
    <row r="13" spans="1:43">
      <c r="A13" s="1">
        <v>12</v>
      </c>
      <c r="B13" s="1" t="s">
        <v>48</v>
      </c>
      <c r="C13" s="1" t="s">
        <v>44</v>
      </c>
      <c r="D13" s="1">
        <v>53</v>
      </c>
      <c r="E13" s="4" t="s">
        <v>60</v>
      </c>
      <c r="F13" s="1">
        <v>58.52</v>
      </c>
      <c r="G13" s="1" t="s">
        <v>61</v>
      </c>
      <c r="H13" s="1" t="s">
        <v>61</v>
      </c>
      <c r="I13" s="1" t="s">
        <v>61</v>
      </c>
      <c r="J13" s="1" t="s">
        <v>61</v>
      </c>
      <c r="K13" s="1">
        <v>19.7</v>
      </c>
      <c r="L13" s="1">
        <v>2969.1</v>
      </c>
      <c r="M13" s="1">
        <v>523</v>
      </c>
      <c r="N13" s="1">
        <v>0.05</v>
      </c>
      <c r="O13" s="1">
        <f t="shared" si="3"/>
        <v>1.30102999566398</v>
      </c>
      <c r="P13" s="1">
        <v>0.1</v>
      </c>
      <c r="Q13" s="1">
        <f t="shared" si="4"/>
        <v>1</v>
      </c>
      <c r="R13" s="1">
        <v>25</v>
      </c>
      <c r="S13" s="1">
        <v>889</v>
      </c>
      <c r="T13" s="1">
        <v>0.3</v>
      </c>
      <c r="U13" s="1">
        <f t="shared" si="5"/>
        <v>0.522878745280338</v>
      </c>
      <c r="V13" s="1">
        <v>0.4</v>
      </c>
      <c r="W13" s="1">
        <f t="shared" si="6"/>
        <v>0.397940008672038</v>
      </c>
      <c r="X13" s="1">
        <v>15.8</v>
      </c>
      <c r="Y13" s="1">
        <v>2083.4</v>
      </c>
      <c r="Z13" s="1">
        <f t="shared" si="0"/>
        <v>0.298305883937894</v>
      </c>
      <c r="AA13" s="1">
        <v>609</v>
      </c>
      <c r="AB13" s="1">
        <v>0.4</v>
      </c>
      <c r="AC13" s="1">
        <f t="shared" si="7"/>
        <v>0.397940008672038</v>
      </c>
      <c r="AD13" s="1">
        <v>0.6</v>
      </c>
      <c r="AE13" s="1">
        <f t="shared" si="8"/>
        <v>0.221848749616356</v>
      </c>
      <c r="AF13" s="1">
        <v>15.7</v>
      </c>
      <c r="AG13" s="1">
        <v>2110.8</v>
      </c>
      <c r="AH13" s="1">
        <f t="shared" si="1"/>
        <v>0.289077498231787</v>
      </c>
      <c r="AI13" s="1">
        <v>561</v>
      </c>
      <c r="AJ13" s="1">
        <v>0.4</v>
      </c>
      <c r="AK13" s="1">
        <f t="shared" si="9"/>
        <v>0.397940008672038</v>
      </c>
      <c r="AL13" s="1">
        <v>0.6</v>
      </c>
      <c r="AM13" s="1">
        <f t="shared" si="10"/>
        <v>0.221848749616356</v>
      </c>
      <c r="AN13" s="1">
        <v>14.2</v>
      </c>
      <c r="AO13" s="1">
        <v>2234.8</v>
      </c>
      <c r="AP13" s="1">
        <f t="shared" si="2"/>
        <v>0.247314000875686</v>
      </c>
      <c r="AQ13" s="1">
        <v>560</v>
      </c>
    </row>
    <row r="14" spans="1:43">
      <c r="A14" s="1">
        <v>13</v>
      </c>
      <c r="B14" s="1" t="s">
        <v>43</v>
      </c>
      <c r="C14" s="1" t="s">
        <v>44</v>
      </c>
      <c r="D14" s="1">
        <v>77</v>
      </c>
      <c r="F14" s="1">
        <v>44.49</v>
      </c>
      <c r="G14" s="1" t="s">
        <v>58</v>
      </c>
      <c r="H14" s="1" t="s">
        <v>58</v>
      </c>
      <c r="I14" s="1" t="s">
        <v>58</v>
      </c>
      <c r="J14" s="1" t="s">
        <v>58</v>
      </c>
      <c r="K14" s="1">
        <v>12.7</v>
      </c>
      <c r="L14" s="1">
        <v>2664.9</v>
      </c>
      <c r="M14" s="1">
        <v>515</v>
      </c>
      <c r="N14" s="1">
        <v>0.4</v>
      </c>
      <c r="O14" s="1">
        <f t="shared" si="3"/>
        <v>0.397940008672038</v>
      </c>
      <c r="P14" s="1">
        <v>0.5</v>
      </c>
      <c r="Q14" s="1">
        <f t="shared" si="4"/>
        <v>0.301029995663981</v>
      </c>
      <c r="R14" s="1">
        <v>12</v>
      </c>
      <c r="S14" s="1">
        <v>732</v>
      </c>
      <c r="T14" s="1">
        <v>0.5</v>
      </c>
      <c r="U14" s="1">
        <f t="shared" si="5"/>
        <v>0.301029995663981</v>
      </c>
      <c r="V14" s="1">
        <v>0.6</v>
      </c>
      <c r="W14" s="1">
        <f t="shared" si="6"/>
        <v>0.221848749616356</v>
      </c>
      <c r="X14" s="1">
        <v>20.1</v>
      </c>
      <c r="Y14" s="1">
        <v>1892.1</v>
      </c>
      <c r="Z14" s="1">
        <f t="shared" si="0"/>
        <v>0.289992119779354</v>
      </c>
      <c r="AA14" s="1">
        <v>607</v>
      </c>
      <c r="AB14" s="1">
        <v>0.5</v>
      </c>
      <c r="AC14" s="1">
        <f t="shared" si="7"/>
        <v>0.301029995663981</v>
      </c>
      <c r="AD14" s="1">
        <v>0.5</v>
      </c>
      <c r="AE14" s="1">
        <f t="shared" si="8"/>
        <v>0.301029995663981</v>
      </c>
      <c r="AF14" s="1">
        <v>12.5</v>
      </c>
      <c r="AG14" s="1">
        <v>1942.7</v>
      </c>
      <c r="AH14" s="1">
        <f t="shared" si="1"/>
        <v>0.271004540508087</v>
      </c>
      <c r="AI14" s="1">
        <v>543</v>
      </c>
      <c r="AJ14" s="1">
        <v>0.6</v>
      </c>
      <c r="AK14" s="1">
        <f t="shared" si="9"/>
        <v>0.221848749616356</v>
      </c>
      <c r="AL14" s="1">
        <v>0.6</v>
      </c>
      <c r="AM14" s="1">
        <f t="shared" si="10"/>
        <v>0.221848749616356</v>
      </c>
      <c r="AN14" s="1">
        <v>11.5</v>
      </c>
      <c r="AO14" s="1">
        <v>2188.9</v>
      </c>
      <c r="AP14" s="1">
        <f t="shared" si="2"/>
        <v>0.178618334646703</v>
      </c>
      <c r="AQ14" s="1">
        <v>536</v>
      </c>
    </row>
    <row r="15" spans="4:43">
      <c r="D15" s="1">
        <f>AVERAGE(D2:D14)</f>
        <v>73.3076923076923</v>
      </c>
      <c r="F15" s="1">
        <f t="shared" ref="E15:F15" si="12">AVERAGE(F2:F14)</f>
        <v>45.6707692307692</v>
      </c>
      <c r="H15" s="1">
        <f>AVERAGE(H2:H14)</f>
        <v>1.56632333477867</v>
      </c>
      <c r="J15" s="1">
        <f t="shared" ref="J15:Z15" si="13">AVERAGE(J2:J14)</f>
        <v>1.46598000289068</v>
      </c>
      <c r="K15" s="1">
        <f t="shared" si="13"/>
        <v>13.8769230769231</v>
      </c>
      <c r="L15" s="1">
        <f t="shared" si="13"/>
        <v>2688.73846153846</v>
      </c>
      <c r="M15" s="1">
        <f t="shared" si="13"/>
        <v>536.153846153846</v>
      </c>
      <c r="N15" s="1">
        <f t="shared" si="13"/>
        <v>0.173076923076923</v>
      </c>
      <c r="O15" s="1">
        <f t="shared" si="13"/>
        <v>0.866738941552079</v>
      </c>
      <c r="P15" s="1">
        <f t="shared" si="13"/>
        <v>0.307692307692308</v>
      </c>
      <c r="Q15" s="1">
        <f t="shared" si="13"/>
        <v>0.542930094279569</v>
      </c>
      <c r="R15" s="1">
        <f t="shared" si="13"/>
        <v>14.7461538461538</v>
      </c>
      <c r="S15" s="1">
        <f t="shared" si="13"/>
        <v>743.384615384615</v>
      </c>
      <c r="T15" s="1">
        <f t="shared" si="13"/>
        <v>0.323076923076923</v>
      </c>
      <c r="U15" s="1">
        <f t="shared" si="13"/>
        <v>0.517617885105398</v>
      </c>
      <c r="V15" s="1">
        <f t="shared" si="13"/>
        <v>0.492307692307692</v>
      </c>
      <c r="W15" s="1">
        <f t="shared" si="13"/>
        <v>0.320979231200222</v>
      </c>
      <c r="X15" s="1">
        <f t="shared" si="13"/>
        <v>14.2538461538462</v>
      </c>
      <c r="Y15" s="1">
        <f t="shared" si="13"/>
        <v>1904.04615384615</v>
      </c>
      <c r="Z15" s="1">
        <f t="shared" si="13"/>
        <v>0.288401016665672</v>
      </c>
      <c r="AA15" s="1">
        <f t="shared" ref="AA15:AH15" si="14">AVERAGE(AA2:AA14)</f>
        <v>597.461538461538</v>
      </c>
      <c r="AB15" s="1">
        <f t="shared" si="14"/>
        <v>0.411538461538462</v>
      </c>
      <c r="AC15" s="1">
        <f t="shared" si="14"/>
        <v>0.408720286979824</v>
      </c>
      <c r="AD15" s="1">
        <f t="shared" si="14"/>
        <v>0.584615384615384</v>
      </c>
      <c r="AE15" s="1">
        <f t="shared" si="14"/>
        <v>0.237965289196559</v>
      </c>
      <c r="AF15" s="1">
        <f t="shared" si="14"/>
        <v>14.0769230769231</v>
      </c>
      <c r="AG15" s="1">
        <f t="shared" si="14"/>
        <v>1983.36153846154</v>
      </c>
      <c r="AH15" s="1">
        <f t="shared" si="14"/>
        <v>0.258679020834783</v>
      </c>
      <c r="AI15" s="1">
        <f t="shared" ref="AI15:AQ15" si="15">AVERAGE(AI2:AI14)</f>
        <v>568.076923076923</v>
      </c>
      <c r="AJ15" s="1">
        <f t="shared" si="15"/>
        <v>0.426923076923077</v>
      </c>
      <c r="AK15" s="1">
        <f t="shared" si="15"/>
        <v>0.393018749852445</v>
      </c>
      <c r="AL15" s="1">
        <f t="shared" si="15"/>
        <v>0.623076923076923</v>
      </c>
      <c r="AM15" s="1">
        <f t="shared" si="15"/>
        <v>0.209659382635436</v>
      </c>
      <c r="AN15" s="1">
        <f t="shared" si="15"/>
        <v>13.7923076923077</v>
      </c>
      <c r="AO15" s="1">
        <f t="shared" si="15"/>
        <v>2113.56153846154</v>
      </c>
      <c r="AP15" s="1">
        <f t="shared" si="15"/>
        <v>0.208269469666996</v>
      </c>
      <c r="AQ15" s="1">
        <f t="shared" si="15"/>
        <v>551.230769230769</v>
      </c>
    </row>
    <row r="16" spans="4:43">
      <c r="D16" s="1">
        <f>STDEV(D2:D14)</f>
        <v>11.5714059602728</v>
      </c>
      <c r="F16" s="1">
        <f t="shared" ref="E16:F16" si="16">STDEV(F2:F14)</f>
        <v>4.23183069434979</v>
      </c>
      <c r="H16" s="1">
        <f>STDEV(H2:H14)</f>
        <v>0.51302666032916</v>
      </c>
      <c r="J16" s="1">
        <f t="shared" ref="J16:Z16" si="17">STDEV(J2:J14)</f>
        <v>0.403550520158874</v>
      </c>
      <c r="K16" s="1">
        <f t="shared" si="17"/>
        <v>2.91380445642058</v>
      </c>
      <c r="L16" s="1">
        <f t="shared" si="17"/>
        <v>410.17327342328</v>
      </c>
      <c r="M16" s="1">
        <f t="shared" si="17"/>
        <v>30.6535646481943</v>
      </c>
      <c r="N16" s="1">
        <f t="shared" si="17"/>
        <v>0.118348680839333</v>
      </c>
      <c r="O16" s="1">
        <f t="shared" si="17"/>
        <v>0.325018585832452</v>
      </c>
      <c r="P16" s="1">
        <f t="shared" si="17"/>
        <v>0.111516355015296</v>
      </c>
      <c r="Q16" s="1">
        <f t="shared" si="17"/>
        <v>0.182226425612455</v>
      </c>
      <c r="R16" s="1">
        <f t="shared" si="17"/>
        <v>4.68003122935011</v>
      </c>
      <c r="S16" s="1">
        <f t="shared" si="17"/>
        <v>62.7130215898028</v>
      </c>
      <c r="T16" s="1">
        <f t="shared" si="17"/>
        <v>0.123516841994969</v>
      </c>
      <c r="U16" s="1">
        <f t="shared" si="17"/>
        <v>0.156718439518794</v>
      </c>
      <c r="V16" s="1">
        <f t="shared" si="17"/>
        <v>0.118754217199071</v>
      </c>
      <c r="W16" s="1">
        <f t="shared" si="17"/>
        <v>0.115127744140306</v>
      </c>
      <c r="X16" s="1">
        <f t="shared" si="17"/>
        <v>2.98457573328142</v>
      </c>
      <c r="Y16" s="1">
        <f t="shared" si="17"/>
        <v>225.974893942464</v>
      </c>
      <c r="Z16" s="1">
        <f t="shared" si="17"/>
        <v>0.0358454835006945</v>
      </c>
      <c r="AA16" s="1">
        <f t="shared" ref="AA16:AH16" si="18">STDEV(AA2:AA14)</f>
        <v>29.0964355910232</v>
      </c>
      <c r="AB16" s="1">
        <f t="shared" si="18"/>
        <v>0.132529629004621</v>
      </c>
      <c r="AC16" s="1">
        <f t="shared" si="18"/>
        <v>0.151982665578499</v>
      </c>
      <c r="AD16" s="1">
        <f t="shared" si="18"/>
        <v>0.0898717034272917</v>
      </c>
      <c r="AE16" s="1">
        <f t="shared" si="18"/>
        <v>0.0681789934949903</v>
      </c>
      <c r="AF16" s="1">
        <f t="shared" si="18"/>
        <v>2.30259051438224</v>
      </c>
      <c r="AG16" s="1">
        <f t="shared" si="18"/>
        <v>233.857141357929</v>
      </c>
      <c r="AH16" s="1">
        <f t="shared" si="18"/>
        <v>0.0370423152378104</v>
      </c>
      <c r="AI16" s="1">
        <f t="shared" ref="AI16:AQ16" si="19">STDEV(AI2:AI14)</f>
        <v>32.9050693623884</v>
      </c>
      <c r="AJ16" s="1">
        <f t="shared" si="19"/>
        <v>0.136344209960466</v>
      </c>
      <c r="AK16" s="1">
        <f t="shared" si="19"/>
        <v>0.153944688005621</v>
      </c>
      <c r="AL16" s="1">
        <f t="shared" si="19"/>
        <v>0.0926808695996299</v>
      </c>
      <c r="AM16" s="1">
        <f t="shared" si="19"/>
        <v>0.0621215470050239</v>
      </c>
      <c r="AN16" s="1">
        <f t="shared" si="19"/>
        <v>2.64526669684474</v>
      </c>
      <c r="AO16" s="1">
        <f t="shared" si="19"/>
        <v>227.787011403422</v>
      </c>
      <c r="AP16" s="1">
        <f t="shared" si="19"/>
        <v>0.0580080361432839</v>
      </c>
      <c r="AQ16" s="1">
        <f t="shared" si="19"/>
        <v>27.6259354175077</v>
      </c>
    </row>
  </sheetData>
  <sheetProtection formatCells="0" insertHyperlinks="0" autoFilter="0"/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2 " / > < p i x e l a t o r L i s t   s h e e t S t i d = " 3 " / > < / p i x e l a t o r s > 
</file>

<file path=customXml/item2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3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"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Props1.xml><?xml version="1.0" encoding="utf-8"?>
<ds:datastoreItem xmlns:ds="http://schemas.openxmlformats.org/officeDocument/2006/customXml" ds:itemID="{224D003E-15C9-4FFE-AB16-9E66474EAE4E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FLACE+crater</vt:lpstr>
      <vt:lpstr>FLACE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张嵘</dc:creator>
  <cp:lastModifiedBy>凸凸</cp:lastModifiedBy>
  <dcterms:created xsi:type="dcterms:W3CDTF">2024-01-25T08:50:00Z</dcterms:created>
  <dcterms:modified xsi:type="dcterms:W3CDTF">2024-11-01T01:17:33Z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/>
  </property>
  <property fmtid="{D5CDD505-2E9C-101B-9397-08002B2CF9AE}" pid="3" name="KSOProductBuildVer">
    <vt:lpwstr>2052-12.1.0.18608</vt:lpwstr>
  </property>
</Properties>
</file>