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33A6A2AD-0D9E-40EA-90B3-6A826C874F9F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upplementary Data 4" sheetId="1" r:id="rId1"/>
  </sheets>
  <calcPr calcId="191029"/>
</workbook>
</file>

<file path=xl/calcChain.xml><?xml version="1.0" encoding="utf-8"?>
<calcChain xmlns="http://schemas.openxmlformats.org/spreadsheetml/2006/main">
  <c r="AG53" i="1" l="1"/>
  <c r="AF53" i="1"/>
  <c r="AB53" i="1"/>
  <c r="AA53" i="1"/>
  <c r="AC53" i="1" s="1"/>
  <c r="AD53" i="1" s="1"/>
  <c r="AG52" i="1"/>
  <c r="AH52" i="1" s="1"/>
  <c r="AI52" i="1" s="1"/>
  <c r="AF52" i="1"/>
  <c r="AB52" i="1"/>
  <c r="AC52" i="1" s="1"/>
  <c r="AD52" i="1" s="1"/>
  <c r="AA52" i="1"/>
  <c r="AG51" i="1"/>
  <c r="AH51" i="1" s="1"/>
  <c r="AI51" i="1" s="1"/>
  <c r="AF51" i="1"/>
  <c r="AB51" i="1"/>
  <c r="AA51" i="1"/>
  <c r="AC51" i="1" s="1"/>
  <c r="AD51" i="1" s="1"/>
  <c r="AG50" i="1"/>
  <c r="AH50" i="1" s="1"/>
  <c r="AI50" i="1" s="1"/>
  <c r="AF50" i="1"/>
  <c r="AB50" i="1"/>
  <c r="AC50" i="1" s="1"/>
  <c r="AD50" i="1" s="1"/>
  <c r="AA50" i="1"/>
  <c r="AG49" i="1"/>
  <c r="AF49" i="1"/>
  <c r="AB49" i="1"/>
  <c r="AA49" i="1"/>
  <c r="AG48" i="1"/>
  <c r="AH48" i="1" s="1"/>
  <c r="AI48" i="1" s="1"/>
  <c r="AF48" i="1"/>
  <c r="AB48" i="1"/>
  <c r="AC48" i="1" s="1"/>
  <c r="AD48" i="1" s="1"/>
  <c r="AA48" i="1"/>
  <c r="AG47" i="1"/>
  <c r="AF47" i="1"/>
  <c r="AB47" i="1"/>
  <c r="AA47" i="1"/>
  <c r="AG46" i="1"/>
  <c r="AF46" i="1"/>
  <c r="AC46" i="1"/>
  <c r="AD46" i="1" s="1"/>
  <c r="AB46" i="1"/>
  <c r="AA46" i="1"/>
  <c r="AG45" i="1"/>
  <c r="AH45" i="1" s="1"/>
  <c r="AI45" i="1" s="1"/>
  <c r="AF45" i="1"/>
  <c r="AB45" i="1"/>
  <c r="AA45" i="1"/>
  <c r="AG44" i="1"/>
  <c r="AF44" i="1"/>
  <c r="AB44" i="1"/>
  <c r="AC44" i="1" s="1"/>
  <c r="AD44" i="1" s="1"/>
  <c r="AA44" i="1"/>
  <c r="AG43" i="1"/>
  <c r="AH43" i="1" s="1"/>
  <c r="AI43" i="1" s="1"/>
  <c r="AF43" i="1"/>
  <c r="AB43" i="1"/>
  <c r="AA43" i="1"/>
  <c r="AC43" i="1" s="1"/>
  <c r="AD43" i="1" s="1"/>
  <c r="AG42" i="1"/>
  <c r="AH42" i="1" s="1"/>
  <c r="AI42" i="1" s="1"/>
  <c r="AF42" i="1"/>
  <c r="AB42" i="1"/>
  <c r="AC42" i="1" s="1"/>
  <c r="AD42" i="1" s="1"/>
  <c r="AA42" i="1"/>
  <c r="AG41" i="1"/>
  <c r="AH41" i="1" s="1"/>
  <c r="AI41" i="1" s="1"/>
  <c r="AF41" i="1"/>
  <c r="AB41" i="1"/>
  <c r="AA41" i="1"/>
  <c r="AC41" i="1" s="1"/>
  <c r="AD41" i="1" s="1"/>
  <c r="AG40" i="1"/>
  <c r="AF40" i="1"/>
  <c r="AB40" i="1"/>
  <c r="AC40" i="1" s="1"/>
  <c r="AD40" i="1" s="1"/>
  <c r="AA40" i="1"/>
  <c r="AG39" i="1"/>
  <c r="AF39" i="1"/>
  <c r="AB39" i="1"/>
  <c r="AA39" i="1"/>
  <c r="AG38" i="1"/>
  <c r="AF38" i="1"/>
  <c r="AC38" i="1"/>
  <c r="AD38" i="1" s="1"/>
  <c r="AB38" i="1"/>
  <c r="AA38" i="1"/>
  <c r="AG37" i="1"/>
  <c r="AF37" i="1"/>
  <c r="AB37" i="1"/>
  <c r="AA37" i="1"/>
  <c r="AC37" i="1" s="1"/>
  <c r="AD37" i="1" s="1"/>
  <c r="AG36" i="1"/>
  <c r="AH36" i="1" s="1"/>
  <c r="AI36" i="1" s="1"/>
  <c r="AF36" i="1"/>
  <c r="AB36" i="1"/>
  <c r="AA36" i="1"/>
  <c r="AC36" i="1" s="1"/>
  <c r="AD36" i="1" s="1"/>
  <c r="AG35" i="1"/>
  <c r="AH35" i="1" s="1"/>
  <c r="AI35" i="1" s="1"/>
  <c r="AF35" i="1"/>
  <c r="AB35" i="1"/>
  <c r="AA35" i="1"/>
  <c r="AC35" i="1" s="1"/>
  <c r="AD35" i="1" s="1"/>
  <c r="AG34" i="1"/>
  <c r="AH34" i="1" s="1"/>
  <c r="AI34" i="1" s="1"/>
  <c r="AF34" i="1"/>
  <c r="AB34" i="1"/>
  <c r="AC34" i="1" s="1"/>
  <c r="AD34" i="1" s="1"/>
  <c r="AA34" i="1"/>
  <c r="AG33" i="1"/>
  <c r="AF33" i="1"/>
  <c r="AB33" i="1"/>
  <c r="AA33" i="1"/>
  <c r="AG32" i="1"/>
  <c r="AH32" i="1" s="1"/>
  <c r="AI32" i="1" s="1"/>
  <c r="AF32" i="1"/>
  <c r="AB32" i="1"/>
  <c r="AC32" i="1" s="1"/>
  <c r="AD32" i="1" s="1"/>
  <c r="AA32" i="1"/>
  <c r="AG31" i="1"/>
  <c r="AF31" i="1"/>
  <c r="AB31" i="1"/>
  <c r="AA31" i="1"/>
  <c r="AG30" i="1"/>
  <c r="AF30" i="1"/>
  <c r="AC30" i="1"/>
  <c r="AD30" i="1" s="1"/>
  <c r="AB30" i="1"/>
  <c r="AA30" i="1"/>
  <c r="AG29" i="1"/>
  <c r="AH29" i="1" s="1"/>
  <c r="AI29" i="1" s="1"/>
  <c r="AF29" i="1"/>
  <c r="AB29" i="1"/>
  <c r="AA29" i="1"/>
  <c r="AG28" i="1"/>
  <c r="AF28" i="1"/>
  <c r="AB28" i="1"/>
  <c r="AC28" i="1" s="1"/>
  <c r="AD28" i="1" s="1"/>
  <c r="AA28" i="1"/>
  <c r="AG27" i="1"/>
  <c r="AH27" i="1" s="1"/>
  <c r="AI27" i="1" s="1"/>
  <c r="AF27" i="1"/>
  <c r="AB27" i="1"/>
  <c r="AA27" i="1"/>
  <c r="AC27" i="1" s="1"/>
  <c r="AD27" i="1" s="1"/>
  <c r="AG26" i="1"/>
  <c r="AH26" i="1" s="1"/>
  <c r="AI26" i="1" s="1"/>
  <c r="AF26" i="1"/>
  <c r="AB26" i="1"/>
  <c r="AC26" i="1" s="1"/>
  <c r="AD26" i="1" s="1"/>
  <c r="AA26" i="1"/>
  <c r="AG25" i="1"/>
  <c r="AH25" i="1" s="1"/>
  <c r="AI25" i="1" s="1"/>
  <c r="AF25" i="1"/>
  <c r="AB25" i="1"/>
  <c r="AA25" i="1"/>
  <c r="AC25" i="1" s="1"/>
  <c r="AD25" i="1" s="1"/>
  <c r="AG24" i="1"/>
  <c r="AF24" i="1"/>
  <c r="AC24" i="1"/>
  <c r="AD24" i="1" s="1"/>
  <c r="AB24" i="1"/>
  <c r="AA24" i="1"/>
  <c r="AG23" i="1"/>
  <c r="AF23" i="1"/>
  <c r="AB23" i="1"/>
  <c r="AA23" i="1"/>
  <c r="AG22" i="1"/>
  <c r="AF22" i="1"/>
  <c r="AC22" i="1"/>
  <c r="AD22" i="1" s="1"/>
  <c r="AB22" i="1"/>
  <c r="AA22" i="1"/>
  <c r="AG21" i="1"/>
  <c r="AF21" i="1"/>
  <c r="AB21" i="1"/>
  <c r="AA21" i="1"/>
  <c r="AC21" i="1" s="1"/>
  <c r="AD21" i="1" s="1"/>
  <c r="AG20" i="1"/>
  <c r="AH20" i="1" s="1"/>
  <c r="AI20" i="1" s="1"/>
  <c r="AF20" i="1"/>
  <c r="AB20" i="1"/>
  <c r="AA20" i="1"/>
  <c r="AC20" i="1" s="1"/>
  <c r="AD20" i="1" s="1"/>
  <c r="AG19" i="1"/>
  <c r="AH19" i="1" s="1"/>
  <c r="AI19" i="1" s="1"/>
  <c r="AF19" i="1"/>
  <c r="AB19" i="1"/>
  <c r="AA19" i="1"/>
  <c r="AC19" i="1" s="1"/>
  <c r="AD19" i="1" s="1"/>
  <c r="AG18" i="1"/>
  <c r="AH18" i="1" s="1"/>
  <c r="AI18" i="1" s="1"/>
  <c r="AF18" i="1"/>
  <c r="AB18" i="1"/>
  <c r="AC18" i="1" s="1"/>
  <c r="AD18" i="1" s="1"/>
  <c r="AA18" i="1"/>
  <c r="AG17" i="1"/>
  <c r="AF17" i="1"/>
  <c r="AB17" i="1"/>
  <c r="AA17" i="1"/>
  <c r="AC17" i="1" s="1"/>
  <c r="AD17" i="1" s="1"/>
  <c r="AG16" i="1"/>
  <c r="AH16" i="1" s="1"/>
  <c r="AI16" i="1" s="1"/>
  <c r="AF16" i="1"/>
  <c r="AB16" i="1"/>
  <c r="AC16" i="1" s="1"/>
  <c r="AD16" i="1" s="1"/>
  <c r="AA16" i="1"/>
  <c r="AG15" i="1"/>
  <c r="AF15" i="1"/>
  <c r="AB15" i="1"/>
  <c r="AA15" i="1"/>
  <c r="AG14" i="1"/>
  <c r="AF14" i="1"/>
  <c r="AC14" i="1"/>
  <c r="AD14" i="1" s="1"/>
  <c r="AB14" i="1"/>
  <c r="AA14" i="1"/>
  <c r="AG13" i="1"/>
  <c r="AF13" i="1"/>
  <c r="AB13" i="1"/>
  <c r="AA13" i="1"/>
  <c r="AG12" i="1"/>
  <c r="AF12" i="1"/>
  <c r="AB12" i="1"/>
  <c r="AC12" i="1" s="1"/>
  <c r="AD12" i="1" s="1"/>
  <c r="AA12" i="1"/>
  <c r="AG11" i="1"/>
  <c r="AH11" i="1" s="1"/>
  <c r="AI11" i="1" s="1"/>
  <c r="AF11" i="1"/>
  <c r="AB11" i="1"/>
  <c r="AA11" i="1"/>
  <c r="AG10" i="1"/>
  <c r="AH10" i="1" s="1"/>
  <c r="AI10" i="1" s="1"/>
  <c r="AF10" i="1"/>
  <c r="AB10" i="1"/>
  <c r="AA10" i="1"/>
  <c r="AG9" i="1"/>
  <c r="AH9" i="1" s="1"/>
  <c r="AI9" i="1" s="1"/>
  <c r="AF9" i="1"/>
  <c r="AB9" i="1"/>
  <c r="AA9" i="1"/>
  <c r="AG8" i="1"/>
  <c r="AH8" i="1" s="1"/>
  <c r="AI8" i="1" s="1"/>
  <c r="AF8" i="1"/>
  <c r="AB8" i="1"/>
  <c r="AA8" i="1"/>
  <c r="AG7" i="1"/>
  <c r="AH7" i="1" s="1"/>
  <c r="AI7" i="1" s="1"/>
  <c r="AF7" i="1"/>
  <c r="AB7" i="1"/>
  <c r="AA7" i="1"/>
  <c r="AG6" i="1"/>
  <c r="AH6" i="1" s="1"/>
  <c r="AI6" i="1" s="1"/>
  <c r="AF6" i="1"/>
  <c r="AB6" i="1"/>
  <c r="AA6" i="1"/>
  <c r="AG5" i="1"/>
  <c r="AH5" i="1" s="1"/>
  <c r="AI5" i="1" s="1"/>
  <c r="AF5" i="1"/>
  <c r="AB5" i="1"/>
  <c r="AA5" i="1"/>
  <c r="AH28" i="1" l="1"/>
  <c r="AI28" i="1" s="1"/>
  <c r="AH37" i="1"/>
  <c r="AI37" i="1" s="1"/>
  <c r="AH44" i="1"/>
  <c r="AI44" i="1" s="1"/>
  <c r="AC5" i="1"/>
  <c r="AD5" i="1" s="1"/>
  <c r="AC7" i="1"/>
  <c r="AD7" i="1" s="1"/>
  <c r="AC9" i="1"/>
  <c r="AD9" i="1" s="1"/>
  <c r="AC11" i="1"/>
  <c r="AD11" i="1" s="1"/>
  <c r="AC13" i="1"/>
  <c r="AD13" i="1" s="1"/>
  <c r="AH14" i="1"/>
  <c r="AI14" i="1" s="1"/>
  <c r="AH23" i="1"/>
  <c r="AI23" i="1" s="1"/>
  <c r="AC29" i="1"/>
  <c r="AD29" i="1" s="1"/>
  <c r="AH30" i="1"/>
  <c r="AI30" i="1" s="1"/>
  <c r="AH39" i="1"/>
  <c r="AI39" i="1" s="1"/>
  <c r="AC45" i="1"/>
  <c r="AD45" i="1" s="1"/>
  <c r="AH46" i="1"/>
  <c r="AI46" i="1" s="1"/>
  <c r="AH12" i="1"/>
  <c r="AI12" i="1" s="1"/>
  <c r="AC15" i="1"/>
  <c r="AD15" i="1" s="1"/>
  <c r="AC31" i="1"/>
  <c r="AD31" i="1" s="1"/>
  <c r="AC47" i="1"/>
  <c r="AD47" i="1" s="1"/>
  <c r="AH21" i="1"/>
  <c r="AI21" i="1" s="1"/>
  <c r="AC33" i="1"/>
  <c r="AD33" i="1" s="1"/>
  <c r="AC49" i="1"/>
  <c r="AD49" i="1" s="1"/>
  <c r="AH13" i="1"/>
  <c r="AI13" i="1" s="1"/>
  <c r="AC6" i="1"/>
  <c r="AD6" i="1" s="1"/>
  <c r="AC10" i="1"/>
  <c r="AD10" i="1" s="1"/>
  <c r="AH15" i="1"/>
  <c r="AI15" i="1" s="1"/>
  <c r="AH31" i="1"/>
  <c r="AI31" i="1" s="1"/>
  <c r="AH38" i="1"/>
  <c r="AI38" i="1" s="1"/>
  <c r="AH47" i="1"/>
  <c r="AI47" i="1" s="1"/>
  <c r="AC8" i="1"/>
  <c r="AD8" i="1" s="1"/>
  <c r="AH22" i="1"/>
  <c r="AI22" i="1" s="1"/>
  <c r="AH17" i="1"/>
  <c r="AI17" i="1" s="1"/>
  <c r="AC23" i="1"/>
  <c r="AD23" i="1" s="1"/>
  <c r="AH24" i="1"/>
  <c r="AI24" i="1" s="1"/>
  <c r="AH33" i="1"/>
  <c r="AI33" i="1" s="1"/>
  <c r="AC39" i="1"/>
  <c r="AD39" i="1" s="1"/>
  <c r="AH40" i="1"/>
  <c r="AI40" i="1" s="1"/>
  <c r="AH49" i="1"/>
  <c r="AI49" i="1" s="1"/>
  <c r="AH53" i="1"/>
  <c r="AI53" i="1" s="1"/>
</calcChain>
</file>

<file path=xl/sharedStrings.xml><?xml version="1.0" encoding="utf-8"?>
<sst xmlns="http://schemas.openxmlformats.org/spreadsheetml/2006/main" count="89" uniqueCount="76">
  <si>
    <t>ID</t>
    <phoneticPr fontId="1" type="noConversion"/>
  </si>
  <si>
    <t>Raw counts</t>
    <phoneticPr fontId="1" type="noConversion"/>
  </si>
  <si>
    <t>Name</t>
  </si>
  <si>
    <t>Length</t>
  </si>
  <si>
    <t>Col-1-AGOIP</t>
  </si>
  <si>
    <t>Col-1-input</t>
  </si>
  <si>
    <t>Col-2-AGOIP</t>
  </si>
  <si>
    <t>Col-2-input</t>
  </si>
  <si>
    <t>Col-3-AGOIP</t>
  </si>
  <si>
    <t>Col-3-input</t>
  </si>
  <si>
    <t>ava_ColIP/Colinput</t>
    <phoneticPr fontId="1" type="noConversion"/>
  </si>
  <si>
    <t xml:space="preserve">log2 value </t>
    <phoneticPr fontId="1" type="noConversion"/>
  </si>
  <si>
    <t>ava_Col input</t>
    <phoneticPr fontId="1" type="noConversion"/>
  </si>
  <si>
    <t>log2value input</t>
    <phoneticPr fontId="1" type="noConversion"/>
  </si>
  <si>
    <t>ath-miR156a,b,c,d,e,f</t>
    <phoneticPr fontId="1" type="noConversion"/>
  </si>
  <si>
    <t>ath-miR157a,b,c</t>
    <phoneticPr fontId="1" type="noConversion"/>
  </si>
  <si>
    <t>ath-miR158a</t>
    <phoneticPr fontId="1" type="noConversion"/>
  </si>
  <si>
    <t>ath-miR158b</t>
  </si>
  <si>
    <t>ath-miR159a</t>
  </si>
  <si>
    <t>ath-miR159b</t>
    <phoneticPr fontId="1" type="noConversion"/>
  </si>
  <si>
    <t>ath-miR159c</t>
  </si>
  <si>
    <t>ath-miR160a,b,c</t>
    <phoneticPr fontId="1" type="noConversion"/>
  </si>
  <si>
    <t>ath-miR161.1</t>
  </si>
  <si>
    <t>ath-miR161.2</t>
  </si>
  <si>
    <t>ath-miR162a,b</t>
    <phoneticPr fontId="1" type="noConversion"/>
  </si>
  <si>
    <t>ath-miR163</t>
  </si>
  <si>
    <t>ath-miR164a,b</t>
    <phoneticPr fontId="1" type="noConversion"/>
  </si>
  <si>
    <t>ath-miR165a,b</t>
    <phoneticPr fontId="1" type="noConversion"/>
  </si>
  <si>
    <t>ath-miR166a,b,c,d,e,f,g</t>
    <phoneticPr fontId="1" type="noConversion"/>
  </si>
  <si>
    <t>ath-miR167a,b</t>
    <phoneticPr fontId="1" type="noConversion"/>
  </si>
  <si>
    <t>ath-miR167d</t>
  </si>
  <si>
    <t>ath-miR168a,b</t>
    <phoneticPr fontId="1" type="noConversion"/>
  </si>
  <si>
    <t>ath-miR170</t>
    <phoneticPr fontId="1" type="noConversion"/>
  </si>
  <si>
    <t>ath-miR171a</t>
    <phoneticPr fontId="1" type="noConversion"/>
  </si>
  <si>
    <t>ath-miR171b,c</t>
    <phoneticPr fontId="1" type="noConversion"/>
  </si>
  <si>
    <t>ath-miR172a,b</t>
    <phoneticPr fontId="1" type="noConversion"/>
  </si>
  <si>
    <t>ath-miR173</t>
    <phoneticPr fontId="1" type="noConversion"/>
  </si>
  <si>
    <t>ath-miR319a,b</t>
    <phoneticPr fontId="1" type="noConversion"/>
  </si>
  <si>
    <t>ath-miR319c</t>
  </si>
  <si>
    <t>ath-miR390a,b</t>
    <phoneticPr fontId="1" type="noConversion"/>
  </si>
  <si>
    <t>ath-miR394a,b</t>
    <phoneticPr fontId="1" type="noConversion"/>
  </si>
  <si>
    <t>ath-miR395b,c,f</t>
    <phoneticPr fontId="1" type="noConversion"/>
  </si>
  <si>
    <t>ath-miR395a,d,e</t>
    <phoneticPr fontId="1" type="noConversion"/>
  </si>
  <si>
    <t>ath-miR396a</t>
    <phoneticPr fontId="1" type="noConversion"/>
  </si>
  <si>
    <t>ath-miR396b</t>
    <phoneticPr fontId="1" type="noConversion"/>
  </si>
  <si>
    <t>ath-miR397b</t>
  </si>
  <si>
    <t>ath-miR398a</t>
    <phoneticPr fontId="1" type="noConversion"/>
  </si>
  <si>
    <t>ath-miR398b,c</t>
    <phoneticPr fontId="1" type="noConversion"/>
  </si>
  <si>
    <t>ath-miR399b,c</t>
    <phoneticPr fontId="1" type="noConversion"/>
  </si>
  <si>
    <t>ath-miR403</t>
    <phoneticPr fontId="1" type="noConversion"/>
  </si>
  <si>
    <t>ath-miR408</t>
    <phoneticPr fontId="1" type="noConversion"/>
  </si>
  <si>
    <t>ath-miR447a.2</t>
    <phoneticPr fontId="1" type="noConversion"/>
  </si>
  <si>
    <t>ath-miR5026</t>
  </si>
  <si>
    <t>ath-miR775</t>
  </si>
  <si>
    <t>ath-miR822</t>
    <phoneticPr fontId="1" type="noConversion"/>
  </si>
  <si>
    <t>ath-miR824</t>
    <phoneticPr fontId="1" type="noConversion"/>
  </si>
  <si>
    <t>ath-miR827</t>
  </si>
  <si>
    <t>ath-miR843</t>
  </si>
  <si>
    <t>ath-miR845a</t>
  </si>
  <si>
    <t>ath-miR845b</t>
  </si>
  <si>
    <t>ath-miR846</t>
    <phoneticPr fontId="1" type="noConversion"/>
  </si>
  <si>
    <t>ath-miR858a</t>
  </si>
  <si>
    <t>ath-miR858b</t>
  </si>
  <si>
    <t>IP/input (rbv-1/Col)</t>
  </si>
  <si>
    <t>input(rbv-1/Col)</t>
  </si>
  <si>
    <t>rbv-1-1-AGOIP</t>
  </si>
  <si>
    <t>rbv-1-1-input</t>
  </si>
  <si>
    <t>rbv-1-2-AGOIP</t>
  </si>
  <si>
    <t>rbv-1-2-input</t>
  </si>
  <si>
    <t>rbv-1-3-AGOIP</t>
  </si>
  <si>
    <t>rbv-1-3-input</t>
  </si>
  <si>
    <t>ava_rbv-1IP/rbv-1input</t>
  </si>
  <si>
    <t>ava_rbv-1_input</t>
  </si>
  <si>
    <t>input rbv-1/Col</t>
  </si>
  <si>
    <t>Normailized counts (RPM)</t>
    <phoneticPr fontId="1" type="noConversion"/>
  </si>
  <si>
    <r>
      <t xml:space="preserve">Supplementary Data 4. Small RNA reads in </t>
    </r>
    <r>
      <rPr>
        <b/>
        <i/>
        <sz val="11"/>
        <color theme="1"/>
        <rFont val="Arial"/>
        <family val="2"/>
      </rPr>
      <t>rbv-1</t>
    </r>
    <r>
      <rPr>
        <b/>
        <sz val="11"/>
        <color theme="1"/>
        <rFont val="Arial"/>
        <family val="2"/>
      </rPr>
      <t xml:space="preserve"> and Col AGO1 IP samples.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</si>
</sst>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0_ "/>
    <numFmt numFmtId="178" formatCode="0.0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2" fillId="0" borderId="0" xfId="0" applyFont="1" applyFill="1"/>
    <xf numFmtId="178" fontId="2" fillId="0" borderId="0" xfId="0" applyNumberFormat="1" applyFont="1" applyFill="1"/>
    <xf numFmtId="177" fontId="2" fillId="0" borderId="0" xfId="0" applyNumberFormat="1" applyFont="1" applyFill="1"/>
    <xf numFmtId="176" fontId="2" fillId="0" borderId="0" xfId="0" applyNumberFormat="1" applyFont="1" applyFill="1"/>
    <xf numFmtId="0" fontId="3" fillId="0" borderId="0" xfId="0" applyFont="1"/>
    <xf numFmtId="176" fontId="3" fillId="0" borderId="0" xfId="0" applyNumberFormat="1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176" fontId="2" fillId="2" borderId="0" xfId="0" applyNumberFormat="1" applyFont="1" applyFill="1"/>
    <xf numFmtId="0" fontId="3" fillId="2" borderId="5" xfId="0" applyFont="1" applyFill="1" applyBorder="1"/>
    <xf numFmtId="177" fontId="3" fillId="2" borderId="5" xfId="0" applyNumberFormat="1" applyFont="1" applyFill="1" applyBorder="1"/>
    <xf numFmtId="0" fontId="3" fillId="2" borderId="6" xfId="0" applyFont="1" applyFill="1" applyBorder="1"/>
    <xf numFmtId="176" fontId="3" fillId="2" borderId="6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workbookViewId="0">
      <pane ySplit="4" topLeftCell="A5" activePane="bottomLeft" state="frozen"/>
      <selection pane="bottomLeft" activeCell="A2" sqref="A2:XFD4"/>
    </sheetView>
  </sheetViews>
  <sheetFormatPr defaultRowHeight="14" x14ac:dyDescent="0.3"/>
  <cols>
    <col min="1" max="15" width="8.90625" style="1" customWidth="1"/>
    <col min="16" max="17" width="11" style="1" customWidth="1"/>
    <col min="18" max="18" width="11.08984375" style="1" customWidth="1"/>
    <col min="19" max="19" width="10.90625" style="1" customWidth="1"/>
    <col min="20" max="20" width="11.7265625" style="1" customWidth="1"/>
    <col min="21" max="21" width="11.08984375" style="1" customWidth="1"/>
    <col min="22" max="22" width="10.453125" style="1" customWidth="1"/>
    <col min="23" max="23" width="10.90625" style="1" customWidth="1"/>
    <col min="24" max="24" width="10.7265625" style="1" customWidth="1"/>
    <col min="25" max="25" width="12.08984375" style="1" customWidth="1"/>
    <col min="26" max="26" width="11.08984375" style="1" customWidth="1"/>
    <col min="27" max="27" width="10.26953125" style="1" customWidth="1"/>
    <col min="28" max="30" width="8.7265625" style="1"/>
    <col min="31" max="31" width="5.7265625" style="1" customWidth="1"/>
    <col min="32" max="34" width="8.7265625" style="1"/>
    <col min="35" max="35" width="8.7265625" style="2"/>
    <col min="36" max="16384" width="8.7265625" style="1"/>
  </cols>
  <sheetData>
    <row r="1" spans="1:37" s="7" customFormat="1" x14ac:dyDescent="0.3">
      <c r="A1" s="7" t="s">
        <v>75</v>
      </c>
      <c r="AI1" s="8"/>
    </row>
    <row r="2" spans="1:37" s="13" customFormat="1" x14ac:dyDescent="0.3">
      <c r="A2" s="9" t="s">
        <v>0</v>
      </c>
      <c r="B2" s="9"/>
      <c r="C2" s="10" t="s">
        <v>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0" t="s">
        <v>74</v>
      </c>
      <c r="P2" s="11"/>
      <c r="Q2" s="11"/>
      <c r="R2" s="11"/>
      <c r="S2" s="11"/>
      <c r="T2" s="11"/>
      <c r="U2" s="11"/>
      <c r="V2" s="11"/>
      <c r="W2" s="11"/>
      <c r="X2" s="11"/>
      <c r="Y2" s="11"/>
      <c r="Z2" s="12"/>
      <c r="AI2" s="14"/>
    </row>
    <row r="3" spans="1:37" s="13" customForma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 t="s">
        <v>63</v>
      </c>
      <c r="AB3" s="11"/>
      <c r="AC3" s="11"/>
      <c r="AD3" s="12"/>
      <c r="AF3" s="10" t="s">
        <v>64</v>
      </c>
      <c r="AG3" s="11"/>
      <c r="AH3" s="11"/>
      <c r="AI3" s="12"/>
    </row>
    <row r="4" spans="1:37" s="13" customFormat="1" x14ac:dyDescent="0.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65</v>
      </c>
      <c r="J4" s="9" t="s">
        <v>66</v>
      </c>
      <c r="K4" s="9" t="s">
        <v>67</v>
      </c>
      <c r="L4" s="9" t="s">
        <v>68</v>
      </c>
      <c r="M4" s="9" t="s">
        <v>69</v>
      </c>
      <c r="N4" s="9" t="s">
        <v>70</v>
      </c>
      <c r="O4" s="9" t="s">
        <v>4</v>
      </c>
      <c r="P4" s="9" t="s">
        <v>5</v>
      </c>
      <c r="Q4" s="9" t="s">
        <v>6</v>
      </c>
      <c r="R4" s="9" t="s">
        <v>7</v>
      </c>
      <c r="S4" s="9" t="s">
        <v>8</v>
      </c>
      <c r="T4" s="9" t="s">
        <v>9</v>
      </c>
      <c r="U4" s="9" t="s">
        <v>65</v>
      </c>
      <c r="V4" s="9" t="s">
        <v>66</v>
      </c>
      <c r="W4" s="9" t="s">
        <v>67</v>
      </c>
      <c r="X4" s="9" t="s">
        <v>68</v>
      </c>
      <c r="Y4" s="9" t="s">
        <v>69</v>
      </c>
      <c r="Z4" s="9" t="s">
        <v>70</v>
      </c>
      <c r="AA4" s="15" t="s">
        <v>10</v>
      </c>
      <c r="AB4" s="15" t="s">
        <v>71</v>
      </c>
      <c r="AC4" s="15" t="s">
        <v>63</v>
      </c>
      <c r="AD4" s="16" t="s">
        <v>11</v>
      </c>
      <c r="AF4" s="17" t="s">
        <v>12</v>
      </c>
      <c r="AG4" s="17" t="s">
        <v>72</v>
      </c>
      <c r="AH4" s="17" t="s">
        <v>73</v>
      </c>
      <c r="AI4" s="18" t="s">
        <v>13</v>
      </c>
    </row>
    <row r="5" spans="1:37" s="3" customFormat="1" x14ac:dyDescent="0.3">
      <c r="A5" s="3" t="s">
        <v>14</v>
      </c>
      <c r="B5" s="3">
        <v>20</v>
      </c>
      <c r="C5" s="3">
        <v>35783</v>
      </c>
      <c r="D5" s="3">
        <v>4726</v>
      </c>
      <c r="E5" s="3">
        <v>127403</v>
      </c>
      <c r="F5" s="3">
        <v>6774</v>
      </c>
      <c r="G5" s="3">
        <v>56531</v>
      </c>
      <c r="H5" s="3">
        <v>4396</v>
      </c>
      <c r="I5" s="3">
        <v>45887</v>
      </c>
      <c r="J5" s="3">
        <v>4116</v>
      </c>
      <c r="K5" s="3">
        <v>21466</v>
      </c>
      <c r="L5" s="3">
        <v>4751</v>
      </c>
      <c r="M5" s="3">
        <v>51615</v>
      </c>
      <c r="N5" s="3">
        <v>3695</v>
      </c>
      <c r="O5" s="3">
        <v>5239.0599999999995</v>
      </c>
      <c r="P5" s="3">
        <v>300.73</v>
      </c>
      <c r="Q5" s="3">
        <v>6616.8600000000006</v>
      </c>
      <c r="R5" s="3">
        <v>327.96999999999997</v>
      </c>
      <c r="S5" s="3">
        <v>4896.7300000000005</v>
      </c>
      <c r="T5" s="3">
        <v>318.13</v>
      </c>
      <c r="U5" s="3">
        <v>2857.09</v>
      </c>
      <c r="V5" s="3">
        <v>249.9</v>
      </c>
      <c r="W5" s="3">
        <v>2032.44</v>
      </c>
      <c r="X5" s="3">
        <v>260.02</v>
      </c>
      <c r="Y5" s="3">
        <v>3308.7599999999998</v>
      </c>
      <c r="Z5" s="3">
        <v>250.19</v>
      </c>
      <c r="AA5" s="4">
        <f>(O5+Q5+S5)/(P5+R5+T5)</f>
        <v>17.693408531626588</v>
      </c>
      <c r="AB5" s="4">
        <f>(U5+W5+Y5)/(V5+X5+Z5)</f>
        <v>10.78566260146558</v>
      </c>
      <c r="AC5" s="4">
        <f>AB5/AA5</f>
        <v>0.60958647861357185</v>
      </c>
      <c r="AD5" s="5">
        <f>LOG(AC5,2)</f>
        <v>-0.71409719247196013</v>
      </c>
      <c r="AE5" s="4"/>
      <c r="AF5" s="4">
        <f>(P5+R5+T5)/3</f>
        <v>315.61</v>
      </c>
      <c r="AG5" s="4">
        <f>(V5+X5+Z5)/3</f>
        <v>253.36999999999998</v>
      </c>
      <c r="AH5" s="4">
        <f>AG5/AF5</f>
        <v>0.8027945882576597</v>
      </c>
      <c r="AI5" s="6">
        <f>LOG(AH5,2)</f>
        <v>-0.31689720354825796</v>
      </c>
      <c r="AJ5" s="4"/>
      <c r="AK5" s="4"/>
    </row>
    <row r="6" spans="1:37" s="3" customFormat="1" x14ac:dyDescent="0.3">
      <c r="A6" s="3" t="s">
        <v>15</v>
      </c>
      <c r="B6" s="3">
        <v>21</v>
      </c>
      <c r="C6" s="3">
        <v>1738</v>
      </c>
      <c r="D6" s="3">
        <v>722</v>
      </c>
      <c r="E6" s="3">
        <v>7272</v>
      </c>
      <c r="F6" s="3">
        <v>1232</v>
      </c>
      <c r="G6" s="3">
        <v>3138</v>
      </c>
      <c r="H6" s="3">
        <v>600</v>
      </c>
      <c r="I6" s="3">
        <v>3708</v>
      </c>
      <c r="J6" s="3">
        <v>1133</v>
      </c>
      <c r="K6" s="3">
        <v>1957</v>
      </c>
      <c r="L6" s="3">
        <v>1046</v>
      </c>
      <c r="M6" s="3">
        <v>4928</v>
      </c>
      <c r="N6" s="3">
        <v>766</v>
      </c>
      <c r="O6" s="3">
        <v>254.45999999999998</v>
      </c>
      <c r="P6" s="3">
        <v>45.94</v>
      </c>
      <c r="Q6" s="3">
        <v>377.68</v>
      </c>
      <c r="R6" s="3">
        <v>59.65</v>
      </c>
      <c r="S6" s="3">
        <v>271.81</v>
      </c>
      <c r="T6" s="3">
        <v>43.42</v>
      </c>
      <c r="U6" s="3">
        <v>230.86999999999998</v>
      </c>
      <c r="V6" s="3">
        <v>68.789999999999992</v>
      </c>
      <c r="W6" s="3">
        <v>185.29000000000002</v>
      </c>
      <c r="X6" s="3">
        <v>57.25</v>
      </c>
      <c r="Y6" s="3">
        <v>315.90999999999997</v>
      </c>
      <c r="Z6" s="3">
        <v>51.870000000000005</v>
      </c>
      <c r="AA6" s="4">
        <f t="shared" ref="AA6:AA53" si="0">(O6+Q6+S6)/(P6+R6+T6)</f>
        <v>6.0663713844708411</v>
      </c>
      <c r="AB6" s="4">
        <f t="shared" ref="AB6:AB53" si="1">(U6+W6+Y6)/(V6+X6+Z6)</f>
        <v>4.1148333427013659</v>
      </c>
      <c r="AC6" s="4">
        <f t="shared" ref="AC6:AC53" si="2">AB6/AA6</f>
        <v>0.6783022472436866</v>
      </c>
      <c r="AD6" s="5">
        <f t="shared" ref="AD6:AD53" si="3">LOG(AC6,2)</f>
        <v>-0.55999982235989598</v>
      </c>
      <c r="AE6" s="4"/>
      <c r="AF6" s="4">
        <f t="shared" ref="AF6:AF53" si="4">(P6+R6+T6)/3</f>
        <v>49.669999999999995</v>
      </c>
      <c r="AG6" s="4">
        <f t="shared" ref="AG6:AG53" si="5">(V6+X6+Z6)/3</f>
        <v>59.303333333333335</v>
      </c>
      <c r="AH6" s="4">
        <f t="shared" ref="AH6:AH53" si="6">AG6/AF6</f>
        <v>1.1939467149855716</v>
      </c>
      <c r="AI6" s="6">
        <f t="shared" ref="AI6:AI53" si="7">LOG(AH6,2)</f>
        <v>0.25573845155961805</v>
      </c>
      <c r="AJ6" s="4"/>
      <c r="AK6" s="4"/>
    </row>
    <row r="7" spans="1:37" s="3" customFormat="1" x14ac:dyDescent="0.3">
      <c r="A7" s="3" t="s">
        <v>16</v>
      </c>
      <c r="B7" s="3">
        <v>20</v>
      </c>
      <c r="C7" s="3">
        <v>254791</v>
      </c>
      <c r="D7" s="3">
        <v>46546</v>
      </c>
      <c r="E7" s="3">
        <v>806909</v>
      </c>
      <c r="F7" s="3">
        <v>65271</v>
      </c>
      <c r="G7" s="3">
        <v>403278</v>
      </c>
      <c r="H7" s="3">
        <v>40085</v>
      </c>
      <c r="I7" s="3">
        <v>565280</v>
      </c>
      <c r="J7" s="3">
        <v>56057</v>
      </c>
      <c r="K7" s="3">
        <v>296567</v>
      </c>
      <c r="L7" s="3">
        <v>46131</v>
      </c>
      <c r="M7" s="3">
        <v>678647</v>
      </c>
      <c r="N7" s="3">
        <v>50637</v>
      </c>
      <c r="O7" s="3">
        <v>37304.46</v>
      </c>
      <c r="P7" s="3">
        <v>2961.84</v>
      </c>
      <c r="Q7" s="3">
        <v>41907.990000000005</v>
      </c>
      <c r="R7" s="3">
        <v>3160.16</v>
      </c>
      <c r="S7" s="3">
        <v>34932.020000000004</v>
      </c>
      <c r="T7" s="3">
        <v>2900.8900000000003</v>
      </c>
      <c r="U7" s="3">
        <v>35196.370000000003</v>
      </c>
      <c r="V7" s="3">
        <v>3403.4300000000003</v>
      </c>
      <c r="W7" s="3">
        <v>28079.48</v>
      </c>
      <c r="X7" s="3">
        <v>2524.7799999999997</v>
      </c>
      <c r="Y7" s="3">
        <v>43504.47</v>
      </c>
      <c r="Z7" s="3">
        <v>3428.7</v>
      </c>
      <c r="AA7" s="4">
        <f t="shared" si="0"/>
        <v>12.65054433778978</v>
      </c>
      <c r="AB7" s="4">
        <f t="shared" si="1"/>
        <v>11.411921243230939</v>
      </c>
      <c r="AC7" s="4">
        <f t="shared" si="2"/>
        <v>0.90208934402460306</v>
      </c>
      <c r="AD7" s="5">
        <f t="shared" si="3"/>
        <v>-0.14865776806080816</v>
      </c>
      <c r="AE7" s="4"/>
      <c r="AF7" s="4">
        <f t="shared" si="4"/>
        <v>3007.6299999999997</v>
      </c>
      <c r="AG7" s="4">
        <f t="shared" si="5"/>
        <v>3118.97</v>
      </c>
      <c r="AH7" s="4">
        <f t="shared" si="6"/>
        <v>1.0370191812157745</v>
      </c>
      <c r="AI7" s="6">
        <f t="shared" si="7"/>
        <v>5.2442579193521605E-2</v>
      </c>
      <c r="AJ7" s="4"/>
      <c r="AK7" s="4"/>
    </row>
    <row r="8" spans="1:37" s="3" customFormat="1" x14ac:dyDescent="0.3">
      <c r="A8" s="3" t="s">
        <v>17</v>
      </c>
      <c r="B8" s="3">
        <v>20</v>
      </c>
      <c r="C8" s="3">
        <v>1495</v>
      </c>
      <c r="D8" s="3">
        <v>331</v>
      </c>
      <c r="E8" s="3">
        <v>4756</v>
      </c>
      <c r="F8" s="3">
        <v>378</v>
      </c>
      <c r="G8" s="3">
        <v>2434</v>
      </c>
      <c r="H8" s="3">
        <v>253</v>
      </c>
      <c r="I8" s="3">
        <v>4623</v>
      </c>
      <c r="J8" s="3">
        <v>475</v>
      </c>
      <c r="K8" s="3">
        <v>2238</v>
      </c>
      <c r="L8" s="3">
        <v>421</v>
      </c>
      <c r="M8" s="3">
        <v>5123</v>
      </c>
      <c r="N8" s="3">
        <v>398</v>
      </c>
      <c r="O8" s="3">
        <v>218.89000000000001</v>
      </c>
      <c r="P8" s="3">
        <v>21.06</v>
      </c>
      <c r="Q8" s="3">
        <v>247.01</v>
      </c>
      <c r="R8" s="3">
        <v>18.3</v>
      </c>
      <c r="S8" s="3">
        <v>210.83</v>
      </c>
      <c r="T8" s="3">
        <v>18.309999999999999</v>
      </c>
      <c r="U8" s="3">
        <v>287.84000000000003</v>
      </c>
      <c r="V8" s="3">
        <v>28.839999999999996</v>
      </c>
      <c r="W8" s="3">
        <v>211.9</v>
      </c>
      <c r="X8" s="3">
        <v>23.04</v>
      </c>
      <c r="Y8" s="3">
        <v>328.40999999999997</v>
      </c>
      <c r="Z8" s="3">
        <v>26.95</v>
      </c>
      <c r="AA8" s="4">
        <f t="shared" si="0"/>
        <v>11.734524015952836</v>
      </c>
      <c r="AB8" s="4">
        <f t="shared" si="1"/>
        <v>10.505518203729544</v>
      </c>
      <c r="AC8" s="4">
        <f t="shared" si="2"/>
        <v>0.89526581474012201</v>
      </c>
      <c r="AD8" s="5">
        <f t="shared" si="3"/>
        <v>-0.15961199611885776</v>
      </c>
      <c r="AE8" s="4"/>
      <c r="AF8" s="4">
        <f t="shared" si="4"/>
        <v>19.223333333333333</v>
      </c>
      <c r="AG8" s="4">
        <f t="shared" si="5"/>
        <v>26.276666666666667</v>
      </c>
      <c r="AH8" s="4">
        <f t="shared" si="6"/>
        <v>1.3669152072134561</v>
      </c>
      <c r="AI8" s="6">
        <f t="shared" si="7"/>
        <v>0.4509237521416492</v>
      </c>
      <c r="AJ8" s="4"/>
      <c r="AK8" s="4"/>
    </row>
    <row r="9" spans="1:37" s="3" customFormat="1" x14ac:dyDescent="0.3">
      <c r="A9" s="3" t="s">
        <v>18</v>
      </c>
      <c r="B9" s="3">
        <v>21</v>
      </c>
      <c r="C9" s="3">
        <v>97869</v>
      </c>
      <c r="D9" s="3">
        <v>25495</v>
      </c>
      <c r="E9" s="3">
        <v>338900</v>
      </c>
      <c r="F9" s="3">
        <v>33058</v>
      </c>
      <c r="G9" s="3">
        <v>143732</v>
      </c>
      <c r="H9" s="3">
        <v>21459</v>
      </c>
      <c r="I9" s="3">
        <v>170271</v>
      </c>
      <c r="J9" s="3">
        <v>23147</v>
      </c>
      <c r="K9" s="3">
        <v>110247</v>
      </c>
      <c r="L9" s="3">
        <v>24641</v>
      </c>
      <c r="M9" s="3">
        <v>244211</v>
      </c>
      <c r="N9" s="3">
        <v>19354</v>
      </c>
      <c r="O9" s="3">
        <v>14329.189999999999</v>
      </c>
      <c r="P9" s="3">
        <v>1622.31</v>
      </c>
      <c r="Q9" s="3">
        <v>17601.260000000002</v>
      </c>
      <c r="R9" s="3">
        <v>1600.54</v>
      </c>
      <c r="S9" s="3">
        <v>12450.1</v>
      </c>
      <c r="T9" s="3">
        <v>1552.96</v>
      </c>
      <c r="U9" s="3">
        <v>10601.689999999999</v>
      </c>
      <c r="V9" s="3">
        <v>1405.34</v>
      </c>
      <c r="W9" s="3">
        <v>10438.380000000001</v>
      </c>
      <c r="X9" s="3">
        <v>1348.6200000000001</v>
      </c>
      <c r="Y9" s="3">
        <v>15655.079999999998</v>
      </c>
      <c r="Z9" s="3">
        <v>1310.49</v>
      </c>
      <c r="AA9" s="4">
        <f t="shared" si="0"/>
        <v>9.2927796541319712</v>
      </c>
      <c r="AB9" s="4">
        <f t="shared" si="1"/>
        <v>9.028318714709247</v>
      </c>
      <c r="AC9" s="4">
        <f t="shared" si="2"/>
        <v>0.97154124500249683</v>
      </c>
      <c r="AD9" s="5">
        <f t="shared" si="3"/>
        <v>-4.1652850803474369E-2</v>
      </c>
      <c r="AE9" s="4"/>
      <c r="AF9" s="4">
        <f t="shared" si="4"/>
        <v>1591.9366666666665</v>
      </c>
      <c r="AG9" s="4">
        <f t="shared" si="5"/>
        <v>1354.8166666666666</v>
      </c>
      <c r="AH9" s="4">
        <f t="shared" si="6"/>
        <v>0.85104935079075594</v>
      </c>
      <c r="AI9" s="6">
        <f t="shared" si="7"/>
        <v>-0.23268530131135018</v>
      </c>
      <c r="AJ9" s="4"/>
      <c r="AK9" s="4"/>
    </row>
    <row r="10" spans="1:37" s="3" customFormat="1" x14ac:dyDescent="0.3">
      <c r="A10" s="3" t="s">
        <v>19</v>
      </c>
      <c r="B10" s="3">
        <v>21</v>
      </c>
      <c r="C10" s="3">
        <v>89372</v>
      </c>
      <c r="D10" s="3">
        <v>27328</v>
      </c>
      <c r="E10" s="3">
        <v>319018</v>
      </c>
      <c r="F10" s="3">
        <v>32297</v>
      </c>
      <c r="G10" s="3">
        <v>139327</v>
      </c>
      <c r="H10" s="3">
        <v>23430</v>
      </c>
      <c r="I10" s="3">
        <v>123937</v>
      </c>
      <c r="J10" s="3">
        <v>19317</v>
      </c>
      <c r="K10" s="3">
        <v>81571</v>
      </c>
      <c r="L10" s="3">
        <v>24530</v>
      </c>
      <c r="M10" s="3">
        <v>207433</v>
      </c>
      <c r="N10" s="3">
        <v>20627</v>
      </c>
      <c r="O10" s="3">
        <v>13085.130000000001</v>
      </c>
      <c r="P10" s="3">
        <v>1738.95</v>
      </c>
      <c r="Q10" s="3">
        <v>16568.66</v>
      </c>
      <c r="R10" s="3">
        <v>1563.69</v>
      </c>
      <c r="S10" s="3">
        <v>12068.53</v>
      </c>
      <c r="T10" s="3">
        <v>1695.5900000000001</v>
      </c>
      <c r="U10" s="3">
        <v>7716.76</v>
      </c>
      <c r="V10" s="3">
        <v>1172.81</v>
      </c>
      <c r="W10" s="3">
        <v>7723.2800000000007</v>
      </c>
      <c r="X10" s="3">
        <v>1342.54</v>
      </c>
      <c r="Y10" s="3">
        <v>13297.429999999998</v>
      </c>
      <c r="Z10" s="3">
        <v>1396.6799999999998</v>
      </c>
      <c r="AA10" s="4">
        <f t="shared" si="0"/>
        <v>8.3474189863211574</v>
      </c>
      <c r="AB10" s="4">
        <f t="shared" si="1"/>
        <v>7.3459227050917306</v>
      </c>
      <c r="AC10" s="4">
        <f t="shared" si="2"/>
        <v>0.88002324037279422</v>
      </c>
      <c r="AD10" s="5">
        <f t="shared" si="3"/>
        <v>-0.18438647076487388</v>
      </c>
      <c r="AE10" s="4"/>
      <c r="AF10" s="4">
        <f t="shared" si="4"/>
        <v>1666.0766666666668</v>
      </c>
      <c r="AG10" s="4">
        <f t="shared" si="5"/>
        <v>1304.01</v>
      </c>
      <c r="AH10" s="4">
        <f t="shared" si="6"/>
        <v>0.78268306980671154</v>
      </c>
      <c r="AI10" s="6">
        <f t="shared" si="7"/>
        <v>-0.35349985656516081</v>
      </c>
      <c r="AJ10" s="4"/>
      <c r="AK10" s="4"/>
    </row>
    <row r="11" spans="1:37" s="3" customFormat="1" x14ac:dyDescent="0.3">
      <c r="A11" s="3" t="s">
        <v>20</v>
      </c>
      <c r="B11" s="3">
        <v>21</v>
      </c>
      <c r="C11" s="3">
        <v>255</v>
      </c>
      <c r="D11" s="3">
        <v>415</v>
      </c>
      <c r="E11" s="3">
        <v>879</v>
      </c>
      <c r="F11" s="3">
        <v>594</v>
      </c>
      <c r="G11" s="3">
        <v>367</v>
      </c>
      <c r="H11" s="3">
        <v>340</v>
      </c>
      <c r="I11" s="3">
        <v>305</v>
      </c>
      <c r="J11" s="3">
        <v>390</v>
      </c>
      <c r="K11" s="3">
        <v>195</v>
      </c>
      <c r="L11" s="3">
        <v>328</v>
      </c>
      <c r="M11" s="3">
        <v>614</v>
      </c>
      <c r="N11" s="3">
        <v>478</v>
      </c>
      <c r="O11" s="3">
        <v>37.339999999999996</v>
      </c>
      <c r="P11" s="3">
        <v>26.410000000000004</v>
      </c>
      <c r="Q11" s="3">
        <v>45.65</v>
      </c>
      <c r="R11" s="3">
        <v>28.76</v>
      </c>
      <c r="S11" s="3">
        <v>31.79</v>
      </c>
      <c r="T11" s="3">
        <v>24.61</v>
      </c>
      <c r="U11" s="3">
        <v>18.990000000000002</v>
      </c>
      <c r="V11" s="3">
        <v>23.68</v>
      </c>
      <c r="W11" s="3">
        <v>18.46</v>
      </c>
      <c r="X11" s="3">
        <v>17.95</v>
      </c>
      <c r="Y11" s="3">
        <v>39.36</v>
      </c>
      <c r="Z11" s="3">
        <v>32.369999999999997</v>
      </c>
      <c r="AA11" s="4">
        <f t="shared" si="0"/>
        <v>1.4387064427174729</v>
      </c>
      <c r="AB11" s="4">
        <f t="shared" si="1"/>
        <v>1.037972972972973</v>
      </c>
      <c r="AC11" s="4">
        <f t="shared" si="2"/>
        <v>0.72146265711608115</v>
      </c>
      <c r="AD11" s="5">
        <f t="shared" si="3"/>
        <v>-0.47100337208729443</v>
      </c>
      <c r="AE11" s="4"/>
      <c r="AF11" s="4">
        <f t="shared" si="4"/>
        <v>26.593333333333334</v>
      </c>
      <c r="AG11" s="4">
        <f t="shared" si="5"/>
        <v>24.666666666666668</v>
      </c>
      <c r="AH11" s="4">
        <f t="shared" si="6"/>
        <v>0.92755076460265728</v>
      </c>
      <c r="AI11" s="6">
        <f t="shared" si="7"/>
        <v>-0.10850185268348887</v>
      </c>
      <c r="AJ11" s="4"/>
      <c r="AK11" s="4"/>
    </row>
    <row r="12" spans="1:37" s="3" customFormat="1" x14ac:dyDescent="0.3">
      <c r="A12" s="3" t="s">
        <v>21</v>
      </c>
      <c r="B12" s="3">
        <v>21</v>
      </c>
      <c r="C12" s="3">
        <v>1072</v>
      </c>
      <c r="D12" s="3">
        <v>718</v>
      </c>
      <c r="E12" s="3">
        <v>3931</v>
      </c>
      <c r="F12" s="3">
        <v>828</v>
      </c>
      <c r="G12" s="3">
        <v>1875</v>
      </c>
      <c r="H12" s="3">
        <v>424</v>
      </c>
      <c r="I12" s="3">
        <v>1951</v>
      </c>
      <c r="J12" s="3">
        <v>468</v>
      </c>
      <c r="K12" s="3">
        <v>903</v>
      </c>
      <c r="L12" s="3">
        <v>457</v>
      </c>
      <c r="M12" s="3">
        <v>2475</v>
      </c>
      <c r="N12" s="3">
        <v>309</v>
      </c>
      <c r="O12" s="3">
        <v>156.94999999999999</v>
      </c>
      <c r="P12" s="3">
        <v>45.69</v>
      </c>
      <c r="Q12" s="3">
        <v>204.16</v>
      </c>
      <c r="R12" s="3">
        <v>40.089999999999996</v>
      </c>
      <c r="S12" s="3">
        <v>162.41</v>
      </c>
      <c r="T12" s="3">
        <v>30.68</v>
      </c>
      <c r="U12" s="3">
        <v>121.47999999999999</v>
      </c>
      <c r="V12" s="3">
        <v>28.410000000000004</v>
      </c>
      <c r="W12" s="3">
        <v>85.5</v>
      </c>
      <c r="X12" s="3">
        <v>25.009999999999998</v>
      </c>
      <c r="Y12" s="3">
        <v>158.66</v>
      </c>
      <c r="Z12" s="3">
        <v>20.919999999999998</v>
      </c>
      <c r="AA12" s="4">
        <f t="shared" si="0"/>
        <v>4.4952773484458177</v>
      </c>
      <c r="AB12" s="4">
        <f t="shared" si="1"/>
        <v>4.918482647296206</v>
      </c>
      <c r="AC12" s="4">
        <f t="shared" si="2"/>
        <v>1.0941444244806622</v>
      </c>
      <c r="AD12" s="5">
        <f t="shared" si="3"/>
        <v>0.12980318303895522</v>
      </c>
      <c r="AE12" s="4"/>
      <c r="AF12" s="4">
        <f t="shared" si="4"/>
        <v>38.82</v>
      </c>
      <c r="AG12" s="4">
        <f t="shared" si="5"/>
        <v>24.78</v>
      </c>
      <c r="AH12" s="4">
        <f t="shared" si="6"/>
        <v>0.63833075734157652</v>
      </c>
      <c r="AI12" s="6">
        <f t="shared" si="7"/>
        <v>-0.64762393057306211</v>
      </c>
      <c r="AJ12" s="4"/>
      <c r="AK12" s="4"/>
    </row>
    <row r="13" spans="1:37" s="3" customFormat="1" x14ac:dyDescent="0.3">
      <c r="A13" s="3" t="s">
        <v>22</v>
      </c>
      <c r="B13" s="3">
        <v>21</v>
      </c>
      <c r="C13" s="3">
        <v>54443</v>
      </c>
      <c r="D13" s="3">
        <v>15257</v>
      </c>
      <c r="E13" s="3">
        <v>232077</v>
      </c>
      <c r="F13" s="3">
        <v>20110</v>
      </c>
      <c r="G13" s="3">
        <v>93578</v>
      </c>
      <c r="H13" s="3">
        <v>12922</v>
      </c>
      <c r="I13" s="3">
        <v>166186</v>
      </c>
      <c r="J13" s="3">
        <v>18109</v>
      </c>
      <c r="K13" s="3">
        <v>90935</v>
      </c>
      <c r="L13" s="3">
        <v>19824</v>
      </c>
      <c r="M13" s="3">
        <v>193416</v>
      </c>
      <c r="N13" s="3">
        <v>16970</v>
      </c>
      <c r="O13" s="3">
        <v>7971.1100000000006</v>
      </c>
      <c r="P13" s="3">
        <v>970.83999999999992</v>
      </c>
      <c r="Q13" s="3">
        <v>12053.26</v>
      </c>
      <c r="R13" s="3">
        <v>973.65</v>
      </c>
      <c r="S13" s="3">
        <v>8105.75</v>
      </c>
      <c r="T13" s="3">
        <v>935.15</v>
      </c>
      <c r="U13" s="3">
        <v>10347.34</v>
      </c>
      <c r="V13" s="3">
        <v>1099.47</v>
      </c>
      <c r="W13" s="3">
        <v>8609.880000000001</v>
      </c>
      <c r="X13" s="3">
        <v>1084.98</v>
      </c>
      <c r="Y13" s="3">
        <v>12398.880000000001</v>
      </c>
      <c r="Z13" s="3">
        <v>1149.06</v>
      </c>
      <c r="AA13" s="4">
        <f t="shared" si="0"/>
        <v>9.7686238557597491</v>
      </c>
      <c r="AB13" s="4">
        <f t="shared" si="1"/>
        <v>9.4063314644323857</v>
      </c>
      <c r="AC13" s="4">
        <f t="shared" si="2"/>
        <v>0.96291264801707466</v>
      </c>
      <c r="AD13" s="5">
        <f t="shared" si="3"/>
        <v>-5.4523167004037622E-2</v>
      </c>
      <c r="AE13" s="4"/>
      <c r="AF13" s="4">
        <f t="shared" si="4"/>
        <v>959.88</v>
      </c>
      <c r="AG13" s="4">
        <f t="shared" si="5"/>
        <v>1111.1699999999998</v>
      </c>
      <c r="AH13" s="4">
        <f t="shared" si="6"/>
        <v>1.15761345168146</v>
      </c>
      <c r="AI13" s="6">
        <f t="shared" si="7"/>
        <v>0.21115359146169729</v>
      </c>
      <c r="AJ13" s="4"/>
      <c r="AK13" s="4"/>
    </row>
    <row r="14" spans="1:37" s="3" customFormat="1" x14ac:dyDescent="0.3">
      <c r="A14" s="3" t="s">
        <v>23</v>
      </c>
      <c r="B14" s="3">
        <v>21</v>
      </c>
      <c r="C14" s="3">
        <v>380</v>
      </c>
      <c r="D14" s="3">
        <v>180</v>
      </c>
      <c r="E14" s="3">
        <v>1415</v>
      </c>
      <c r="F14" s="3">
        <v>242</v>
      </c>
      <c r="G14" s="3">
        <v>746</v>
      </c>
      <c r="H14" s="3">
        <v>127</v>
      </c>
      <c r="I14" s="3">
        <v>1152</v>
      </c>
      <c r="J14" s="3">
        <v>230</v>
      </c>
      <c r="K14" s="3">
        <v>495</v>
      </c>
      <c r="L14" s="3">
        <v>208</v>
      </c>
      <c r="M14" s="3">
        <v>1192</v>
      </c>
      <c r="N14" s="3">
        <v>152</v>
      </c>
      <c r="O14" s="3">
        <v>55.64</v>
      </c>
      <c r="P14" s="3">
        <v>11.45</v>
      </c>
      <c r="Q14" s="3">
        <v>73.489999999999995</v>
      </c>
      <c r="R14" s="3">
        <v>11.72</v>
      </c>
      <c r="S14" s="3">
        <v>64.62</v>
      </c>
      <c r="T14" s="3">
        <v>9.1900000000000013</v>
      </c>
      <c r="U14" s="3">
        <v>71.72999999999999</v>
      </c>
      <c r="V14" s="3">
        <v>13.959999999999999</v>
      </c>
      <c r="W14" s="3">
        <v>46.87</v>
      </c>
      <c r="X14" s="3">
        <v>11.379999999999999</v>
      </c>
      <c r="Y14" s="3">
        <v>76.41</v>
      </c>
      <c r="Z14" s="3">
        <v>10.290000000000001</v>
      </c>
      <c r="AA14" s="4">
        <f t="shared" si="0"/>
        <v>5.9873300370828186</v>
      </c>
      <c r="AB14" s="4">
        <f t="shared" si="1"/>
        <v>5.4731967443165876</v>
      </c>
      <c r="AC14" s="4">
        <f t="shared" si="2"/>
        <v>0.91412978914108267</v>
      </c>
      <c r="AD14" s="5">
        <f t="shared" si="3"/>
        <v>-0.1295290796512098</v>
      </c>
      <c r="AE14" s="4"/>
      <c r="AF14" s="4">
        <f t="shared" si="4"/>
        <v>10.786666666666667</v>
      </c>
      <c r="AG14" s="4">
        <f t="shared" si="5"/>
        <v>11.876666666666665</v>
      </c>
      <c r="AH14" s="4">
        <f t="shared" si="6"/>
        <v>1.1010506798516686</v>
      </c>
      <c r="AI14" s="6">
        <f t="shared" si="7"/>
        <v>0.13888087570332167</v>
      </c>
      <c r="AJ14" s="4"/>
      <c r="AK14" s="4"/>
    </row>
    <row r="15" spans="1:37" s="3" customFormat="1" x14ac:dyDescent="0.3">
      <c r="A15" s="3" t="s">
        <v>24</v>
      </c>
      <c r="B15" s="3">
        <v>21</v>
      </c>
      <c r="C15" s="3">
        <v>159972</v>
      </c>
      <c r="D15" s="3">
        <v>7364</v>
      </c>
      <c r="E15" s="3">
        <v>529613</v>
      </c>
      <c r="F15" s="3">
        <v>9721</v>
      </c>
      <c r="G15" s="3">
        <v>377161</v>
      </c>
      <c r="H15" s="3">
        <v>6597</v>
      </c>
      <c r="I15" s="3">
        <v>448660</v>
      </c>
      <c r="J15" s="3">
        <v>6031</v>
      </c>
      <c r="K15" s="3">
        <v>121940</v>
      </c>
      <c r="L15" s="3">
        <v>6558</v>
      </c>
      <c r="M15" s="3">
        <v>315580</v>
      </c>
      <c r="N15" s="3">
        <v>4994</v>
      </c>
      <c r="O15" s="3">
        <v>23421.82</v>
      </c>
      <c r="P15" s="3">
        <v>468.59</v>
      </c>
      <c r="Q15" s="3">
        <v>27506.22</v>
      </c>
      <c r="R15" s="3">
        <v>470.65</v>
      </c>
      <c r="S15" s="3">
        <v>32669.759999999998</v>
      </c>
      <c r="T15" s="3">
        <v>477.41999999999996</v>
      </c>
      <c r="U15" s="3">
        <v>27935.190000000002</v>
      </c>
      <c r="V15" s="3">
        <v>366.15999999999997</v>
      </c>
      <c r="W15" s="3">
        <v>11545.49</v>
      </c>
      <c r="X15" s="3">
        <v>358.91999999999996</v>
      </c>
      <c r="Y15" s="3">
        <v>20230.16</v>
      </c>
      <c r="Z15" s="3">
        <v>338.15</v>
      </c>
      <c r="AA15" s="4">
        <f t="shared" si="0"/>
        <v>59.010489461126888</v>
      </c>
      <c r="AB15" s="4">
        <f t="shared" si="1"/>
        <v>56.159852524853505</v>
      </c>
      <c r="AC15" s="4">
        <f t="shared" si="2"/>
        <v>0.9516927081557045</v>
      </c>
      <c r="AD15" s="5">
        <f t="shared" si="3"/>
        <v>-7.1432277641197542E-2</v>
      </c>
      <c r="AE15" s="4"/>
      <c r="AF15" s="4">
        <f t="shared" si="4"/>
        <v>472.21999999999997</v>
      </c>
      <c r="AG15" s="4">
        <f t="shared" si="5"/>
        <v>354.41</v>
      </c>
      <c r="AH15" s="4">
        <f t="shared" si="6"/>
        <v>0.75051882597094588</v>
      </c>
      <c r="AI15" s="6">
        <f t="shared" si="7"/>
        <v>-0.41403983410831524</v>
      </c>
      <c r="AJ15" s="4"/>
      <c r="AK15" s="4"/>
    </row>
    <row r="16" spans="1:37" s="3" customFormat="1" x14ac:dyDescent="0.3">
      <c r="A16" s="3" t="s">
        <v>25</v>
      </c>
      <c r="B16" s="3">
        <v>24</v>
      </c>
      <c r="C16" s="3">
        <v>4073</v>
      </c>
      <c r="D16" s="3">
        <v>3278</v>
      </c>
      <c r="E16" s="3">
        <v>10036</v>
      </c>
      <c r="F16" s="3">
        <v>4804</v>
      </c>
      <c r="G16" s="3">
        <v>5932</v>
      </c>
      <c r="H16" s="3">
        <v>3363</v>
      </c>
      <c r="I16" s="3">
        <v>5495</v>
      </c>
      <c r="J16" s="3">
        <v>5588</v>
      </c>
      <c r="K16" s="3">
        <v>3499</v>
      </c>
      <c r="L16" s="3">
        <v>5369</v>
      </c>
      <c r="M16" s="3">
        <v>8789</v>
      </c>
      <c r="N16" s="3">
        <v>4921</v>
      </c>
      <c r="O16" s="3">
        <v>596.33999999999992</v>
      </c>
      <c r="P16" s="3">
        <v>208.59</v>
      </c>
      <c r="Q16" s="3">
        <v>521.23</v>
      </c>
      <c r="R16" s="3">
        <v>232.59</v>
      </c>
      <c r="S16" s="3">
        <v>513.83000000000004</v>
      </c>
      <c r="T16" s="3">
        <v>243.38000000000002</v>
      </c>
      <c r="U16" s="3">
        <v>342.14</v>
      </c>
      <c r="V16" s="3">
        <v>339.27</v>
      </c>
      <c r="W16" s="3">
        <v>331.29</v>
      </c>
      <c r="X16" s="3">
        <v>293.85000000000002</v>
      </c>
      <c r="Y16" s="3">
        <v>563.41999999999996</v>
      </c>
      <c r="Z16" s="3">
        <v>333.21</v>
      </c>
      <c r="AA16" s="4">
        <f t="shared" si="0"/>
        <v>2.3831366132990532</v>
      </c>
      <c r="AB16" s="4">
        <f t="shared" si="1"/>
        <v>1.2799457742179172</v>
      </c>
      <c r="AC16" s="4">
        <f t="shared" si="2"/>
        <v>0.53708451587508732</v>
      </c>
      <c r="AD16" s="5">
        <f t="shared" si="3"/>
        <v>-0.89677896563415982</v>
      </c>
      <c r="AE16" s="4"/>
      <c r="AF16" s="4">
        <f t="shared" si="4"/>
        <v>228.1866666666667</v>
      </c>
      <c r="AG16" s="4">
        <f t="shared" si="5"/>
        <v>322.10999999999996</v>
      </c>
      <c r="AH16" s="4">
        <f t="shared" si="6"/>
        <v>1.4116074558840712</v>
      </c>
      <c r="AI16" s="6">
        <f t="shared" si="7"/>
        <v>0.49733895533410571</v>
      </c>
      <c r="AJ16" s="4"/>
      <c r="AK16" s="4"/>
    </row>
    <row r="17" spans="1:37" s="3" customFormat="1" x14ac:dyDescent="0.3">
      <c r="A17" s="3" t="s">
        <v>26</v>
      </c>
      <c r="B17" s="3">
        <v>21</v>
      </c>
      <c r="C17" s="3">
        <v>794</v>
      </c>
      <c r="D17" s="3">
        <v>556</v>
      </c>
      <c r="E17" s="3">
        <v>3643</v>
      </c>
      <c r="F17" s="3">
        <v>835</v>
      </c>
      <c r="G17" s="3">
        <v>1560</v>
      </c>
      <c r="H17" s="3">
        <v>473</v>
      </c>
      <c r="I17" s="3">
        <v>1751</v>
      </c>
      <c r="J17" s="3">
        <v>634</v>
      </c>
      <c r="K17" s="3">
        <v>887</v>
      </c>
      <c r="L17" s="3">
        <v>635</v>
      </c>
      <c r="M17" s="3">
        <v>2169</v>
      </c>
      <c r="N17" s="3">
        <v>433</v>
      </c>
      <c r="O17" s="3">
        <v>116.25</v>
      </c>
      <c r="P17" s="3">
        <v>35.380000000000003</v>
      </c>
      <c r="Q17" s="3">
        <v>189.2</v>
      </c>
      <c r="R17" s="3">
        <v>40.43</v>
      </c>
      <c r="S17" s="3">
        <v>135.13</v>
      </c>
      <c r="T17" s="3">
        <v>34.230000000000004</v>
      </c>
      <c r="U17" s="3">
        <v>109.02000000000001</v>
      </c>
      <c r="V17" s="3">
        <v>38.489999999999995</v>
      </c>
      <c r="W17" s="3">
        <v>83.97999999999999</v>
      </c>
      <c r="X17" s="3">
        <v>34.75</v>
      </c>
      <c r="Y17" s="3">
        <v>139.04000000000002</v>
      </c>
      <c r="Z17" s="3">
        <v>29.32</v>
      </c>
      <c r="AA17" s="4">
        <f t="shared" si="0"/>
        <v>4.0038167938931295</v>
      </c>
      <c r="AB17" s="4">
        <f t="shared" si="1"/>
        <v>3.2375195007800315</v>
      </c>
      <c r="AC17" s="4">
        <f t="shared" si="2"/>
        <v>0.80860830238738635</v>
      </c>
      <c r="AD17" s="5">
        <f t="shared" si="3"/>
        <v>-0.30648707832744737</v>
      </c>
      <c r="AE17" s="4"/>
      <c r="AF17" s="4">
        <f t="shared" si="4"/>
        <v>36.68</v>
      </c>
      <c r="AG17" s="4">
        <f t="shared" si="5"/>
        <v>34.186666666666667</v>
      </c>
      <c r="AH17" s="4">
        <f t="shared" si="6"/>
        <v>0.93202471828426026</v>
      </c>
      <c r="AI17" s="6">
        <f t="shared" si="7"/>
        <v>-0.10155987769746956</v>
      </c>
      <c r="AJ17" s="4"/>
      <c r="AK17" s="4"/>
    </row>
    <row r="18" spans="1:37" s="3" customFormat="1" x14ac:dyDescent="0.3">
      <c r="A18" s="3" t="s">
        <v>27</v>
      </c>
      <c r="B18" s="3">
        <v>21</v>
      </c>
      <c r="C18" s="3">
        <v>42071</v>
      </c>
      <c r="D18" s="3">
        <v>2881</v>
      </c>
      <c r="E18" s="3">
        <v>130059</v>
      </c>
      <c r="F18" s="3">
        <v>3872</v>
      </c>
      <c r="G18" s="3">
        <v>74925</v>
      </c>
      <c r="H18" s="3">
        <v>2354</v>
      </c>
      <c r="I18" s="3">
        <v>60706</v>
      </c>
      <c r="J18" s="3">
        <v>2217</v>
      </c>
      <c r="K18" s="3">
        <v>28388</v>
      </c>
      <c r="L18" s="3">
        <v>2354</v>
      </c>
      <c r="M18" s="3">
        <v>68670</v>
      </c>
      <c r="N18" s="3">
        <v>1503</v>
      </c>
      <c r="O18" s="3">
        <v>6159.7</v>
      </c>
      <c r="P18" s="3">
        <v>183.32999999999998</v>
      </c>
      <c r="Q18" s="3">
        <v>6754.8</v>
      </c>
      <c r="R18" s="3">
        <v>187.47</v>
      </c>
      <c r="S18" s="3">
        <v>6490.0199999999995</v>
      </c>
      <c r="T18" s="3">
        <v>170.35999999999999</v>
      </c>
      <c r="U18" s="3">
        <v>3779.7699999999995</v>
      </c>
      <c r="V18" s="3">
        <v>134.6</v>
      </c>
      <c r="W18" s="3">
        <v>2687.82</v>
      </c>
      <c r="X18" s="3">
        <v>128.84</v>
      </c>
      <c r="Y18" s="3">
        <v>4402.07</v>
      </c>
      <c r="Z18" s="3">
        <v>101.77000000000001</v>
      </c>
      <c r="AA18" s="4">
        <f t="shared" si="0"/>
        <v>35.857269569073843</v>
      </c>
      <c r="AB18" s="4">
        <f t="shared" si="1"/>
        <v>29.762766627419836</v>
      </c>
      <c r="AC18" s="4">
        <f t="shared" si="2"/>
        <v>0.83003438312797828</v>
      </c>
      <c r="AD18" s="5">
        <f t="shared" si="3"/>
        <v>-0.26875699536658176</v>
      </c>
      <c r="AE18" s="4"/>
      <c r="AF18" s="4">
        <f t="shared" si="4"/>
        <v>180.38666666666666</v>
      </c>
      <c r="AG18" s="4">
        <f t="shared" si="5"/>
        <v>121.73666666666668</v>
      </c>
      <c r="AH18" s="4">
        <f t="shared" si="6"/>
        <v>0.67486510459013982</v>
      </c>
      <c r="AI18" s="6">
        <f t="shared" si="7"/>
        <v>-0.56732893700189613</v>
      </c>
      <c r="AJ18" s="4"/>
      <c r="AK18" s="4"/>
    </row>
    <row r="19" spans="1:37" s="3" customFormat="1" x14ac:dyDescent="0.3">
      <c r="A19" s="3" t="s">
        <v>28</v>
      </c>
      <c r="B19" s="3">
        <v>21</v>
      </c>
      <c r="C19" s="3">
        <v>128062</v>
      </c>
      <c r="D19" s="3">
        <v>18931</v>
      </c>
      <c r="E19" s="3">
        <v>389645</v>
      </c>
      <c r="F19" s="3">
        <v>23532</v>
      </c>
      <c r="G19" s="3">
        <v>205108</v>
      </c>
      <c r="H19" s="3">
        <v>15520</v>
      </c>
      <c r="I19" s="3">
        <v>200390</v>
      </c>
      <c r="J19" s="3">
        <v>17435</v>
      </c>
      <c r="K19" s="3">
        <v>102039</v>
      </c>
      <c r="L19" s="3">
        <v>17642</v>
      </c>
      <c r="M19" s="3">
        <v>239349</v>
      </c>
      <c r="N19" s="3">
        <v>11876</v>
      </c>
      <c r="O19" s="3">
        <v>18749.810000000001</v>
      </c>
      <c r="P19" s="3">
        <v>1204.6299999999999</v>
      </c>
      <c r="Q19" s="3">
        <v>20236.78</v>
      </c>
      <c r="R19" s="3">
        <v>1139.3200000000002</v>
      </c>
      <c r="S19" s="3">
        <v>17766.5</v>
      </c>
      <c r="T19" s="3">
        <v>1123.1600000000001</v>
      </c>
      <c r="U19" s="3">
        <v>12477</v>
      </c>
      <c r="V19" s="3">
        <v>1058.54</v>
      </c>
      <c r="W19" s="3">
        <v>9661.23</v>
      </c>
      <c r="X19" s="3">
        <v>965.56000000000006</v>
      </c>
      <c r="Y19" s="3">
        <v>15343.4</v>
      </c>
      <c r="Z19" s="3">
        <v>804.14</v>
      </c>
      <c r="AA19" s="4">
        <f t="shared" si="0"/>
        <v>16.368990311815892</v>
      </c>
      <c r="AB19" s="4">
        <f t="shared" si="1"/>
        <v>13.252634147031369</v>
      </c>
      <c r="AC19" s="4">
        <f t="shared" si="2"/>
        <v>0.80961830232528187</v>
      </c>
      <c r="AD19" s="5">
        <f t="shared" si="3"/>
        <v>-0.30468619075500947</v>
      </c>
      <c r="AE19" s="4"/>
      <c r="AF19" s="4">
        <f t="shared" si="4"/>
        <v>1155.7033333333331</v>
      </c>
      <c r="AG19" s="4">
        <f t="shared" si="5"/>
        <v>942.74666666666656</v>
      </c>
      <c r="AH19" s="4">
        <f t="shared" si="6"/>
        <v>0.81573414169149527</v>
      </c>
      <c r="AI19" s="6">
        <f t="shared" si="7"/>
        <v>-0.29382905906169987</v>
      </c>
      <c r="AJ19" s="4"/>
      <c r="AK19" s="4"/>
    </row>
    <row r="20" spans="1:37" s="3" customFormat="1" x14ac:dyDescent="0.3">
      <c r="A20" s="3" t="s">
        <v>29</v>
      </c>
      <c r="B20" s="3">
        <v>21</v>
      </c>
      <c r="C20" s="3">
        <v>15779</v>
      </c>
      <c r="D20" s="3">
        <v>4270</v>
      </c>
      <c r="E20" s="3">
        <v>74582</v>
      </c>
      <c r="F20" s="3">
        <v>5801</v>
      </c>
      <c r="G20" s="3">
        <v>30463</v>
      </c>
      <c r="H20" s="3">
        <v>3532</v>
      </c>
      <c r="I20" s="3">
        <v>30210</v>
      </c>
      <c r="J20" s="3">
        <v>3118</v>
      </c>
      <c r="K20" s="3">
        <v>14905</v>
      </c>
      <c r="L20" s="3">
        <v>3201</v>
      </c>
      <c r="M20" s="3">
        <v>36450</v>
      </c>
      <c r="N20" s="3">
        <v>2394</v>
      </c>
      <c r="O20" s="3">
        <v>2310.23</v>
      </c>
      <c r="P20" s="3">
        <v>271.70999999999998</v>
      </c>
      <c r="Q20" s="3">
        <v>3873.5199999999995</v>
      </c>
      <c r="R20" s="3">
        <v>280.86</v>
      </c>
      <c r="S20" s="3">
        <v>2638.71</v>
      </c>
      <c r="T20" s="3">
        <v>255.60999999999999</v>
      </c>
      <c r="U20" s="3">
        <v>1880.98</v>
      </c>
      <c r="V20" s="3">
        <v>189.31</v>
      </c>
      <c r="W20" s="3">
        <v>1411.23</v>
      </c>
      <c r="X20" s="3">
        <v>175.19</v>
      </c>
      <c r="Y20" s="3">
        <v>2336.62</v>
      </c>
      <c r="Z20" s="3">
        <v>162.1</v>
      </c>
      <c r="AA20" s="4">
        <f t="shared" si="0"/>
        <v>10.916454255240168</v>
      </c>
      <c r="AB20" s="4">
        <f t="shared" si="1"/>
        <v>10.68900493733384</v>
      </c>
      <c r="AC20" s="4">
        <f t="shared" si="2"/>
        <v>0.97916454257139884</v>
      </c>
      <c r="AD20" s="5">
        <f t="shared" si="3"/>
        <v>-3.0376778669084507E-2</v>
      </c>
      <c r="AE20" s="4"/>
      <c r="AF20" s="4">
        <f t="shared" si="4"/>
        <v>269.39333333333332</v>
      </c>
      <c r="AG20" s="4">
        <f t="shared" si="5"/>
        <v>175.53333333333333</v>
      </c>
      <c r="AH20" s="4">
        <f t="shared" si="6"/>
        <v>0.65158751763221068</v>
      </c>
      <c r="AI20" s="6">
        <f t="shared" si="7"/>
        <v>-0.6179691282593488</v>
      </c>
      <c r="AJ20" s="4"/>
      <c r="AK20" s="4"/>
    </row>
    <row r="21" spans="1:37" s="3" customFormat="1" x14ac:dyDescent="0.3">
      <c r="A21" s="3" t="s">
        <v>30</v>
      </c>
      <c r="B21" s="3">
        <v>22</v>
      </c>
      <c r="C21" s="3">
        <v>328</v>
      </c>
      <c r="D21" s="3">
        <v>397</v>
      </c>
      <c r="E21" s="3">
        <v>1168</v>
      </c>
      <c r="F21" s="3">
        <v>468</v>
      </c>
      <c r="G21" s="3">
        <v>709</v>
      </c>
      <c r="H21" s="3">
        <v>302</v>
      </c>
      <c r="I21" s="3">
        <v>537</v>
      </c>
      <c r="J21" s="3">
        <v>163</v>
      </c>
      <c r="K21" s="3">
        <v>179</v>
      </c>
      <c r="L21" s="3">
        <v>162</v>
      </c>
      <c r="M21" s="3">
        <v>448</v>
      </c>
      <c r="N21" s="3">
        <v>124</v>
      </c>
      <c r="O21" s="3">
        <v>48.019999999999996</v>
      </c>
      <c r="P21" s="3">
        <v>25.259999999999998</v>
      </c>
      <c r="Q21" s="3">
        <v>60.660000000000004</v>
      </c>
      <c r="R21" s="3">
        <v>22.66</v>
      </c>
      <c r="S21" s="3">
        <v>61.410000000000004</v>
      </c>
      <c r="T21" s="3">
        <v>21.86</v>
      </c>
      <c r="U21" s="3">
        <v>33.44</v>
      </c>
      <c r="V21" s="3">
        <v>9.9</v>
      </c>
      <c r="W21" s="3">
        <v>16.95</v>
      </c>
      <c r="X21" s="3">
        <v>8.870000000000001</v>
      </c>
      <c r="Y21" s="3">
        <v>28.72</v>
      </c>
      <c r="Z21" s="3">
        <v>8.4</v>
      </c>
      <c r="AA21" s="4">
        <f t="shared" si="0"/>
        <v>2.4375179134422469</v>
      </c>
      <c r="AB21" s="4">
        <f t="shared" si="1"/>
        <v>2.9116672800883325</v>
      </c>
      <c r="AC21" s="4">
        <f t="shared" si="2"/>
        <v>1.1945213875275669</v>
      </c>
      <c r="AD21" s="5">
        <f t="shared" si="3"/>
        <v>0.25643268502381855</v>
      </c>
      <c r="AE21" s="4"/>
      <c r="AF21" s="4">
        <f t="shared" si="4"/>
        <v>23.26</v>
      </c>
      <c r="AG21" s="4">
        <f t="shared" si="5"/>
        <v>9.0566666666666666</v>
      </c>
      <c r="AH21" s="4">
        <f t="shared" si="6"/>
        <v>0.38936658068214386</v>
      </c>
      <c r="AI21" s="6">
        <f t="shared" si="7"/>
        <v>-1.3607990319723997</v>
      </c>
      <c r="AJ21" s="4"/>
      <c r="AK21" s="4"/>
    </row>
    <row r="22" spans="1:37" s="3" customFormat="1" x14ac:dyDescent="0.3">
      <c r="A22" s="3" t="s">
        <v>31</v>
      </c>
      <c r="B22" s="3">
        <v>21</v>
      </c>
      <c r="C22" s="3">
        <v>3713</v>
      </c>
      <c r="D22" s="3">
        <v>455</v>
      </c>
      <c r="E22" s="3">
        <v>11431</v>
      </c>
      <c r="F22" s="3">
        <v>739</v>
      </c>
      <c r="G22" s="3">
        <v>5914</v>
      </c>
      <c r="H22" s="3">
        <v>463</v>
      </c>
      <c r="I22" s="3">
        <v>4630</v>
      </c>
      <c r="J22" s="3">
        <v>581</v>
      </c>
      <c r="K22" s="3">
        <v>2533</v>
      </c>
      <c r="L22" s="3">
        <v>584</v>
      </c>
      <c r="M22" s="3">
        <v>5816</v>
      </c>
      <c r="N22" s="3">
        <v>441</v>
      </c>
      <c r="O22" s="3">
        <v>543.63</v>
      </c>
      <c r="P22" s="3">
        <v>28.95</v>
      </c>
      <c r="Q22" s="3">
        <v>593.68999999999994</v>
      </c>
      <c r="R22" s="3">
        <v>35.78</v>
      </c>
      <c r="S22" s="3">
        <v>512.27</v>
      </c>
      <c r="T22" s="3">
        <v>33.510000000000005</v>
      </c>
      <c r="U22" s="3">
        <v>288.28000000000003</v>
      </c>
      <c r="V22" s="3">
        <v>35.269999999999996</v>
      </c>
      <c r="W22" s="3">
        <v>239.83</v>
      </c>
      <c r="X22" s="3">
        <v>31.96</v>
      </c>
      <c r="Y22" s="3">
        <v>372.83000000000004</v>
      </c>
      <c r="Z22" s="3">
        <v>29.860000000000003</v>
      </c>
      <c r="AA22" s="4">
        <f t="shared" si="0"/>
        <v>16.791429153094459</v>
      </c>
      <c r="AB22" s="4">
        <f t="shared" si="1"/>
        <v>9.2794314553507071</v>
      </c>
      <c r="AC22" s="4">
        <f t="shared" si="2"/>
        <v>0.5526290448982194</v>
      </c>
      <c r="AD22" s="5">
        <f t="shared" si="3"/>
        <v>-0.85561670604596118</v>
      </c>
      <c r="AE22" s="4"/>
      <c r="AF22" s="4">
        <f t="shared" si="4"/>
        <v>32.74666666666667</v>
      </c>
      <c r="AG22" s="4">
        <f t="shared" si="5"/>
        <v>32.36333333333333</v>
      </c>
      <c r="AH22" s="4">
        <f t="shared" si="6"/>
        <v>0.98829397394136786</v>
      </c>
      <c r="AI22" s="6">
        <f t="shared" si="7"/>
        <v>-1.6987850988972868E-2</v>
      </c>
      <c r="AJ22" s="4"/>
      <c r="AK22" s="4"/>
    </row>
    <row r="23" spans="1:37" s="3" customFormat="1" x14ac:dyDescent="0.3">
      <c r="A23" s="3" t="s">
        <v>32</v>
      </c>
      <c r="B23" s="3">
        <v>21</v>
      </c>
      <c r="C23" s="3">
        <v>523</v>
      </c>
      <c r="D23" s="3">
        <v>288</v>
      </c>
      <c r="E23" s="3">
        <v>1801</v>
      </c>
      <c r="F23" s="3">
        <v>359</v>
      </c>
      <c r="G23" s="3">
        <v>789</v>
      </c>
      <c r="H23" s="3">
        <v>241</v>
      </c>
      <c r="I23" s="3">
        <v>622</v>
      </c>
      <c r="J23" s="3">
        <v>193</v>
      </c>
      <c r="K23" s="3">
        <v>414</v>
      </c>
      <c r="L23" s="3">
        <v>205</v>
      </c>
      <c r="M23" s="3">
        <v>792</v>
      </c>
      <c r="N23" s="3">
        <v>145</v>
      </c>
      <c r="O23" s="3">
        <v>76.570000000000007</v>
      </c>
      <c r="P23" s="3">
        <v>18.330000000000002</v>
      </c>
      <c r="Q23" s="3">
        <v>93.539999999999992</v>
      </c>
      <c r="R23" s="3">
        <v>17.380000000000003</v>
      </c>
      <c r="S23" s="3">
        <v>68.34</v>
      </c>
      <c r="T23" s="3">
        <v>17.440000000000001</v>
      </c>
      <c r="U23" s="3">
        <v>38.730000000000004</v>
      </c>
      <c r="V23" s="3">
        <v>11.72</v>
      </c>
      <c r="W23" s="3">
        <v>39.200000000000003</v>
      </c>
      <c r="X23" s="3">
        <v>11.22</v>
      </c>
      <c r="Y23" s="3">
        <v>50.769999999999996</v>
      </c>
      <c r="Z23" s="3">
        <v>9.82</v>
      </c>
      <c r="AA23" s="4">
        <f t="shared" si="0"/>
        <v>4.4863593603010345</v>
      </c>
      <c r="AB23" s="4">
        <f t="shared" si="1"/>
        <v>3.9285714285714275</v>
      </c>
      <c r="AC23" s="4">
        <f t="shared" si="2"/>
        <v>0.87567025132552478</v>
      </c>
      <c r="AD23" s="5">
        <f t="shared" si="3"/>
        <v>-0.19154039439619763</v>
      </c>
      <c r="AE23" s="4"/>
      <c r="AF23" s="4">
        <f t="shared" si="4"/>
        <v>17.716666666666669</v>
      </c>
      <c r="AG23" s="4">
        <f t="shared" si="5"/>
        <v>10.920000000000002</v>
      </c>
      <c r="AH23" s="4">
        <f t="shared" si="6"/>
        <v>0.61636876763875825</v>
      </c>
      <c r="AI23" s="6">
        <f t="shared" si="7"/>
        <v>-0.69813433477745834</v>
      </c>
      <c r="AJ23" s="4"/>
      <c r="AK23" s="4"/>
    </row>
    <row r="24" spans="1:37" s="3" customFormat="1" x14ac:dyDescent="0.3">
      <c r="A24" s="3" t="s">
        <v>33</v>
      </c>
      <c r="B24" s="3">
        <v>21</v>
      </c>
      <c r="C24" s="3">
        <v>136</v>
      </c>
      <c r="D24" s="3">
        <v>344</v>
      </c>
      <c r="E24" s="3">
        <v>759</v>
      </c>
      <c r="F24" s="3">
        <v>395</v>
      </c>
      <c r="G24" s="3">
        <v>225</v>
      </c>
      <c r="H24" s="3">
        <v>221</v>
      </c>
      <c r="I24" s="3">
        <v>175</v>
      </c>
      <c r="J24" s="3">
        <v>159</v>
      </c>
      <c r="K24" s="3">
        <v>88</v>
      </c>
      <c r="L24" s="3">
        <v>198</v>
      </c>
      <c r="M24" s="3">
        <v>346</v>
      </c>
      <c r="N24" s="3">
        <v>131</v>
      </c>
      <c r="O24" s="3">
        <v>19.91</v>
      </c>
      <c r="P24" s="3">
        <v>21.89</v>
      </c>
      <c r="Q24" s="3">
        <v>39.42</v>
      </c>
      <c r="R24" s="3">
        <v>19.119999999999997</v>
      </c>
      <c r="S24" s="3">
        <v>19.490000000000002</v>
      </c>
      <c r="T24" s="3">
        <v>15.99</v>
      </c>
      <c r="U24" s="3">
        <v>10.9</v>
      </c>
      <c r="V24" s="3">
        <v>9.65</v>
      </c>
      <c r="W24" s="3">
        <v>8.33</v>
      </c>
      <c r="X24" s="3">
        <v>10.84</v>
      </c>
      <c r="Y24" s="3">
        <v>22.18</v>
      </c>
      <c r="Z24" s="3">
        <v>8.870000000000001</v>
      </c>
      <c r="AA24" s="4">
        <f t="shared" si="0"/>
        <v>1.3828070175438596</v>
      </c>
      <c r="AB24" s="4">
        <f t="shared" si="1"/>
        <v>1.4104223433242504</v>
      </c>
      <c r="AC24" s="4">
        <f t="shared" si="2"/>
        <v>1.0199704842613839</v>
      </c>
      <c r="AD24" s="5">
        <f t="shared" si="3"/>
        <v>2.8527404328298204E-2</v>
      </c>
      <c r="AE24" s="4"/>
      <c r="AF24" s="4">
        <f t="shared" si="4"/>
        <v>19</v>
      </c>
      <c r="AG24" s="4">
        <f t="shared" si="5"/>
        <v>9.7866666666666671</v>
      </c>
      <c r="AH24" s="4">
        <f t="shared" si="6"/>
        <v>0.51508771929824559</v>
      </c>
      <c r="AI24" s="6">
        <f t="shared" si="7"/>
        <v>-0.95710995109625363</v>
      </c>
      <c r="AJ24" s="4"/>
      <c r="AK24" s="4"/>
    </row>
    <row r="25" spans="1:37" s="3" customFormat="1" x14ac:dyDescent="0.3">
      <c r="A25" s="3" t="s">
        <v>34</v>
      </c>
      <c r="B25" s="3">
        <v>21</v>
      </c>
      <c r="C25" s="3">
        <v>304</v>
      </c>
      <c r="D25" s="3">
        <v>182</v>
      </c>
      <c r="E25" s="3">
        <v>1043</v>
      </c>
      <c r="F25" s="3">
        <v>257</v>
      </c>
      <c r="G25" s="3">
        <v>767</v>
      </c>
      <c r="H25" s="3">
        <v>123</v>
      </c>
      <c r="I25" s="3">
        <v>946</v>
      </c>
      <c r="J25" s="3">
        <v>198</v>
      </c>
      <c r="K25" s="3">
        <v>275</v>
      </c>
      <c r="L25" s="3">
        <v>163</v>
      </c>
      <c r="M25" s="3">
        <v>724</v>
      </c>
      <c r="N25" s="3">
        <v>126</v>
      </c>
      <c r="O25" s="3">
        <v>44.510000000000005</v>
      </c>
      <c r="P25" s="3">
        <v>11.58</v>
      </c>
      <c r="Q25" s="3">
        <v>54.17</v>
      </c>
      <c r="R25" s="3">
        <v>12.440000000000001</v>
      </c>
      <c r="S25" s="3">
        <v>66.44</v>
      </c>
      <c r="T25" s="3">
        <v>8.9</v>
      </c>
      <c r="U25" s="3">
        <v>58.9</v>
      </c>
      <c r="V25" s="3">
        <v>12.02</v>
      </c>
      <c r="W25" s="3">
        <v>26.04</v>
      </c>
      <c r="X25" s="3">
        <v>8.92</v>
      </c>
      <c r="Y25" s="3">
        <v>46.410000000000004</v>
      </c>
      <c r="Z25" s="3">
        <v>8.5299999999999994</v>
      </c>
      <c r="AA25" s="4">
        <f t="shared" si="0"/>
        <v>5.0157958687727824</v>
      </c>
      <c r="AB25" s="4">
        <f t="shared" si="1"/>
        <v>4.4570749915167971</v>
      </c>
      <c r="AC25" s="4">
        <f t="shared" si="2"/>
        <v>0.88860773207808241</v>
      </c>
      <c r="AD25" s="5">
        <f t="shared" si="3"/>
        <v>-0.17038140010463426</v>
      </c>
      <c r="AE25" s="4"/>
      <c r="AF25" s="4">
        <f t="shared" si="4"/>
        <v>10.973333333333334</v>
      </c>
      <c r="AG25" s="4">
        <f t="shared" si="5"/>
        <v>9.8233333333333324</v>
      </c>
      <c r="AH25" s="4">
        <f t="shared" si="6"/>
        <v>0.8952004860267313</v>
      </c>
      <c r="AI25" s="6">
        <f t="shared" si="7"/>
        <v>-0.15971727529762578</v>
      </c>
      <c r="AJ25" s="4"/>
      <c r="AK25" s="4"/>
    </row>
    <row r="26" spans="1:37" s="3" customFormat="1" x14ac:dyDescent="0.3">
      <c r="A26" s="3" t="s">
        <v>35</v>
      </c>
      <c r="B26" s="3">
        <v>21</v>
      </c>
      <c r="C26" s="3">
        <v>139</v>
      </c>
      <c r="D26" s="3">
        <v>464</v>
      </c>
      <c r="E26" s="3">
        <v>615</v>
      </c>
      <c r="F26" s="3">
        <v>671</v>
      </c>
      <c r="G26" s="3">
        <v>233</v>
      </c>
      <c r="H26" s="3">
        <v>431</v>
      </c>
      <c r="I26" s="3">
        <v>187</v>
      </c>
      <c r="J26" s="3">
        <v>553</v>
      </c>
      <c r="K26" s="3">
        <v>93</v>
      </c>
      <c r="L26" s="3">
        <v>430</v>
      </c>
      <c r="M26" s="3">
        <v>333</v>
      </c>
      <c r="N26" s="3">
        <v>240</v>
      </c>
      <c r="O26" s="3">
        <v>20.350000000000001</v>
      </c>
      <c r="P26" s="3">
        <v>29.53</v>
      </c>
      <c r="Q26" s="3">
        <v>31.939999999999998</v>
      </c>
      <c r="R26" s="3">
        <v>32.489999999999995</v>
      </c>
      <c r="S26" s="3">
        <v>20.18</v>
      </c>
      <c r="T26" s="3">
        <v>31.189999999999998</v>
      </c>
      <c r="U26" s="3">
        <v>11.64</v>
      </c>
      <c r="V26" s="3">
        <v>33.57</v>
      </c>
      <c r="W26" s="3">
        <v>8.8099999999999987</v>
      </c>
      <c r="X26" s="3">
        <v>23.53</v>
      </c>
      <c r="Y26" s="3">
        <v>21.35</v>
      </c>
      <c r="Z26" s="3">
        <v>16.25</v>
      </c>
      <c r="AA26" s="4">
        <f t="shared" si="0"/>
        <v>0.77749168544147629</v>
      </c>
      <c r="AB26" s="4">
        <f t="shared" si="1"/>
        <v>0.56987048398091344</v>
      </c>
      <c r="AC26" s="4">
        <f t="shared" si="2"/>
        <v>0.73296022922396764</v>
      </c>
      <c r="AD26" s="5">
        <f t="shared" si="3"/>
        <v>-0.44819317573425149</v>
      </c>
      <c r="AE26" s="4"/>
      <c r="AF26" s="4">
        <f t="shared" si="4"/>
        <v>31.069999999999997</v>
      </c>
      <c r="AG26" s="4">
        <f t="shared" si="5"/>
        <v>24.45</v>
      </c>
      <c r="AH26" s="4">
        <f t="shared" si="6"/>
        <v>0.78693273253942719</v>
      </c>
      <c r="AI26" s="6">
        <f t="shared" si="7"/>
        <v>-0.34568777628224451</v>
      </c>
      <c r="AJ26" s="4"/>
      <c r="AK26" s="4"/>
    </row>
    <row r="27" spans="1:37" s="3" customFormat="1" x14ac:dyDescent="0.3">
      <c r="A27" s="3" t="s">
        <v>36</v>
      </c>
      <c r="B27" s="3">
        <v>22</v>
      </c>
      <c r="C27" s="3">
        <v>1671</v>
      </c>
      <c r="D27" s="3">
        <v>857</v>
      </c>
      <c r="E27" s="3">
        <v>5477</v>
      </c>
      <c r="F27" s="3">
        <v>1126</v>
      </c>
      <c r="G27" s="3">
        <v>3114</v>
      </c>
      <c r="H27" s="3">
        <v>633</v>
      </c>
      <c r="I27" s="3">
        <v>5612</v>
      </c>
      <c r="J27" s="3">
        <v>1042</v>
      </c>
      <c r="K27" s="3">
        <v>2254</v>
      </c>
      <c r="L27" s="3">
        <v>1125</v>
      </c>
      <c r="M27" s="3">
        <v>6522</v>
      </c>
      <c r="N27" s="3">
        <v>682</v>
      </c>
      <c r="O27" s="3">
        <v>244.65</v>
      </c>
      <c r="P27" s="3">
        <v>54.529999999999994</v>
      </c>
      <c r="Q27" s="3">
        <v>284.45999999999998</v>
      </c>
      <c r="R27" s="3">
        <v>54.52</v>
      </c>
      <c r="S27" s="3">
        <v>269.74</v>
      </c>
      <c r="T27" s="3">
        <v>45.81</v>
      </c>
      <c r="U27" s="3">
        <v>349.41999999999996</v>
      </c>
      <c r="V27" s="3">
        <v>63.260000000000005</v>
      </c>
      <c r="W27" s="3">
        <v>213.41</v>
      </c>
      <c r="X27" s="3">
        <v>61.570000000000007</v>
      </c>
      <c r="Y27" s="3">
        <v>418.09</v>
      </c>
      <c r="Z27" s="3">
        <v>46.18</v>
      </c>
      <c r="AA27" s="4">
        <f t="shared" si="0"/>
        <v>5.1585302854190882</v>
      </c>
      <c r="AB27" s="4">
        <f t="shared" si="1"/>
        <v>5.736038828138704</v>
      </c>
      <c r="AC27" s="4">
        <f t="shared" si="2"/>
        <v>1.1119521473687923</v>
      </c>
      <c r="AD27" s="5">
        <f t="shared" si="3"/>
        <v>0.15309470331393235</v>
      </c>
      <c r="AE27" s="4"/>
      <c r="AF27" s="4">
        <f t="shared" si="4"/>
        <v>51.620000000000005</v>
      </c>
      <c r="AG27" s="4">
        <f t="shared" si="5"/>
        <v>57.003333333333337</v>
      </c>
      <c r="AH27" s="4">
        <f t="shared" si="6"/>
        <v>1.1042877437685652</v>
      </c>
      <c r="AI27" s="6">
        <f t="shared" si="7"/>
        <v>0.14311614350973445</v>
      </c>
      <c r="AJ27" s="4"/>
      <c r="AK27" s="4"/>
    </row>
    <row r="28" spans="1:37" s="3" customFormat="1" x14ac:dyDescent="0.3">
      <c r="A28" s="3" t="s">
        <v>37</v>
      </c>
      <c r="B28" s="3">
        <v>21</v>
      </c>
      <c r="C28" s="3">
        <v>4031</v>
      </c>
      <c r="D28" s="3">
        <v>2908</v>
      </c>
      <c r="E28" s="3">
        <v>10707</v>
      </c>
      <c r="F28" s="3">
        <v>3421</v>
      </c>
      <c r="G28" s="3">
        <v>6432</v>
      </c>
      <c r="H28" s="3">
        <v>2073</v>
      </c>
      <c r="I28" s="3">
        <v>6082</v>
      </c>
      <c r="J28" s="3">
        <v>2750</v>
      </c>
      <c r="K28" s="3">
        <v>3775</v>
      </c>
      <c r="L28" s="3">
        <v>3136</v>
      </c>
      <c r="M28" s="3">
        <v>10697</v>
      </c>
      <c r="N28" s="3">
        <v>3343</v>
      </c>
      <c r="O28" s="3">
        <v>590.18999999999994</v>
      </c>
      <c r="P28" s="3">
        <v>185.04000000000002</v>
      </c>
      <c r="Q28" s="3">
        <v>556.08000000000004</v>
      </c>
      <c r="R28" s="3">
        <v>165.63</v>
      </c>
      <c r="S28" s="3">
        <v>557.14</v>
      </c>
      <c r="T28" s="3">
        <v>150.02000000000001</v>
      </c>
      <c r="U28" s="3">
        <v>378.69</v>
      </c>
      <c r="V28" s="3">
        <v>166.95999999999998</v>
      </c>
      <c r="W28" s="3">
        <v>357.41999999999996</v>
      </c>
      <c r="X28" s="3">
        <v>171.64000000000001</v>
      </c>
      <c r="Y28" s="3">
        <v>685.73</v>
      </c>
      <c r="Z28" s="3">
        <v>226.35999999999999</v>
      </c>
      <c r="AA28" s="4">
        <f t="shared" si="0"/>
        <v>3.4021250674069776</v>
      </c>
      <c r="AB28" s="4">
        <f t="shared" si="1"/>
        <v>2.5167091475502685</v>
      </c>
      <c r="AC28" s="4">
        <f t="shared" si="2"/>
        <v>0.73974621675753005</v>
      </c>
      <c r="AD28" s="5">
        <f t="shared" si="3"/>
        <v>-0.43489768174340299</v>
      </c>
      <c r="AE28" s="4"/>
      <c r="AF28" s="4">
        <f t="shared" si="4"/>
        <v>166.89666666666668</v>
      </c>
      <c r="AG28" s="4">
        <f t="shared" si="5"/>
        <v>188.32000000000002</v>
      </c>
      <c r="AH28" s="4">
        <f t="shared" si="6"/>
        <v>1.1283628592542292</v>
      </c>
      <c r="AI28" s="6">
        <f t="shared" si="7"/>
        <v>0.17423108463805098</v>
      </c>
      <c r="AJ28" s="4"/>
      <c r="AK28" s="4"/>
    </row>
    <row r="29" spans="1:37" s="3" customFormat="1" x14ac:dyDescent="0.3">
      <c r="A29" s="3" t="s">
        <v>38</v>
      </c>
      <c r="B29" s="3">
        <v>21</v>
      </c>
      <c r="C29" s="3">
        <v>712</v>
      </c>
      <c r="D29" s="3">
        <v>515</v>
      </c>
      <c r="E29" s="3">
        <v>1406</v>
      </c>
      <c r="F29" s="3">
        <v>534</v>
      </c>
      <c r="G29" s="3">
        <v>1041</v>
      </c>
      <c r="H29" s="3">
        <v>377</v>
      </c>
      <c r="I29" s="3">
        <v>575</v>
      </c>
      <c r="J29" s="3">
        <v>254</v>
      </c>
      <c r="K29" s="3">
        <v>340</v>
      </c>
      <c r="L29" s="3">
        <v>332</v>
      </c>
      <c r="M29" s="3">
        <v>962</v>
      </c>
      <c r="N29" s="3">
        <v>374</v>
      </c>
      <c r="O29" s="3">
        <v>104.25</v>
      </c>
      <c r="P29" s="3">
        <v>32.769999999999996</v>
      </c>
      <c r="Q29" s="3">
        <v>73.02000000000001</v>
      </c>
      <c r="R29" s="3">
        <v>25.85</v>
      </c>
      <c r="S29" s="3">
        <v>90.17</v>
      </c>
      <c r="T29" s="3">
        <v>27.28</v>
      </c>
      <c r="U29" s="3">
        <v>35.799999999999997</v>
      </c>
      <c r="V29" s="3">
        <v>15.419999999999998</v>
      </c>
      <c r="W29" s="3">
        <v>32.19</v>
      </c>
      <c r="X29" s="3">
        <v>18.169999999999998</v>
      </c>
      <c r="Y29" s="3">
        <v>61.67</v>
      </c>
      <c r="Z29" s="3">
        <v>25.32</v>
      </c>
      <c r="AA29" s="4">
        <f t="shared" si="0"/>
        <v>3.1133876600698485</v>
      </c>
      <c r="AB29" s="4">
        <f t="shared" si="1"/>
        <v>2.2009845527075198</v>
      </c>
      <c r="AC29" s="4">
        <f t="shared" si="2"/>
        <v>0.70694201719105576</v>
      </c>
      <c r="AD29" s="5">
        <f t="shared" si="3"/>
        <v>-0.5003362036735387</v>
      </c>
      <c r="AE29" s="4"/>
      <c r="AF29" s="4">
        <f t="shared" si="4"/>
        <v>28.633333333333336</v>
      </c>
      <c r="AG29" s="4">
        <f t="shared" si="5"/>
        <v>19.636666666666667</v>
      </c>
      <c r="AH29" s="4">
        <f t="shared" si="6"/>
        <v>0.6857974388824214</v>
      </c>
      <c r="AI29" s="6">
        <f t="shared" si="7"/>
        <v>-0.54414557836320132</v>
      </c>
      <c r="AJ29" s="4"/>
      <c r="AK29" s="4"/>
    </row>
    <row r="30" spans="1:37" s="3" customFormat="1" x14ac:dyDescent="0.3">
      <c r="A30" s="3" t="s">
        <v>39</v>
      </c>
      <c r="B30" s="3">
        <v>21</v>
      </c>
      <c r="C30" s="3">
        <v>73</v>
      </c>
      <c r="D30" s="3">
        <v>555</v>
      </c>
      <c r="E30" s="3">
        <v>328</v>
      </c>
      <c r="F30" s="3">
        <v>752</v>
      </c>
      <c r="G30" s="3">
        <v>168</v>
      </c>
      <c r="H30" s="3">
        <v>387</v>
      </c>
      <c r="I30" s="3">
        <v>183</v>
      </c>
      <c r="J30" s="3">
        <v>740</v>
      </c>
      <c r="K30" s="3">
        <v>80</v>
      </c>
      <c r="L30" s="3">
        <v>832</v>
      </c>
      <c r="M30" s="3">
        <v>169</v>
      </c>
      <c r="N30" s="3">
        <v>457</v>
      </c>
      <c r="O30" s="3">
        <v>10.690000000000001</v>
      </c>
      <c r="P30" s="3">
        <v>35.32</v>
      </c>
      <c r="Q30" s="3">
        <v>17.04</v>
      </c>
      <c r="R30" s="3">
        <v>36.410000000000004</v>
      </c>
      <c r="S30" s="3">
        <v>14.55</v>
      </c>
      <c r="T30" s="3">
        <v>28.01</v>
      </c>
      <c r="U30" s="3">
        <v>11.39</v>
      </c>
      <c r="V30" s="3">
        <v>44.93</v>
      </c>
      <c r="W30" s="3">
        <v>7.57</v>
      </c>
      <c r="X30" s="3">
        <v>45.54</v>
      </c>
      <c r="Y30" s="3">
        <v>10.83</v>
      </c>
      <c r="Z30" s="3">
        <v>30.939999999999998</v>
      </c>
      <c r="AA30" s="4">
        <f t="shared" si="0"/>
        <v>0.42390214557850409</v>
      </c>
      <c r="AB30" s="4">
        <f t="shared" si="1"/>
        <v>0.24536693847294291</v>
      </c>
      <c r="AC30" s="4">
        <f t="shared" si="2"/>
        <v>0.57882919686119505</v>
      </c>
      <c r="AD30" s="5">
        <f t="shared" si="3"/>
        <v>-0.78879039985861876</v>
      </c>
      <c r="AE30" s="4"/>
      <c r="AF30" s="4">
        <f t="shared" si="4"/>
        <v>33.24666666666667</v>
      </c>
      <c r="AG30" s="4">
        <f t="shared" si="5"/>
        <v>40.47</v>
      </c>
      <c r="AH30" s="4">
        <f t="shared" si="6"/>
        <v>1.2172648887106476</v>
      </c>
      <c r="AI30" s="6">
        <f t="shared" si="7"/>
        <v>0.28364314672546559</v>
      </c>
      <c r="AJ30" s="4"/>
      <c r="AK30" s="4"/>
    </row>
    <row r="31" spans="1:37" s="3" customFormat="1" x14ac:dyDescent="0.3">
      <c r="A31" s="3" t="s">
        <v>40</v>
      </c>
      <c r="B31" s="3">
        <v>20</v>
      </c>
      <c r="C31" s="3">
        <v>2264</v>
      </c>
      <c r="D31" s="3">
        <v>685</v>
      </c>
      <c r="E31" s="3">
        <v>10215</v>
      </c>
      <c r="F31" s="3">
        <v>992</v>
      </c>
      <c r="G31" s="3">
        <v>4380</v>
      </c>
      <c r="H31" s="3">
        <v>497</v>
      </c>
      <c r="I31" s="3">
        <v>3635</v>
      </c>
      <c r="J31" s="3">
        <v>494</v>
      </c>
      <c r="K31" s="3">
        <v>1634</v>
      </c>
      <c r="L31" s="3">
        <v>569</v>
      </c>
      <c r="M31" s="3">
        <v>5020</v>
      </c>
      <c r="N31" s="3">
        <v>440</v>
      </c>
      <c r="O31" s="3">
        <v>331.48</v>
      </c>
      <c r="P31" s="3">
        <v>43.589999999999996</v>
      </c>
      <c r="Q31" s="3">
        <v>530.53</v>
      </c>
      <c r="R31" s="3">
        <v>48.03</v>
      </c>
      <c r="S31" s="3">
        <v>379.4</v>
      </c>
      <c r="T31" s="3">
        <v>35.97</v>
      </c>
      <c r="U31" s="3">
        <v>226.33</v>
      </c>
      <c r="V31" s="3">
        <v>29.99</v>
      </c>
      <c r="W31" s="3">
        <v>154.70999999999998</v>
      </c>
      <c r="X31" s="3">
        <v>31.139999999999997</v>
      </c>
      <c r="Y31" s="3">
        <v>321.81</v>
      </c>
      <c r="Z31" s="3">
        <v>29.79</v>
      </c>
      <c r="AA31" s="4">
        <f t="shared" si="0"/>
        <v>9.7296810094834996</v>
      </c>
      <c r="AB31" s="4">
        <f t="shared" si="1"/>
        <v>7.7304223493180819</v>
      </c>
      <c r="AC31" s="4">
        <f t="shared" si="2"/>
        <v>0.79451960879120864</v>
      </c>
      <c r="AD31" s="5">
        <f t="shared" si="3"/>
        <v>-0.3318452690747532</v>
      </c>
      <c r="AE31" s="4"/>
      <c r="AF31" s="4">
        <f t="shared" si="4"/>
        <v>42.53</v>
      </c>
      <c r="AG31" s="4">
        <f t="shared" si="5"/>
        <v>30.306666666666661</v>
      </c>
      <c r="AH31" s="4">
        <f t="shared" si="6"/>
        <v>0.71259503095853893</v>
      </c>
      <c r="AI31" s="6">
        <f t="shared" si="7"/>
        <v>-0.48884567152907232</v>
      </c>
      <c r="AJ31" s="4"/>
      <c r="AK31" s="4"/>
    </row>
    <row r="32" spans="1:37" s="3" customFormat="1" x14ac:dyDescent="0.3">
      <c r="A32" s="3" t="s">
        <v>41</v>
      </c>
      <c r="B32" s="3">
        <v>21</v>
      </c>
      <c r="C32" s="3">
        <v>1536</v>
      </c>
      <c r="D32" s="3">
        <v>337</v>
      </c>
      <c r="E32" s="3">
        <v>4824</v>
      </c>
      <c r="F32" s="3">
        <v>489</v>
      </c>
      <c r="G32" s="3">
        <v>2852</v>
      </c>
      <c r="H32" s="3">
        <v>294</v>
      </c>
      <c r="I32" s="3">
        <v>2593</v>
      </c>
      <c r="J32" s="3">
        <v>365</v>
      </c>
      <c r="K32" s="3">
        <v>1258</v>
      </c>
      <c r="L32" s="3">
        <v>325</v>
      </c>
      <c r="M32" s="3">
        <v>2778</v>
      </c>
      <c r="N32" s="3">
        <v>296</v>
      </c>
      <c r="O32" s="3">
        <v>224.89000000000001</v>
      </c>
      <c r="P32" s="3">
        <v>21.44</v>
      </c>
      <c r="Q32" s="3">
        <v>250.54000000000002</v>
      </c>
      <c r="R32" s="3">
        <v>23.68</v>
      </c>
      <c r="S32" s="3">
        <v>247.04000000000002</v>
      </c>
      <c r="T32" s="3">
        <v>21.28</v>
      </c>
      <c r="U32" s="3">
        <v>161.44999999999999</v>
      </c>
      <c r="V32" s="3">
        <v>22.16</v>
      </c>
      <c r="W32" s="3">
        <v>119.10999999999999</v>
      </c>
      <c r="X32" s="3">
        <v>17.79</v>
      </c>
      <c r="Y32" s="3">
        <v>178.07999999999998</v>
      </c>
      <c r="Z32" s="3">
        <v>20.04</v>
      </c>
      <c r="AA32" s="4">
        <f t="shared" si="0"/>
        <v>10.880572289156627</v>
      </c>
      <c r="AB32" s="4">
        <f t="shared" si="1"/>
        <v>7.6452742123687267</v>
      </c>
      <c r="AC32" s="4">
        <f t="shared" si="2"/>
        <v>0.70265368486066337</v>
      </c>
      <c r="AD32" s="5">
        <f t="shared" si="3"/>
        <v>-0.50911428786389279</v>
      </c>
      <c r="AE32" s="4"/>
      <c r="AF32" s="4">
        <f t="shared" si="4"/>
        <v>22.133333333333336</v>
      </c>
      <c r="AG32" s="4">
        <f t="shared" si="5"/>
        <v>19.996666666666666</v>
      </c>
      <c r="AH32" s="4">
        <f t="shared" si="6"/>
        <v>0.90346385542168661</v>
      </c>
      <c r="AI32" s="6">
        <f t="shared" si="7"/>
        <v>-0.14646121006418339</v>
      </c>
      <c r="AJ32" s="4"/>
      <c r="AK32" s="4"/>
    </row>
    <row r="33" spans="1:37" s="3" customFormat="1" x14ac:dyDescent="0.3">
      <c r="A33" s="3" t="s">
        <v>42</v>
      </c>
      <c r="B33" s="3">
        <v>21</v>
      </c>
      <c r="C33" s="3">
        <v>902</v>
      </c>
      <c r="D33" s="3">
        <v>249</v>
      </c>
      <c r="E33" s="3">
        <v>2562</v>
      </c>
      <c r="F33" s="3">
        <v>402</v>
      </c>
      <c r="G33" s="3">
        <v>1585</v>
      </c>
      <c r="H33" s="3">
        <v>305</v>
      </c>
      <c r="I33" s="3">
        <v>1821</v>
      </c>
      <c r="J33" s="3">
        <v>412</v>
      </c>
      <c r="K33" s="3">
        <v>812</v>
      </c>
      <c r="L33" s="3">
        <v>467</v>
      </c>
      <c r="M33" s="3">
        <v>1892</v>
      </c>
      <c r="N33" s="3">
        <v>339</v>
      </c>
      <c r="O33" s="3">
        <v>132.06</v>
      </c>
      <c r="P33" s="3">
        <v>15.84</v>
      </c>
      <c r="Q33" s="3">
        <v>133.06</v>
      </c>
      <c r="R33" s="3">
        <v>19.46</v>
      </c>
      <c r="S33" s="3">
        <v>137.29000000000002</v>
      </c>
      <c r="T33" s="3">
        <v>22.07</v>
      </c>
      <c r="U33" s="3">
        <v>113.38</v>
      </c>
      <c r="V33" s="3">
        <v>25.009999999999998</v>
      </c>
      <c r="W33" s="3">
        <v>76.88</v>
      </c>
      <c r="X33" s="3">
        <v>25.56</v>
      </c>
      <c r="Y33" s="3">
        <v>121.29</v>
      </c>
      <c r="Z33" s="3">
        <v>22.95</v>
      </c>
      <c r="AA33" s="4">
        <f t="shared" si="0"/>
        <v>7.0142931845912502</v>
      </c>
      <c r="AB33" s="4">
        <f t="shared" si="1"/>
        <v>4.2376224156692057</v>
      </c>
      <c r="AC33" s="4">
        <f t="shared" si="2"/>
        <v>0.60414104517020528</v>
      </c>
      <c r="AD33" s="5">
        <f t="shared" si="3"/>
        <v>-0.72704268869376365</v>
      </c>
      <c r="AE33" s="4"/>
      <c r="AF33" s="4">
        <f t="shared" si="4"/>
        <v>19.123333333333331</v>
      </c>
      <c r="AG33" s="4">
        <f t="shared" si="5"/>
        <v>24.506666666666664</v>
      </c>
      <c r="AH33" s="4">
        <f t="shared" si="6"/>
        <v>1.2815060135959562</v>
      </c>
      <c r="AI33" s="6">
        <f t="shared" si="7"/>
        <v>0.35784024863706587</v>
      </c>
      <c r="AJ33" s="4"/>
      <c r="AK33" s="4"/>
    </row>
    <row r="34" spans="1:37" s="3" customFormat="1" x14ac:dyDescent="0.3">
      <c r="A34" s="3" t="s">
        <v>43</v>
      </c>
      <c r="B34" s="3">
        <v>21</v>
      </c>
      <c r="C34" s="3">
        <v>10026</v>
      </c>
      <c r="D34" s="3">
        <v>4092</v>
      </c>
      <c r="E34" s="3">
        <v>35095</v>
      </c>
      <c r="F34" s="3">
        <v>4986</v>
      </c>
      <c r="G34" s="3">
        <v>35720</v>
      </c>
      <c r="H34" s="3">
        <v>2525</v>
      </c>
      <c r="I34" s="3">
        <v>41772</v>
      </c>
      <c r="J34" s="3">
        <v>2663</v>
      </c>
      <c r="K34" s="3">
        <v>8219</v>
      </c>
      <c r="L34" s="3">
        <v>3284</v>
      </c>
      <c r="M34" s="3">
        <v>22423</v>
      </c>
      <c r="N34" s="3">
        <v>2089</v>
      </c>
      <c r="O34" s="3">
        <v>1467.9299999999998</v>
      </c>
      <c r="P34" s="3">
        <v>260.38</v>
      </c>
      <c r="Q34" s="3">
        <v>1822.7099999999998</v>
      </c>
      <c r="R34" s="3">
        <v>241.4</v>
      </c>
      <c r="S34" s="3">
        <v>3094.07</v>
      </c>
      <c r="T34" s="3">
        <v>182.73</v>
      </c>
      <c r="U34" s="3">
        <v>2600.88</v>
      </c>
      <c r="V34" s="3">
        <v>161.68</v>
      </c>
      <c r="W34" s="3">
        <v>778.18999999999994</v>
      </c>
      <c r="X34" s="3">
        <v>179.74</v>
      </c>
      <c r="Y34" s="3">
        <v>1437.42</v>
      </c>
      <c r="Z34" s="3">
        <v>141.44999999999999</v>
      </c>
      <c r="AA34" s="4">
        <f t="shared" si="0"/>
        <v>9.3274166922323989</v>
      </c>
      <c r="AB34" s="4">
        <f t="shared" si="1"/>
        <v>9.9747136910555625</v>
      </c>
      <c r="AC34" s="4">
        <f t="shared" si="2"/>
        <v>1.0693972425786675</v>
      </c>
      <c r="AD34" s="5">
        <f t="shared" si="3"/>
        <v>9.6797861891051412E-2</v>
      </c>
      <c r="AE34" s="4"/>
      <c r="AF34" s="4">
        <f t="shared" si="4"/>
        <v>228.17</v>
      </c>
      <c r="AG34" s="4">
        <f t="shared" si="5"/>
        <v>160.95666666666668</v>
      </c>
      <c r="AH34" s="4">
        <f t="shared" si="6"/>
        <v>0.70542431812537443</v>
      </c>
      <c r="AI34" s="6">
        <f t="shared" si="7"/>
        <v>-0.50343678417259596</v>
      </c>
      <c r="AJ34" s="4"/>
      <c r="AK34" s="4"/>
    </row>
    <row r="35" spans="1:37" s="3" customFormat="1" x14ac:dyDescent="0.3">
      <c r="A35" s="3" t="s">
        <v>44</v>
      </c>
      <c r="B35" s="3">
        <v>21</v>
      </c>
      <c r="C35" s="3">
        <v>231351</v>
      </c>
      <c r="D35" s="3">
        <v>7027</v>
      </c>
      <c r="E35" s="3">
        <v>779960</v>
      </c>
      <c r="F35" s="3">
        <v>9943</v>
      </c>
      <c r="G35" s="3">
        <v>409701</v>
      </c>
      <c r="H35" s="3">
        <v>6111</v>
      </c>
      <c r="I35" s="3">
        <v>410667</v>
      </c>
      <c r="J35" s="3">
        <v>7525</v>
      </c>
      <c r="K35" s="3">
        <v>224631</v>
      </c>
      <c r="L35" s="3">
        <v>7902</v>
      </c>
      <c r="M35" s="3">
        <v>534297</v>
      </c>
      <c r="N35" s="3">
        <v>7418</v>
      </c>
      <c r="O35" s="3">
        <v>33872.559999999998</v>
      </c>
      <c r="P35" s="3">
        <v>447.15</v>
      </c>
      <c r="Q35" s="3">
        <v>40508.35</v>
      </c>
      <c r="R35" s="3">
        <v>481.4</v>
      </c>
      <c r="S35" s="3">
        <v>35488.39</v>
      </c>
      <c r="T35" s="3">
        <v>442.23999999999995</v>
      </c>
      <c r="U35" s="3">
        <v>25569.61</v>
      </c>
      <c r="V35" s="3">
        <v>456.87</v>
      </c>
      <c r="W35" s="3">
        <v>21268.45</v>
      </c>
      <c r="X35" s="3">
        <v>432.48</v>
      </c>
      <c r="Y35" s="3">
        <v>34250.949999999997</v>
      </c>
      <c r="Z35" s="3">
        <v>502.28000000000003</v>
      </c>
      <c r="AA35" s="4">
        <f t="shared" si="0"/>
        <v>80.15035125730418</v>
      </c>
      <c r="AB35" s="4">
        <f t="shared" si="1"/>
        <v>58.269087329246993</v>
      </c>
      <c r="AC35" s="4">
        <f t="shared" si="2"/>
        <v>0.7269972796773847</v>
      </c>
      <c r="AD35" s="5">
        <f t="shared" si="3"/>
        <v>-0.45997812909639829</v>
      </c>
      <c r="AE35" s="4"/>
      <c r="AF35" s="4">
        <f t="shared" si="4"/>
        <v>456.93</v>
      </c>
      <c r="AG35" s="4">
        <f t="shared" si="5"/>
        <v>463.87666666666672</v>
      </c>
      <c r="AH35" s="4">
        <f t="shared" si="6"/>
        <v>1.0152029121893216</v>
      </c>
      <c r="AI35" s="6">
        <f t="shared" si="7"/>
        <v>2.1768112781674582E-2</v>
      </c>
      <c r="AJ35" s="4"/>
      <c r="AK35" s="4"/>
    </row>
    <row r="36" spans="1:37" s="3" customFormat="1" x14ac:dyDescent="0.3">
      <c r="A36" s="3" t="s">
        <v>45</v>
      </c>
      <c r="B36" s="3">
        <v>21</v>
      </c>
      <c r="C36" s="3">
        <v>359</v>
      </c>
      <c r="D36" s="3">
        <v>232</v>
      </c>
      <c r="E36" s="3">
        <v>1084</v>
      </c>
      <c r="F36" s="3">
        <v>255</v>
      </c>
      <c r="G36" s="3">
        <v>718</v>
      </c>
      <c r="H36" s="3">
        <v>171</v>
      </c>
      <c r="I36" s="3">
        <v>1420</v>
      </c>
      <c r="J36" s="3">
        <v>354</v>
      </c>
      <c r="K36" s="3">
        <v>527</v>
      </c>
      <c r="L36" s="3">
        <v>383</v>
      </c>
      <c r="M36" s="3">
        <v>1446</v>
      </c>
      <c r="N36" s="3">
        <v>220</v>
      </c>
      <c r="O36" s="3">
        <v>52.56</v>
      </c>
      <c r="P36" s="3">
        <v>14.76</v>
      </c>
      <c r="Q36" s="3">
        <v>56.3</v>
      </c>
      <c r="R36" s="3">
        <v>12.35</v>
      </c>
      <c r="S36" s="3">
        <v>62.19</v>
      </c>
      <c r="T36" s="3">
        <v>12.379999999999999</v>
      </c>
      <c r="U36" s="3">
        <v>88.41</v>
      </c>
      <c r="V36" s="3">
        <v>21.490000000000002</v>
      </c>
      <c r="W36" s="3">
        <v>49.9</v>
      </c>
      <c r="X36" s="3">
        <v>20.96</v>
      </c>
      <c r="Y36" s="3">
        <v>92.7</v>
      </c>
      <c r="Z36" s="3">
        <v>14.9</v>
      </c>
      <c r="AA36" s="4">
        <f t="shared" si="0"/>
        <v>4.3314763231197784</v>
      </c>
      <c r="AB36" s="4">
        <f t="shared" si="1"/>
        <v>4.0280732345248476</v>
      </c>
      <c r="AC36" s="4">
        <f t="shared" si="2"/>
        <v>0.92995388501248866</v>
      </c>
      <c r="AD36" s="5">
        <f t="shared" si="3"/>
        <v>-0.10476891792833092</v>
      </c>
      <c r="AE36" s="4"/>
      <c r="AF36" s="4">
        <f t="shared" si="4"/>
        <v>13.163333333333332</v>
      </c>
      <c r="AG36" s="4">
        <f t="shared" si="5"/>
        <v>19.116666666666667</v>
      </c>
      <c r="AH36" s="4">
        <f t="shared" si="6"/>
        <v>1.4522663965560902</v>
      </c>
      <c r="AI36" s="6">
        <f t="shared" si="7"/>
        <v>0.53830611844283882</v>
      </c>
      <c r="AJ36" s="4"/>
      <c r="AK36" s="4"/>
    </row>
    <row r="37" spans="1:37" s="3" customFormat="1" x14ac:dyDescent="0.3">
      <c r="A37" s="3" t="s">
        <v>46</v>
      </c>
      <c r="B37" s="3">
        <v>21</v>
      </c>
      <c r="C37" s="3">
        <v>15337</v>
      </c>
      <c r="D37" s="3">
        <v>1610</v>
      </c>
      <c r="E37" s="3">
        <v>57581</v>
      </c>
      <c r="F37" s="3">
        <v>1611</v>
      </c>
      <c r="G37" s="3">
        <v>34518</v>
      </c>
      <c r="H37" s="3">
        <v>1018</v>
      </c>
      <c r="I37" s="3">
        <v>37319</v>
      </c>
      <c r="J37" s="3">
        <v>1625</v>
      </c>
      <c r="K37" s="3">
        <v>16944</v>
      </c>
      <c r="L37" s="3">
        <v>1756</v>
      </c>
      <c r="M37" s="3">
        <v>40823</v>
      </c>
      <c r="N37" s="3">
        <v>1943</v>
      </c>
      <c r="O37" s="3">
        <v>2245.52</v>
      </c>
      <c r="P37" s="3">
        <v>102.45</v>
      </c>
      <c r="Q37" s="3">
        <v>2990.55</v>
      </c>
      <c r="R37" s="3">
        <v>78</v>
      </c>
      <c r="S37" s="3">
        <v>2989.96</v>
      </c>
      <c r="T37" s="3">
        <v>73.67</v>
      </c>
      <c r="U37" s="3">
        <v>2323.62</v>
      </c>
      <c r="V37" s="3">
        <v>98.66</v>
      </c>
      <c r="W37" s="3">
        <v>1604.29</v>
      </c>
      <c r="X37" s="3">
        <v>96.11</v>
      </c>
      <c r="Y37" s="3">
        <v>2616.9499999999998</v>
      </c>
      <c r="Z37" s="3">
        <v>131.56</v>
      </c>
      <c r="AA37" s="4">
        <f t="shared" si="0"/>
        <v>32.370651660632767</v>
      </c>
      <c r="AB37" s="4">
        <f t="shared" si="1"/>
        <v>20.055955627738793</v>
      </c>
      <c r="AC37" s="4">
        <f t="shared" si="2"/>
        <v>0.61957219267629504</v>
      </c>
      <c r="AD37" s="5">
        <f t="shared" si="3"/>
        <v>-0.69065569961117601</v>
      </c>
      <c r="AE37" s="4"/>
      <c r="AF37" s="4">
        <f t="shared" si="4"/>
        <v>84.706666666666663</v>
      </c>
      <c r="AG37" s="4">
        <f t="shared" si="5"/>
        <v>108.77666666666666</v>
      </c>
      <c r="AH37" s="4">
        <f t="shared" si="6"/>
        <v>1.2841570911380449</v>
      </c>
      <c r="AI37" s="6">
        <f t="shared" si="7"/>
        <v>0.36082169836608546</v>
      </c>
      <c r="AJ37" s="4"/>
      <c r="AK37" s="4"/>
    </row>
    <row r="38" spans="1:37" s="3" customFormat="1" x14ac:dyDescent="0.3">
      <c r="A38" s="3" t="s">
        <v>47</v>
      </c>
      <c r="B38" s="3">
        <v>21</v>
      </c>
      <c r="C38" s="3">
        <v>736323</v>
      </c>
      <c r="D38" s="3">
        <v>89507</v>
      </c>
      <c r="E38" s="3">
        <v>1877447</v>
      </c>
      <c r="F38" s="3">
        <v>88975</v>
      </c>
      <c r="G38" s="3">
        <v>1486262</v>
      </c>
      <c r="H38" s="3">
        <v>58945</v>
      </c>
      <c r="I38" s="3">
        <v>2074732</v>
      </c>
      <c r="J38" s="3">
        <v>62695</v>
      </c>
      <c r="K38" s="3">
        <v>690264</v>
      </c>
      <c r="L38" s="3">
        <v>84132</v>
      </c>
      <c r="M38" s="3">
        <v>1481170</v>
      </c>
      <c r="N38" s="3">
        <v>56793</v>
      </c>
      <c r="O38" s="3">
        <v>107806.51000000001</v>
      </c>
      <c r="P38" s="3">
        <v>5695.55</v>
      </c>
      <c r="Q38" s="3">
        <v>97507.930000000008</v>
      </c>
      <c r="R38" s="3">
        <v>4307.8099999999995</v>
      </c>
      <c r="S38" s="3">
        <v>128740.33</v>
      </c>
      <c r="T38" s="3">
        <v>4265.76</v>
      </c>
      <c r="U38" s="3">
        <v>129180.3</v>
      </c>
      <c r="V38" s="3">
        <v>3806.45</v>
      </c>
      <c r="W38" s="3">
        <v>65355.39</v>
      </c>
      <c r="X38" s="3">
        <v>4604.59</v>
      </c>
      <c r="Y38" s="3">
        <v>94949.97</v>
      </c>
      <c r="Z38" s="3">
        <v>3845.53</v>
      </c>
      <c r="AA38" s="4">
        <f t="shared" si="0"/>
        <v>23.411028150299387</v>
      </c>
      <c r="AB38" s="4">
        <f t="shared" si="1"/>
        <v>23.618815051845662</v>
      </c>
      <c r="AC38" s="4">
        <f t="shared" si="2"/>
        <v>1.00887559914978</v>
      </c>
      <c r="AD38" s="5">
        <f t="shared" si="3"/>
        <v>1.2748291833471209E-2</v>
      </c>
      <c r="AE38" s="4"/>
      <c r="AF38" s="4">
        <f t="shared" si="4"/>
        <v>4756.3733333333339</v>
      </c>
      <c r="AG38" s="4">
        <f t="shared" si="5"/>
        <v>4085.523333333334</v>
      </c>
      <c r="AH38" s="4">
        <f t="shared" si="6"/>
        <v>0.85895766522392414</v>
      </c>
      <c r="AI38" s="6">
        <f t="shared" si="7"/>
        <v>-0.21934106675596793</v>
      </c>
      <c r="AJ38" s="4"/>
      <c r="AK38" s="4"/>
    </row>
    <row r="39" spans="1:37" s="3" customFormat="1" x14ac:dyDescent="0.3">
      <c r="A39" s="3" t="s">
        <v>48</v>
      </c>
      <c r="B39" s="3">
        <v>21</v>
      </c>
      <c r="C39" s="3">
        <v>754</v>
      </c>
      <c r="D39" s="3">
        <v>2660</v>
      </c>
      <c r="E39" s="3">
        <v>1927</v>
      </c>
      <c r="F39" s="3">
        <v>3367</v>
      </c>
      <c r="G39" s="3">
        <v>1348</v>
      </c>
      <c r="H39" s="3">
        <v>2386</v>
      </c>
      <c r="I39" s="3">
        <v>2054</v>
      </c>
      <c r="J39" s="3">
        <v>2406</v>
      </c>
      <c r="K39" s="3">
        <v>896</v>
      </c>
      <c r="L39" s="3">
        <v>2859</v>
      </c>
      <c r="M39" s="3">
        <v>2152</v>
      </c>
      <c r="N39" s="3">
        <v>2091</v>
      </c>
      <c r="O39" s="3">
        <v>110.39000000000001</v>
      </c>
      <c r="P39" s="3">
        <v>169.26</v>
      </c>
      <c r="Q39" s="3">
        <v>100.08</v>
      </c>
      <c r="R39" s="3">
        <v>163.02000000000001</v>
      </c>
      <c r="S39" s="3">
        <v>116.75999999999999</v>
      </c>
      <c r="T39" s="3">
        <v>172.67000000000002</v>
      </c>
      <c r="U39" s="3">
        <v>127.89000000000001</v>
      </c>
      <c r="V39" s="3">
        <v>146.07999999999998</v>
      </c>
      <c r="W39" s="3">
        <v>84.83</v>
      </c>
      <c r="X39" s="3">
        <v>156.47</v>
      </c>
      <c r="Y39" s="3">
        <v>137.94999999999999</v>
      </c>
      <c r="Z39" s="3">
        <v>141.57999999999998</v>
      </c>
      <c r="AA39" s="4">
        <f t="shared" si="0"/>
        <v>0.64804436082780481</v>
      </c>
      <c r="AB39" s="4">
        <f t="shared" si="1"/>
        <v>0.78956611802850529</v>
      </c>
      <c r="AC39" s="4">
        <f t="shared" si="2"/>
        <v>1.2183828233917846</v>
      </c>
      <c r="AD39" s="5">
        <f t="shared" si="3"/>
        <v>0.28496750814748845</v>
      </c>
      <c r="AE39" s="4"/>
      <c r="AF39" s="4">
        <f t="shared" si="4"/>
        <v>168.31666666666666</v>
      </c>
      <c r="AG39" s="4">
        <f t="shared" si="5"/>
        <v>148.04333333333332</v>
      </c>
      <c r="AH39" s="4">
        <f t="shared" si="6"/>
        <v>0.87955243093375579</v>
      </c>
      <c r="AI39" s="6">
        <f t="shared" si="7"/>
        <v>-0.18515851424125326</v>
      </c>
      <c r="AJ39" s="4"/>
      <c r="AK39" s="4"/>
    </row>
    <row r="40" spans="1:37" s="3" customFormat="1" x14ac:dyDescent="0.3">
      <c r="A40" s="3" t="s">
        <v>49</v>
      </c>
      <c r="B40" s="3">
        <v>21</v>
      </c>
      <c r="C40" s="3">
        <v>23589</v>
      </c>
      <c r="D40" s="3">
        <v>3563</v>
      </c>
      <c r="E40" s="3">
        <v>72261</v>
      </c>
      <c r="F40" s="3">
        <v>5081</v>
      </c>
      <c r="G40" s="3">
        <v>46323</v>
      </c>
      <c r="H40" s="3">
        <v>3031</v>
      </c>
      <c r="I40" s="3">
        <v>48856</v>
      </c>
      <c r="J40" s="3">
        <v>3764</v>
      </c>
      <c r="K40" s="3">
        <v>17256</v>
      </c>
      <c r="L40" s="3">
        <v>3808</v>
      </c>
      <c r="M40" s="3">
        <v>44490</v>
      </c>
      <c r="N40" s="3">
        <v>3022</v>
      </c>
      <c r="O40" s="3">
        <v>3453.71</v>
      </c>
      <c r="P40" s="3">
        <v>226.71999999999997</v>
      </c>
      <c r="Q40" s="3">
        <v>3752.9800000000005</v>
      </c>
      <c r="R40" s="3">
        <v>246</v>
      </c>
      <c r="S40" s="3">
        <v>4012.5099999999998</v>
      </c>
      <c r="T40" s="3">
        <v>219.35</v>
      </c>
      <c r="U40" s="3">
        <v>3041.95</v>
      </c>
      <c r="V40" s="3">
        <v>228.53000000000003</v>
      </c>
      <c r="W40" s="3">
        <v>1633.83</v>
      </c>
      <c r="X40" s="3">
        <v>208.41</v>
      </c>
      <c r="Y40" s="3">
        <v>2852.02</v>
      </c>
      <c r="Z40" s="3">
        <v>204.62</v>
      </c>
      <c r="AA40" s="4">
        <f t="shared" si="0"/>
        <v>16.211076914184982</v>
      </c>
      <c r="AB40" s="4">
        <f t="shared" si="1"/>
        <v>11.733586881975183</v>
      </c>
      <c r="AC40" s="4">
        <f t="shared" si="2"/>
        <v>0.72380058055909202</v>
      </c>
      <c r="AD40" s="5">
        <f t="shared" si="3"/>
        <v>-0.46633582999345241</v>
      </c>
      <c r="AE40" s="4"/>
      <c r="AF40" s="4">
        <f t="shared" si="4"/>
        <v>230.68999999999997</v>
      </c>
      <c r="AG40" s="4">
        <f t="shared" si="5"/>
        <v>213.85333333333335</v>
      </c>
      <c r="AH40" s="4">
        <f t="shared" si="6"/>
        <v>0.92701605328940739</v>
      </c>
      <c r="AI40" s="6">
        <f t="shared" si="7"/>
        <v>-0.10933377243301361</v>
      </c>
      <c r="AJ40" s="4"/>
      <c r="AK40" s="4"/>
    </row>
    <row r="41" spans="1:37" s="3" customFormat="1" x14ac:dyDescent="0.3">
      <c r="A41" s="3" t="s">
        <v>50</v>
      </c>
      <c r="B41" s="3">
        <v>21</v>
      </c>
      <c r="C41" s="3">
        <v>56802</v>
      </c>
      <c r="D41" s="3">
        <v>9254</v>
      </c>
      <c r="E41" s="3">
        <v>180046</v>
      </c>
      <c r="F41" s="3">
        <v>12634</v>
      </c>
      <c r="G41" s="3">
        <v>118526</v>
      </c>
      <c r="H41" s="3">
        <v>7757</v>
      </c>
      <c r="I41" s="3">
        <v>168260</v>
      </c>
      <c r="J41" s="3">
        <v>14377</v>
      </c>
      <c r="K41" s="3">
        <v>60610</v>
      </c>
      <c r="L41" s="3">
        <v>15322</v>
      </c>
      <c r="M41" s="3">
        <v>137091</v>
      </c>
      <c r="N41" s="3">
        <v>8551</v>
      </c>
      <c r="O41" s="3">
        <v>8316.49</v>
      </c>
      <c r="P41" s="3">
        <v>588.86</v>
      </c>
      <c r="Q41" s="3">
        <v>9350.9500000000007</v>
      </c>
      <c r="R41" s="3">
        <v>611.68999999999994</v>
      </c>
      <c r="S41" s="3">
        <v>10266.75</v>
      </c>
      <c r="T41" s="3">
        <v>561.36</v>
      </c>
      <c r="U41" s="3">
        <v>10476.469999999999</v>
      </c>
      <c r="V41" s="3">
        <v>872.87999999999988</v>
      </c>
      <c r="W41" s="3">
        <v>5738.66</v>
      </c>
      <c r="X41" s="3">
        <v>838.57999999999993</v>
      </c>
      <c r="Y41" s="3">
        <v>8788.18</v>
      </c>
      <c r="Z41" s="3">
        <v>579</v>
      </c>
      <c r="AA41" s="4">
        <f t="shared" si="0"/>
        <v>15.854493135290681</v>
      </c>
      <c r="AB41" s="4">
        <f t="shared" si="1"/>
        <v>10.916283192022561</v>
      </c>
      <c r="AC41" s="4">
        <f t="shared" si="2"/>
        <v>0.68852930830843739</v>
      </c>
      <c r="AD41" s="5">
        <f t="shared" si="3"/>
        <v>-0.53841002868789667</v>
      </c>
      <c r="AE41" s="4"/>
      <c r="AF41" s="4">
        <f t="shared" si="4"/>
        <v>587.30333333333328</v>
      </c>
      <c r="AG41" s="4">
        <f t="shared" si="5"/>
        <v>763.48666666666668</v>
      </c>
      <c r="AH41" s="4">
        <f t="shared" si="6"/>
        <v>1.2999869459847553</v>
      </c>
      <c r="AI41" s="6">
        <f t="shared" si="7"/>
        <v>0.37849713628633447</v>
      </c>
      <c r="AJ41" s="4"/>
      <c r="AK41" s="4"/>
    </row>
    <row r="42" spans="1:37" s="3" customFormat="1" x14ac:dyDescent="0.3">
      <c r="A42" s="3" t="s">
        <v>51</v>
      </c>
      <c r="B42" s="3">
        <v>21</v>
      </c>
      <c r="C42" s="3">
        <v>1145</v>
      </c>
      <c r="D42" s="3">
        <v>275</v>
      </c>
      <c r="E42" s="3">
        <v>3695</v>
      </c>
      <c r="F42" s="3">
        <v>335</v>
      </c>
      <c r="G42" s="3">
        <v>1774</v>
      </c>
      <c r="H42" s="3">
        <v>296</v>
      </c>
      <c r="I42" s="3">
        <v>1132</v>
      </c>
      <c r="J42" s="3">
        <v>188</v>
      </c>
      <c r="K42" s="3">
        <v>659</v>
      </c>
      <c r="L42" s="3">
        <v>175</v>
      </c>
      <c r="M42" s="3">
        <v>1681</v>
      </c>
      <c r="N42" s="3">
        <v>200</v>
      </c>
      <c r="O42" s="3">
        <v>167.64000000000001</v>
      </c>
      <c r="P42" s="3">
        <v>17.5</v>
      </c>
      <c r="Q42" s="3">
        <v>191.91</v>
      </c>
      <c r="R42" s="3">
        <v>16.22</v>
      </c>
      <c r="S42" s="3">
        <v>153.66</v>
      </c>
      <c r="T42" s="3">
        <v>21.419999999999998</v>
      </c>
      <c r="U42" s="3">
        <v>70.47999999999999</v>
      </c>
      <c r="V42" s="3">
        <v>11.41</v>
      </c>
      <c r="W42" s="3">
        <v>62.4</v>
      </c>
      <c r="X42" s="3">
        <v>9.58</v>
      </c>
      <c r="Y42" s="3">
        <v>107.75999999999999</v>
      </c>
      <c r="Z42" s="3">
        <v>13.540000000000001</v>
      </c>
      <c r="AA42" s="4">
        <f t="shared" si="0"/>
        <v>9.3073993471164318</v>
      </c>
      <c r="AB42" s="4">
        <f t="shared" si="1"/>
        <v>6.9690124529394719</v>
      </c>
      <c r="AC42" s="4">
        <f t="shared" si="2"/>
        <v>0.74876044242139173</v>
      </c>
      <c r="AD42" s="5">
        <f t="shared" si="3"/>
        <v>-0.41742387661932229</v>
      </c>
      <c r="AE42" s="4"/>
      <c r="AF42" s="4">
        <f t="shared" si="4"/>
        <v>18.38</v>
      </c>
      <c r="AG42" s="4">
        <f t="shared" si="5"/>
        <v>11.51</v>
      </c>
      <c r="AH42" s="4">
        <f t="shared" si="6"/>
        <v>0.62622415669205655</v>
      </c>
      <c r="AI42" s="6">
        <f t="shared" si="7"/>
        <v>-0.67524893315680423</v>
      </c>
      <c r="AJ42" s="4"/>
      <c r="AK42" s="4"/>
    </row>
    <row r="43" spans="1:37" s="3" customFormat="1" x14ac:dyDescent="0.3">
      <c r="A43" s="3" t="s">
        <v>52</v>
      </c>
      <c r="B43" s="3">
        <v>21</v>
      </c>
      <c r="C43" s="3">
        <v>4321</v>
      </c>
      <c r="D43" s="3">
        <v>2362</v>
      </c>
      <c r="E43" s="3">
        <v>12328</v>
      </c>
      <c r="F43" s="3">
        <v>3235</v>
      </c>
      <c r="G43" s="3">
        <v>8022</v>
      </c>
      <c r="H43" s="3">
        <v>2105</v>
      </c>
      <c r="I43" s="3">
        <v>4524</v>
      </c>
      <c r="J43" s="3">
        <v>2645</v>
      </c>
      <c r="K43" s="3">
        <v>1459</v>
      </c>
      <c r="L43" s="3">
        <v>3062</v>
      </c>
      <c r="M43" s="3">
        <v>4147</v>
      </c>
      <c r="N43" s="3">
        <v>3205</v>
      </c>
      <c r="O43" s="3">
        <v>632.65</v>
      </c>
      <c r="P43" s="3">
        <v>150.30000000000001</v>
      </c>
      <c r="Q43" s="3">
        <v>640.27</v>
      </c>
      <c r="R43" s="3">
        <v>156.63</v>
      </c>
      <c r="S43" s="3">
        <v>694.87</v>
      </c>
      <c r="T43" s="3">
        <v>152.34</v>
      </c>
      <c r="U43" s="3">
        <v>281.68</v>
      </c>
      <c r="V43" s="3">
        <v>160.59</v>
      </c>
      <c r="W43" s="3">
        <v>138.14000000000001</v>
      </c>
      <c r="X43" s="3">
        <v>167.57999999999998</v>
      </c>
      <c r="Y43" s="3">
        <v>265.84000000000003</v>
      </c>
      <c r="Z43" s="3">
        <v>217.01999999999998</v>
      </c>
      <c r="AA43" s="4">
        <f t="shared" si="0"/>
        <v>4.2846038278137044</v>
      </c>
      <c r="AB43" s="4">
        <f t="shared" si="1"/>
        <v>1.2576532951814967</v>
      </c>
      <c r="AC43" s="4">
        <f t="shared" si="2"/>
        <v>0.29352849078306426</v>
      </c>
      <c r="AD43" s="5">
        <f t="shared" si="3"/>
        <v>-1.7684275523133419</v>
      </c>
      <c r="AE43" s="4"/>
      <c r="AF43" s="4">
        <f t="shared" si="4"/>
        <v>153.09</v>
      </c>
      <c r="AG43" s="4">
        <f t="shared" si="5"/>
        <v>181.73</v>
      </c>
      <c r="AH43" s="4">
        <f t="shared" si="6"/>
        <v>1.187079495721471</v>
      </c>
      <c r="AI43" s="6">
        <f t="shared" si="7"/>
        <v>0.24741655186513259</v>
      </c>
      <c r="AJ43" s="4"/>
      <c r="AK43" s="4"/>
    </row>
    <row r="44" spans="1:37" s="3" customFormat="1" x14ac:dyDescent="0.3">
      <c r="A44" s="3" t="s">
        <v>53</v>
      </c>
      <c r="B44" s="3">
        <v>20</v>
      </c>
      <c r="C44" s="3">
        <v>405</v>
      </c>
      <c r="D44" s="3">
        <v>203</v>
      </c>
      <c r="E44" s="3">
        <v>1996</v>
      </c>
      <c r="F44" s="3">
        <v>264</v>
      </c>
      <c r="G44" s="3">
        <v>699</v>
      </c>
      <c r="H44" s="3">
        <v>141</v>
      </c>
      <c r="I44" s="3">
        <v>1116</v>
      </c>
      <c r="J44" s="3">
        <v>163</v>
      </c>
      <c r="K44" s="3">
        <v>504</v>
      </c>
      <c r="L44" s="3">
        <v>174</v>
      </c>
      <c r="M44" s="3">
        <v>1301</v>
      </c>
      <c r="N44" s="3">
        <v>89</v>
      </c>
      <c r="O44" s="3">
        <v>59.3</v>
      </c>
      <c r="P44" s="3">
        <v>12.919999999999998</v>
      </c>
      <c r="Q44" s="3">
        <v>103.67</v>
      </c>
      <c r="R44" s="3">
        <v>12.78</v>
      </c>
      <c r="S44" s="3">
        <v>60.55</v>
      </c>
      <c r="T44" s="3">
        <v>10.199999999999999</v>
      </c>
      <c r="U44" s="3">
        <v>69.489999999999995</v>
      </c>
      <c r="V44" s="3">
        <v>9.9</v>
      </c>
      <c r="W44" s="3">
        <v>47.72</v>
      </c>
      <c r="X44" s="3">
        <v>9.52</v>
      </c>
      <c r="Y44" s="3">
        <v>83.4</v>
      </c>
      <c r="Z44" s="3">
        <v>6.0299999999999994</v>
      </c>
      <c r="AA44" s="4">
        <f t="shared" si="0"/>
        <v>6.2261838440111434</v>
      </c>
      <c r="AB44" s="4">
        <f t="shared" si="1"/>
        <v>7.8825147347740661</v>
      </c>
      <c r="AC44" s="4">
        <f t="shared" si="2"/>
        <v>1.2660266597100434</v>
      </c>
      <c r="AD44" s="5">
        <f t="shared" si="3"/>
        <v>0.34030778503995718</v>
      </c>
      <c r="AE44" s="4"/>
      <c r="AF44" s="4">
        <f t="shared" si="4"/>
        <v>11.966666666666663</v>
      </c>
      <c r="AG44" s="4">
        <f t="shared" si="5"/>
        <v>8.4833333333333343</v>
      </c>
      <c r="AH44" s="4">
        <f t="shared" si="6"/>
        <v>0.70891364902506993</v>
      </c>
      <c r="AI44" s="6">
        <f t="shared" si="7"/>
        <v>-0.49631818774735553</v>
      </c>
      <c r="AJ44" s="4"/>
      <c r="AK44" s="4"/>
    </row>
    <row r="45" spans="1:37" s="3" customFormat="1" x14ac:dyDescent="0.3">
      <c r="A45" s="3" t="s">
        <v>54</v>
      </c>
      <c r="B45" s="3">
        <v>21</v>
      </c>
      <c r="C45" s="3">
        <v>724</v>
      </c>
      <c r="D45" s="3">
        <v>668</v>
      </c>
      <c r="E45" s="3">
        <v>2967</v>
      </c>
      <c r="F45" s="3">
        <v>888</v>
      </c>
      <c r="G45" s="3">
        <v>1558</v>
      </c>
      <c r="H45" s="3">
        <v>461</v>
      </c>
      <c r="I45" s="3">
        <v>1652</v>
      </c>
      <c r="J45" s="3">
        <v>568</v>
      </c>
      <c r="K45" s="3">
        <v>634</v>
      </c>
      <c r="L45" s="3">
        <v>654</v>
      </c>
      <c r="M45" s="3">
        <v>2085</v>
      </c>
      <c r="N45" s="3">
        <v>461</v>
      </c>
      <c r="O45" s="3">
        <v>106</v>
      </c>
      <c r="P45" s="3">
        <v>42.510000000000005</v>
      </c>
      <c r="Q45" s="3">
        <v>154.1</v>
      </c>
      <c r="R45" s="3">
        <v>42.989999999999995</v>
      </c>
      <c r="S45" s="3">
        <v>134.94999999999999</v>
      </c>
      <c r="T45" s="3">
        <v>33.36</v>
      </c>
      <c r="U45" s="3">
        <v>102.85999999999999</v>
      </c>
      <c r="V45" s="3">
        <v>34.489999999999995</v>
      </c>
      <c r="W45" s="3">
        <v>60.029999999999994</v>
      </c>
      <c r="X45" s="3">
        <v>35.79</v>
      </c>
      <c r="Y45" s="3">
        <v>133.66</v>
      </c>
      <c r="Z45" s="3">
        <v>31.21</v>
      </c>
      <c r="AA45" s="4">
        <f t="shared" si="0"/>
        <v>3.3236580851421844</v>
      </c>
      <c r="AB45" s="4">
        <f t="shared" si="1"/>
        <v>2.9219627549512261</v>
      </c>
      <c r="AC45" s="4">
        <f t="shared" si="2"/>
        <v>0.87914059752816787</v>
      </c>
      <c r="AD45" s="5">
        <f t="shared" si="3"/>
        <v>-0.18583418647416583</v>
      </c>
      <c r="AE45" s="4"/>
      <c r="AF45" s="4">
        <f t="shared" si="4"/>
        <v>39.619999999999997</v>
      </c>
      <c r="AG45" s="4">
        <f t="shared" si="5"/>
        <v>33.830000000000005</v>
      </c>
      <c r="AH45" s="4">
        <f t="shared" si="6"/>
        <v>0.85386168601716328</v>
      </c>
      <c r="AI45" s="6">
        <f t="shared" si="7"/>
        <v>-0.22792570309549778</v>
      </c>
      <c r="AJ45" s="4"/>
      <c r="AK45" s="4"/>
    </row>
    <row r="46" spans="1:37" s="3" customFormat="1" x14ac:dyDescent="0.3">
      <c r="A46" s="3" t="s">
        <v>55</v>
      </c>
      <c r="B46" s="3">
        <v>21</v>
      </c>
      <c r="C46" s="3">
        <v>317</v>
      </c>
      <c r="D46" s="3">
        <v>280</v>
      </c>
      <c r="E46" s="3">
        <v>1117</v>
      </c>
      <c r="F46" s="3">
        <v>389</v>
      </c>
      <c r="G46" s="3">
        <v>574</v>
      </c>
      <c r="H46" s="3">
        <v>195</v>
      </c>
      <c r="I46" s="3">
        <v>452</v>
      </c>
      <c r="J46" s="3">
        <v>277</v>
      </c>
      <c r="K46" s="3">
        <v>220</v>
      </c>
      <c r="L46" s="3">
        <v>293</v>
      </c>
      <c r="M46" s="3">
        <v>564</v>
      </c>
      <c r="N46" s="3">
        <v>175</v>
      </c>
      <c r="O46" s="3">
        <v>46.410000000000004</v>
      </c>
      <c r="P46" s="3">
        <v>17.82</v>
      </c>
      <c r="Q46" s="3">
        <v>58.010000000000005</v>
      </c>
      <c r="R46" s="3">
        <v>18.830000000000002</v>
      </c>
      <c r="S46" s="3">
        <v>49.72</v>
      </c>
      <c r="T46" s="3">
        <v>14.11</v>
      </c>
      <c r="U46" s="3">
        <v>28.139999999999997</v>
      </c>
      <c r="V46" s="3">
        <v>16.82</v>
      </c>
      <c r="W46" s="3">
        <v>20.830000000000002</v>
      </c>
      <c r="X46" s="3">
        <v>16.04</v>
      </c>
      <c r="Y46" s="3">
        <v>36.160000000000004</v>
      </c>
      <c r="Z46" s="3">
        <v>11.85</v>
      </c>
      <c r="AA46" s="4">
        <f t="shared" si="0"/>
        <v>3.0366430260047279</v>
      </c>
      <c r="AB46" s="4">
        <f t="shared" si="1"/>
        <v>1.9040483113397448</v>
      </c>
      <c r="AC46" s="4">
        <f t="shared" si="2"/>
        <v>0.62702408384329478</v>
      </c>
      <c r="AD46" s="5">
        <f t="shared" si="3"/>
        <v>-0.67340723722848117</v>
      </c>
      <c r="AE46" s="4"/>
      <c r="AF46" s="4">
        <f t="shared" si="4"/>
        <v>16.920000000000002</v>
      </c>
      <c r="AG46" s="4">
        <f t="shared" si="5"/>
        <v>14.903333333333334</v>
      </c>
      <c r="AH46" s="4">
        <f t="shared" si="6"/>
        <v>0.88081166272655631</v>
      </c>
      <c r="AI46" s="6">
        <f t="shared" si="7"/>
        <v>-0.18309452329846421</v>
      </c>
      <c r="AJ46" s="4"/>
      <c r="AK46" s="4"/>
    </row>
    <row r="47" spans="1:37" s="3" customFormat="1" x14ac:dyDescent="0.3">
      <c r="A47" s="3" t="s">
        <v>56</v>
      </c>
      <c r="B47" s="3">
        <v>21</v>
      </c>
      <c r="C47" s="3">
        <v>4374</v>
      </c>
      <c r="D47" s="3">
        <v>4859</v>
      </c>
      <c r="E47" s="3">
        <v>20880</v>
      </c>
      <c r="F47" s="3">
        <v>5872</v>
      </c>
      <c r="G47" s="3">
        <v>7606</v>
      </c>
      <c r="H47" s="3">
        <v>3329</v>
      </c>
      <c r="I47" s="3">
        <v>4696</v>
      </c>
      <c r="J47" s="3">
        <v>2770</v>
      </c>
      <c r="K47" s="3">
        <v>2688</v>
      </c>
      <c r="L47" s="3">
        <v>3084</v>
      </c>
      <c r="M47" s="3">
        <v>8415</v>
      </c>
      <c r="N47" s="3">
        <v>3359</v>
      </c>
      <c r="O47" s="3">
        <v>640.41000000000008</v>
      </c>
      <c r="P47" s="3">
        <v>309.19</v>
      </c>
      <c r="Q47" s="3">
        <v>1084.4299999999998</v>
      </c>
      <c r="R47" s="3">
        <v>284.3</v>
      </c>
      <c r="S47" s="3">
        <v>658.83</v>
      </c>
      <c r="T47" s="3">
        <v>240.91</v>
      </c>
      <c r="U47" s="3">
        <v>292.39</v>
      </c>
      <c r="V47" s="3">
        <v>168.18</v>
      </c>
      <c r="W47" s="3">
        <v>254.5</v>
      </c>
      <c r="X47" s="3">
        <v>168.79000000000002</v>
      </c>
      <c r="Y47" s="3">
        <v>539.43999999999994</v>
      </c>
      <c r="Z47" s="3">
        <v>227.44</v>
      </c>
      <c r="AA47" s="4">
        <f t="shared" si="0"/>
        <v>2.8567473633748803</v>
      </c>
      <c r="AB47" s="4">
        <f t="shared" si="1"/>
        <v>1.9247178469552271</v>
      </c>
      <c r="AC47" s="4">
        <f t="shared" si="2"/>
        <v>0.67374450804827912</v>
      </c>
      <c r="AD47" s="5">
        <f t="shared" si="3"/>
        <v>-0.569726486938813</v>
      </c>
      <c r="AE47" s="4"/>
      <c r="AF47" s="4">
        <f t="shared" si="4"/>
        <v>278.13333333333333</v>
      </c>
      <c r="AG47" s="4">
        <f t="shared" si="5"/>
        <v>188.13666666666668</v>
      </c>
      <c r="AH47" s="4">
        <f t="shared" si="6"/>
        <v>0.67642617449664433</v>
      </c>
      <c r="AI47" s="6">
        <f t="shared" si="7"/>
        <v>-0.5639956085784148</v>
      </c>
      <c r="AJ47" s="4"/>
      <c r="AK47" s="4"/>
    </row>
    <row r="48" spans="1:37" s="3" customFormat="1" x14ac:dyDescent="0.3">
      <c r="A48" s="3" t="s">
        <v>57</v>
      </c>
      <c r="B48" s="3">
        <v>21</v>
      </c>
      <c r="C48" s="3">
        <v>1779</v>
      </c>
      <c r="D48" s="3">
        <v>95</v>
      </c>
      <c r="E48" s="3">
        <v>5836</v>
      </c>
      <c r="F48" s="3">
        <v>102</v>
      </c>
      <c r="G48" s="3">
        <v>3043</v>
      </c>
      <c r="H48" s="3">
        <v>64</v>
      </c>
      <c r="I48" s="3">
        <v>21800</v>
      </c>
      <c r="J48" s="3">
        <v>324</v>
      </c>
      <c r="K48" s="3">
        <v>8768</v>
      </c>
      <c r="L48" s="3">
        <v>324</v>
      </c>
      <c r="M48" s="3">
        <v>18433</v>
      </c>
      <c r="N48" s="3">
        <v>330</v>
      </c>
      <c r="O48" s="3">
        <v>260.46999999999997</v>
      </c>
      <c r="P48" s="3">
        <v>6.05</v>
      </c>
      <c r="Q48" s="3">
        <v>303.10000000000002</v>
      </c>
      <c r="R48" s="3">
        <v>4.9399999999999995</v>
      </c>
      <c r="S48" s="3">
        <v>263.59000000000003</v>
      </c>
      <c r="T48" s="3">
        <v>4.63</v>
      </c>
      <c r="U48" s="3">
        <v>1357.35</v>
      </c>
      <c r="V48" s="3">
        <v>19.669999999999998</v>
      </c>
      <c r="W48" s="3">
        <v>830.17000000000007</v>
      </c>
      <c r="X48" s="3">
        <v>17.73</v>
      </c>
      <c r="Y48" s="3">
        <v>1181.6399999999999</v>
      </c>
      <c r="Z48" s="3">
        <v>22.34</v>
      </c>
      <c r="AA48" s="4">
        <f t="shared" si="0"/>
        <v>52.955185659411015</v>
      </c>
      <c r="AB48" s="4">
        <f t="shared" si="1"/>
        <v>56.397053900234354</v>
      </c>
      <c r="AC48" s="4">
        <f t="shared" si="2"/>
        <v>1.0649958676938689</v>
      </c>
      <c r="AD48" s="5">
        <f t="shared" si="3"/>
        <v>9.0847832639725082E-2</v>
      </c>
      <c r="AE48" s="4"/>
      <c r="AF48" s="4">
        <f t="shared" si="4"/>
        <v>5.2066666666666661</v>
      </c>
      <c r="AG48" s="4">
        <f t="shared" si="5"/>
        <v>19.91333333333333</v>
      </c>
      <c r="AH48" s="4">
        <f t="shared" si="6"/>
        <v>3.8245838668373877</v>
      </c>
      <c r="AI48" s="6">
        <f t="shared" si="7"/>
        <v>1.9353027841688113</v>
      </c>
      <c r="AJ48" s="4"/>
      <c r="AK48" s="4"/>
    </row>
    <row r="49" spans="1:37" s="3" customFormat="1" x14ac:dyDescent="0.3">
      <c r="A49" s="3" t="s">
        <v>58</v>
      </c>
      <c r="B49" s="3">
        <v>21</v>
      </c>
      <c r="C49" s="3">
        <v>13048</v>
      </c>
      <c r="D49" s="3">
        <v>349</v>
      </c>
      <c r="E49" s="3">
        <v>26126</v>
      </c>
      <c r="F49" s="3">
        <v>366</v>
      </c>
      <c r="G49" s="3">
        <v>23756</v>
      </c>
      <c r="H49" s="3">
        <v>319</v>
      </c>
      <c r="I49" s="3">
        <v>869574</v>
      </c>
      <c r="J49" s="3">
        <v>8954</v>
      </c>
      <c r="K49" s="3">
        <v>281177</v>
      </c>
      <c r="L49" s="3">
        <v>15543</v>
      </c>
      <c r="M49" s="3">
        <v>645750</v>
      </c>
      <c r="N49" s="3">
        <v>13203</v>
      </c>
      <c r="O49" s="3">
        <v>1910.3799999999999</v>
      </c>
      <c r="P49" s="3">
        <v>22.21</v>
      </c>
      <c r="Q49" s="3">
        <v>1356.8899999999999</v>
      </c>
      <c r="R49" s="3">
        <v>17.72</v>
      </c>
      <c r="S49" s="3">
        <v>2057.75</v>
      </c>
      <c r="T49" s="3">
        <v>23.09</v>
      </c>
      <c r="U49" s="3">
        <v>54142.819999999992</v>
      </c>
      <c r="V49" s="3">
        <v>543.63</v>
      </c>
      <c r="W49" s="3">
        <v>26622.32</v>
      </c>
      <c r="X49" s="3">
        <v>850.68</v>
      </c>
      <c r="Y49" s="3">
        <v>41395.620000000003</v>
      </c>
      <c r="Z49" s="3">
        <v>893.99</v>
      </c>
      <c r="AA49" s="4">
        <f t="shared" si="0"/>
        <v>84.497302443668673</v>
      </c>
      <c r="AB49" s="4">
        <f t="shared" si="1"/>
        <v>53.38494078573612</v>
      </c>
      <c r="AC49" s="4">
        <f t="shared" si="2"/>
        <v>0.63179461641779566</v>
      </c>
      <c r="AD49" s="5">
        <f t="shared" si="3"/>
        <v>-0.66247245109228736</v>
      </c>
      <c r="AE49" s="4"/>
      <c r="AF49" s="4">
        <f t="shared" si="4"/>
        <v>21.006666666666664</v>
      </c>
      <c r="AG49" s="4">
        <f t="shared" si="5"/>
        <v>762.76666666666677</v>
      </c>
      <c r="AH49" s="4">
        <f t="shared" si="6"/>
        <v>36.310695017454783</v>
      </c>
      <c r="AI49" s="6">
        <f t="shared" si="7"/>
        <v>5.1823226396946929</v>
      </c>
      <c r="AJ49" s="4"/>
      <c r="AK49" s="4"/>
    </row>
    <row r="50" spans="1:37" s="3" customFormat="1" x14ac:dyDescent="0.3">
      <c r="A50" s="3" t="s">
        <v>59</v>
      </c>
      <c r="B50" s="3">
        <v>22</v>
      </c>
      <c r="C50" s="3">
        <v>199</v>
      </c>
      <c r="D50" s="3">
        <v>9</v>
      </c>
      <c r="E50" s="3">
        <v>426</v>
      </c>
      <c r="F50" s="3">
        <v>3</v>
      </c>
      <c r="G50" s="3">
        <v>384</v>
      </c>
      <c r="H50" s="3">
        <v>14</v>
      </c>
      <c r="I50" s="3">
        <v>17232</v>
      </c>
      <c r="J50" s="3">
        <v>317</v>
      </c>
      <c r="K50" s="3">
        <v>5605</v>
      </c>
      <c r="L50" s="3">
        <v>512</v>
      </c>
      <c r="M50" s="3">
        <v>12079</v>
      </c>
      <c r="N50" s="3">
        <v>373</v>
      </c>
      <c r="O50" s="3">
        <v>29.139999999999997</v>
      </c>
      <c r="P50" s="3">
        <v>0.57000000000000006</v>
      </c>
      <c r="Q50" s="3">
        <v>22.119999999999997</v>
      </c>
      <c r="R50" s="3">
        <v>0.15</v>
      </c>
      <c r="S50" s="3">
        <v>33.260000000000005</v>
      </c>
      <c r="T50" s="3">
        <v>1.01</v>
      </c>
      <c r="U50" s="3">
        <v>1072.9299999999998</v>
      </c>
      <c r="V50" s="3">
        <v>19.25</v>
      </c>
      <c r="W50" s="3">
        <v>530.68999999999994</v>
      </c>
      <c r="X50" s="3">
        <v>28.02</v>
      </c>
      <c r="Y50" s="3">
        <v>774.31999999999994</v>
      </c>
      <c r="Z50" s="3">
        <v>25.259999999999998</v>
      </c>
      <c r="AA50" s="4">
        <f t="shared" si="0"/>
        <v>48.855491329479769</v>
      </c>
      <c r="AB50" s="4">
        <f t="shared" si="1"/>
        <v>32.785605956156068</v>
      </c>
      <c r="AC50" s="4">
        <f t="shared" si="2"/>
        <v>0.6710730987239707</v>
      </c>
      <c r="AD50" s="5">
        <f t="shared" si="3"/>
        <v>-0.57545816985888498</v>
      </c>
      <c r="AE50" s="4"/>
      <c r="AF50" s="4">
        <f t="shared" si="4"/>
        <v>0.57666666666666666</v>
      </c>
      <c r="AG50" s="4">
        <f t="shared" si="5"/>
        <v>24.176666666666666</v>
      </c>
      <c r="AH50" s="4">
        <f t="shared" si="6"/>
        <v>41.924855491329481</v>
      </c>
      <c r="AI50" s="6">
        <f t="shared" si="7"/>
        <v>5.3897339059327596</v>
      </c>
      <c r="AJ50" s="4"/>
      <c r="AK50" s="4"/>
    </row>
    <row r="51" spans="1:37" s="3" customFormat="1" x14ac:dyDescent="0.3">
      <c r="A51" s="3" t="s">
        <v>60</v>
      </c>
      <c r="B51" s="3">
        <v>21</v>
      </c>
      <c r="C51" s="3">
        <v>6819</v>
      </c>
      <c r="D51" s="3">
        <v>1489</v>
      </c>
      <c r="E51" s="3">
        <v>21727</v>
      </c>
      <c r="F51" s="3">
        <v>1999</v>
      </c>
      <c r="G51" s="3">
        <v>9949</v>
      </c>
      <c r="H51" s="3">
        <v>1532</v>
      </c>
      <c r="I51" s="3">
        <v>11477</v>
      </c>
      <c r="J51" s="3">
        <v>2082</v>
      </c>
      <c r="K51" s="3">
        <v>7717</v>
      </c>
      <c r="L51" s="3">
        <v>2375</v>
      </c>
      <c r="M51" s="3">
        <v>18174</v>
      </c>
      <c r="N51" s="3">
        <v>2163</v>
      </c>
      <c r="O51" s="3">
        <v>998.37999999999988</v>
      </c>
      <c r="P51" s="3">
        <v>94.75</v>
      </c>
      <c r="Q51" s="3">
        <v>1128.42</v>
      </c>
      <c r="R51" s="3">
        <v>96.78</v>
      </c>
      <c r="S51" s="3">
        <v>861.78</v>
      </c>
      <c r="T51" s="3">
        <v>110.87</v>
      </c>
      <c r="U51" s="3">
        <v>714.6</v>
      </c>
      <c r="V51" s="3">
        <v>126.41</v>
      </c>
      <c r="W51" s="3">
        <v>730.66000000000008</v>
      </c>
      <c r="X51" s="3">
        <v>129.99</v>
      </c>
      <c r="Y51" s="3">
        <v>1165.04</v>
      </c>
      <c r="Z51" s="3">
        <v>146.45999999999998</v>
      </c>
      <c r="AA51" s="4">
        <f t="shared" si="0"/>
        <v>9.8828703703703713</v>
      </c>
      <c r="AB51" s="4">
        <f t="shared" si="1"/>
        <v>6.4794221317579321</v>
      </c>
      <c r="AC51" s="4">
        <f t="shared" si="2"/>
        <v>0.65562148332773373</v>
      </c>
      <c r="AD51" s="5">
        <f t="shared" si="3"/>
        <v>-0.60906496561384715</v>
      </c>
      <c r="AE51" s="4"/>
      <c r="AF51" s="4">
        <f t="shared" si="4"/>
        <v>100.8</v>
      </c>
      <c r="AG51" s="4">
        <f t="shared" si="5"/>
        <v>134.28666666666666</v>
      </c>
      <c r="AH51" s="4">
        <f t="shared" si="6"/>
        <v>1.3322089947089948</v>
      </c>
      <c r="AI51" s="6">
        <f t="shared" si="7"/>
        <v>0.41382042773828115</v>
      </c>
      <c r="AJ51" s="4"/>
      <c r="AK51" s="4"/>
    </row>
    <row r="52" spans="1:37" s="3" customFormat="1" x14ac:dyDescent="0.3">
      <c r="A52" s="3" t="s">
        <v>61</v>
      </c>
      <c r="B52" s="3">
        <v>21</v>
      </c>
      <c r="C52" s="3">
        <v>1894</v>
      </c>
      <c r="D52" s="3">
        <v>536</v>
      </c>
      <c r="E52" s="3">
        <v>5989</v>
      </c>
      <c r="F52" s="3">
        <v>657</v>
      </c>
      <c r="G52" s="3">
        <v>2713</v>
      </c>
      <c r="H52" s="3">
        <v>479</v>
      </c>
      <c r="I52" s="3">
        <v>2360</v>
      </c>
      <c r="J52" s="3">
        <v>482</v>
      </c>
      <c r="K52" s="3">
        <v>1623</v>
      </c>
      <c r="L52" s="3">
        <v>654</v>
      </c>
      <c r="M52" s="3">
        <v>3720</v>
      </c>
      <c r="N52" s="3">
        <v>487</v>
      </c>
      <c r="O52" s="3">
        <v>277.3</v>
      </c>
      <c r="P52" s="3">
        <v>34.11</v>
      </c>
      <c r="Q52" s="3">
        <v>311.05</v>
      </c>
      <c r="R52" s="3">
        <v>31.810000000000002</v>
      </c>
      <c r="S52" s="3">
        <v>235</v>
      </c>
      <c r="T52" s="3">
        <v>34.660000000000004</v>
      </c>
      <c r="U52" s="3">
        <v>146.94</v>
      </c>
      <c r="V52" s="3">
        <v>29.26</v>
      </c>
      <c r="W52" s="3">
        <v>153.67000000000002</v>
      </c>
      <c r="X52" s="3">
        <v>35.79</v>
      </c>
      <c r="Y52" s="3">
        <v>238.46999999999997</v>
      </c>
      <c r="Z52" s="3">
        <v>32.980000000000004</v>
      </c>
      <c r="AA52" s="4">
        <f t="shared" si="0"/>
        <v>8.1860210777490554</v>
      </c>
      <c r="AB52" s="4">
        <f t="shared" si="1"/>
        <v>5.4991329184943378</v>
      </c>
      <c r="AC52" s="4">
        <f t="shared" si="2"/>
        <v>0.67177116529077607</v>
      </c>
      <c r="AD52" s="5">
        <f t="shared" si="3"/>
        <v>-0.57395822337685976</v>
      </c>
      <c r="AE52" s="4"/>
      <c r="AF52" s="4">
        <f t="shared" si="4"/>
        <v>33.526666666666671</v>
      </c>
      <c r="AG52" s="4">
        <f t="shared" si="5"/>
        <v>32.676666666666669</v>
      </c>
      <c r="AH52" s="4">
        <f t="shared" si="6"/>
        <v>0.97464704712666528</v>
      </c>
      <c r="AI52" s="6">
        <f t="shared" si="7"/>
        <v>-3.7048230434175627E-2</v>
      </c>
      <c r="AJ52" s="4"/>
      <c r="AK52" s="4"/>
    </row>
    <row r="53" spans="1:37" s="3" customFormat="1" x14ac:dyDescent="0.3">
      <c r="A53" s="3" t="s">
        <v>62</v>
      </c>
      <c r="B53" s="3">
        <v>21</v>
      </c>
      <c r="C53" s="3">
        <v>1056</v>
      </c>
      <c r="D53" s="3">
        <v>725</v>
      </c>
      <c r="E53" s="3">
        <v>3328</v>
      </c>
      <c r="F53" s="3">
        <v>1040</v>
      </c>
      <c r="G53" s="3">
        <v>1655</v>
      </c>
      <c r="H53" s="3">
        <v>630</v>
      </c>
      <c r="I53" s="3">
        <v>1780</v>
      </c>
      <c r="J53" s="3">
        <v>703</v>
      </c>
      <c r="K53" s="3">
        <v>877</v>
      </c>
      <c r="L53" s="3">
        <v>768</v>
      </c>
      <c r="M53" s="3">
        <v>2205</v>
      </c>
      <c r="N53" s="3">
        <v>649</v>
      </c>
      <c r="O53" s="3">
        <v>154.60999999999999</v>
      </c>
      <c r="P53" s="3">
        <v>46.13</v>
      </c>
      <c r="Q53" s="3">
        <v>172.84</v>
      </c>
      <c r="R53" s="3">
        <v>50.35</v>
      </c>
      <c r="S53" s="3">
        <v>143.35999999999999</v>
      </c>
      <c r="T53" s="3">
        <v>45.589999999999996</v>
      </c>
      <c r="U53" s="3">
        <v>110.83</v>
      </c>
      <c r="V53" s="3">
        <v>42.68</v>
      </c>
      <c r="W53" s="3">
        <v>83.039999999999992</v>
      </c>
      <c r="X53" s="3">
        <v>42.03</v>
      </c>
      <c r="Y53" s="3">
        <v>141.35</v>
      </c>
      <c r="Z53" s="3">
        <v>43.94</v>
      </c>
      <c r="AA53" s="4">
        <f t="shared" si="0"/>
        <v>3.3139297529386922</v>
      </c>
      <c r="AB53" s="4">
        <f t="shared" si="1"/>
        <v>2.6056743101438009</v>
      </c>
      <c r="AC53" s="4">
        <f t="shared" si="2"/>
        <v>0.78627928302739913</v>
      </c>
      <c r="AD53" s="5">
        <f t="shared" si="3"/>
        <v>-0.34688625228593678</v>
      </c>
      <c r="AE53" s="4"/>
      <c r="AF53" s="4">
        <f t="shared" si="4"/>
        <v>47.356666666666662</v>
      </c>
      <c r="AG53" s="4">
        <f t="shared" si="5"/>
        <v>42.883333333333333</v>
      </c>
      <c r="AH53" s="4">
        <f t="shared" si="6"/>
        <v>0.90553952277046534</v>
      </c>
      <c r="AI53" s="6">
        <f t="shared" si="7"/>
        <v>-0.14315048511930181</v>
      </c>
      <c r="AJ53" s="4"/>
      <c r="AK53" s="4"/>
    </row>
  </sheetData>
  <mergeCells count="4">
    <mergeCell ref="C2:N2"/>
    <mergeCell ref="O2:Z2"/>
    <mergeCell ref="AA3:AD3"/>
    <mergeCell ref="AF3:AI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Data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2021-04-19T08:23:08Z</dcterms:modified>
</cp:coreProperties>
</file>