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pjhscott/Desktop/Papers to work on/Ivan_EJNMMI/"/>
    </mc:Choice>
  </mc:AlternateContent>
  <xr:revisionPtr revIDLastSave="0" documentId="13_ncr:1_{561F1A87-13FE-9E44-9974-F1A4E60CB9E4}" xr6:coauthVersionLast="47" xr6:coauthVersionMax="47" xr10:uidLastSave="{00000000-0000-0000-0000-000000000000}"/>
  <bookViews>
    <workbookView xWindow="0" yWindow="760" windowWidth="29040" windowHeight="17800" xr2:uid="{00000000-000D-0000-FFFF-FFFF00000000}"/>
  </bookViews>
  <sheets>
    <sheet name="Locametz (LOC)" sheetId="2" r:id="rId1"/>
    <sheet name="Illuccix (ICX)" sheetId="1" r:id="rId2"/>
    <sheet name="Locametz or Illuccix Fails" sheetId="3" r:id="rId3"/>
    <sheet name="Failure Rate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2" l="1"/>
  <c r="B5" i="7"/>
  <c r="B2" i="7"/>
  <c r="B4" i="7"/>
  <c r="B3" i="7"/>
  <c r="J2" i="2"/>
  <c r="N4" i="3"/>
  <c r="M4" i="3"/>
  <c r="J4" i="3"/>
  <c r="G4" i="3"/>
  <c r="J2" i="3"/>
  <c r="J3" i="3"/>
  <c r="J5" i="3"/>
  <c r="J6" i="3"/>
  <c r="J7" i="3"/>
  <c r="J8" i="3"/>
  <c r="J9" i="3"/>
  <c r="J10" i="3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117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D8" i="7"/>
  <c r="E8" i="7" s="1"/>
  <c r="F8" i="7" s="1"/>
  <c r="D9" i="7"/>
  <c r="E9" i="7" s="1"/>
  <c r="F9" i="7" s="1"/>
  <c r="D10" i="7"/>
  <c r="E10" i="7" s="1"/>
  <c r="F10" i="7" s="1"/>
  <c r="D12" i="7"/>
  <c r="E12" i="7" s="1"/>
  <c r="F12" i="7" s="1"/>
  <c r="D13" i="7"/>
  <c r="E13" i="7" s="1"/>
  <c r="F13" i="7" s="1"/>
  <c r="B11" i="7"/>
  <c r="D11" i="7" s="1"/>
  <c r="E11" i="7" s="1"/>
  <c r="F11" i="7" s="1"/>
  <c r="B7" i="7"/>
  <c r="C2" i="7"/>
  <c r="G213" i="1"/>
  <c r="G149" i="1"/>
  <c r="N10" i="3"/>
  <c r="G10" i="3"/>
  <c r="N9" i="3"/>
  <c r="G9" i="3"/>
  <c r="N8" i="3"/>
  <c r="M8" i="3"/>
  <c r="G8" i="3"/>
  <c r="N7" i="3"/>
  <c r="M7" i="3"/>
  <c r="G7" i="3"/>
  <c r="N6" i="3"/>
  <c r="M6" i="3"/>
  <c r="G6" i="3"/>
  <c r="N5" i="3"/>
  <c r="M5" i="3"/>
  <c r="G5" i="3"/>
  <c r="N3" i="3"/>
  <c r="M3" i="3"/>
  <c r="G3" i="3"/>
  <c r="N2" i="3"/>
  <c r="M2" i="3"/>
  <c r="G2" i="3"/>
  <c r="N175" i="2"/>
  <c r="G175" i="2"/>
  <c r="N174" i="2"/>
  <c r="G174" i="2"/>
  <c r="N173" i="2"/>
  <c r="G173" i="2"/>
  <c r="N172" i="2"/>
  <c r="G172" i="2"/>
  <c r="N171" i="2"/>
  <c r="G171" i="2"/>
  <c r="N170" i="2"/>
  <c r="G170" i="2"/>
  <c r="N169" i="2"/>
  <c r="G169" i="2"/>
  <c r="N168" i="2"/>
  <c r="G168" i="2"/>
  <c r="N167" i="2"/>
  <c r="G167" i="2"/>
  <c r="N166" i="2"/>
  <c r="G166" i="2"/>
  <c r="N165" i="2"/>
  <c r="G165" i="2"/>
  <c r="N164" i="2"/>
  <c r="G164" i="2"/>
  <c r="N163" i="2"/>
  <c r="G163" i="2"/>
  <c r="N162" i="2"/>
  <c r="G162" i="2"/>
  <c r="N161" i="2"/>
  <c r="G161" i="2"/>
  <c r="N160" i="2"/>
  <c r="G160" i="2"/>
  <c r="N159" i="2"/>
  <c r="G159" i="2"/>
  <c r="N158" i="2"/>
  <c r="G158" i="2"/>
  <c r="N157" i="2"/>
  <c r="G157" i="2"/>
  <c r="N156" i="2"/>
  <c r="G156" i="2"/>
  <c r="N155" i="2"/>
  <c r="G155" i="2"/>
  <c r="N154" i="2"/>
  <c r="G154" i="2"/>
  <c r="N153" i="2"/>
  <c r="G153" i="2"/>
  <c r="N152" i="2"/>
  <c r="G152" i="2"/>
  <c r="N151" i="2"/>
  <c r="G151" i="2"/>
  <c r="N150" i="2"/>
  <c r="G150" i="2"/>
  <c r="N149" i="2"/>
  <c r="G149" i="2"/>
  <c r="N148" i="2"/>
  <c r="G148" i="2"/>
  <c r="N147" i="2"/>
  <c r="G147" i="2"/>
  <c r="N146" i="2"/>
  <c r="G146" i="2"/>
  <c r="N145" i="2"/>
  <c r="G145" i="2"/>
  <c r="N144" i="2"/>
  <c r="G144" i="2"/>
  <c r="N143" i="2"/>
  <c r="G143" i="2"/>
  <c r="N142" i="2"/>
  <c r="G142" i="2"/>
  <c r="N141" i="2"/>
  <c r="G141" i="2"/>
  <c r="N140" i="2"/>
  <c r="G140" i="2"/>
  <c r="N139" i="2"/>
  <c r="G139" i="2"/>
  <c r="N138" i="2"/>
  <c r="G138" i="2"/>
  <c r="N137" i="2"/>
  <c r="G137" i="2"/>
  <c r="N136" i="2"/>
  <c r="G136" i="2"/>
  <c r="N135" i="2"/>
  <c r="G135" i="2"/>
  <c r="N134" i="2"/>
  <c r="G134" i="2"/>
  <c r="N133" i="2"/>
  <c r="G133" i="2"/>
  <c r="N132" i="2"/>
  <c r="G132" i="2"/>
  <c r="N131" i="2"/>
  <c r="G131" i="2"/>
  <c r="N130" i="2"/>
  <c r="G130" i="2"/>
  <c r="N129" i="2"/>
  <c r="G129" i="2"/>
  <c r="N128" i="2"/>
  <c r="G128" i="2"/>
  <c r="N127" i="2"/>
  <c r="G127" i="2"/>
  <c r="N126" i="2"/>
  <c r="G126" i="2"/>
  <c r="N125" i="2"/>
  <c r="G125" i="2"/>
  <c r="N124" i="2"/>
  <c r="G124" i="2"/>
  <c r="N123" i="2"/>
  <c r="G123" i="2"/>
  <c r="N122" i="2"/>
  <c r="G122" i="2"/>
  <c r="N121" i="2"/>
  <c r="G121" i="2"/>
  <c r="N120" i="2"/>
  <c r="G120" i="2"/>
  <c r="N119" i="2"/>
  <c r="G119" i="2"/>
  <c r="N118" i="2"/>
  <c r="G118" i="2"/>
  <c r="N117" i="2"/>
  <c r="G117" i="2"/>
  <c r="N116" i="2"/>
  <c r="G116" i="2"/>
  <c r="N115" i="2"/>
  <c r="G115" i="2"/>
  <c r="N114" i="2"/>
  <c r="G114" i="2"/>
  <c r="N113" i="2"/>
  <c r="G113" i="2"/>
  <c r="N112" i="2"/>
  <c r="G112" i="2"/>
  <c r="N111" i="2"/>
  <c r="G111" i="2"/>
  <c r="N110" i="2"/>
  <c r="G110" i="2"/>
  <c r="N109" i="2"/>
  <c r="G109" i="2"/>
  <c r="N108" i="2"/>
  <c r="G108" i="2"/>
  <c r="N107" i="2"/>
  <c r="M107" i="2"/>
  <c r="G107" i="2"/>
  <c r="N106" i="2"/>
  <c r="M106" i="2"/>
  <c r="G106" i="2"/>
  <c r="N105" i="2"/>
  <c r="M105" i="2"/>
  <c r="G105" i="2"/>
  <c r="N104" i="2"/>
  <c r="M104" i="2"/>
  <c r="G104" i="2"/>
  <c r="N103" i="2"/>
  <c r="M103" i="2"/>
  <c r="G103" i="2"/>
  <c r="N102" i="2"/>
  <c r="M102" i="2"/>
  <c r="G102" i="2"/>
  <c r="N101" i="2"/>
  <c r="M101" i="2"/>
  <c r="G101" i="2"/>
  <c r="N100" i="2"/>
  <c r="M100" i="2"/>
  <c r="G100" i="2"/>
  <c r="N99" i="2"/>
  <c r="M99" i="2"/>
  <c r="G99" i="2"/>
  <c r="N98" i="2"/>
  <c r="M98" i="2"/>
  <c r="G98" i="2"/>
  <c r="N97" i="2"/>
  <c r="M97" i="2"/>
  <c r="G97" i="2"/>
  <c r="N96" i="2"/>
  <c r="M96" i="2"/>
  <c r="G96" i="2"/>
  <c r="N95" i="2"/>
  <c r="M95" i="2"/>
  <c r="G95" i="2"/>
  <c r="N94" i="2"/>
  <c r="M94" i="2"/>
  <c r="G94" i="2"/>
  <c r="N93" i="2"/>
  <c r="M93" i="2"/>
  <c r="G93" i="2"/>
  <c r="N92" i="2"/>
  <c r="M92" i="2"/>
  <c r="G92" i="2"/>
  <c r="N91" i="2"/>
  <c r="M91" i="2"/>
  <c r="G91" i="2"/>
  <c r="N90" i="2"/>
  <c r="M90" i="2"/>
  <c r="G90" i="2"/>
  <c r="N89" i="2"/>
  <c r="M89" i="2"/>
  <c r="G89" i="2"/>
  <c r="N88" i="2"/>
  <c r="M88" i="2"/>
  <c r="G88" i="2"/>
  <c r="N87" i="2"/>
  <c r="M87" i="2"/>
  <c r="G87" i="2"/>
  <c r="N86" i="2"/>
  <c r="M86" i="2"/>
  <c r="G86" i="2"/>
  <c r="N85" i="2"/>
  <c r="M85" i="2"/>
  <c r="G85" i="2"/>
  <c r="N84" i="2"/>
  <c r="M84" i="2"/>
  <c r="G84" i="2"/>
  <c r="N83" i="2"/>
  <c r="M83" i="2"/>
  <c r="G83" i="2"/>
  <c r="N82" i="2"/>
  <c r="M82" i="2"/>
  <c r="G82" i="2"/>
  <c r="N81" i="2"/>
  <c r="M81" i="2"/>
  <c r="G81" i="2"/>
  <c r="N80" i="2"/>
  <c r="M80" i="2"/>
  <c r="G80" i="2"/>
  <c r="N79" i="2"/>
  <c r="M79" i="2"/>
  <c r="G79" i="2"/>
  <c r="N78" i="2"/>
  <c r="M78" i="2"/>
  <c r="G78" i="2"/>
  <c r="N77" i="2"/>
  <c r="M77" i="2"/>
  <c r="G77" i="2"/>
  <c r="N76" i="2"/>
  <c r="M76" i="2"/>
  <c r="G76" i="2"/>
  <c r="N75" i="2"/>
  <c r="M75" i="2"/>
  <c r="G75" i="2"/>
  <c r="N74" i="2"/>
  <c r="M74" i="2"/>
  <c r="G74" i="2"/>
  <c r="N73" i="2"/>
  <c r="M73" i="2"/>
  <c r="G73" i="2"/>
  <c r="N72" i="2"/>
  <c r="M72" i="2"/>
  <c r="G72" i="2"/>
  <c r="N71" i="2"/>
  <c r="M71" i="2"/>
  <c r="G71" i="2"/>
  <c r="N70" i="2"/>
  <c r="M70" i="2"/>
  <c r="G70" i="2"/>
  <c r="N69" i="2"/>
  <c r="M69" i="2"/>
  <c r="G69" i="2"/>
  <c r="N68" i="2"/>
  <c r="M68" i="2"/>
  <c r="G68" i="2"/>
  <c r="N67" i="2"/>
  <c r="M67" i="2"/>
  <c r="G67" i="2"/>
  <c r="N66" i="2"/>
  <c r="M66" i="2"/>
  <c r="G66" i="2"/>
  <c r="N65" i="2"/>
  <c r="M65" i="2"/>
  <c r="G65" i="2"/>
  <c r="N64" i="2"/>
  <c r="M64" i="2"/>
  <c r="G64" i="2"/>
  <c r="N63" i="2"/>
  <c r="M63" i="2"/>
  <c r="G63" i="2"/>
  <c r="N62" i="2"/>
  <c r="M62" i="2"/>
  <c r="G62" i="2"/>
  <c r="N61" i="2"/>
  <c r="M61" i="2"/>
  <c r="G61" i="2"/>
  <c r="N60" i="2"/>
  <c r="M60" i="2"/>
  <c r="G60" i="2"/>
  <c r="N59" i="2"/>
  <c r="M59" i="2"/>
  <c r="G59" i="2"/>
  <c r="N58" i="2"/>
  <c r="M58" i="2"/>
  <c r="G58" i="2"/>
  <c r="N57" i="2"/>
  <c r="M57" i="2"/>
  <c r="G57" i="2"/>
  <c r="N56" i="2"/>
  <c r="M56" i="2"/>
  <c r="G56" i="2"/>
  <c r="N55" i="2"/>
  <c r="M55" i="2"/>
  <c r="G55" i="2"/>
  <c r="N54" i="2"/>
  <c r="M54" i="2"/>
  <c r="G54" i="2"/>
  <c r="N53" i="2"/>
  <c r="M53" i="2"/>
  <c r="G53" i="2"/>
  <c r="N52" i="2"/>
  <c r="M52" i="2"/>
  <c r="G52" i="2"/>
  <c r="N51" i="2"/>
  <c r="M51" i="2"/>
  <c r="G51" i="2"/>
  <c r="N50" i="2"/>
  <c r="M50" i="2"/>
  <c r="G50" i="2"/>
  <c r="N49" i="2"/>
  <c r="M49" i="2"/>
  <c r="G49" i="2"/>
  <c r="N48" i="2"/>
  <c r="M48" i="2"/>
  <c r="G48" i="2"/>
  <c r="N47" i="2"/>
  <c r="M47" i="2"/>
  <c r="G47" i="2"/>
  <c r="N46" i="2"/>
  <c r="M46" i="2"/>
  <c r="G46" i="2"/>
  <c r="N45" i="2"/>
  <c r="M45" i="2"/>
  <c r="G45" i="2"/>
  <c r="N44" i="2"/>
  <c r="M44" i="2"/>
  <c r="G44" i="2"/>
  <c r="N43" i="2"/>
  <c r="M43" i="2"/>
  <c r="G43" i="2"/>
  <c r="N42" i="2"/>
  <c r="M42" i="2"/>
  <c r="G42" i="2"/>
  <c r="N41" i="2"/>
  <c r="M41" i="2"/>
  <c r="G41" i="2"/>
  <c r="N40" i="2"/>
  <c r="M40" i="2"/>
  <c r="G40" i="2"/>
  <c r="N39" i="2"/>
  <c r="M39" i="2"/>
  <c r="G39" i="2"/>
  <c r="N38" i="2"/>
  <c r="M38" i="2"/>
  <c r="G38" i="2"/>
  <c r="N37" i="2"/>
  <c r="M37" i="2"/>
  <c r="G37" i="2"/>
  <c r="N36" i="2"/>
  <c r="M36" i="2"/>
  <c r="G36" i="2"/>
  <c r="N35" i="2"/>
  <c r="M35" i="2"/>
  <c r="G35" i="2"/>
  <c r="N34" i="2"/>
  <c r="M34" i="2"/>
  <c r="G34" i="2"/>
  <c r="N33" i="2"/>
  <c r="M33" i="2"/>
  <c r="G33" i="2"/>
  <c r="N32" i="2"/>
  <c r="M32" i="2"/>
  <c r="G32" i="2"/>
  <c r="N31" i="2"/>
  <c r="M31" i="2"/>
  <c r="G31" i="2"/>
  <c r="N30" i="2"/>
  <c r="M30" i="2"/>
  <c r="G30" i="2"/>
  <c r="N29" i="2"/>
  <c r="M29" i="2"/>
  <c r="G29" i="2"/>
  <c r="N28" i="2"/>
  <c r="M28" i="2"/>
  <c r="G28" i="2"/>
  <c r="N27" i="2"/>
  <c r="M27" i="2"/>
  <c r="G27" i="2"/>
  <c r="N26" i="2"/>
  <c r="M26" i="2"/>
  <c r="G26" i="2"/>
  <c r="N25" i="2"/>
  <c r="M25" i="2"/>
  <c r="G25" i="2"/>
  <c r="N24" i="2"/>
  <c r="M24" i="2"/>
  <c r="G24" i="2"/>
  <c r="N23" i="2"/>
  <c r="M23" i="2"/>
  <c r="G23" i="2"/>
  <c r="N22" i="2"/>
  <c r="M22" i="2"/>
  <c r="G22" i="2"/>
  <c r="O21" i="2"/>
  <c r="M21" i="2"/>
  <c r="G21" i="2"/>
  <c r="O20" i="2"/>
  <c r="M20" i="2"/>
  <c r="G20" i="2"/>
  <c r="O19" i="2"/>
  <c r="M19" i="2"/>
  <c r="G19" i="2"/>
  <c r="O18" i="2"/>
  <c r="M18" i="2"/>
  <c r="G18" i="2"/>
  <c r="O17" i="2"/>
  <c r="M17" i="2"/>
  <c r="G17" i="2"/>
  <c r="O16" i="2"/>
  <c r="M16" i="2"/>
  <c r="G16" i="2"/>
  <c r="O15" i="2"/>
  <c r="M15" i="2"/>
  <c r="G15" i="2"/>
  <c r="O14" i="2"/>
  <c r="M14" i="2"/>
  <c r="G14" i="2"/>
  <c r="O13" i="2"/>
  <c r="M13" i="2"/>
  <c r="G13" i="2"/>
  <c r="O12" i="2"/>
  <c r="M12" i="2"/>
  <c r="G12" i="2"/>
  <c r="O11" i="2"/>
  <c r="M11" i="2"/>
  <c r="G11" i="2"/>
  <c r="O10" i="2"/>
  <c r="M10" i="2"/>
  <c r="G10" i="2"/>
  <c r="O9" i="2"/>
  <c r="M9" i="2"/>
  <c r="G9" i="2"/>
  <c r="O8" i="2"/>
  <c r="M8" i="2"/>
  <c r="G8" i="2"/>
  <c r="O7" i="2"/>
  <c r="M7" i="2"/>
  <c r="G7" i="2"/>
  <c r="O6" i="2"/>
  <c r="G6" i="2"/>
  <c r="N5" i="2"/>
  <c r="G5" i="2"/>
  <c r="O4" i="2"/>
  <c r="G4" i="2"/>
  <c r="M255" i="1"/>
  <c r="G255" i="1"/>
  <c r="M254" i="1"/>
  <c r="G254" i="1"/>
  <c r="M253" i="1"/>
  <c r="G253" i="1"/>
  <c r="M252" i="1"/>
  <c r="G252" i="1"/>
  <c r="M251" i="1"/>
  <c r="G251" i="1"/>
  <c r="M250" i="1"/>
  <c r="G250" i="1"/>
  <c r="M249" i="1"/>
  <c r="G249" i="1"/>
  <c r="M248" i="1"/>
  <c r="G248" i="1"/>
  <c r="M247" i="1"/>
  <c r="G247" i="1"/>
  <c r="M246" i="1"/>
  <c r="G246" i="1"/>
  <c r="M245" i="1"/>
  <c r="G245" i="1"/>
  <c r="M244" i="1"/>
  <c r="G244" i="1"/>
  <c r="M243" i="1"/>
  <c r="G243" i="1"/>
  <c r="M242" i="1"/>
  <c r="G242" i="1"/>
  <c r="M241" i="1"/>
  <c r="G241" i="1"/>
  <c r="M240" i="1"/>
  <c r="G240" i="1"/>
  <c r="M239" i="1"/>
  <c r="G239" i="1"/>
  <c r="M238" i="1"/>
  <c r="G238" i="1"/>
  <c r="M237" i="1"/>
  <c r="G237" i="1"/>
  <c r="M236" i="1"/>
  <c r="G236" i="1"/>
  <c r="M235" i="1"/>
  <c r="G235" i="1"/>
  <c r="M234" i="1"/>
  <c r="G234" i="1"/>
  <c r="M233" i="1"/>
  <c r="G233" i="1"/>
  <c r="M232" i="1"/>
  <c r="G232" i="1"/>
  <c r="M231" i="1"/>
  <c r="G231" i="1"/>
  <c r="M230" i="1"/>
  <c r="G230" i="1"/>
  <c r="M229" i="1"/>
  <c r="G229" i="1"/>
  <c r="M228" i="1"/>
  <c r="G228" i="1"/>
  <c r="M227" i="1"/>
  <c r="G227" i="1"/>
  <c r="M226" i="1"/>
  <c r="G226" i="1"/>
  <c r="M225" i="1"/>
  <c r="G225" i="1"/>
  <c r="M224" i="1"/>
  <c r="G224" i="1"/>
  <c r="M223" i="1"/>
  <c r="G223" i="1"/>
  <c r="M222" i="1"/>
  <c r="G222" i="1"/>
  <c r="M221" i="1"/>
  <c r="G221" i="1"/>
  <c r="M220" i="1"/>
  <c r="G220" i="1"/>
  <c r="M219" i="1"/>
  <c r="G219" i="1"/>
  <c r="M218" i="1"/>
  <c r="G218" i="1"/>
  <c r="M217" i="1"/>
  <c r="G217" i="1"/>
  <c r="M216" i="1"/>
  <c r="G216" i="1"/>
  <c r="M215" i="1"/>
  <c r="G215" i="1"/>
  <c r="M214" i="1"/>
  <c r="G214" i="1"/>
  <c r="M213" i="1"/>
  <c r="M212" i="1"/>
  <c r="G212" i="1"/>
  <c r="M211" i="1"/>
  <c r="G211" i="1"/>
  <c r="M210" i="1"/>
  <c r="G210" i="1"/>
  <c r="M209" i="1"/>
  <c r="G209" i="1"/>
  <c r="M208" i="1"/>
  <c r="G208" i="1"/>
  <c r="M207" i="1"/>
  <c r="G207" i="1"/>
  <c r="M206" i="1"/>
  <c r="G206" i="1"/>
  <c r="M205" i="1"/>
  <c r="G205" i="1"/>
  <c r="M204" i="1"/>
  <c r="G204" i="1"/>
  <c r="M203" i="1"/>
  <c r="G203" i="1"/>
  <c r="M202" i="1"/>
  <c r="G202" i="1"/>
  <c r="M201" i="1"/>
  <c r="G201" i="1"/>
  <c r="M200" i="1"/>
  <c r="G200" i="1"/>
  <c r="M199" i="1"/>
  <c r="G199" i="1"/>
  <c r="M198" i="1"/>
  <c r="G198" i="1"/>
  <c r="M197" i="1"/>
  <c r="G197" i="1"/>
  <c r="M196" i="1"/>
  <c r="G196" i="1"/>
  <c r="M195" i="1"/>
  <c r="G195" i="1"/>
  <c r="M194" i="1"/>
  <c r="G194" i="1"/>
  <c r="M193" i="1"/>
  <c r="G193" i="1"/>
  <c r="M192" i="1"/>
  <c r="G192" i="1"/>
  <c r="M191" i="1"/>
  <c r="G191" i="1"/>
  <c r="M190" i="1"/>
  <c r="G190" i="1"/>
  <c r="M189" i="1"/>
  <c r="G189" i="1"/>
  <c r="M188" i="1"/>
  <c r="G188" i="1"/>
  <c r="M187" i="1"/>
  <c r="G187" i="1"/>
  <c r="M186" i="1"/>
  <c r="G186" i="1"/>
  <c r="M185" i="1"/>
  <c r="G185" i="1"/>
  <c r="M184" i="1"/>
  <c r="G184" i="1"/>
  <c r="M183" i="1"/>
  <c r="G183" i="1"/>
  <c r="M182" i="1"/>
  <c r="G182" i="1"/>
  <c r="M181" i="1"/>
  <c r="G181" i="1"/>
  <c r="M180" i="1"/>
  <c r="G180" i="1"/>
  <c r="M179" i="1"/>
  <c r="G179" i="1"/>
  <c r="M178" i="1"/>
  <c r="G178" i="1"/>
  <c r="M177" i="1"/>
  <c r="G177" i="1"/>
  <c r="M176" i="1"/>
  <c r="G176" i="1"/>
  <c r="M175" i="1"/>
  <c r="G175" i="1"/>
  <c r="M174" i="1"/>
  <c r="G174" i="1"/>
  <c r="M173" i="1"/>
  <c r="G173" i="1"/>
  <c r="M172" i="1"/>
  <c r="G172" i="1"/>
  <c r="M171" i="1"/>
  <c r="G171" i="1"/>
  <c r="M170" i="1"/>
  <c r="G170" i="1"/>
  <c r="M169" i="1"/>
  <c r="G169" i="1"/>
  <c r="M168" i="1"/>
  <c r="G168" i="1"/>
  <c r="M167" i="1"/>
  <c r="G167" i="1"/>
  <c r="M166" i="1"/>
  <c r="G166" i="1"/>
  <c r="M165" i="1"/>
  <c r="G165" i="1"/>
  <c r="M164" i="1"/>
  <c r="G164" i="1"/>
  <c r="M163" i="1"/>
  <c r="G163" i="1"/>
  <c r="M162" i="1"/>
  <c r="G162" i="1"/>
  <c r="M161" i="1"/>
  <c r="G161" i="1"/>
  <c r="M160" i="1"/>
  <c r="G160" i="1"/>
  <c r="M159" i="1"/>
  <c r="G159" i="1"/>
  <c r="M158" i="1"/>
  <c r="G158" i="1"/>
  <c r="M157" i="1"/>
  <c r="G157" i="1"/>
  <c r="M156" i="1"/>
  <c r="G156" i="1"/>
  <c r="M155" i="1"/>
  <c r="G155" i="1"/>
  <c r="M154" i="1"/>
  <c r="G154" i="1"/>
  <c r="M153" i="1"/>
  <c r="G153" i="1"/>
  <c r="M152" i="1"/>
  <c r="G152" i="1"/>
  <c r="M151" i="1"/>
  <c r="G151" i="1"/>
  <c r="M150" i="1"/>
  <c r="G150" i="1"/>
  <c r="M149" i="1"/>
  <c r="M148" i="1"/>
  <c r="G148" i="1"/>
  <c r="M147" i="1"/>
  <c r="G147" i="1"/>
  <c r="M146" i="1"/>
  <c r="G146" i="1"/>
  <c r="M145" i="1"/>
  <c r="G145" i="1"/>
  <c r="M144" i="1"/>
  <c r="G144" i="1"/>
  <c r="M143" i="1"/>
  <c r="G143" i="1"/>
  <c r="M142" i="1"/>
  <c r="G142" i="1"/>
  <c r="M141" i="1"/>
  <c r="G141" i="1"/>
  <c r="M140" i="1"/>
  <c r="G140" i="1"/>
  <c r="M139" i="1"/>
  <c r="G139" i="1"/>
  <c r="M138" i="1"/>
  <c r="G138" i="1"/>
  <c r="M137" i="1"/>
  <c r="G137" i="1"/>
  <c r="M136" i="1"/>
  <c r="G136" i="1"/>
  <c r="M135" i="1"/>
  <c r="G135" i="1"/>
  <c r="M134" i="1"/>
  <c r="G134" i="1"/>
  <c r="M133" i="1"/>
  <c r="G133" i="1"/>
  <c r="M132" i="1"/>
  <c r="G132" i="1"/>
  <c r="M131" i="1"/>
  <c r="G131" i="1"/>
  <c r="M130" i="1"/>
  <c r="G130" i="1"/>
  <c r="M129" i="1"/>
  <c r="G129" i="1"/>
  <c r="M128" i="1"/>
  <c r="G128" i="1"/>
  <c r="M127" i="1"/>
  <c r="G127" i="1"/>
  <c r="M126" i="1"/>
  <c r="G126" i="1"/>
  <c r="M125" i="1"/>
  <c r="G125" i="1"/>
  <c r="M124" i="1"/>
  <c r="G124" i="1"/>
  <c r="M123" i="1"/>
  <c r="G123" i="1"/>
  <c r="M122" i="1"/>
  <c r="G122" i="1"/>
  <c r="M121" i="1"/>
  <c r="G121" i="1"/>
  <c r="M120" i="1"/>
  <c r="G120" i="1"/>
  <c r="M119" i="1"/>
  <c r="G119" i="1"/>
  <c r="M118" i="1"/>
  <c r="G118" i="1"/>
  <c r="M117" i="1"/>
  <c r="G117" i="1"/>
  <c r="M116" i="1"/>
  <c r="G116" i="1"/>
  <c r="M115" i="1"/>
  <c r="G115" i="1"/>
  <c r="M114" i="1"/>
  <c r="G114" i="1"/>
  <c r="M113" i="1"/>
  <c r="G113" i="1"/>
  <c r="M112" i="1"/>
  <c r="G112" i="1"/>
  <c r="M111" i="1"/>
  <c r="G111" i="1"/>
  <c r="M110" i="1"/>
  <c r="G110" i="1"/>
  <c r="M109" i="1"/>
  <c r="G109" i="1"/>
  <c r="M108" i="1"/>
  <c r="G108" i="1"/>
  <c r="M107" i="1"/>
  <c r="G107" i="1"/>
  <c r="M106" i="1"/>
  <c r="G106" i="1"/>
  <c r="M105" i="1"/>
  <c r="G105" i="1"/>
  <c r="M104" i="1"/>
  <c r="G104" i="1"/>
  <c r="M103" i="1"/>
  <c r="G103" i="1"/>
  <c r="M102" i="1"/>
  <c r="G102" i="1"/>
  <c r="M101" i="1"/>
  <c r="G101" i="1"/>
  <c r="M100" i="1"/>
  <c r="G100" i="1"/>
  <c r="M99" i="1"/>
  <c r="G99" i="1"/>
  <c r="M98" i="1"/>
  <c r="G98" i="1"/>
  <c r="M97" i="1"/>
  <c r="G97" i="1"/>
  <c r="M96" i="1"/>
  <c r="G96" i="1"/>
  <c r="M95" i="1"/>
  <c r="G95" i="1"/>
  <c r="M94" i="1"/>
  <c r="G94" i="1"/>
  <c r="M93" i="1"/>
  <c r="G93" i="1"/>
  <c r="M92" i="1"/>
  <c r="G92" i="1"/>
  <c r="M91" i="1"/>
  <c r="G91" i="1"/>
  <c r="M90" i="1"/>
  <c r="G90" i="1"/>
  <c r="M89" i="1"/>
  <c r="G89" i="1"/>
  <c r="M88" i="1"/>
  <c r="G88" i="1"/>
  <c r="M87" i="1"/>
  <c r="G87" i="1"/>
  <c r="M86" i="1"/>
  <c r="G86" i="1"/>
  <c r="M85" i="1"/>
  <c r="G85" i="1"/>
  <c r="M84" i="1"/>
  <c r="G84" i="1"/>
  <c r="M83" i="1"/>
  <c r="G83" i="1"/>
  <c r="M82" i="1"/>
  <c r="G82" i="1"/>
  <c r="M81" i="1"/>
  <c r="G81" i="1"/>
  <c r="M80" i="1"/>
  <c r="G80" i="1"/>
  <c r="M79" i="1"/>
  <c r="G79" i="1"/>
  <c r="M78" i="1"/>
  <c r="G78" i="1"/>
  <c r="M77" i="1"/>
  <c r="G77" i="1"/>
  <c r="M76" i="1"/>
  <c r="G76" i="1"/>
  <c r="M75" i="1"/>
  <c r="G75" i="1"/>
  <c r="M74" i="1"/>
  <c r="G74" i="1"/>
  <c r="M73" i="1"/>
  <c r="G73" i="1"/>
  <c r="M72" i="1"/>
  <c r="G72" i="1"/>
  <c r="M71" i="1"/>
  <c r="G71" i="1"/>
  <c r="M70" i="1"/>
  <c r="G70" i="1"/>
  <c r="M69" i="1"/>
  <c r="G69" i="1"/>
  <c r="M68" i="1"/>
  <c r="G68" i="1"/>
  <c r="M67" i="1"/>
  <c r="G67" i="1"/>
  <c r="M66" i="1"/>
  <c r="G66" i="1"/>
  <c r="M65" i="1"/>
  <c r="G65" i="1"/>
  <c r="M64" i="1"/>
  <c r="G64" i="1"/>
  <c r="M63" i="1"/>
  <c r="G63" i="1"/>
  <c r="M62" i="1"/>
  <c r="G62" i="1"/>
  <c r="M61" i="1"/>
  <c r="G61" i="1"/>
  <c r="M60" i="1"/>
  <c r="G60" i="1"/>
  <c r="M59" i="1"/>
  <c r="G59" i="1"/>
  <c r="M58" i="1"/>
  <c r="G58" i="1"/>
  <c r="M57" i="1"/>
  <c r="G57" i="1"/>
  <c r="M56" i="1"/>
  <c r="G56" i="1"/>
  <c r="M55" i="1"/>
  <c r="G55" i="1"/>
  <c r="M54" i="1"/>
  <c r="G54" i="1"/>
  <c r="M53" i="1"/>
  <c r="G53" i="1"/>
  <c r="M52" i="1"/>
  <c r="G52" i="1"/>
  <c r="M51" i="1"/>
  <c r="G51" i="1"/>
  <c r="M50" i="1"/>
  <c r="G50" i="1"/>
  <c r="M49" i="1"/>
  <c r="G49" i="1"/>
  <c r="M48" i="1"/>
  <c r="G48" i="1"/>
  <c r="M47" i="1"/>
  <c r="G47" i="1"/>
  <c r="M46" i="1"/>
  <c r="G46" i="1"/>
  <c r="M45" i="1"/>
  <c r="G45" i="1"/>
  <c r="M44" i="1"/>
  <c r="G44" i="1"/>
  <c r="M43" i="1"/>
  <c r="G43" i="1"/>
  <c r="M42" i="1"/>
  <c r="G42" i="1"/>
  <c r="M41" i="1"/>
  <c r="G41" i="1"/>
  <c r="M40" i="1"/>
  <c r="G40" i="1"/>
  <c r="M39" i="1"/>
  <c r="G39" i="1"/>
  <c r="M38" i="1"/>
  <c r="G38" i="1"/>
  <c r="M37" i="1"/>
  <c r="G37" i="1"/>
  <c r="M36" i="1"/>
  <c r="G36" i="1"/>
  <c r="M35" i="1"/>
  <c r="G35" i="1"/>
  <c r="M34" i="1"/>
  <c r="G34" i="1"/>
  <c r="M33" i="1"/>
  <c r="G33" i="1"/>
  <c r="M32" i="1"/>
  <c r="G32" i="1"/>
  <c r="M31" i="1"/>
  <c r="G31" i="1"/>
  <c r="M30" i="1"/>
  <c r="G30" i="1"/>
  <c r="M29" i="1"/>
  <c r="G29" i="1"/>
  <c r="M28" i="1"/>
  <c r="G28" i="1"/>
  <c r="M27" i="1"/>
  <c r="G27" i="1"/>
  <c r="M26" i="1"/>
  <c r="G26" i="1"/>
  <c r="M25" i="1"/>
  <c r="G25" i="1"/>
  <c r="M24" i="1"/>
  <c r="G24" i="1"/>
  <c r="M23" i="1"/>
  <c r="G23" i="1"/>
  <c r="M22" i="1"/>
  <c r="G22" i="1"/>
  <c r="M21" i="1"/>
  <c r="G21" i="1"/>
  <c r="M20" i="1"/>
  <c r="G20" i="1"/>
  <c r="M19" i="1"/>
  <c r="G19" i="1"/>
  <c r="M18" i="1"/>
  <c r="G18" i="1"/>
  <c r="M17" i="1"/>
  <c r="G17" i="1"/>
  <c r="M16" i="1"/>
  <c r="G16" i="1"/>
  <c r="M15" i="1"/>
  <c r="G15" i="1"/>
  <c r="M14" i="1"/>
  <c r="G14" i="1"/>
  <c r="M13" i="1"/>
  <c r="G13" i="1"/>
  <c r="M12" i="1"/>
  <c r="G12" i="1"/>
  <c r="M11" i="1"/>
  <c r="G11" i="1"/>
  <c r="M10" i="1"/>
  <c r="G10" i="1"/>
  <c r="M9" i="1"/>
  <c r="G9" i="1"/>
  <c r="M8" i="1"/>
  <c r="G8" i="1"/>
  <c r="M7" i="1"/>
  <c r="G7" i="1"/>
  <c r="M6" i="1"/>
  <c r="G6" i="1"/>
  <c r="M5" i="1"/>
  <c r="G5" i="1"/>
  <c r="M4" i="1"/>
  <c r="G4" i="1"/>
  <c r="M3" i="1"/>
  <c r="G3" i="1"/>
  <c r="M2" i="1"/>
  <c r="G2" i="1"/>
  <c r="D7" i="7" l="1"/>
  <c r="E7" i="7" s="1"/>
  <c r="F7" i="7" s="1"/>
  <c r="D4" i="7"/>
  <c r="E4" i="7" s="1"/>
  <c r="F4" i="7" s="1"/>
  <c r="D3" i="7"/>
  <c r="E3" i="7" s="1"/>
  <c r="F3" i="7" s="1"/>
  <c r="D5" i="7"/>
  <c r="E5" i="7" s="1"/>
  <c r="F5" i="7" s="1"/>
  <c r="D2" i="7"/>
  <c r="E2" i="7" l="1"/>
  <c r="F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tc={22A153DD-6228-4879-913F-0440AAE7537F}</author>
  </authors>
  <commentList>
    <comment ref="M1" authorId="0" shapeId="0" xr:uid="{22A153DD-6228-4879-913F-0440AAE7537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Some of the early rTLC samples  were analyzed using an incorrect method, resulting in Rf calculations that are off. This was corrected with a "True Rf" by changing the origin spot point (from 0 to 55) and the end point to 140 which corrected the Rf giving the "True Rf" values. </t>
      </text>
    </comment>
  </commentList>
</comments>
</file>

<file path=xl/sharedStrings.xml><?xml version="1.0" encoding="utf-8"?>
<sst xmlns="http://schemas.openxmlformats.org/spreadsheetml/2006/main" count="3213" uniqueCount="521">
  <si>
    <t>Date</t>
  </si>
  <si>
    <t>Product Lot Number</t>
  </si>
  <si>
    <t>Production Chemist</t>
  </si>
  <si>
    <t>QC Chemist</t>
  </si>
  <si>
    <t>Radiochemical Purity (%)</t>
  </si>
  <si>
    <t>Rf</t>
  </si>
  <si>
    <t>Volume (mL)</t>
  </si>
  <si>
    <t>pH</t>
  </si>
  <si>
    <t>Comments</t>
  </si>
  <si>
    <t>101722ICX-1</t>
  </si>
  <si>
    <t>FPGE06</t>
  </si>
  <si>
    <t>pass</t>
  </si>
  <si>
    <t>101722ICX-2</t>
  </si>
  <si>
    <t>BPGE18</t>
  </si>
  <si>
    <t>101822ICX-3</t>
  </si>
  <si>
    <t>101822ICX-4</t>
  </si>
  <si>
    <t>101922ICX-5</t>
  </si>
  <si>
    <t>101922ICX-6</t>
  </si>
  <si>
    <t>102022ICX-7</t>
  </si>
  <si>
    <t>102022ICX-8</t>
  </si>
  <si>
    <t>102122ICX-9</t>
  </si>
  <si>
    <t>102122ICX-10</t>
  </si>
  <si>
    <t>102422ICX-11</t>
  </si>
  <si>
    <t>102422ICX-12</t>
  </si>
  <si>
    <t>102522ICX-13</t>
  </si>
  <si>
    <t>102622ICX-14</t>
  </si>
  <si>
    <t>102622ICX-15</t>
  </si>
  <si>
    <t>110722ICX-16</t>
  </si>
  <si>
    <t>110722ICX-17</t>
  </si>
  <si>
    <t>110822ICX-18</t>
  </si>
  <si>
    <t>110822ICX-19</t>
  </si>
  <si>
    <t>110922ICX-20</t>
  </si>
  <si>
    <t>110922ICX-21</t>
  </si>
  <si>
    <t>111022ICX-22</t>
  </si>
  <si>
    <t>111022ICX-23</t>
  </si>
  <si>
    <t>111122ICX-24</t>
  </si>
  <si>
    <t>111122ICX-25</t>
  </si>
  <si>
    <t>111422ICX-26</t>
  </si>
  <si>
    <t>111422ICX-27</t>
  </si>
  <si>
    <t>111522ICX-28</t>
  </si>
  <si>
    <t>111522ICX-29</t>
  </si>
  <si>
    <t>111622ICX-30</t>
  </si>
  <si>
    <t>111722ICX-31</t>
  </si>
  <si>
    <t>111722ICX-32</t>
  </si>
  <si>
    <t>111822ICX-33</t>
  </si>
  <si>
    <t>111822ICX-34</t>
  </si>
  <si>
    <t>021023ICX-01</t>
  </si>
  <si>
    <t>LPGE35</t>
  </si>
  <si>
    <t>021323ICX-02</t>
  </si>
  <si>
    <t>021523ICX-03</t>
  </si>
  <si>
    <t>KPGE28</t>
  </si>
  <si>
    <t>021623ICX-04</t>
  </si>
  <si>
    <t>021723ICX-05</t>
  </si>
  <si>
    <t>022023ICX-06</t>
  </si>
  <si>
    <t>022023ICX-07</t>
  </si>
  <si>
    <t>022123ICX-08</t>
  </si>
  <si>
    <t>022123ICX-09</t>
  </si>
  <si>
    <t>022123ICX-10</t>
  </si>
  <si>
    <t>022323ICX-11</t>
  </si>
  <si>
    <t>022323ICX-12</t>
  </si>
  <si>
    <t>022423ICX-13</t>
  </si>
  <si>
    <t>022723ICX-15</t>
  </si>
  <si>
    <t>022723ICX-14</t>
  </si>
  <si>
    <t>022823ICX-16</t>
  </si>
  <si>
    <t>030223ICX-17</t>
  </si>
  <si>
    <t>030323ICX-18</t>
  </si>
  <si>
    <t>030623ICX-19</t>
  </si>
  <si>
    <t>030623ICX-20</t>
  </si>
  <si>
    <t>030723ICX-21</t>
  </si>
  <si>
    <t>030723ICX-22</t>
  </si>
  <si>
    <t>030823ICX-23</t>
  </si>
  <si>
    <t>GPGK04</t>
  </si>
  <si>
    <t>030923ICX-24</t>
  </si>
  <si>
    <t>030923ICX-25</t>
  </si>
  <si>
    <t>031023ICX-26</t>
  </si>
  <si>
    <t>031323ICX-27</t>
  </si>
  <si>
    <t>031323ICX-28</t>
  </si>
  <si>
    <t>031523ICX-30</t>
  </si>
  <si>
    <t>031423ICX-29</t>
  </si>
  <si>
    <t>031623ICX-31</t>
  </si>
  <si>
    <t>031723ICX-32</t>
  </si>
  <si>
    <t>032023ICX-33</t>
  </si>
  <si>
    <t>032123ICX-34</t>
  </si>
  <si>
    <t>032223ICX-35</t>
  </si>
  <si>
    <t>032223ICX-36</t>
  </si>
  <si>
    <t>032323ICX-37</t>
  </si>
  <si>
    <t>032423ICX-38</t>
  </si>
  <si>
    <t>032723ICX-39</t>
  </si>
  <si>
    <t>032723ICX-40</t>
  </si>
  <si>
    <t>032823ICX-41</t>
  </si>
  <si>
    <t>032923ICX-42</t>
  </si>
  <si>
    <t>033023ICX-43</t>
  </si>
  <si>
    <t>040323ICX-44</t>
  </si>
  <si>
    <t>040423ICX-45</t>
  </si>
  <si>
    <t>040523ICX-46</t>
  </si>
  <si>
    <t>040623ICX-47</t>
  </si>
  <si>
    <t>040723ICX-48</t>
  </si>
  <si>
    <t>041023ICX-49</t>
  </si>
  <si>
    <t>041123ICX-50</t>
  </si>
  <si>
    <t>041123ICX-51</t>
  </si>
  <si>
    <t>041223ICX-52</t>
  </si>
  <si>
    <t>041223ICX-54</t>
  </si>
  <si>
    <t>041323ICX-55</t>
  </si>
  <si>
    <t>041323ICX-56</t>
  </si>
  <si>
    <t>041423ICX-57</t>
  </si>
  <si>
    <t>041423ICX-58</t>
  </si>
  <si>
    <t>041723ICX-59</t>
  </si>
  <si>
    <t>041723ICX-60</t>
  </si>
  <si>
    <t>041823ICX-61</t>
  </si>
  <si>
    <t>041923ICX-62</t>
  </si>
  <si>
    <t>041923ICX-63</t>
  </si>
  <si>
    <t>042023ICX-64</t>
  </si>
  <si>
    <t>042023ICX-65</t>
  </si>
  <si>
    <t>042123ICX-66</t>
  </si>
  <si>
    <t>042123ICX-67</t>
  </si>
  <si>
    <t>042423ICX-68</t>
  </si>
  <si>
    <t>042423ICX-69</t>
  </si>
  <si>
    <t>042523ICX-70</t>
  </si>
  <si>
    <t>042623ICX-71</t>
  </si>
  <si>
    <t>042623ICX-72</t>
  </si>
  <si>
    <t>042723ICX-73</t>
  </si>
  <si>
    <t>042723ICX-74</t>
  </si>
  <si>
    <t>042823ICX-75</t>
  </si>
  <si>
    <t>050223ICX-78</t>
  </si>
  <si>
    <t>050223ICX-79</t>
  </si>
  <si>
    <t>050323ICX-80</t>
  </si>
  <si>
    <t>050423ICX-81</t>
  </si>
  <si>
    <t>050523ICX-82</t>
  </si>
  <si>
    <t>050523ICX-83</t>
  </si>
  <si>
    <t>050823ICX-84</t>
  </si>
  <si>
    <t>050823ICX-85</t>
  </si>
  <si>
    <t>050923ICX-86</t>
  </si>
  <si>
    <t>051023ICX-87</t>
  </si>
  <si>
    <t>051123ICX-88</t>
  </si>
  <si>
    <t>051123ICX-89</t>
  </si>
  <si>
    <t>051223ICX-90</t>
  </si>
  <si>
    <t>051523ICX-91</t>
  </si>
  <si>
    <t>051523ICX-92</t>
  </si>
  <si>
    <t>051623ICX-93</t>
  </si>
  <si>
    <t>051623ICX-94</t>
  </si>
  <si>
    <t>051723ICX-95</t>
  </si>
  <si>
    <t>051823ICX-96</t>
  </si>
  <si>
    <t>051923ICX-97</t>
  </si>
  <si>
    <t>052223ICX-98</t>
  </si>
  <si>
    <t>052223ICX-99</t>
  </si>
  <si>
    <t>052323ICX-100</t>
  </si>
  <si>
    <t>052423ICX-101</t>
  </si>
  <si>
    <t>052423ICX-102</t>
  </si>
  <si>
    <t>052523ICX-103</t>
  </si>
  <si>
    <t>052623ICX-104</t>
  </si>
  <si>
    <t>052623ICX-105</t>
  </si>
  <si>
    <t>053023ICX-106</t>
  </si>
  <si>
    <t>053123ICX-107</t>
  </si>
  <si>
    <t>060123ICX-108</t>
  </si>
  <si>
    <t>060223ICX-109</t>
  </si>
  <si>
    <t>060523ICX-110</t>
  </si>
  <si>
    <t>060523ICX-111</t>
  </si>
  <si>
    <t>DQGE23</t>
  </si>
  <si>
    <t>060623ICX-112</t>
  </si>
  <si>
    <t>060623ICX-113</t>
  </si>
  <si>
    <t>060723ICX-114</t>
  </si>
  <si>
    <t>060723ICX-115</t>
  </si>
  <si>
    <t>060823ICX-116</t>
  </si>
  <si>
    <t>060823ICX-117</t>
  </si>
  <si>
    <t>060923ICX-118</t>
  </si>
  <si>
    <t>060923ICX-119</t>
  </si>
  <si>
    <t>061223ICX-120</t>
  </si>
  <si>
    <t>061223ICX-121</t>
  </si>
  <si>
    <t>061323ICX-122</t>
  </si>
  <si>
    <t>061323ICX-123</t>
  </si>
  <si>
    <t>061423ICX-124</t>
  </si>
  <si>
    <t>061423ICX-125</t>
  </si>
  <si>
    <t>061523ICX-126</t>
  </si>
  <si>
    <t>061623ICX-127</t>
  </si>
  <si>
    <t>061923ICX-128</t>
  </si>
  <si>
    <t>061923ICX-129</t>
  </si>
  <si>
    <t>062023ICX-130</t>
  </si>
  <si>
    <t>062023ICX-131</t>
  </si>
  <si>
    <t>062123ICX-132</t>
  </si>
  <si>
    <t>062123ICX-133</t>
  </si>
  <si>
    <t>062223ICX-134</t>
  </si>
  <si>
    <t>062223ICX-135</t>
  </si>
  <si>
    <t>062323ICX-136</t>
  </si>
  <si>
    <t>062323ICX-137</t>
  </si>
  <si>
    <t>070523ICX-138</t>
  </si>
  <si>
    <t>070523ICX-139</t>
  </si>
  <si>
    <t>070623ICX-140</t>
  </si>
  <si>
    <t>070623ICX-141</t>
  </si>
  <si>
    <t>070723ICX-142</t>
  </si>
  <si>
    <t>070723ICX-143</t>
  </si>
  <si>
    <t>071023ICX-144</t>
  </si>
  <si>
    <t>071023ICX-145</t>
  </si>
  <si>
    <t>071123ICX-146</t>
  </si>
  <si>
    <t>071123ICX-147</t>
  </si>
  <si>
    <t>071223ICX-148</t>
  </si>
  <si>
    <t>071223ICX-149</t>
  </si>
  <si>
    <t>071323ICX-150</t>
  </si>
  <si>
    <t>071323ICX-151</t>
  </si>
  <si>
    <t>071423ICX-152</t>
  </si>
  <si>
    <t>071423ICX-153</t>
  </si>
  <si>
    <t>071723ICX-154</t>
  </si>
  <si>
    <t>071723ICX-155</t>
  </si>
  <si>
    <t>071823ICX-156</t>
  </si>
  <si>
    <t>071823ICX-157</t>
  </si>
  <si>
    <t>071923ICX-158</t>
  </si>
  <si>
    <t>071923ICX-159</t>
  </si>
  <si>
    <t>072023ICX-160</t>
  </si>
  <si>
    <t>072023ICX-161</t>
  </si>
  <si>
    <t>072123ICX-162</t>
  </si>
  <si>
    <t>072423ICX-163</t>
  </si>
  <si>
    <t>072423ICX-164</t>
  </si>
  <si>
    <t>072523ICX-165</t>
  </si>
  <si>
    <t>072523ICX-166</t>
  </si>
  <si>
    <t>072623ICX-167</t>
  </si>
  <si>
    <t>072723ICX-168</t>
  </si>
  <si>
    <t>072823ICX-169</t>
  </si>
  <si>
    <t>073123ICX-170</t>
  </si>
  <si>
    <t>073123ICX-171</t>
  </si>
  <si>
    <t>080123ICX-172</t>
  </si>
  <si>
    <t>080123ICX-173</t>
  </si>
  <si>
    <t>080223ICX-174</t>
  </si>
  <si>
    <t>080323ICX-175</t>
  </si>
  <si>
    <t>080423ICX-176</t>
  </si>
  <si>
    <t>080423ICX-177</t>
  </si>
  <si>
    <t>080723ICX-178</t>
  </si>
  <si>
    <t>080923ICX-179</t>
  </si>
  <si>
    <t>FQGE27</t>
  </si>
  <si>
    <t>081023ICX-180</t>
  </si>
  <si>
    <t>081123ICX-181</t>
  </si>
  <si>
    <t>081423ICX-182</t>
  </si>
  <si>
    <t>081423ICX-183</t>
  </si>
  <si>
    <t>081523ICX-184</t>
  </si>
  <si>
    <t>081523ICX-185</t>
  </si>
  <si>
    <t>081623ICX-186</t>
  </si>
  <si>
    <t>081723ICX-187</t>
  </si>
  <si>
    <t>081823ICX-188</t>
  </si>
  <si>
    <t>082123ICX-189</t>
  </si>
  <si>
    <t>082123ICX-190</t>
  </si>
  <si>
    <t>082223ICX-191</t>
  </si>
  <si>
    <t>082223ICX-192</t>
  </si>
  <si>
    <t>082323ICX-193</t>
  </si>
  <si>
    <t>082323ICX-194</t>
  </si>
  <si>
    <t>082423ICX-195</t>
  </si>
  <si>
    <t>082423ICX-196</t>
  </si>
  <si>
    <t>082523ICX-197</t>
  </si>
  <si>
    <t>082523ICX-198</t>
  </si>
  <si>
    <t>082823ICX-199</t>
  </si>
  <si>
    <t>082823ICX-200</t>
  </si>
  <si>
    <t>082923ICX-201</t>
  </si>
  <si>
    <t>082923ICX-202</t>
  </si>
  <si>
    <t>083023ICX-203</t>
  </si>
  <si>
    <t>083023ICX-204</t>
  </si>
  <si>
    <t>083123ICX-205</t>
  </si>
  <si>
    <t>083123ICX-206</t>
  </si>
  <si>
    <t>090123ICX-207</t>
  </si>
  <si>
    <t>090123ICX-208</t>
  </si>
  <si>
    <t>090523ICX-209</t>
  </si>
  <si>
    <t>090523ICX-210</t>
  </si>
  <si>
    <t>090623ICX-211</t>
  </si>
  <si>
    <t>090623ICX-212</t>
  </si>
  <si>
    <t>090723ICX-213</t>
  </si>
  <si>
    <t>090723ICX-214</t>
  </si>
  <si>
    <t>090823ICX-216</t>
  </si>
  <si>
    <t>090823ICX-217</t>
  </si>
  <si>
    <t>091123ICX-218</t>
  </si>
  <si>
    <t>091123ICX-219</t>
  </si>
  <si>
    <t>091223ICX-220</t>
  </si>
  <si>
    <t>091223ICX-221</t>
  </si>
  <si>
    <t>091323ICX-222</t>
  </si>
  <si>
    <t>Final Product Activity (mCi)</t>
  </si>
  <si>
    <t>True Rf</t>
  </si>
  <si>
    <t>062022LOC-3</t>
  </si>
  <si>
    <t>062422LOC-4</t>
  </si>
  <si>
    <t>LOGE02</t>
  </si>
  <si>
    <t>062822LOC-5</t>
  </si>
  <si>
    <t>062922LOC-6</t>
  </si>
  <si>
    <t>070622LOC-7</t>
  </si>
  <si>
    <t>070622LOC-8</t>
  </si>
  <si>
    <t>070722LOC-9</t>
  </si>
  <si>
    <t>070722LOC-10</t>
  </si>
  <si>
    <t>070822LOC-11</t>
  </si>
  <si>
    <t>071222LOC-12</t>
  </si>
  <si>
    <t>071422LOC-12</t>
  </si>
  <si>
    <t>071422LOC-13</t>
  </si>
  <si>
    <t>071522LOC-14</t>
  </si>
  <si>
    <t>071522LOC-15</t>
  </si>
  <si>
    <t>071822LOC-17</t>
  </si>
  <si>
    <t>071922LOC-18</t>
  </si>
  <si>
    <t>072022LOC-20</t>
  </si>
  <si>
    <t>072122LOC-21</t>
  </si>
  <si>
    <t>072622LOC-23</t>
  </si>
  <si>
    <t>072922LOC-24</t>
  </si>
  <si>
    <t>080122LOC-25</t>
  </si>
  <si>
    <t>080222LOC-26</t>
  </si>
  <si>
    <t>080222LOC-27</t>
  </si>
  <si>
    <t>080322LOC-28</t>
  </si>
  <si>
    <t>080422LOC-29</t>
  </si>
  <si>
    <t>080422LOC-30</t>
  </si>
  <si>
    <t>080522LOC-31</t>
  </si>
  <si>
    <t>080822LOC-32</t>
  </si>
  <si>
    <t>080822LOC-33</t>
  </si>
  <si>
    <t>080922LOC-34</t>
  </si>
  <si>
    <t>080922LOC-35</t>
  </si>
  <si>
    <t>081022LOC-37</t>
  </si>
  <si>
    <t>081122LOC-38</t>
  </si>
  <si>
    <t>081222LOC-39</t>
  </si>
  <si>
    <t>081222LOC-40</t>
  </si>
  <si>
    <t>081522LOC-41</t>
  </si>
  <si>
    <t>081522LOC-42</t>
  </si>
  <si>
    <t>081622LOC-43</t>
  </si>
  <si>
    <t>081622LOC-44</t>
  </si>
  <si>
    <t>081722LOC-45</t>
  </si>
  <si>
    <t>081722LOC-46</t>
  </si>
  <si>
    <t>081822LOC-48</t>
  </si>
  <si>
    <t>081822LOC-49</t>
  </si>
  <si>
    <t>081922LOC-52</t>
  </si>
  <si>
    <t>082422LOC-53</t>
  </si>
  <si>
    <t>082422LOC-54</t>
  </si>
  <si>
    <t>082522LOC-55</t>
  </si>
  <si>
    <t>082522LOC-56</t>
  </si>
  <si>
    <t>082622LOC-57</t>
  </si>
  <si>
    <t>082722LOC-58</t>
  </si>
  <si>
    <t>082922LOC-59</t>
  </si>
  <si>
    <t>082922LOC-60</t>
  </si>
  <si>
    <t>083022LOC-61</t>
  </si>
  <si>
    <t>083022LOC-62</t>
  </si>
  <si>
    <t>083122LOC-63</t>
  </si>
  <si>
    <t>083122LOC-64</t>
  </si>
  <si>
    <t>090122LOC-65</t>
  </si>
  <si>
    <t>090122LOC-66</t>
  </si>
  <si>
    <t>090222LOC-67</t>
  </si>
  <si>
    <t>090222LOC-68</t>
  </si>
  <si>
    <t>090622LOC-69</t>
  </si>
  <si>
    <t>090622LOC-70</t>
  </si>
  <si>
    <t>090722LOC-71</t>
  </si>
  <si>
    <t>090722LOC-72</t>
  </si>
  <si>
    <t>090822LOC-73</t>
  </si>
  <si>
    <t>090922LOC-74</t>
  </si>
  <si>
    <t>091222LOC-75</t>
  </si>
  <si>
    <t>091322LOC-76</t>
  </si>
  <si>
    <t>091322LOC-77</t>
  </si>
  <si>
    <t>091422LOC-78</t>
  </si>
  <si>
    <t>091522LOC-79</t>
  </si>
  <si>
    <t>091522LOC-80</t>
  </si>
  <si>
    <t>091622LOC-81</t>
  </si>
  <si>
    <t>091622LOC-82</t>
  </si>
  <si>
    <t>091922LOC-82</t>
  </si>
  <si>
    <t>091922LOC-83</t>
  </si>
  <si>
    <t>092022LOC-84</t>
  </si>
  <si>
    <t>092022LOC-85</t>
  </si>
  <si>
    <t>092122LOC-86</t>
  </si>
  <si>
    <t>092122LOC-87</t>
  </si>
  <si>
    <t>092222LOC-88</t>
  </si>
  <si>
    <t>092322LOC-89</t>
  </si>
  <si>
    <t>092322LOC-90</t>
  </si>
  <si>
    <t>092622LOC-91</t>
  </si>
  <si>
    <t>092622LOC-92</t>
  </si>
  <si>
    <t>092722LOC-93</t>
  </si>
  <si>
    <t>092722LOC-94</t>
  </si>
  <si>
    <t>092822LOC-95</t>
  </si>
  <si>
    <t>092822LOC-96</t>
  </si>
  <si>
    <t>092922LOC-97</t>
  </si>
  <si>
    <t>092922LOC-98</t>
  </si>
  <si>
    <t>093022LOC-99</t>
  </si>
  <si>
    <t>100322LOC-100</t>
  </si>
  <si>
    <t>100322LOC-101</t>
  </si>
  <si>
    <t>100422LOC-102</t>
  </si>
  <si>
    <t>100422LOC-103</t>
  </si>
  <si>
    <t>100622LOC-104</t>
  </si>
  <si>
    <t>100722LOC-106</t>
  </si>
  <si>
    <t>101022LOC-107</t>
  </si>
  <si>
    <t>101022LOC-108</t>
  </si>
  <si>
    <t>101122LOC-109</t>
  </si>
  <si>
    <t>101222LOC-110</t>
  </si>
  <si>
    <t>101322LOC-111</t>
  </si>
  <si>
    <t>101322LOC-112</t>
  </si>
  <si>
    <t>101422LOC-113</t>
  </si>
  <si>
    <t>-</t>
  </si>
  <si>
    <t>102722LOC-114</t>
  </si>
  <si>
    <t>103122LOC-116</t>
  </si>
  <si>
    <t>110122LOC-117</t>
  </si>
  <si>
    <t>110222LOC-118</t>
  </si>
  <si>
    <t>110322LOC-119</t>
  </si>
  <si>
    <t>110422LOC-120</t>
  </si>
  <si>
    <t>112122LOC-121</t>
  </si>
  <si>
    <t>112222LOC-122</t>
  </si>
  <si>
    <t>112322LOC-123</t>
  </si>
  <si>
    <t>112822LOC-124</t>
  </si>
  <si>
    <t>112922LOC-125</t>
  </si>
  <si>
    <t>112922LOC-126</t>
  </si>
  <si>
    <t>113022LOC-127</t>
  </si>
  <si>
    <t>120122LOC-128</t>
  </si>
  <si>
    <t>120522LOC-129</t>
  </si>
  <si>
    <t>120622LOC-130</t>
  </si>
  <si>
    <t>120722LOC-131</t>
  </si>
  <si>
    <t>120822LOC-132</t>
  </si>
  <si>
    <t>120922LOC-133</t>
  </si>
  <si>
    <t>121222LOC-134</t>
  </si>
  <si>
    <t>121322LOC-136</t>
  </si>
  <si>
    <t>121422LOC-137</t>
  </si>
  <si>
    <t>121522LOC-138</t>
  </si>
  <si>
    <t>121522LOC-139</t>
  </si>
  <si>
    <t>121922LOC-140</t>
  </si>
  <si>
    <t>121922LOC-141</t>
  </si>
  <si>
    <t>122022LOC-142</t>
  </si>
  <si>
    <t>122122LOC-143</t>
  </si>
  <si>
    <t>122222LOC-144</t>
  </si>
  <si>
    <t>010423LOC-01</t>
  </si>
  <si>
    <t>010523LOC-02</t>
  </si>
  <si>
    <t>010523LOC-03</t>
  </si>
  <si>
    <t>010623LOC-04</t>
  </si>
  <si>
    <t>010623LOC-05</t>
  </si>
  <si>
    <t>010923LOC-06</t>
  </si>
  <si>
    <t>010923LOC-07</t>
  </si>
  <si>
    <t>011023LOC-08</t>
  </si>
  <si>
    <t>01123LOC-09</t>
  </si>
  <si>
    <t>01123LOC-10</t>
  </si>
  <si>
    <t>011223LOC-11</t>
  </si>
  <si>
    <t>011223LOC-12</t>
  </si>
  <si>
    <t>011323LOC-13</t>
  </si>
  <si>
    <t>011623LOC-14</t>
  </si>
  <si>
    <t>011623LOC-15</t>
  </si>
  <si>
    <t>011723LOC-16</t>
  </si>
  <si>
    <t>011723LOC-17</t>
  </si>
  <si>
    <t>011923LOC-18</t>
  </si>
  <si>
    <t>012023LOC-19</t>
  </si>
  <si>
    <t>012323LOC-20</t>
  </si>
  <si>
    <t>012323LOC-21</t>
  </si>
  <si>
    <t>012423LOC-22</t>
  </si>
  <si>
    <t>012523LOC-23</t>
  </si>
  <si>
    <t>012623LOC-24</t>
  </si>
  <si>
    <t>012723LOC-25</t>
  </si>
  <si>
    <t>013023LOC-26</t>
  </si>
  <si>
    <t>013123LOC-27</t>
  </si>
  <si>
    <t>013123LOC-28</t>
  </si>
  <si>
    <t>020123LOC-29</t>
  </si>
  <si>
    <t>020123LOC-30</t>
  </si>
  <si>
    <t>020223LOC-31</t>
  </si>
  <si>
    <t>020223LOC-32</t>
  </si>
  <si>
    <t>020323LOC-33</t>
  </si>
  <si>
    <t>020623LOC-34</t>
  </si>
  <si>
    <t>020723LOC-35</t>
  </si>
  <si>
    <t>020723LOC-36</t>
  </si>
  <si>
    <t>020823LOC-37</t>
  </si>
  <si>
    <t>020923LOC-38</t>
  </si>
  <si>
    <t>FInal Product Activity (MBq)</t>
  </si>
  <si>
    <t>071522LOC-16</t>
  </si>
  <si>
    <t>fail</t>
  </si>
  <si>
    <t>072022LOC-19</t>
  </si>
  <si>
    <t>081022LOC-36</t>
  </si>
  <si>
    <t>081822LOC-47</t>
  </si>
  <si>
    <t>081922LOC-50</t>
  </si>
  <si>
    <t>072622LOC-22</t>
  </si>
  <si>
    <t>081922LOC-51</t>
  </si>
  <si>
    <t>103122LOC-115</t>
  </si>
  <si>
    <t>Using "new" 18G 1 1/2" NML needles 
Syringe Pump</t>
  </si>
  <si>
    <t>ND</t>
  </si>
  <si>
    <t>Syringe Pump set rate at 6 mL/min, fail due to risk of Ge68 Breakthrough, not a dose issue but a generator issue, operator failure</t>
  </si>
  <si>
    <t>Locametz Production</t>
  </si>
  <si>
    <t>Illuccix Production</t>
  </si>
  <si>
    <t>- Old NMLN</t>
  </si>
  <si>
    <t>- New NMLN</t>
  </si>
  <si>
    <t>n, fails</t>
  </si>
  <si>
    <t>n, pass</t>
  </si>
  <si>
    <t>n, total</t>
  </si>
  <si>
    <t>Pass Rate</t>
  </si>
  <si>
    <t>Failure Rate</t>
  </si>
  <si>
    <t>- 1.85 GBq RN</t>
  </si>
  <si>
    <t>- 1.85 GBq, Manual</t>
  </si>
  <si>
    <t>- 1.85 GBq, Syringe Pump</t>
  </si>
  <si>
    <t>- Decayed 3.7 GBq, Manual</t>
  </si>
  <si>
    <t>- 3.7 GBq NMLN</t>
  </si>
  <si>
    <t>- 1.85 GBq NMLN</t>
  </si>
  <si>
    <t>Non-silicone coated needles used</t>
  </si>
  <si>
    <t>Silicone coated needles used, No Shake</t>
  </si>
  <si>
    <t>Gallium Generator LOT</t>
  </si>
  <si>
    <t>Gallium Source LOT</t>
  </si>
  <si>
    <t>Assay at EOS
(mCi / mL)</t>
  </si>
  <si>
    <t>Assay at EOS
 (mCi / mL)</t>
  </si>
  <si>
    <t>Apperance</t>
  </si>
  <si>
    <t>Silicone Coated Needles (0.6x60 mm)</t>
  </si>
  <si>
    <t>Non-silicone Needles (0.7x38 mm)</t>
  </si>
  <si>
    <t xml:space="preserve">Silicone Coated Needles (1.2x38 mm) </t>
  </si>
  <si>
    <t>Silicone Coated Needles (1.2x38 mm), Syringe Pump</t>
  </si>
  <si>
    <t>Silicone Coated Needles (1.2x38 mm)</t>
  </si>
  <si>
    <t>Silicone Coated Needles (1.2x38 mm), shake due to intial low pH</t>
  </si>
  <si>
    <t>Silicone Coated Needles (1.2x38 mm), Syringe Pump, shake due to intial low pH</t>
  </si>
  <si>
    <t>Silicone Coated Needles (1.2x38 mm), Leaked from line, Outlier</t>
  </si>
  <si>
    <t>Silicone Coated Needles (1.2x38 mm), Switch to top generator valve</t>
  </si>
  <si>
    <t>Silicone Coated Needles (1.2x38 mm), Syringe Pump, Syringe disloged from pump leading to reduced volume</t>
  </si>
  <si>
    <t>Silicone Coated Needles (1.2x38 mm), 2nd elution</t>
  </si>
  <si>
    <t>Needle Type Used</t>
  </si>
  <si>
    <t>Needle Type Used and Other Comments</t>
  </si>
  <si>
    <t>Gallium 
Generator LOT</t>
  </si>
  <si>
    <t>Person A</t>
  </si>
  <si>
    <t>Person B</t>
  </si>
  <si>
    <t>Person C</t>
  </si>
  <si>
    <t>Person D</t>
  </si>
  <si>
    <t>Person E</t>
  </si>
  <si>
    <t xml:space="preserve">Person A </t>
  </si>
  <si>
    <t>Person F</t>
  </si>
  <si>
    <t>Person G</t>
  </si>
  <si>
    <t>Person H</t>
  </si>
  <si>
    <t>Time from EOE to EOS (hhmm)</t>
  </si>
  <si>
    <t>Time of Elution
(EOE) (hhmm)</t>
  </si>
  <si>
    <t>End of Synthesis
(EOS) (hhmm)</t>
  </si>
  <si>
    <t>8 Sep 23 @ ND</t>
  </si>
  <si>
    <t>Final Product Activity (MBq)</t>
  </si>
  <si>
    <t>True
Rf</t>
  </si>
  <si>
    <t>clear, pink, no particulate</t>
  </si>
  <si>
    <t>clear, colorless, no particulate</t>
  </si>
  <si>
    <t>Pass/
Fail</t>
  </si>
  <si>
    <r>
      <t>041223</t>
    </r>
    <r>
      <rPr>
        <b/>
        <sz val="11"/>
        <color theme="1"/>
        <rFont val="Arial"/>
        <family val="2"/>
        <scheme val="minor"/>
      </rPr>
      <t>ICX</t>
    </r>
    <r>
      <rPr>
        <sz val="11"/>
        <color theme="1"/>
        <rFont val="Arial"/>
        <family val="2"/>
        <scheme val="minor"/>
      </rPr>
      <t>-53</t>
    </r>
  </si>
  <si>
    <r>
      <t>090823</t>
    </r>
    <r>
      <rPr>
        <b/>
        <sz val="11"/>
        <color theme="1"/>
        <rFont val="Arial"/>
        <family val="2"/>
        <scheme val="minor"/>
      </rPr>
      <t>ICX</t>
    </r>
    <r>
      <rPr>
        <sz val="11"/>
        <color theme="1"/>
        <rFont val="Arial"/>
        <family val="2"/>
        <scheme val="minor"/>
      </rPr>
      <t>-215</t>
    </r>
  </si>
  <si>
    <t>Silicone Coated Needles (1.2x38 mm), Syringe Pump, Leaked from line, Outlier</t>
  </si>
  <si>
    <t>LOC-1</t>
  </si>
  <si>
    <t>LOC-2</t>
  </si>
  <si>
    <t>No Data for LOC-1</t>
  </si>
  <si>
    <t>No Data for LOC-2</t>
  </si>
  <si>
    <t>050123ICX-76</t>
  </si>
  <si>
    <t>050123ICX-77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</si>
</sst>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###0"/>
    <numFmt numFmtId="165" formatCode="0.0"/>
    <numFmt numFmtId="166" formatCode="0.000"/>
    <numFmt numFmtId="167" formatCode="dd\ mmm\ yy\ &quot;@&quot;\ hhmm"/>
    <numFmt numFmtId="168" formatCode="hhmm"/>
  </numFmts>
  <fonts count="2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rgb="FF0000F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67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7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8" fontId="13" fillId="4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167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168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167" fontId="7" fillId="6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168" fontId="8" fillId="0" borderId="0" xfId="0" applyNumberFormat="1" applyFont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4" fillId="0" borderId="15" xfId="0" applyNumberFormat="1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168" fontId="4" fillId="0" borderId="15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7" fontId="4" fillId="0" borderId="16" xfId="0" applyNumberFormat="1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168" fontId="4" fillId="0" borderId="16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67" fontId="4" fillId="0" borderId="14" xfId="0" applyNumberFormat="1" applyFont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8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vertical="center"/>
    </xf>
    <xf numFmtId="168" fontId="12" fillId="0" borderId="0" xfId="0" applyNumberFormat="1" applyFont="1" applyAlignment="1">
      <alignment vertical="center"/>
    </xf>
    <xf numFmtId="16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68" fontId="4" fillId="2" borderId="15" xfId="0" applyNumberFormat="1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" fontId="12" fillId="0" borderId="10" xfId="0" applyNumberFormat="1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2" fontId="12" fillId="0" borderId="11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8" borderId="15" xfId="0" applyFont="1" applyFill="1" applyBorder="1" applyAlignment="1">
      <alignment horizontal="center" vertical="center" wrapText="1"/>
    </xf>
    <xf numFmtId="168" fontId="16" fillId="8" borderId="15" xfId="0" applyNumberFormat="1" applyFont="1" applyFill="1" applyBorder="1" applyAlignment="1">
      <alignment horizontal="center" vertical="center" wrapText="1"/>
    </xf>
    <xf numFmtId="168" fontId="3" fillId="8" borderId="15" xfId="0" applyNumberFormat="1" applyFont="1" applyFill="1" applyBorder="1" applyAlignment="1">
      <alignment horizontal="center" vertical="center"/>
    </xf>
    <xf numFmtId="167" fontId="19" fillId="8" borderId="15" xfId="0" applyNumberFormat="1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/>
    </xf>
  </cellXfs>
  <cellStyles count="1">
    <cellStyle name="Normal" xfId="0" builtinId="0"/>
  </cellStyles>
  <dxfs count="165">
    <dxf>
      <fill>
        <patternFill patternType="solid">
          <fgColor rgb="FFE06666"/>
          <bgColor rgb="FFE06666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6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4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4285F4"/>
          <bgColor rgb="FF4285F4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4A86E8"/>
          <bgColor rgb="FF4A86E8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9900"/>
          <bgColor rgb="FFFF99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4A86E8"/>
          <bgColor rgb="FF4A86E8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rgb="FFA2860E"/>
        </patternFill>
      </fill>
    </dxf>
    <dxf>
      <fill>
        <patternFill>
          <bgColor theme="1" tint="0.499984740745262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8" formatCode="hhmm"/>
      <alignment horizontal="center" vertical="center" textRotation="0" wrapText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numFmt numFmtId="168" formatCode="hhmm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numFmt numFmtId="168" formatCode="hhmm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numFmt numFmtId="167" formatCode="dd\ mmm\ yy\ &quot;@&quot;\ hhmm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alignment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>
          <bgColor theme="2"/>
        </patternFill>
      </fill>
      <alignment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Arial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8" formatCode="hhmm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numFmt numFmtId="168" formatCode="hhmm"/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numFmt numFmtId="168" formatCode="hhmm"/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numFmt numFmtId="167" formatCode="dd\ mmm\ yy\ &quot;@&quot;\ hhmm"/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8" formatCode="hh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numFmt numFmtId="168" formatCode="hhmm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numFmt numFmtId="168" formatCode="hhmm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solid">
          <fgColor indexed="64"/>
          <bgColor theme="9" tint="0.79998168889431442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numFmt numFmtId="167" formatCode="dd\ mmm\ yy\ &quot;@&quot;\ hhmm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family val="2"/>
      </font>
      <alignment horizontal="center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family val="2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>
          <bgColor theme="2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15">
    <tableStyle name="Illucix-style" pivot="0" count="3" xr9:uid="{00000000-0011-0000-FFFF-FFFF00000000}">
      <tableStyleElement type="headerRow" dxfId="164"/>
      <tableStyleElement type="firstRowStripe" dxfId="163"/>
      <tableStyleElement type="secondRowStripe" dxfId="162"/>
    </tableStyle>
    <tableStyle name="Locametz-style" pivot="0" count="3" xr9:uid="{00000000-0011-0000-FFFF-FFFF01000000}">
      <tableStyleElement type="headerRow" dxfId="161"/>
      <tableStyleElement type="firstRowStripe" dxfId="160"/>
      <tableStyleElement type="secondRowStripe" dxfId="159"/>
    </tableStyle>
    <tableStyle name="Fails-style" pivot="0" count="3" xr9:uid="{00000000-0011-0000-FFFF-FFFF02000000}">
      <tableStyleElement type="headerRow" dxfId="158"/>
      <tableStyleElement type="firstRowStripe" dxfId="157"/>
      <tableStyleElement type="secondRowStripe" dxfId="156"/>
    </tableStyle>
    <tableStyle name="Comparison Data-style" pivot="0" count="3" xr9:uid="{00000000-0011-0000-FFFF-FFFF03000000}">
      <tableStyleElement type="headerRow" dxfId="155"/>
      <tableStyleElement type="firstRowStripe" dxfId="154"/>
      <tableStyleElement type="secondRowStripe" dxfId="153"/>
    </tableStyle>
    <tableStyle name="Comparison Data-style 2" pivot="0" count="3" xr9:uid="{00000000-0011-0000-FFFF-FFFF04000000}">
      <tableStyleElement type="headerRow" dxfId="152"/>
      <tableStyleElement type="firstRowStripe" dxfId="151"/>
      <tableStyleElement type="secondRowStripe" dxfId="150"/>
    </tableStyle>
    <tableStyle name="Comparison Data-style 3" pivot="0" count="3" xr9:uid="{00000000-0011-0000-FFFF-FFFF05000000}">
      <tableStyleElement type="headerRow" dxfId="149"/>
      <tableStyleElement type="firstRowStripe" dxfId="148"/>
      <tableStyleElement type="secondRowStripe" dxfId="147"/>
    </tableStyle>
    <tableStyle name="Comparison Data-style 4" pivot="0" count="3" xr9:uid="{00000000-0011-0000-FFFF-FFFF06000000}">
      <tableStyleElement type="headerRow" dxfId="146"/>
      <tableStyleElement type="firstRowStripe" dxfId="145"/>
      <tableStyleElement type="secondRowStripe" dxfId="144"/>
    </tableStyle>
    <tableStyle name="Comparison Data-style 5" pivot="0" count="3" xr9:uid="{00000000-0011-0000-FFFF-FFFF07000000}">
      <tableStyleElement type="headerRow" dxfId="143"/>
      <tableStyleElement type="firstRowStripe" dxfId="142"/>
      <tableStyleElement type="secondRowStripe" dxfId="141"/>
    </tableStyle>
    <tableStyle name="Comparison Data-style 6" pivot="0" count="3" xr9:uid="{00000000-0011-0000-FFFF-FFFF08000000}">
      <tableStyleElement type="headerRow" dxfId="140"/>
      <tableStyleElement type="firstRowStripe" dxfId="139"/>
      <tableStyleElement type="secondRowStripe" dxfId="138"/>
    </tableStyle>
    <tableStyle name="Comparison Data-style 7" pivot="0" count="3" xr9:uid="{00000000-0011-0000-FFFF-FFFF09000000}">
      <tableStyleElement type="headerRow" dxfId="137"/>
      <tableStyleElement type="firstRowStripe" dxfId="136"/>
      <tableStyleElement type="secondRowStripe" dxfId="135"/>
    </tableStyle>
    <tableStyle name="Comparison Data-style 8" pivot="0" count="3" xr9:uid="{00000000-0011-0000-FFFF-FFFF0A000000}">
      <tableStyleElement type="headerRow" dxfId="134"/>
      <tableStyleElement type="firstRowStripe" dxfId="133"/>
      <tableStyleElement type="secondRowStripe" dxfId="132"/>
    </tableStyle>
    <tableStyle name="Comparison Data-style 9" pivot="0" count="3" xr9:uid="{00000000-0011-0000-FFFF-FFFF0B000000}">
      <tableStyleElement type="headerRow" dxfId="131"/>
      <tableStyleElement type="firstRowStripe" dxfId="130"/>
      <tableStyleElement type="secondRowStripe" dxfId="129"/>
    </tableStyle>
    <tableStyle name="Comparison Data-style 10" pivot="0" count="3" xr9:uid="{00000000-0011-0000-FFFF-FFFF0C000000}">
      <tableStyleElement type="headerRow" dxfId="128"/>
      <tableStyleElement type="firstRowStripe" dxfId="127"/>
      <tableStyleElement type="secondRowStripe" dxfId="126"/>
    </tableStyle>
    <tableStyle name="Comparison Data-style 11" pivot="0" count="3" xr9:uid="{00000000-0011-0000-FFFF-FFFF0D000000}">
      <tableStyleElement type="headerRow" dxfId="125"/>
      <tableStyleElement type="firstRowStripe" dxfId="124"/>
      <tableStyleElement type="secondRowStripe" dxfId="123"/>
    </tableStyle>
    <tableStyle name="Comparison Data-style 12" pivot="0" count="3" xr9:uid="{00000000-0011-0000-FFFF-FFFF0E000000}">
      <tableStyleElement type="headerRow" dxfId="122"/>
      <tableStyleElement type="firstRowStripe" dxfId="121"/>
      <tableStyleElement type="secondRowStripe" dxfId="120"/>
    </tableStyle>
  </tableStyles>
  <colors>
    <mruColors>
      <color rgb="FFA2860E"/>
      <color rgb="FFECC5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ang, Ivan" id="{15A21E73-820D-4971-9867-30A4CAEEF307}" userId="S::ivanw@med.umich.edu::3fdfdf16-5b63-4a46-bb74-2eec751cb4e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S175" headerRowDxfId="119" dataDxfId="118" totalsRowDxfId="117">
  <tableColumns count="19">
    <tableColumn id="1" xr3:uid="{00000000-0010-0000-0100-000001000000}" name="Date" dataDxfId="116"/>
    <tableColumn id="2" xr3:uid="{00000000-0010-0000-0100-000002000000}" name="Product Lot Number" dataDxfId="115"/>
    <tableColumn id="3" xr3:uid="{00000000-0010-0000-0100-000003000000}" name="Production Chemist" dataDxfId="114"/>
    <tableColumn id="4" xr3:uid="{00000000-0010-0000-0100-000004000000}" name="QC Chemist" dataDxfId="113"/>
    <tableColumn id="5" xr3:uid="{00000000-0010-0000-0100-000005000000}" name="Gallium Source LOT" dataDxfId="112"/>
    <tableColumn id="6" xr3:uid="{00000000-0010-0000-0100-000006000000}" name="Final Product Activity (mCi)" dataDxfId="111"/>
    <tableColumn id="7" xr3:uid="{00000000-0010-0000-0100-000007000000}" name="Final Product Activity (MBq)" dataDxfId="110"/>
    <tableColumn id="8" xr3:uid="{00000000-0010-0000-0100-000008000000}" name="End of Synthesis_x000a_(EOS) (hhmm)" dataDxfId="109"/>
    <tableColumn id="9" xr3:uid="{00000000-0010-0000-0100-000009000000}" name="Time of Elution_x000a_(EOE) (hhmm)" dataDxfId="108"/>
    <tableColumn id="20" xr3:uid="{97ABCF98-B2AA-4180-97DD-9F7F4E6D400D}" name="Time from EOE to EOS (hhmm)" dataDxfId="107">
      <calculatedColumnFormula>(Table_2[[#This Row],[End of Synthesis
(EOS) (hhmm)]]-Table_2[[#This Row],[Time of Elution
(EOE) (hhmm)]])</calculatedColumnFormula>
    </tableColumn>
    <tableColumn id="10" xr3:uid="{00000000-0010-0000-0100-00000A000000}" name="Radiochemical Purity (%)" dataDxfId="106"/>
    <tableColumn id="11" xr3:uid="{00000000-0010-0000-0100-00000B000000}" name="Rf" dataDxfId="105"/>
    <tableColumn id="12" xr3:uid="{00000000-0010-0000-0100-00000C000000}" name="True Rf" dataDxfId="104"/>
    <tableColumn id="13" xr3:uid="{00000000-0010-0000-0100-00000D000000}" name="Assay at EOS_x000a_(mCi / mL)" dataDxfId="103"/>
    <tableColumn id="14" xr3:uid="{00000000-0010-0000-0100-00000E000000}" name="Volume (mL)" dataDxfId="102"/>
    <tableColumn id="15" xr3:uid="{00000000-0010-0000-0100-00000F000000}" name="pH" dataDxfId="101"/>
    <tableColumn id="16" xr3:uid="{00000000-0010-0000-0100-000010000000}" name="Apperance" dataDxfId="100"/>
    <tableColumn id="17" xr3:uid="{00000000-0010-0000-0100-000011000000}" name="Pass/_x000a_Fail" dataDxfId="99"/>
    <tableColumn id="18" xr3:uid="{00000000-0010-0000-0100-000012000000}" name="Needle Type Used" dataDxfId="98"/>
  </tableColumns>
  <tableStyleInfo name="Locametz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R255" headerRowDxfId="97" dataDxfId="96" totalsRowDxfId="95">
  <tableColumns count="18">
    <tableColumn id="1" xr3:uid="{00000000-0010-0000-0000-000001000000}" name="Date" dataDxfId="94"/>
    <tableColumn id="2" xr3:uid="{00000000-0010-0000-0000-000002000000}" name="Product Lot Number" dataDxfId="93"/>
    <tableColumn id="3" xr3:uid="{00000000-0010-0000-0000-000003000000}" name="Production Chemist" dataDxfId="92"/>
    <tableColumn id="4" xr3:uid="{00000000-0010-0000-0000-000004000000}" name="QC Chemist" dataDxfId="91"/>
    <tableColumn id="5" xr3:uid="{00000000-0010-0000-0000-000005000000}" name="Gallium Generator LOT" dataDxfId="90"/>
    <tableColumn id="6" xr3:uid="{00000000-0010-0000-0000-000006000000}" name="Final Product Activity (mCi)" dataDxfId="89"/>
    <tableColumn id="7" xr3:uid="{00000000-0010-0000-0000-000007000000}" name="Final Product Activity (MBq)" dataDxfId="88"/>
    <tableColumn id="8" xr3:uid="{00000000-0010-0000-0000-000008000000}" name="End of Synthesis_x000a_(EOS) (hhmm)" dataDxfId="87"/>
    <tableColumn id="9" xr3:uid="{00000000-0010-0000-0000-000009000000}" name="Time of Elution_x000a_(EOE) (hhmm)" dataDxfId="86"/>
    <tableColumn id="18" xr3:uid="{FE36A1D6-036A-4456-9010-805EDAA10949}" name="Time from EOE to EOS (hhmm)" dataDxfId="85">
      <calculatedColumnFormula>Table_1[[#This Row],[End of Synthesis
(EOS) (hhmm)]]-Table_1[[#This Row],[Time of Elution
(EOE) (hhmm)]]</calculatedColumnFormula>
    </tableColumn>
    <tableColumn id="10" xr3:uid="{00000000-0010-0000-0000-00000A000000}" name="Radiochemical Purity (%)" dataDxfId="84"/>
    <tableColumn id="11" xr3:uid="{00000000-0010-0000-0000-00000B000000}" name="Rf" dataDxfId="83"/>
    <tableColumn id="12" xr3:uid="{00000000-0010-0000-0000-00000C000000}" name="Assay at EOS_x000a_ (mCi / mL)" dataDxfId="82"/>
    <tableColumn id="13" xr3:uid="{00000000-0010-0000-0000-00000D000000}" name="Volume (mL)" dataDxfId="81"/>
    <tableColumn id="14" xr3:uid="{00000000-0010-0000-0000-00000E000000}" name="pH" dataDxfId="80"/>
    <tableColumn id="15" xr3:uid="{00000000-0010-0000-0000-00000F000000}" name="Apperance" dataDxfId="79"/>
    <tableColumn id="16" xr3:uid="{00000000-0010-0000-0000-000010000000}" name="Pass/_x000a_Fail" dataDxfId="78"/>
    <tableColumn id="17" xr3:uid="{00000000-0010-0000-0000-000011000000}" name="Needle Type Used and Other Comments" dataDxfId="77"/>
  </tableColumns>
  <tableStyleInfo name="Illucix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S11" headerRowDxfId="76" dataDxfId="75" totalsRowDxfId="74">
  <tableColumns count="19">
    <tableColumn id="1" xr3:uid="{00000000-0010-0000-0200-000001000000}" name="Date" dataDxfId="73"/>
    <tableColumn id="2" xr3:uid="{00000000-0010-0000-0200-000002000000}" name="Product Lot Number" dataDxfId="72"/>
    <tableColumn id="3" xr3:uid="{00000000-0010-0000-0200-000003000000}" name="Production Chemist" dataDxfId="71"/>
    <tableColumn id="4" xr3:uid="{00000000-0010-0000-0200-000004000000}" name="QC Chemist" dataDxfId="70"/>
    <tableColumn id="5" xr3:uid="{00000000-0010-0000-0200-000005000000}" name="Gallium _x000a_Generator LOT" dataDxfId="69"/>
    <tableColumn id="6" xr3:uid="{00000000-0010-0000-0200-000006000000}" name="Final Product Activity (mCi)" dataDxfId="68"/>
    <tableColumn id="7" xr3:uid="{00000000-0010-0000-0200-000007000000}" name="FInal Product Activity (MBq)" dataDxfId="67"/>
    <tableColumn id="8" xr3:uid="{00000000-0010-0000-0200-000008000000}" name="End of Synthesis_x000a_(EOS) (hhmm)" dataDxfId="66"/>
    <tableColumn id="9" xr3:uid="{00000000-0010-0000-0200-000009000000}" name="Time of Elution_x000a_(EOE) (hhmm)" dataDxfId="65"/>
    <tableColumn id="19" xr3:uid="{CBD3A8D4-4B5A-487C-AA7E-BCEFA57A9511}" name="Time from EOE to EOS (hhmm)" dataDxfId="64">
      <calculatedColumnFormula>Table_3[[#This Row],[End of Synthesis
(EOS) (hhmm)]]-Table_3[[#This Row],[Time of Elution
(EOE) (hhmm)]]</calculatedColumnFormula>
    </tableColumn>
    <tableColumn id="10" xr3:uid="{00000000-0010-0000-0200-00000A000000}" name="Radiochemical Purity (%)" dataDxfId="63"/>
    <tableColumn id="11" xr3:uid="{00000000-0010-0000-0200-00000B000000}" name="Rf" dataDxfId="62"/>
    <tableColumn id="12" xr3:uid="{00000000-0010-0000-0200-00000C000000}" name="True_x000a_Rf" dataDxfId="61"/>
    <tableColumn id="13" xr3:uid="{00000000-0010-0000-0200-00000D000000}" name="Assay at EOS_x000a_(mCi / mL)" dataDxfId="60"/>
    <tableColumn id="14" xr3:uid="{00000000-0010-0000-0200-00000E000000}" name="Volume (mL)" dataDxfId="59"/>
    <tableColumn id="15" xr3:uid="{00000000-0010-0000-0200-00000F000000}" name="pH" dataDxfId="58"/>
    <tableColumn id="16" xr3:uid="{00000000-0010-0000-0200-000010000000}" name="Apperance" dataDxfId="57"/>
    <tableColumn id="17" xr3:uid="{00000000-0010-0000-0200-000011000000}" name="Pass/_x000a_Fail" dataDxfId="56"/>
    <tableColumn id="18" xr3:uid="{00000000-0010-0000-0200-000012000000}" name="Comments" dataDxfId="55"/>
  </tableColumns>
  <tableStyleInfo name="Fail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" dT="2023-10-06T14:20:33.38" personId="{15A21E73-820D-4971-9867-30A4CAEEF307}" id="{22A153DD-6228-4879-913F-0440AAE7537F}">
    <text xml:space="preserve">Some of the early rTLC samples  were analyzed using an incorrect method, resulting in Rf calculations that are off. This was corrected with a "True Rf" by changing the origin spot point (from 0 to 55) and the end point to 140 which corrected the Rf giving the "True Rf" values.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  <outlinePr summaryBelow="0" summaryRight="0"/>
  </sheetPr>
  <dimension ref="A1:AF179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U11" sqref="U11"/>
    </sheetView>
  </sheetViews>
  <sheetFormatPr baseColWidth="10" defaultColWidth="12.5" defaultRowHeight="15.75" customHeight="1" x14ac:dyDescent="0.15"/>
  <cols>
    <col min="1" max="1" width="18.5" style="23" customWidth="1"/>
    <col min="2" max="2" width="18.5" style="19" customWidth="1"/>
    <col min="3" max="5" width="14.33203125" style="19" customWidth="1"/>
    <col min="6" max="7" width="17.1640625" style="19" customWidth="1"/>
    <col min="8" max="10" width="15.6640625" style="22" customWidth="1"/>
    <col min="11" max="11" width="18.5" style="19" customWidth="1"/>
    <col min="12" max="13" width="6.5" style="19" customWidth="1"/>
    <col min="14" max="15" width="14.33203125" style="19" customWidth="1"/>
    <col min="16" max="16" width="6.5" style="19" customWidth="1"/>
    <col min="17" max="17" width="31.5" style="19" customWidth="1"/>
    <col min="18" max="18" width="8.5" style="19" customWidth="1"/>
    <col min="19" max="19" width="35.6640625" style="19" customWidth="1"/>
    <col min="20" max="16384" width="12.5" style="19"/>
  </cols>
  <sheetData>
    <row r="1" spans="1:19" s="21" customFormat="1" ht="33.75" customHeight="1" x14ac:dyDescent="0.15">
      <c r="A1" s="8" t="s">
        <v>0</v>
      </c>
      <c r="B1" s="120" t="s">
        <v>1</v>
      </c>
      <c r="C1" s="9" t="s">
        <v>2</v>
      </c>
      <c r="D1" s="9" t="s">
        <v>3</v>
      </c>
      <c r="E1" s="9" t="s">
        <v>476</v>
      </c>
      <c r="F1" s="9" t="s">
        <v>269</v>
      </c>
      <c r="G1" s="9" t="s">
        <v>507</v>
      </c>
      <c r="H1" s="10" t="s">
        <v>505</v>
      </c>
      <c r="I1" s="10" t="s">
        <v>504</v>
      </c>
      <c r="J1" s="10" t="s">
        <v>503</v>
      </c>
      <c r="K1" s="9" t="s">
        <v>4</v>
      </c>
      <c r="L1" s="9" t="s">
        <v>5</v>
      </c>
      <c r="M1" s="9" t="s">
        <v>270</v>
      </c>
      <c r="N1" s="9" t="s">
        <v>477</v>
      </c>
      <c r="O1" s="9" t="s">
        <v>6</v>
      </c>
      <c r="P1" s="9" t="s">
        <v>7</v>
      </c>
      <c r="Q1" s="9" t="s">
        <v>479</v>
      </c>
      <c r="R1" s="9" t="s">
        <v>511</v>
      </c>
      <c r="S1" s="9" t="s">
        <v>491</v>
      </c>
    </row>
    <row r="2" spans="1:19" s="21" customFormat="1" ht="14.25" customHeight="1" x14ac:dyDescent="0.15">
      <c r="A2" s="118" t="s">
        <v>517</v>
      </c>
      <c r="B2" s="119" t="s">
        <v>515</v>
      </c>
      <c r="C2" s="115"/>
      <c r="D2" s="115"/>
      <c r="E2" s="115"/>
      <c r="F2" s="115"/>
      <c r="G2" s="115"/>
      <c r="H2" s="116"/>
      <c r="I2" s="116"/>
      <c r="J2" s="117">
        <f>(Table_2[[#This Row],[End of Synthesis
(EOS) (hhmm)]]-Table_2[[#This Row],[Time of Elution
(EOE) (hhmm)]])</f>
        <v>0</v>
      </c>
      <c r="K2" s="115"/>
      <c r="L2" s="115"/>
      <c r="M2" s="115"/>
      <c r="N2" s="115"/>
      <c r="O2" s="115"/>
      <c r="P2" s="115"/>
      <c r="Q2" s="115"/>
      <c r="R2" s="107" t="s">
        <v>11</v>
      </c>
      <c r="S2" s="36" t="s">
        <v>481</v>
      </c>
    </row>
    <row r="3" spans="1:19" s="21" customFormat="1" ht="14.25" customHeight="1" x14ac:dyDescent="0.15">
      <c r="A3" s="118" t="s">
        <v>518</v>
      </c>
      <c r="B3" s="119" t="s">
        <v>516</v>
      </c>
      <c r="C3" s="115"/>
      <c r="D3" s="115"/>
      <c r="E3" s="115"/>
      <c r="F3" s="115"/>
      <c r="G3" s="115"/>
      <c r="H3" s="116"/>
      <c r="I3" s="116"/>
      <c r="J3" s="117">
        <f>(Table_2[[#This Row],[End of Synthesis
(EOS) (hhmm)]]-Table_2[[#This Row],[Time of Elution
(EOE) (hhmm)]])</f>
        <v>0</v>
      </c>
      <c r="K3" s="115"/>
      <c r="L3" s="115"/>
      <c r="M3" s="115"/>
      <c r="N3" s="115"/>
      <c r="O3" s="115"/>
      <c r="P3" s="115"/>
      <c r="Q3" s="115"/>
      <c r="R3" s="107" t="s">
        <v>11</v>
      </c>
      <c r="S3" s="36" t="s">
        <v>481</v>
      </c>
    </row>
    <row r="4" spans="1:19" ht="14" x14ac:dyDescent="0.15">
      <c r="A4" s="34">
        <v>44732.447916666664</v>
      </c>
      <c r="B4" s="35" t="s">
        <v>271</v>
      </c>
      <c r="C4" s="36" t="s">
        <v>494</v>
      </c>
      <c r="D4" s="36" t="s">
        <v>495</v>
      </c>
      <c r="E4" s="36" t="s">
        <v>13</v>
      </c>
      <c r="F4" s="36">
        <v>22.5</v>
      </c>
      <c r="G4" s="68">
        <f t="shared" ref="G4:G175" si="0">F4*37</f>
        <v>832.5</v>
      </c>
      <c r="H4" s="38">
        <v>0.44791666666666669</v>
      </c>
      <c r="I4" s="38">
        <v>0.43958333333333333</v>
      </c>
      <c r="J4" s="38">
        <f>(Table_2[[#This Row],[End of Synthesis
(EOS) (hhmm)]]-Table_2[[#This Row],[Time of Elution
(EOE) (hhmm)]])</f>
        <v>8.3333333333333592E-3</v>
      </c>
      <c r="K4" s="36">
        <v>97.6</v>
      </c>
      <c r="L4" s="36">
        <v>0.61499999999999999</v>
      </c>
      <c r="M4" s="36">
        <v>0.61499999999999999</v>
      </c>
      <c r="N4" s="36">
        <v>4.79</v>
      </c>
      <c r="O4" s="41">
        <f>F4/N4</f>
        <v>4.6972860125260958</v>
      </c>
      <c r="P4" s="36">
        <v>4</v>
      </c>
      <c r="Q4" s="36" t="s">
        <v>510</v>
      </c>
      <c r="R4" s="36" t="s">
        <v>11</v>
      </c>
      <c r="S4" s="36" t="s">
        <v>481</v>
      </c>
    </row>
    <row r="5" spans="1:19" ht="14" x14ac:dyDescent="0.15">
      <c r="A5" s="34">
        <v>44736.374305555553</v>
      </c>
      <c r="B5" s="35" t="s">
        <v>272</v>
      </c>
      <c r="C5" s="36" t="s">
        <v>495</v>
      </c>
      <c r="D5" s="36" t="s">
        <v>494</v>
      </c>
      <c r="E5" s="36" t="s">
        <v>273</v>
      </c>
      <c r="F5" s="36">
        <v>21.3</v>
      </c>
      <c r="G5" s="68">
        <f t="shared" si="0"/>
        <v>788.1</v>
      </c>
      <c r="H5" s="38">
        <v>0.37430555555555556</v>
      </c>
      <c r="I5" s="38">
        <v>0.3659722222222222</v>
      </c>
      <c r="J5" s="38">
        <f>(Table_2[[#This Row],[End of Synthesis
(EOS) (hhmm)]]-Table_2[[#This Row],[Time of Elution
(EOE) (hhmm)]])</f>
        <v>8.3333333333333592E-3</v>
      </c>
      <c r="K5" s="36">
        <v>98.6</v>
      </c>
      <c r="L5" s="36">
        <v>0.66300000000000003</v>
      </c>
      <c r="M5" s="36">
        <v>0.66300000000000003</v>
      </c>
      <c r="N5" s="40">
        <f>F5/O5</f>
        <v>4.8409090909090908</v>
      </c>
      <c r="O5" s="41">
        <v>4.4000000000000004</v>
      </c>
      <c r="P5" s="36">
        <v>3.9</v>
      </c>
      <c r="Q5" s="36" t="s">
        <v>510</v>
      </c>
      <c r="R5" s="36" t="s">
        <v>11</v>
      </c>
      <c r="S5" s="36" t="s">
        <v>481</v>
      </c>
    </row>
    <row r="6" spans="1:19" ht="14" x14ac:dyDescent="0.15">
      <c r="A6" s="34">
        <v>44740.374305555553</v>
      </c>
      <c r="B6" s="35" t="s">
        <v>274</v>
      </c>
      <c r="C6" s="36" t="s">
        <v>494</v>
      </c>
      <c r="D6" s="36" t="s">
        <v>495</v>
      </c>
      <c r="E6" s="36" t="s">
        <v>13</v>
      </c>
      <c r="F6" s="36">
        <v>27.1</v>
      </c>
      <c r="G6" s="68">
        <f t="shared" si="0"/>
        <v>1002.7</v>
      </c>
      <c r="H6" s="38">
        <v>0.37430555555555556</v>
      </c>
      <c r="I6" s="38">
        <v>0.36666666666666664</v>
      </c>
      <c r="J6" s="38">
        <f>(Table_2[[#This Row],[End of Synthesis
(EOS) (hhmm)]]-Table_2[[#This Row],[Time of Elution
(EOE) (hhmm)]])</f>
        <v>7.6388888888889173E-3</v>
      </c>
      <c r="K6" s="36">
        <v>99.33</v>
      </c>
      <c r="L6" s="36">
        <v>0.78</v>
      </c>
      <c r="M6" s="36">
        <v>0.78</v>
      </c>
      <c r="N6" s="36">
        <v>5.53</v>
      </c>
      <c r="O6" s="41">
        <f t="shared" ref="O6:O21" si="1">F6/N6</f>
        <v>4.9005424954792041</v>
      </c>
      <c r="P6" s="36">
        <v>3.9</v>
      </c>
      <c r="Q6" s="36" t="s">
        <v>510</v>
      </c>
      <c r="R6" s="36" t="s">
        <v>11</v>
      </c>
      <c r="S6" s="36" t="s">
        <v>481</v>
      </c>
    </row>
    <row r="7" spans="1:19" ht="14" x14ac:dyDescent="0.15">
      <c r="A7" s="34">
        <v>44741.456944444442</v>
      </c>
      <c r="B7" s="35" t="s">
        <v>275</v>
      </c>
      <c r="C7" s="36" t="s">
        <v>495</v>
      </c>
      <c r="D7" s="36" t="s">
        <v>496</v>
      </c>
      <c r="E7" s="36" t="s">
        <v>13</v>
      </c>
      <c r="F7" s="36">
        <v>27.9</v>
      </c>
      <c r="G7" s="68">
        <f t="shared" si="0"/>
        <v>1032.3</v>
      </c>
      <c r="H7" s="38">
        <v>0.45694444444444443</v>
      </c>
      <c r="I7" s="38">
        <v>0.44861111111111113</v>
      </c>
      <c r="J7" s="38">
        <f>(Table_2[[#This Row],[End of Synthesis
(EOS) (hhmm)]]-Table_2[[#This Row],[Time of Elution
(EOE) (hhmm)]])</f>
        <v>8.3333333333333037E-3</v>
      </c>
      <c r="K7" s="36">
        <v>98</v>
      </c>
      <c r="L7" s="36">
        <v>0.51300000000000001</v>
      </c>
      <c r="M7" s="39">
        <f t="shared" ref="M7:M107" si="2">(L7*200-60)/55</f>
        <v>0.77454545454545465</v>
      </c>
      <c r="N7" s="36">
        <v>5.58</v>
      </c>
      <c r="O7" s="36">
        <f t="shared" si="1"/>
        <v>5</v>
      </c>
      <c r="P7" s="36">
        <v>3.9</v>
      </c>
      <c r="Q7" s="36" t="s">
        <v>510</v>
      </c>
      <c r="R7" s="36" t="s">
        <v>11</v>
      </c>
      <c r="S7" s="36" t="s">
        <v>481</v>
      </c>
    </row>
    <row r="8" spans="1:19" ht="14" x14ac:dyDescent="0.15">
      <c r="A8" s="34">
        <v>44748.5625</v>
      </c>
      <c r="B8" s="35" t="s">
        <v>276</v>
      </c>
      <c r="C8" s="36" t="s">
        <v>494</v>
      </c>
      <c r="D8" s="36" t="s">
        <v>495</v>
      </c>
      <c r="E8" s="36" t="s">
        <v>13</v>
      </c>
      <c r="F8" s="36">
        <v>24.1</v>
      </c>
      <c r="G8" s="68">
        <f t="shared" si="0"/>
        <v>891.7</v>
      </c>
      <c r="H8" s="38">
        <v>0.5625</v>
      </c>
      <c r="I8" s="38">
        <v>0.5541666666666667</v>
      </c>
      <c r="J8" s="38">
        <f>(Table_2[[#This Row],[End of Synthesis
(EOS) (hhmm)]]-Table_2[[#This Row],[Time of Elution
(EOE) (hhmm)]])</f>
        <v>8.3333333333333037E-3</v>
      </c>
      <c r="K8" s="36">
        <v>99.03</v>
      </c>
      <c r="L8" s="36">
        <v>0.53100000000000003</v>
      </c>
      <c r="M8" s="39">
        <f t="shared" si="2"/>
        <v>0.84000000000000008</v>
      </c>
      <c r="N8" s="36">
        <v>4.92</v>
      </c>
      <c r="O8" s="41">
        <f t="shared" si="1"/>
        <v>4.8983739837398375</v>
      </c>
      <c r="P8" s="36">
        <v>3.9</v>
      </c>
      <c r="Q8" s="36" t="s">
        <v>510</v>
      </c>
      <c r="R8" s="36" t="s">
        <v>11</v>
      </c>
      <c r="S8" s="36" t="s">
        <v>481</v>
      </c>
    </row>
    <row r="9" spans="1:19" ht="14" x14ac:dyDescent="0.15">
      <c r="A9" s="34">
        <v>44748.611805555556</v>
      </c>
      <c r="B9" s="35" t="s">
        <v>277</v>
      </c>
      <c r="C9" s="36" t="s">
        <v>496</v>
      </c>
      <c r="D9" s="36" t="s">
        <v>494</v>
      </c>
      <c r="E9" s="36" t="s">
        <v>273</v>
      </c>
      <c r="F9" s="36">
        <v>20.100000000000001</v>
      </c>
      <c r="G9" s="68">
        <f t="shared" si="0"/>
        <v>743.7</v>
      </c>
      <c r="H9" s="38">
        <v>0.6118055555555556</v>
      </c>
      <c r="I9" s="38">
        <v>0.60347222222222219</v>
      </c>
      <c r="J9" s="38">
        <f>(Table_2[[#This Row],[End of Synthesis
(EOS) (hhmm)]]-Table_2[[#This Row],[Time of Elution
(EOE) (hhmm)]])</f>
        <v>8.3333333333334147E-3</v>
      </c>
      <c r="K9" s="36">
        <v>97.81</v>
      </c>
      <c r="L9" s="36">
        <v>0.52900000000000003</v>
      </c>
      <c r="M9" s="39">
        <f t="shared" si="2"/>
        <v>0.83272727272727298</v>
      </c>
      <c r="N9" s="36">
        <v>3.94</v>
      </c>
      <c r="O9" s="41">
        <f t="shared" si="1"/>
        <v>5.1015228426395947</v>
      </c>
      <c r="P9" s="36">
        <v>3.9</v>
      </c>
      <c r="Q9" s="36" t="s">
        <v>510</v>
      </c>
      <c r="R9" s="36" t="s">
        <v>11</v>
      </c>
      <c r="S9" s="36" t="s">
        <v>481</v>
      </c>
    </row>
    <row r="10" spans="1:19" ht="14" x14ac:dyDescent="0.15">
      <c r="A10" s="34">
        <v>44749.563888888886</v>
      </c>
      <c r="B10" s="35" t="s">
        <v>278</v>
      </c>
      <c r="C10" s="36" t="s">
        <v>495</v>
      </c>
      <c r="D10" s="36" t="s">
        <v>494</v>
      </c>
      <c r="E10" s="36" t="s">
        <v>13</v>
      </c>
      <c r="F10" s="36">
        <v>24.3</v>
      </c>
      <c r="G10" s="68">
        <f t="shared" si="0"/>
        <v>899.1</v>
      </c>
      <c r="H10" s="38">
        <v>0.56388888888888888</v>
      </c>
      <c r="I10" s="38">
        <v>0.55555555555555558</v>
      </c>
      <c r="J10" s="38">
        <f>(Table_2[[#This Row],[End of Synthesis
(EOS) (hhmm)]]-Table_2[[#This Row],[Time of Elution
(EOE) (hhmm)]])</f>
        <v>8.3333333333333037E-3</v>
      </c>
      <c r="K10" s="36">
        <v>98.76</v>
      </c>
      <c r="L10" s="36">
        <v>0.501</v>
      </c>
      <c r="M10" s="39">
        <f t="shared" si="2"/>
        <v>0.73090909090909095</v>
      </c>
      <c r="N10" s="36">
        <v>4.95</v>
      </c>
      <c r="O10" s="41">
        <f t="shared" si="1"/>
        <v>4.9090909090909092</v>
      </c>
      <c r="P10" s="36">
        <v>3.9</v>
      </c>
      <c r="Q10" s="36" t="s">
        <v>510</v>
      </c>
      <c r="R10" s="36" t="s">
        <v>11</v>
      </c>
      <c r="S10" s="36" t="s">
        <v>481</v>
      </c>
    </row>
    <row r="11" spans="1:19" ht="14" x14ac:dyDescent="0.15">
      <c r="A11" s="34">
        <v>44749.611111111109</v>
      </c>
      <c r="B11" s="35" t="s">
        <v>279</v>
      </c>
      <c r="C11" s="36" t="s">
        <v>496</v>
      </c>
      <c r="D11" s="36" t="s">
        <v>494</v>
      </c>
      <c r="E11" s="36" t="s">
        <v>273</v>
      </c>
      <c r="F11" s="36">
        <v>20.3</v>
      </c>
      <c r="G11" s="68">
        <f t="shared" si="0"/>
        <v>751.1</v>
      </c>
      <c r="H11" s="38">
        <v>0.61111111111111116</v>
      </c>
      <c r="I11" s="38">
        <v>0.60277777777777775</v>
      </c>
      <c r="J11" s="38">
        <f>(Table_2[[#This Row],[End of Synthesis
(EOS) (hhmm)]]-Table_2[[#This Row],[Time of Elution
(EOE) (hhmm)]])</f>
        <v>8.3333333333334147E-3</v>
      </c>
      <c r="K11" s="36">
        <v>97.86</v>
      </c>
      <c r="L11" s="36">
        <v>0.50700000000000001</v>
      </c>
      <c r="M11" s="39">
        <f t="shared" si="2"/>
        <v>0.7527272727272728</v>
      </c>
      <c r="N11" s="36">
        <v>3.98</v>
      </c>
      <c r="O11" s="41">
        <f t="shared" si="1"/>
        <v>5.1005025125628141</v>
      </c>
      <c r="P11" s="36">
        <v>3.9</v>
      </c>
      <c r="Q11" s="36" t="s">
        <v>510</v>
      </c>
      <c r="R11" s="36" t="s">
        <v>11</v>
      </c>
      <c r="S11" s="36" t="s">
        <v>481</v>
      </c>
    </row>
    <row r="12" spans="1:19" ht="14" x14ac:dyDescent="0.15">
      <c r="A12" s="34">
        <v>44750.460416666669</v>
      </c>
      <c r="B12" s="35" t="s">
        <v>280</v>
      </c>
      <c r="C12" s="36" t="s">
        <v>495</v>
      </c>
      <c r="D12" s="36" t="s">
        <v>496</v>
      </c>
      <c r="E12" s="36" t="s">
        <v>13</v>
      </c>
      <c r="F12" s="36">
        <v>26.7</v>
      </c>
      <c r="G12" s="68">
        <f t="shared" si="0"/>
        <v>987.9</v>
      </c>
      <c r="H12" s="38">
        <v>0.46041666666666664</v>
      </c>
      <c r="I12" s="38">
        <v>0.45208333333333334</v>
      </c>
      <c r="J12" s="38">
        <f>(Table_2[[#This Row],[End of Synthesis
(EOS) (hhmm)]]-Table_2[[#This Row],[Time of Elution
(EOE) (hhmm)]])</f>
        <v>8.3333333333333037E-3</v>
      </c>
      <c r="K12" s="36">
        <v>97.59</v>
      </c>
      <c r="L12" s="36">
        <v>0.498</v>
      </c>
      <c r="M12" s="39">
        <f t="shared" si="2"/>
        <v>0.71999999999999986</v>
      </c>
      <c r="N12" s="36">
        <v>5.34</v>
      </c>
      <c r="O12" s="76">
        <f t="shared" si="1"/>
        <v>5</v>
      </c>
      <c r="P12" s="36">
        <v>3.9</v>
      </c>
      <c r="Q12" s="36" t="s">
        <v>510</v>
      </c>
      <c r="R12" s="36" t="s">
        <v>11</v>
      </c>
      <c r="S12" s="36" t="s">
        <v>481</v>
      </c>
    </row>
    <row r="13" spans="1:19" ht="14" x14ac:dyDescent="0.15">
      <c r="A13" s="34">
        <v>44754.589583333334</v>
      </c>
      <c r="B13" s="35" t="s">
        <v>281</v>
      </c>
      <c r="C13" s="36" t="s">
        <v>497</v>
      </c>
      <c r="D13" s="36" t="s">
        <v>494</v>
      </c>
      <c r="E13" s="36" t="s">
        <v>13</v>
      </c>
      <c r="F13" s="36">
        <v>23.7</v>
      </c>
      <c r="G13" s="68">
        <f t="shared" si="0"/>
        <v>876.9</v>
      </c>
      <c r="H13" s="38">
        <v>0.58958333333333335</v>
      </c>
      <c r="I13" s="38">
        <v>0.5805555555555556</v>
      </c>
      <c r="J13" s="38">
        <f>(Table_2[[#This Row],[End of Synthesis
(EOS) (hhmm)]]-Table_2[[#This Row],[Time of Elution
(EOE) (hhmm)]])</f>
        <v>9.0277777777777457E-3</v>
      </c>
      <c r="K13" s="36">
        <v>98.38</v>
      </c>
      <c r="L13" s="36">
        <v>0.501</v>
      </c>
      <c r="M13" s="39">
        <f t="shared" si="2"/>
        <v>0.73090909090909095</v>
      </c>
      <c r="N13" s="36">
        <v>4.9400000000000004</v>
      </c>
      <c r="O13" s="41">
        <f t="shared" si="1"/>
        <v>4.7975708502024288</v>
      </c>
      <c r="P13" s="36">
        <v>3.9</v>
      </c>
      <c r="Q13" s="36" t="s">
        <v>510</v>
      </c>
      <c r="R13" s="36" t="s">
        <v>11</v>
      </c>
      <c r="S13" s="36" t="s">
        <v>481</v>
      </c>
    </row>
    <row r="14" spans="1:19" ht="14" x14ac:dyDescent="0.15">
      <c r="A14" s="34">
        <v>44756.561805555553</v>
      </c>
      <c r="B14" s="35" t="s">
        <v>282</v>
      </c>
      <c r="C14" s="36" t="s">
        <v>497</v>
      </c>
      <c r="D14" s="36" t="s">
        <v>494</v>
      </c>
      <c r="E14" s="36" t="s">
        <v>13</v>
      </c>
      <c r="F14" s="36">
        <v>23.9</v>
      </c>
      <c r="G14" s="68">
        <f t="shared" si="0"/>
        <v>884.3</v>
      </c>
      <c r="H14" s="38">
        <v>0.56180555555555556</v>
      </c>
      <c r="I14" s="38">
        <v>0.55347222222222225</v>
      </c>
      <c r="J14" s="38">
        <f>(Table_2[[#This Row],[End of Synthesis
(EOS) (hhmm)]]-Table_2[[#This Row],[Time of Elution
(EOE) (hhmm)]])</f>
        <v>8.3333333333333037E-3</v>
      </c>
      <c r="K14" s="36">
        <v>98.51</v>
      </c>
      <c r="L14" s="36">
        <v>0.52100000000000002</v>
      </c>
      <c r="M14" s="39">
        <f t="shared" si="2"/>
        <v>0.8036363636363637</v>
      </c>
      <c r="N14" s="36">
        <v>4.9800000000000004</v>
      </c>
      <c r="O14" s="41">
        <f t="shared" si="1"/>
        <v>4.7991967871485937</v>
      </c>
      <c r="P14" s="36">
        <v>3.9</v>
      </c>
      <c r="Q14" s="36" t="s">
        <v>510</v>
      </c>
      <c r="R14" s="36" t="s">
        <v>11</v>
      </c>
      <c r="S14" s="36" t="s">
        <v>481</v>
      </c>
    </row>
    <row r="15" spans="1:19" ht="14" x14ac:dyDescent="0.15">
      <c r="A15" s="34">
        <v>44756.609027777777</v>
      </c>
      <c r="B15" s="35" t="s">
        <v>283</v>
      </c>
      <c r="C15" s="36" t="s">
        <v>494</v>
      </c>
      <c r="D15" s="36" t="s">
        <v>502</v>
      </c>
      <c r="E15" s="36" t="s">
        <v>273</v>
      </c>
      <c r="F15" s="36">
        <v>20.100000000000001</v>
      </c>
      <c r="G15" s="68">
        <f t="shared" si="0"/>
        <v>743.7</v>
      </c>
      <c r="H15" s="38">
        <v>0.60902777777777772</v>
      </c>
      <c r="I15" s="38">
        <v>0.60138888888888886</v>
      </c>
      <c r="J15" s="38">
        <f>(Table_2[[#This Row],[End of Synthesis
(EOS) (hhmm)]]-Table_2[[#This Row],[Time of Elution
(EOE) (hhmm)]])</f>
        <v>7.6388888888888618E-3</v>
      </c>
      <c r="K15" s="36">
        <v>97.7</v>
      </c>
      <c r="L15" s="36">
        <v>0.51500000000000001</v>
      </c>
      <c r="M15" s="39">
        <f t="shared" si="2"/>
        <v>0.78181818181818186</v>
      </c>
      <c r="N15" s="36">
        <v>4.1900000000000004</v>
      </c>
      <c r="O15" s="41">
        <f t="shared" si="1"/>
        <v>4.7971360381861574</v>
      </c>
      <c r="P15" s="36">
        <v>3.9</v>
      </c>
      <c r="Q15" s="36" t="s">
        <v>510</v>
      </c>
      <c r="R15" s="36" t="s">
        <v>11</v>
      </c>
      <c r="S15" s="36" t="s">
        <v>481</v>
      </c>
    </row>
    <row r="16" spans="1:19" ht="14" x14ac:dyDescent="0.15">
      <c r="A16" s="34">
        <v>44757.368750000001</v>
      </c>
      <c r="B16" s="35" t="s">
        <v>284</v>
      </c>
      <c r="C16" s="36" t="s">
        <v>497</v>
      </c>
      <c r="D16" s="36" t="s">
        <v>496</v>
      </c>
      <c r="E16" s="36" t="s">
        <v>13</v>
      </c>
      <c r="F16" s="36">
        <v>26</v>
      </c>
      <c r="G16" s="68">
        <f t="shared" si="0"/>
        <v>962</v>
      </c>
      <c r="H16" s="38">
        <v>0.36875000000000002</v>
      </c>
      <c r="I16" s="38">
        <v>0.36041666666666666</v>
      </c>
      <c r="J16" s="38">
        <f>(Table_2[[#This Row],[End of Synthesis
(EOS) (hhmm)]]-Table_2[[#This Row],[Time of Elution
(EOE) (hhmm)]])</f>
        <v>8.3333333333333592E-3</v>
      </c>
      <c r="K16" s="36">
        <v>98.4</v>
      </c>
      <c r="L16" s="36">
        <v>0.55100000000000005</v>
      </c>
      <c r="M16" s="39">
        <f t="shared" si="2"/>
        <v>0.91272727272727283</v>
      </c>
      <c r="N16" s="36">
        <v>5.31</v>
      </c>
      <c r="O16" s="41">
        <f t="shared" si="1"/>
        <v>4.8964218455743884</v>
      </c>
      <c r="P16" s="36">
        <v>3.9</v>
      </c>
      <c r="Q16" s="36" t="s">
        <v>510</v>
      </c>
      <c r="R16" s="36" t="s">
        <v>11</v>
      </c>
      <c r="S16" s="36" t="s">
        <v>481</v>
      </c>
    </row>
    <row r="17" spans="1:19" ht="14" x14ac:dyDescent="0.15">
      <c r="A17" s="34">
        <v>44757.60833333333</v>
      </c>
      <c r="B17" s="35" t="s">
        <v>285</v>
      </c>
      <c r="C17" s="36" t="s">
        <v>494</v>
      </c>
      <c r="D17" s="36" t="s">
        <v>497</v>
      </c>
      <c r="E17" s="36" t="s">
        <v>13</v>
      </c>
      <c r="F17" s="36">
        <v>25.4</v>
      </c>
      <c r="G17" s="68">
        <f t="shared" si="0"/>
        <v>939.8</v>
      </c>
      <c r="H17" s="38">
        <v>0.60833333333333328</v>
      </c>
      <c r="I17" s="38">
        <v>0.6</v>
      </c>
      <c r="J17" s="38">
        <f>(Table_2[[#This Row],[End of Synthesis
(EOS) (hhmm)]]-Table_2[[#This Row],[Time of Elution
(EOE) (hhmm)]])</f>
        <v>8.3333333333333037E-3</v>
      </c>
      <c r="K17" s="36">
        <v>98.11</v>
      </c>
      <c r="L17" s="36">
        <v>0.53</v>
      </c>
      <c r="M17" s="39">
        <f t="shared" si="2"/>
        <v>0.83636363636363631</v>
      </c>
      <c r="N17" s="36">
        <v>5.18</v>
      </c>
      <c r="O17" s="41">
        <f t="shared" si="1"/>
        <v>4.9034749034749039</v>
      </c>
      <c r="P17" s="36">
        <v>3.9</v>
      </c>
      <c r="Q17" s="36" t="s">
        <v>510</v>
      </c>
      <c r="R17" s="36" t="s">
        <v>11</v>
      </c>
      <c r="S17" s="36" t="s">
        <v>481</v>
      </c>
    </row>
    <row r="18" spans="1:19" ht="14" x14ac:dyDescent="0.15">
      <c r="A18" s="34">
        <v>44760.634722222225</v>
      </c>
      <c r="B18" s="35" t="s">
        <v>286</v>
      </c>
      <c r="C18" s="36" t="s">
        <v>497</v>
      </c>
      <c r="D18" s="36" t="s">
        <v>494</v>
      </c>
      <c r="E18" s="36" t="s">
        <v>273</v>
      </c>
      <c r="F18" s="36">
        <v>20</v>
      </c>
      <c r="G18" s="68">
        <f t="shared" si="0"/>
        <v>740</v>
      </c>
      <c r="H18" s="38">
        <v>0.63472222222222219</v>
      </c>
      <c r="I18" s="38">
        <v>0.62638888888888888</v>
      </c>
      <c r="J18" s="38">
        <f>(Table_2[[#This Row],[End of Synthesis
(EOS) (hhmm)]]-Table_2[[#This Row],[Time of Elution
(EOE) (hhmm)]])</f>
        <v>8.3333333333333037E-3</v>
      </c>
      <c r="K18" s="36">
        <v>98.38</v>
      </c>
      <c r="L18" s="36">
        <v>0.53400000000000003</v>
      </c>
      <c r="M18" s="39">
        <f t="shared" si="2"/>
        <v>0.85090909090909117</v>
      </c>
      <c r="N18" s="36">
        <v>4.17</v>
      </c>
      <c r="O18" s="41">
        <f t="shared" si="1"/>
        <v>4.7961630695443649</v>
      </c>
      <c r="P18" s="36">
        <v>3.9</v>
      </c>
      <c r="Q18" s="36" t="s">
        <v>510</v>
      </c>
      <c r="R18" s="36" t="s">
        <v>11</v>
      </c>
      <c r="S18" s="36" t="s">
        <v>481</v>
      </c>
    </row>
    <row r="19" spans="1:19" ht="14" x14ac:dyDescent="0.15">
      <c r="A19" s="34">
        <v>44761.56527777778</v>
      </c>
      <c r="B19" s="35" t="s">
        <v>287</v>
      </c>
      <c r="C19" s="36" t="s">
        <v>494</v>
      </c>
      <c r="D19" s="36" t="s">
        <v>497</v>
      </c>
      <c r="E19" s="36" t="s">
        <v>13</v>
      </c>
      <c r="F19" s="36">
        <v>23.8</v>
      </c>
      <c r="G19" s="68">
        <f t="shared" si="0"/>
        <v>880.6</v>
      </c>
      <c r="H19" s="38">
        <v>0.56527777777777777</v>
      </c>
      <c r="I19" s="38">
        <v>0.55763888888888891</v>
      </c>
      <c r="J19" s="38">
        <f>(Table_2[[#This Row],[End of Synthesis
(EOS) (hhmm)]]-Table_2[[#This Row],[Time of Elution
(EOE) (hhmm)]])</f>
        <v>7.6388888888888618E-3</v>
      </c>
      <c r="K19" s="36">
        <v>98.26</v>
      </c>
      <c r="L19" s="36">
        <v>0.54</v>
      </c>
      <c r="M19" s="39">
        <f t="shared" si="2"/>
        <v>0.87272727272727268</v>
      </c>
      <c r="N19" s="36">
        <v>4.8600000000000003</v>
      </c>
      <c r="O19" s="41">
        <f t="shared" si="1"/>
        <v>4.8971193415637861</v>
      </c>
      <c r="P19" s="36">
        <v>3.9</v>
      </c>
      <c r="Q19" s="36" t="s">
        <v>510</v>
      </c>
      <c r="R19" s="36" t="s">
        <v>11</v>
      </c>
      <c r="S19" s="36" t="s">
        <v>481</v>
      </c>
    </row>
    <row r="20" spans="1:19" ht="14" x14ac:dyDescent="0.15">
      <c r="A20" s="34">
        <v>44762.598611111112</v>
      </c>
      <c r="B20" s="35" t="s">
        <v>288</v>
      </c>
      <c r="C20" s="36" t="s">
        <v>496</v>
      </c>
      <c r="D20" s="36" t="s">
        <v>494</v>
      </c>
      <c r="E20" s="36" t="s">
        <v>273</v>
      </c>
      <c r="F20" s="36">
        <v>19.54</v>
      </c>
      <c r="G20" s="68">
        <f t="shared" si="0"/>
        <v>722.98</v>
      </c>
      <c r="H20" s="38">
        <v>0.59861111111111109</v>
      </c>
      <c r="I20" s="38">
        <v>0.59027777777777779</v>
      </c>
      <c r="J20" s="38">
        <f>(Table_2[[#This Row],[End of Synthesis
(EOS) (hhmm)]]-Table_2[[#This Row],[Time of Elution
(EOE) (hhmm)]])</f>
        <v>8.3333333333333037E-3</v>
      </c>
      <c r="K20" s="36">
        <v>98.27</v>
      </c>
      <c r="L20" s="36">
        <v>0.53700000000000003</v>
      </c>
      <c r="M20" s="39">
        <f t="shared" si="2"/>
        <v>0.86181818181818193</v>
      </c>
      <c r="N20" s="36">
        <v>3.9</v>
      </c>
      <c r="O20" s="76">
        <f t="shared" si="1"/>
        <v>5.0102564102564102</v>
      </c>
      <c r="P20" s="36">
        <v>3.9</v>
      </c>
      <c r="Q20" s="36" t="s">
        <v>510</v>
      </c>
      <c r="R20" s="36" t="s">
        <v>11</v>
      </c>
      <c r="S20" s="36" t="s">
        <v>481</v>
      </c>
    </row>
    <row r="21" spans="1:19" ht="14" x14ac:dyDescent="0.15">
      <c r="A21" s="34">
        <v>44763.603472222225</v>
      </c>
      <c r="B21" s="35" t="s">
        <v>289</v>
      </c>
      <c r="C21" s="36" t="s">
        <v>496</v>
      </c>
      <c r="D21" s="36" t="s">
        <v>494</v>
      </c>
      <c r="E21" s="36" t="s">
        <v>13</v>
      </c>
      <c r="F21" s="36">
        <v>24.6</v>
      </c>
      <c r="G21" s="68">
        <f t="shared" si="0"/>
        <v>910.2</v>
      </c>
      <c r="H21" s="38">
        <v>0.60347222222222219</v>
      </c>
      <c r="I21" s="38">
        <v>0.59583333333333333</v>
      </c>
      <c r="J21" s="38">
        <f>(Table_2[[#This Row],[End of Synthesis
(EOS) (hhmm)]]-Table_2[[#This Row],[Time of Elution
(EOE) (hhmm)]])</f>
        <v>7.6388888888888618E-3</v>
      </c>
      <c r="K21" s="36">
        <v>98.26</v>
      </c>
      <c r="L21" s="36">
        <v>0.55200000000000005</v>
      </c>
      <c r="M21" s="39">
        <f t="shared" si="2"/>
        <v>0.91636363636363649</v>
      </c>
      <c r="N21" s="36">
        <v>4.82</v>
      </c>
      <c r="O21" s="41">
        <f t="shared" si="1"/>
        <v>5.1037344398340245</v>
      </c>
      <c r="P21" s="36">
        <v>3.9</v>
      </c>
      <c r="Q21" s="36" t="s">
        <v>510</v>
      </c>
      <c r="R21" s="36" t="s">
        <v>11</v>
      </c>
      <c r="S21" s="36" t="s">
        <v>481</v>
      </c>
    </row>
    <row r="22" spans="1:19" ht="14" x14ac:dyDescent="0.15">
      <c r="A22" s="34">
        <v>263888.60208333336</v>
      </c>
      <c r="B22" s="35" t="s">
        <v>290</v>
      </c>
      <c r="C22" s="36" t="s">
        <v>497</v>
      </c>
      <c r="D22" s="36" t="s">
        <v>494</v>
      </c>
      <c r="E22" s="36" t="s">
        <v>273</v>
      </c>
      <c r="F22" s="36">
        <v>18.77</v>
      </c>
      <c r="G22" s="68">
        <f t="shared" si="0"/>
        <v>694.49</v>
      </c>
      <c r="H22" s="38">
        <v>0.6020833333333333</v>
      </c>
      <c r="I22" s="38">
        <v>0.59236111111111112</v>
      </c>
      <c r="J22" s="38">
        <f>(Table_2[[#This Row],[End of Synthesis
(EOS) (hhmm)]]-Table_2[[#This Row],[Time of Elution
(EOE) (hhmm)]])</f>
        <v>9.7222222222221877E-3</v>
      </c>
      <c r="K22" s="36">
        <v>98.56</v>
      </c>
      <c r="L22" s="36">
        <v>0.51600000000000001</v>
      </c>
      <c r="M22" s="39">
        <f t="shared" si="2"/>
        <v>0.78545454545454552</v>
      </c>
      <c r="N22" s="40">
        <f t="shared" ref="N22:N175" si="3">F22/O22</f>
        <v>3.9936170212765956</v>
      </c>
      <c r="O22" s="36">
        <v>4.7</v>
      </c>
      <c r="P22" s="36">
        <v>3.9</v>
      </c>
      <c r="Q22" s="36" t="s">
        <v>510</v>
      </c>
      <c r="R22" s="36" t="s">
        <v>11</v>
      </c>
      <c r="S22" s="36" t="s">
        <v>481</v>
      </c>
    </row>
    <row r="23" spans="1:19" ht="14" x14ac:dyDescent="0.15">
      <c r="A23" s="34">
        <v>44771.57916666667</v>
      </c>
      <c r="B23" s="35" t="s">
        <v>291</v>
      </c>
      <c r="C23" s="36" t="s">
        <v>497</v>
      </c>
      <c r="D23" s="36" t="s">
        <v>498</v>
      </c>
      <c r="E23" s="36" t="s">
        <v>10</v>
      </c>
      <c r="F23" s="36">
        <v>32.5</v>
      </c>
      <c r="G23" s="68">
        <f t="shared" si="0"/>
        <v>1202.5</v>
      </c>
      <c r="H23" s="38">
        <v>0.57916666666666672</v>
      </c>
      <c r="I23" s="38">
        <v>0.57152777777777775</v>
      </c>
      <c r="J23" s="38">
        <f>(Table_2[[#This Row],[End of Synthesis
(EOS) (hhmm)]]-Table_2[[#This Row],[Time of Elution
(EOE) (hhmm)]])</f>
        <v>7.6388888888889728E-3</v>
      </c>
      <c r="K23" s="36">
        <v>98.41</v>
      </c>
      <c r="L23" s="36">
        <v>0.52100000000000002</v>
      </c>
      <c r="M23" s="39">
        <f t="shared" si="2"/>
        <v>0.8036363636363637</v>
      </c>
      <c r="N23" s="40">
        <f t="shared" si="3"/>
        <v>6.914893617021276</v>
      </c>
      <c r="O23" s="36">
        <v>4.7</v>
      </c>
      <c r="P23" s="36">
        <v>3.9</v>
      </c>
      <c r="Q23" s="36" t="s">
        <v>510</v>
      </c>
      <c r="R23" s="36" t="s">
        <v>11</v>
      </c>
      <c r="S23" s="36" t="s">
        <v>481</v>
      </c>
    </row>
    <row r="24" spans="1:19" ht="14" x14ac:dyDescent="0.15">
      <c r="A24" s="34">
        <v>44774.54791666667</v>
      </c>
      <c r="B24" s="35" t="s">
        <v>292</v>
      </c>
      <c r="C24" s="36" t="s">
        <v>494</v>
      </c>
      <c r="D24" s="36" t="s">
        <v>498</v>
      </c>
      <c r="E24" s="36" t="s">
        <v>10</v>
      </c>
      <c r="F24" s="36">
        <v>30.9</v>
      </c>
      <c r="G24" s="68">
        <f t="shared" si="0"/>
        <v>1143.3</v>
      </c>
      <c r="H24" s="38">
        <v>0.54791666666666672</v>
      </c>
      <c r="I24" s="38">
        <v>0.5395833333333333</v>
      </c>
      <c r="J24" s="38">
        <f>(Table_2[[#This Row],[End of Synthesis
(EOS) (hhmm)]]-Table_2[[#This Row],[Time of Elution
(EOE) (hhmm)]])</f>
        <v>8.3333333333334147E-3</v>
      </c>
      <c r="K24" s="36">
        <v>98.84</v>
      </c>
      <c r="L24" s="36">
        <v>0.51400000000000001</v>
      </c>
      <c r="M24" s="39">
        <f t="shared" si="2"/>
        <v>0.77818181818181809</v>
      </c>
      <c r="N24" s="40">
        <f t="shared" si="3"/>
        <v>6.18</v>
      </c>
      <c r="O24" s="36">
        <v>5</v>
      </c>
      <c r="P24" s="36">
        <v>3.9</v>
      </c>
      <c r="Q24" s="36" t="s">
        <v>510</v>
      </c>
      <c r="R24" s="36" t="s">
        <v>11</v>
      </c>
      <c r="S24" s="36" t="s">
        <v>481</v>
      </c>
    </row>
    <row r="25" spans="1:19" ht="14" x14ac:dyDescent="0.15">
      <c r="A25" s="34">
        <v>44775.568055555559</v>
      </c>
      <c r="B25" s="35" t="s">
        <v>293</v>
      </c>
      <c r="C25" s="36" t="s">
        <v>496</v>
      </c>
      <c r="D25" s="36" t="s">
        <v>498</v>
      </c>
      <c r="E25" s="36" t="s">
        <v>13</v>
      </c>
      <c r="F25" s="36">
        <v>22.7</v>
      </c>
      <c r="G25" s="68">
        <f t="shared" si="0"/>
        <v>839.9</v>
      </c>
      <c r="H25" s="38">
        <v>0.56805555555555554</v>
      </c>
      <c r="I25" s="38">
        <v>0.55972222222222223</v>
      </c>
      <c r="J25" s="38">
        <f>(Table_2[[#This Row],[End of Synthesis
(EOS) (hhmm)]]-Table_2[[#This Row],[Time of Elution
(EOE) (hhmm)]])</f>
        <v>8.3333333333333037E-3</v>
      </c>
      <c r="K25" s="36">
        <v>97.66</v>
      </c>
      <c r="L25" s="36">
        <v>0.51300000000000001</v>
      </c>
      <c r="M25" s="39">
        <f t="shared" si="2"/>
        <v>0.77454545454545465</v>
      </c>
      <c r="N25" s="40">
        <f t="shared" si="3"/>
        <v>4.4509803921568629</v>
      </c>
      <c r="O25" s="36">
        <v>5.0999999999999996</v>
      </c>
      <c r="P25" s="36">
        <v>3.9</v>
      </c>
      <c r="Q25" s="36" t="s">
        <v>510</v>
      </c>
      <c r="R25" s="36" t="s">
        <v>11</v>
      </c>
      <c r="S25" s="36" t="s">
        <v>481</v>
      </c>
    </row>
    <row r="26" spans="1:19" ht="14" x14ac:dyDescent="0.15">
      <c r="A26" s="34">
        <v>44775.6</v>
      </c>
      <c r="B26" s="35" t="s">
        <v>294</v>
      </c>
      <c r="C26" s="36" t="s">
        <v>496</v>
      </c>
      <c r="D26" s="36" t="s">
        <v>498</v>
      </c>
      <c r="E26" s="36" t="s">
        <v>10</v>
      </c>
      <c r="F26" s="36">
        <v>32.9</v>
      </c>
      <c r="G26" s="68">
        <f t="shared" si="0"/>
        <v>1217.3</v>
      </c>
      <c r="H26" s="38">
        <v>0.6</v>
      </c>
      <c r="I26" s="38">
        <v>0.59236111111111112</v>
      </c>
      <c r="J26" s="38">
        <f>(Table_2[[#This Row],[End of Synthesis
(EOS) (hhmm)]]-Table_2[[#This Row],[Time of Elution
(EOE) (hhmm)]])</f>
        <v>7.6388888888888618E-3</v>
      </c>
      <c r="K26" s="36">
        <v>98.59</v>
      </c>
      <c r="L26" s="36">
        <v>0.52100000000000002</v>
      </c>
      <c r="M26" s="39">
        <f t="shared" si="2"/>
        <v>0.8036363636363637</v>
      </c>
      <c r="N26" s="40">
        <f t="shared" si="3"/>
        <v>6.7142857142857135</v>
      </c>
      <c r="O26" s="36">
        <v>4.9000000000000004</v>
      </c>
      <c r="P26" s="36">
        <v>3.9</v>
      </c>
      <c r="Q26" s="36" t="s">
        <v>510</v>
      </c>
      <c r="R26" s="36" t="s">
        <v>11</v>
      </c>
      <c r="S26" s="36" t="s">
        <v>481</v>
      </c>
    </row>
    <row r="27" spans="1:19" ht="14" x14ac:dyDescent="0.15">
      <c r="A27" s="34">
        <v>44776.561805555553</v>
      </c>
      <c r="B27" s="35" t="s">
        <v>295</v>
      </c>
      <c r="C27" s="36" t="s">
        <v>498</v>
      </c>
      <c r="D27" s="36" t="s">
        <v>497</v>
      </c>
      <c r="E27" s="36" t="s">
        <v>10</v>
      </c>
      <c r="F27" s="36">
        <v>30.4</v>
      </c>
      <c r="G27" s="68">
        <f t="shared" si="0"/>
        <v>1124.8</v>
      </c>
      <c r="H27" s="38">
        <v>0.56180555555555556</v>
      </c>
      <c r="I27" s="38">
        <v>0.55347222222222225</v>
      </c>
      <c r="J27" s="38">
        <f>(Table_2[[#This Row],[End of Synthesis
(EOS) (hhmm)]]-Table_2[[#This Row],[Time of Elution
(EOE) (hhmm)]])</f>
        <v>8.3333333333333037E-3</v>
      </c>
      <c r="K27" s="36">
        <v>98.86</v>
      </c>
      <c r="L27" s="36">
        <v>0.504</v>
      </c>
      <c r="M27" s="39">
        <f t="shared" si="2"/>
        <v>0.74181818181818182</v>
      </c>
      <c r="N27" s="40">
        <f t="shared" si="3"/>
        <v>6.2040816326530601</v>
      </c>
      <c r="O27" s="36">
        <v>4.9000000000000004</v>
      </c>
      <c r="P27" s="36">
        <v>3.9</v>
      </c>
      <c r="Q27" s="36" t="s">
        <v>510</v>
      </c>
      <c r="R27" s="36" t="s">
        <v>11</v>
      </c>
      <c r="S27" s="36" t="s">
        <v>481</v>
      </c>
    </row>
    <row r="28" spans="1:19" ht="14" x14ac:dyDescent="0.15">
      <c r="A28" s="34">
        <v>44777.522916666669</v>
      </c>
      <c r="B28" s="35" t="s">
        <v>296</v>
      </c>
      <c r="C28" s="36" t="s">
        <v>498</v>
      </c>
      <c r="D28" s="36" t="s">
        <v>497</v>
      </c>
      <c r="E28" s="36" t="s">
        <v>13</v>
      </c>
      <c r="F28" s="36">
        <v>23.9</v>
      </c>
      <c r="G28" s="68">
        <f t="shared" si="0"/>
        <v>884.3</v>
      </c>
      <c r="H28" s="38">
        <v>0.5229166666666667</v>
      </c>
      <c r="I28" s="38">
        <v>0.51458333333333328</v>
      </c>
      <c r="J28" s="38">
        <f>(Table_2[[#This Row],[End of Synthesis
(EOS) (hhmm)]]-Table_2[[#This Row],[Time of Elution
(EOE) (hhmm)]])</f>
        <v>8.3333333333334147E-3</v>
      </c>
      <c r="K28" s="36">
        <v>98.75</v>
      </c>
      <c r="L28" s="36">
        <v>0.51800000000000002</v>
      </c>
      <c r="M28" s="39">
        <f t="shared" si="2"/>
        <v>0.79272727272727284</v>
      </c>
      <c r="N28" s="40">
        <f t="shared" si="3"/>
        <v>4.8775510204081627</v>
      </c>
      <c r="O28" s="36">
        <v>4.9000000000000004</v>
      </c>
      <c r="P28" s="36">
        <v>3.9</v>
      </c>
      <c r="Q28" s="36" t="s">
        <v>510</v>
      </c>
      <c r="R28" s="36" t="s">
        <v>11</v>
      </c>
      <c r="S28" s="36" t="s">
        <v>481</v>
      </c>
    </row>
    <row r="29" spans="1:19" ht="14" x14ac:dyDescent="0.15">
      <c r="A29" s="34">
        <v>44777.570138888892</v>
      </c>
      <c r="B29" s="35" t="s">
        <v>297</v>
      </c>
      <c r="C29" s="36" t="s">
        <v>497</v>
      </c>
      <c r="D29" s="36" t="s">
        <v>498</v>
      </c>
      <c r="E29" s="36" t="s">
        <v>10</v>
      </c>
      <c r="F29" s="36">
        <v>30.7</v>
      </c>
      <c r="G29" s="68">
        <f t="shared" si="0"/>
        <v>1135.8999999999999</v>
      </c>
      <c r="H29" s="38">
        <v>0.57013888888888886</v>
      </c>
      <c r="I29" s="38">
        <v>0.56180555555555556</v>
      </c>
      <c r="J29" s="38">
        <f>(Table_2[[#This Row],[End of Synthesis
(EOS) (hhmm)]]-Table_2[[#This Row],[Time of Elution
(EOE) (hhmm)]])</f>
        <v>8.3333333333333037E-3</v>
      </c>
      <c r="K29" s="36">
        <v>98.25</v>
      </c>
      <c r="L29" s="36">
        <v>0.51800000000000002</v>
      </c>
      <c r="M29" s="39">
        <f t="shared" si="2"/>
        <v>0.79272727272727284</v>
      </c>
      <c r="N29" s="40">
        <f t="shared" si="3"/>
        <v>6.5319148936170208</v>
      </c>
      <c r="O29" s="36">
        <v>4.7</v>
      </c>
      <c r="P29" s="36">
        <v>3.9</v>
      </c>
      <c r="Q29" s="36" t="s">
        <v>510</v>
      </c>
      <c r="R29" s="36" t="s">
        <v>11</v>
      </c>
      <c r="S29" s="36" t="s">
        <v>481</v>
      </c>
    </row>
    <row r="30" spans="1:19" ht="14" x14ac:dyDescent="0.15">
      <c r="A30" s="34">
        <v>44778.570833333331</v>
      </c>
      <c r="B30" s="35" t="s">
        <v>298</v>
      </c>
      <c r="C30" s="36" t="s">
        <v>496</v>
      </c>
      <c r="D30" s="36" t="s">
        <v>498</v>
      </c>
      <c r="E30" s="36" t="s">
        <v>10</v>
      </c>
      <c r="F30" s="36">
        <v>31.3</v>
      </c>
      <c r="G30" s="68">
        <f t="shared" si="0"/>
        <v>1158.1000000000001</v>
      </c>
      <c r="H30" s="38">
        <v>0.5708333333333333</v>
      </c>
      <c r="I30" s="38">
        <v>0.56319444444444444</v>
      </c>
      <c r="J30" s="38">
        <f>(Table_2[[#This Row],[End of Synthesis
(EOS) (hhmm)]]-Table_2[[#This Row],[Time of Elution
(EOE) (hhmm)]])</f>
        <v>7.6388888888888618E-3</v>
      </c>
      <c r="K30" s="36">
        <v>98.54</v>
      </c>
      <c r="L30" s="36">
        <v>0.53500000000000003</v>
      </c>
      <c r="M30" s="39">
        <f t="shared" si="2"/>
        <v>0.8545454545454545</v>
      </c>
      <c r="N30" s="40">
        <f t="shared" si="3"/>
        <v>6.1372549019607847</v>
      </c>
      <c r="O30" s="36">
        <v>5.0999999999999996</v>
      </c>
      <c r="P30" s="36">
        <v>3.9</v>
      </c>
      <c r="Q30" s="36" t="s">
        <v>510</v>
      </c>
      <c r="R30" s="36" t="s">
        <v>11</v>
      </c>
      <c r="S30" s="36" t="s">
        <v>481</v>
      </c>
    </row>
    <row r="31" spans="1:19" ht="14" x14ac:dyDescent="0.15">
      <c r="A31" s="34">
        <v>44781.554861111108</v>
      </c>
      <c r="B31" s="35" t="s">
        <v>299</v>
      </c>
      <c r="C31" s="36" t="s">
        <v>494</v>
      </c>
      <c r="D31" s="36" t="s">
        <v>496</v>
      </c>
      <c r="E31" s="36" t="s">
        <v>13</v>
      </c>
      <c r="F31" s="36">
        <v>23.3</v>
      </c>
      <c r="G31" s="68">
        <f t="shared" si="0"/>
        <v>862.1</v>
      </c>
      <c r="H31" s="38">
        <v>0.55486111111111114</v>
      </c>
      <c r="I31" s="38">
        <v>0.54722222222222228</v>
      </c>
      <c r="J31" s="38">
        <f>(Table_2[[#This Row],[End of Synthesis
(EOS) (hhmm)]]-Table_2[[#This Row],[Time of Elution
(EOE) (hhmm)]])</f>
        <v>7.6388888888888618E-3</v>
      </c>
      <c r="K31" s="36">
        <v>98.22</v>
      </c>
      <c r="L31" s="36">
        <v>0.47</v>
      </c>
      <c r="M31" s="39">
        <f t="shared" si="2"/>
        <v>0.61818181818181817</v>
      </c>
      <c r="N31" s="40">
        <f t="shared" si="3"/>
        <v>4.7551020408163263</v>
      </c>
      <c r="O31" s="36">
        <v>4.9000000000000004</v>
      </c>
      <c r="P31" s="36">
        <v>3.9</v>
      </c>
      <c r="Q31" s="36" t="s">
        <v>510</v>
      </c>
      <c r="R31" s="36" t="s">
        <v>11</v>
      </c>
      <c r="S31" s="36" t="s">
        <v>481</v>
      </c>
    </row>
    <row r="32" spans="1:19" ht="14" x14ac:dyDescent="0.15">
      <c r="A32" s="34">
        <v>44781.587500000001</v>
      </c>
      <c r="B32" s="35" t="s">
        <v>300</v>
      </c>
      <c r="C32" s="36" t="s">
        <v>498</v>
      </c>
      <c r="D32" s="36" t="s">
        <v>496</v>
      </c>
      <c r="E32" s="36" t="s">
        <v>10</v>
      </c>
      <c r="F32" s="36">
        <v>31.9</v>
      </c>
      <c r="G32" s="68">
        <f t="shared" si="0"/>
        <v>1180.3</v>
      </c>
      <c r="H32" s="38">
        <v>0.58750000000000002</v>
      </c>
      <c r="I32" s="38">
        <v>0.57916666666666672</v>
      </c>
      <c r="J32" s="38">
        <f>(Table_2[[#This Row],[End of Synthesis
(EOS) (hhmm)]]-Table_2[[#This Row],[Time of Elution
(EOE) (hhmm)]])</f>
        <v>8.3333333333333037E-3</v>
      </c>
      <c r="K32" s="36">
        <v>99.1</v>
      </c>
      <c r="L32" s="36">
        <v>0.496</v>
      </c>
      <c r="M32" s="39">
        <f t="shared" si="2"/>
        <v>0.71272727272727276</v>
      </c>
      <c r="N32" s="40">
        <f t="shared" si="3"/>
        <v>6.787234042553191</v>
      </c>
      <c r="O32" s="36">
        <v>4.7</v>
      </c>
      <c r="P32" s="36">
        <v>3.9</v>
      </c>
      <c r="Q32" s="36" t="s">
        <v>510</v>
      </c>
      <c r="R32" s="36" t="s">
        <v>11</v>
      </c>
      <c r="S32" s="36" t="s">
        <v>481</v>
      </c>
    </row>
    <row r="33" spans="1:19" ht="14" x14ac:dyDescent="0.15">
      <c r="A33" s="34">
        <v>44782.555555555555</v>
      </c>
      <c r="B33" s="35" t="s">
        <v>301</v>
      </c>
      <c r="C33" s="36" t="s">
        <v>498</v>
      </c>
      <c r="D33" s="36" t="s">
        <v>497</v>
      </c>
      <c r="E33" s="36" t="s">
        <v>10</v>
      </c>
      <c r="F33" s="36">
        <v>29.7</v>
      </c>
      <c r="G33" s="68">
        <f t="shared" si="0"/>
        <v>1098.8999999999999</v>
      </c>
      <c r="H33" s="38">
        <v>0.55555555555555558</v>
      </c>
      <c r="I33" s="38">
        <v>0.54791666666666672</v>
      </c>
      <c r="J33" s="38">
        <f>(Table_2[[#This Row],[End of Synthesis
(EOS) (hhmm)]]-Table_2[[#This Row],[Time of Elution
(EOE) (hhmm)]])</f>
        <v>7.6388888888888618E-3</v>
      </c>
      <c r="K33" s="36">
        <v>98.4</v>
      </c>
      <c r="L33" s="36">
        <v>0.50800000000000001</v>
      </c>
      <c r="M33" s="39">
        <f t="shared" si="2"/>
        <v>0.75636363636363624</v>
      </c>
      <c r="N33" s="40">
        <f t="shared" si="3"/>
        <v>5.8235294117647065</v>
      </c>
      <c r="O33" s="36">
        <v>5.0999999999999996</v>
      </c>
      <c r="P33" s="36">
        <v>3.9</v>
      </c>
      <c r="Q33" s="36" t="s">
        <v>510</v>
      </c>
      <c r="R33" s="36" t="s">
        <v>11</v>
      </c>
      <c r="S33" s="36" t="s">
        <v>481</v>
      </c>
    </row>
    <row r="34" spans="1:19" ht="14" x14ac:dyDescent="0.15">
      <c r="A34" s="34">
        <v>44782.597222222219</v>
      </c>
      <c r="B34" s="35" t="s">
        <v>302</v>
      </c>
      <c r="C34" s="36" t="s">
        <v>497</v>
      </c>
      <c r="D34" s="36" t="s">
        <v>494</v>
      </c>
      <c r="E34" s="36" t="s">
        <v>13</v>
      </c>
      <c r="F34" s="36">
        <v>23.8</v>
      </c>
      <c r="G34" s="68">
        <f t="shared" si="0"/>
        <v>880.6</v>
      </c>
      <c r="H34" s="38">
        <v>0.59722222222222221</v>
      </c>
      <c r="I34" s="38">
        <v>0.58888888888888891</v>
      </c>
      <c r="J34" s="38">
        <f>(Table_2[[#This Row],[End of Synthesis
(EOS) (hhmm)]]-Table_2[[#This Row],[Time of Elution
(EOE) (hhmm)]])</f>
        <v>8.3333333333333037E-3</v>
      </c>
      <c r="K34" s="36">
        <v>98.43</v>
      </c>
      <c r="L34" s="36">
        <v>0.52300000000000002</v>
      </c>
      <c r="M34" s="39">
        <f t="shared" si="2"/>
        <v>0.81090909090909102</v>
      </c>
      <c r="N34" s="40">
        <f t="shared" si="3"/>
        <v>4.9583333333333339</v>
      </c>
      <c r="O34" s="36">
        <v>4.8</v>
      </c>
      <c r="P34" s="36">
        <v>3.9</v>
      </c>
      <c r="Q34" s="36" t="s">
        <v>510</v>
      </c>
      <c r="R34" s="36" t="s">
        <v>11</v>
      </c>
      <c r="S34" s="36" t="s">
        <v>481</v>
      </c>
    </row>
    <row r="35" spans="1:19" ht="14" x14ac:dyDescent="0.15">
      <c r="A35" s="34">
        <v>44814.57708333333</v>
      </c>
      <c r="B35" s="35" t="s">
        <v>303</v>
      </c>
      <c r="C35" s="36" t="s">
        <v>497</v>
      </c>
      <c r="D35" s="36" t="s">
        <v>498</v>
      </c>
      <c r="E35" s="36" t="s">
        <v>10</v>
      </c>
      <c r="F35" s="36">
        <v>23.3</v>
      </c>
      <c r="G35" s="68">
        <f t="shared" si="0"/>
        <v>862.1</v>
      </c>
      <c r="H35" s="38">
        <v>0.57708333333333328</v>
      </c>
      <c r="I35" s="38">
        <v>0.56944444444444442</v>
      </c>
      <c r="J35" s="38">
        <f>(Table_2[[#This Row],[End of Synthesis
(EOS) (hhmm)]]-Table_2[[#This Row],[Time of Elution
(EOE) (hhmm)]])</f>
        <v>7.6388888888888618E-3</v>
      </c>
      <c r="K35" s="36">
        <v>96.89</v>
      </c>
      <c r="L35" s="36">
        <v>0.502</v>
      </c>
      <c r="M35" s="39">
        <f t="shared" si="2"/>
        <v>0.73454545454545461</v>
      </c>
      <c r="N35" s="40">
        <f t="shared" si="3"/>
        <v>4.854166666666667</v>
      </c>
      <c r="O35" s="36">
        <v>4.8</v>
      </c>
      <c r="P35" s="36">
        <v>3.9</v>
      </c>
      <c r="Q35" s="36" t="s">
        <v>510</v>
      </c>
      <c r="R35" s="36" t="s">
        <v>11</v>
      </c>
      <c r="S35" s="36" t="s">
        <v>481</v>
      </c>
    </row>
    <row r="36" spans="1:19" ht="14" x14ac:dyDescent="0.15">
      <c r="A36" s="34">
        <v>44784.544444444444</v>
      </c>
      <c r="B36" s="35" t="s">
        <v>304</v>
      </c>
      <c r="C36" s="36" t="s">
        <v>498</v>
      </c>
      <c r="D36" s="36" t="s">
        <v>494</v>
      </c>
      <c r="E36" s="36" t="s">
        <v>10</v>
      </c>
      <c r="F36" s="36">
        <v>29.1</v>
      </c>
      <c r="G36" s="68">
        <f t="shared" si="0"/>
        <v>1076.7</v>
      </c>
      <c r="H36" s="38">
        <v>0.5444444444444444</v>
      </c>
      <c r="I36" s="38">
        <v>0.53611111111111109</v>
      </c>
      <c r="J36" s="38">
        <f>(Table_2[[#This Row],[End of Synthesis
(EOS) (hhmm)]]-Table_2[[#This Row],[Time of Elution
(EOE) (hhmm)]])</f>
        <v>8.3333333333333037E-3</v>
      </c>
      <c r="K36" s="36">
        <v>99.07</v>
      </c>
      <c r="L36" s="36">
        <v>0.54900000000000004</v>
      </c>
      <c r="M36" s="39">
        <f t="shared" si="2"/>
        <v>0.90545454545454562</v>
      </c>
      <c r="N36" s="40">
        <f t="shared" si="3"/>
        <v>5.9387755102040813</v>
      </c>
      <c r="O36" s="36">
        <v>4.9000000000000004</v>
      </c>
      <c r="P36" s="36">
        <v>3.9</v>
      </c>
      <c r="Q36" s="36" t="s">
        <v>510</v>
      </c>
      <c r="R36" s="36" t="s">
        <v>11</v>
      </c>
      <c r="S36" s="36" t="s">
        <v>481</v>
      </c>
    </row>
    <row r="37" spans="1:19" ht="14" x14ac:dyDescent="0.15">
      <c r="A37" s="34">
        <v>44785.552777777775</v>
      </c>
      <c r="B37" s="35" t="s">
        <v>305</v>
      </c>
      <c r="C37" s="36" t="s">
        <v>496</v>
      </c>
      <c r="D37" s="36" t="s">
        <v>494</v>
      </c>
      <c r="E37" s="36" t="s">
        <v>13</v>
      </c>
      <c r="F37" s="36">
        <v>23.9</v>
      </c>
      <c r="G37" s="68">
        <f t="shared" si="0"/>
        <v>884.3</v>
      </c>
      <c r="H37" s="38">
        <v>0.55277777777777781</v>
      </c>
      <c r="I37" s="38">
        <v>0.5444444444444444</v>
      </c>
      <c r="J37" s="38">
        <f>(Table_2[[#This Row],[End of Synthesis
(EOS) (hhmm)]]-Table_2[[#This Row],[Time of Elution
(EOE) (hhmm)]])</f>
        <v>8.3333333333334147E-3</v>
      </c>
      <c r="K37" s="36">
        <v>98.74</v>
      </c>
      <c r="L37" s="36">
        <v>0.55500000000000005</v>
      </c>
      <c r="M37" s="39">
        <f t="shared" si="2"/>
        <v>0.92727272727272758</v>
      </c>
      <c r="N37" s="40">
        <f t="shared" si="3"/>
        <v>4.6862745098039218</v>
      </c>
      <c r="O37" s="36">
        <v>5.0999999999999996</v>
      </c>
      <c r="P37" s="36">
        <v>3.6</v>
      </c>
      <c r="Q37" s="36" t="s">
        <v>510</v>
      </c>
      <c r="R37" s="36" t="s">
        <v>11</v>
      </c>
      <c r="S37" s="36" t="s">
        <v>481</v>
      </c>
    </row>
    <row r="38" spans="1:19" ht="14" x14ac:dyDescent="0.15">
      <c r="A38" s="34">
        <v>44785.586111111108</v>
      </c>
      <c r="B38" s="35" t="s">
        <v>306</v>
      </c>
      <c r="C38" s="36" t="s">
        <v>498</v>
      </c>
      <c r="D38" s="36" t="s">
        <v>497</v>
      </c>
      <c r="E38" s="36" t="s">
        <v>10</v>
      </c>
      <c r="F38" s="36">
        <v>32.6</v>
      </c>
      <c r="G38" s="68">
        <f t="shared" si="0"/>
        <v>1206.2</v>
      </c>
      <c r="H38" s="38">
        <v>0.58611111111111114</v>
      </c>
      <c r="I38" s="38">
        <v>0.57777777777777772</v>
      </c>
      <c r="J38" s="38">
        <f>(Table_2[[#This Row],[End of Synthesis
(EOS) (hhmm)]]-Table_2[[#This Row],[Time of Elution
(EOE) (hhmm)]])</f>
        <v>8.3333333333334147E-3</v>
      </c>
      <c r="K38" s="36">
        <v>98.4</v>
      </c>
      <c r="L38" s="36">
        <v>0.53</v>
      </c>
      <c r="M38" s="39">
        <f t="shared" si="2"/>
        <v>0.83636363636363631</v>
      </c>
      <c r="N38" s="40">
        <f t="shared" si="3"/>
        <v>6.791666666666667</v>
      </c>
      <c r="O38" s="36">
        <v>4.8</v>
      </c>
      <c r="P38" s="36">
        <v>3.9</v>
      </c>
      <c r="Q38" s="36" t="s">
        <v>510</v>
      </c>
      <c r="R38" s="36" t="s">
        <v>11</v>
      </c>
      <c r="S38" s="36" t="s">
        <v>481</v>
      </c>
    </row>
    <row r="39" spans="1:19" ht="14" x14ac:dyDescent="0.15">
      <c r="A39" s="34">
        <v>44788.556944444441</v>
      </c>
      <c r="B39" s="35" t="s">
        <v>307</v>
      </c>
      <c r="C39" s="36" t="s">
        <v>498</v>
      </c>
      <c r="D39" s="36" t="s">
        <v>496</v>
      </c>
      <c r="E39" s="36" t="s">
        <v>13</v>
      </c>
      <c r="F39" s="36">
        <v>22.8</v>
      </c>
      <c r="G39" s="68">
        <f t="shared" si="0"/>
        <v>843.6</v>
      </c>
      <c r="H39" s="38">
        <v>0.55694444444444446</v>
      </c>
      <c r="I39" s="38">
        <v>0.54861111111111116</v>
      </c>
      <c r="J39" s="38">
        <f>(Table_2[[#This Row],[End of Synthesis
(EOS) (hhmm)]]-Table_2[[#This Row],[Time of Elution
(EOE) (hhmm)]])</f>
        <v>8.3333333333333037E-3</v>
      </c>
      <c r="K39" s="36">
        <v>98.38</v>
      </c>
      <c r="L39" s="36">
        <v>0.53400000000000003</v>
      </c>
      <c r="M39" s="39">
        <f t="shared" si="2"/>
        <v>0.85090909090909117</v>
      </c>
      <c r="N39" s="40">
        <f t="shared" si="3"/>
        <v>4.5600000000000005</v>
      </c>
      <c r="O39" s="36">
        <v>5</v>
      </c>
      <c r="P39" s="36">
        <v>3.9</v>
      </c>
      <c r="Q39" s="36" t="s">
        <v>510</v>
      </c>
      <c r="R39" s="36" t="s">
        <v>11</v>
      </c>
      <c r="S39" s="36" t="s">
        <v>481</v>
      </c>
    </row>
    <row r="40" spans="1:19" ht="14" x14ac:dyDescent="0.15">
      <c r="A40" s="34">
        <v>44788.591666666667</v>
      </c>
      <c r="B40" s="35" t="s">
        <v>308</v>
      </c>
      <c r="C40" s="36" t="s">
        <v>496</v>
      </c>
      <c r="D40" s="36" t="s">
        <v>498</v>
      </c>
      <c r="E40" s="36" t="s">
        <v>10</v>
      </c>
      <c r="F40" s="36">
        <v>31.7</v>
      </c>
      <c r="G40" s="68">
        <f t="shared" si="0"/>
        <v>1172.8999999999999</v>
      </c>
      <c r="H40" s="38">
        <v>0.59166666666666667</v>
      </c>
      <c r="I40" s="38">
        <v>0.58402777777777781</v>
      </c>
      <c r="J40" s="38">
        <f>(Table_2[[#This Row],[End of Synthesis
(EOS) (hhmm)]]-Table_2[[#This Row],[Time of Elution
(EOE) (hhmm)]])</f>
        <v>7.6388888888888618E-3</v>
      </c>
      <c r="K40" s="36">
        <v>98.15</v>
      </c>
      <c r="L40" s="36">
        <v>0.58499999999999996</v>
      </c>
      <c r="M40" s="39">
        <f t="shared" si="2"/>
        <v>1.0363636363636364</v>
      </c>
      <c r="N40" s="40">
        <f t="shared" si="3"/>
        <v>6.215686274509804</v>
      </c>
      <c r="O40" s="36">
        <v>5.0999999999999996</v>
      </c>
      <c r="P40" s="36">
        <v>3.9</v>
      </c>
      <c r="Q40" s="36" t="s">
        <v>510</v>
      </c>
      <c r="R40" s="36" t="s">
        <v>11</v>
      </c>
      <c r="S40" s="36" t="s">
        <v>481</v>
      </c>
    </row>
    <row r="41" spans="1:19" ht="14" x14ac:dyDescent="0.15">
      <c r="A41" s="34">
        <v>44789.555555555555</v>
      </c>
      <c r="B41" s="35" t="s">
        <v>309</v>
      </c>
      <c r="C41" s="36" t="s">
        <v>496</v>
      </c>
      <c r="D41" s="36" t="s">
        <v>498</v>
      </c>
      <c r="E41" s="36" t="s">
        <v>13</v>
      </c>
      <c r="F41" s="36">
        <v>23.8</v>
      </c>
      <c r="G41" s="68">
        <f t="shared" si="0"/>
        <v>880.6</v>
      </c>
      <c r="H41" s="38">
        <v>0.55555555555555558</v>
      </c>
      <c r="I41" s="38">
        <v>0.54652777777777772</v>
      </c>
      <c r="J41" s="38">
        <f>(Table_2[[#This Row],[End of Synthesis
(EOS) (hhmm)]]-Table_2[[#This Row],[Time of Elution
(EOE) (hhmm)]])</f>
        <v>9.0277777777778567E-3</v>
      </c>
      <c r="K41" s="36">
        <v>98.29</v>
      </c>
      <c r="L41" s="36">
        <v>0.52100000000000002</v>
      </c>
      <c r="M41" s="39">
        <f t="shared" si="2"/>
        <v>0.8036363636363637</v>
      </c>
      <c r="N41" s="40">
        <f t="shared" si="3"/>
        <v>4.666666666666667</v>
      </c>
      <c r="O41" s="36">
        <v>5.0999999999999996</v>
      </c>
      <c r="P41" s="36">
        <v>3.9</v>
      </c>
      <c r="Q41" s="36" t="s">
        <v>510</v>
      </c>
      <c r="R41" s="36" t="s">
        <v>11</v>
      </c>
      <c r="S41" s="36" t="s">
        <v>481</v>
      </c>
    </row>
    <row r="42" spans="1:19" ht="14" x14ac:dyDescent="0.15">
      <c r="A42" s="34">
        <v>44789.588194444441</v>
      </c>
      <c r="B42" s="35" t="s">
        <v>310</v>
      </c>
      <c r="C42" s="36" t="s">
        <v>497</v>
      </c>
      <c r="D42" s="36" t="s">
        <v>496</v>
      </c>
      <c r="E42" s="36" t="s">
        <v>10</v>
      </c>
      <c r="F42" s="36">
        <v>29.9</v>
      </c>
      <c r="G42" s="68">
        <f t="shared" si="0"/>
        <v>1106.3</v>
      </c>
      <c r="H42" s="38">
        <v>0.58819444444444446</v>
      </c>
      <c r="I42" s="38">
        <v>0.57986111111111116</v>
      </c>
      <c r="J42" s="38">
        <f>(Table_2[[#This Row],[End of Synthesis
(EOS) (hhmm)]]-Table_2[[#This Row],[Time of Elution
(EOE) (hhmm)]])</f>
        <v>8.3333333333333037E-3</v>
      </c>
      <c r="K42" s="36">
        <v>98.88</v>
      </c>
      <c r="L42" s="36">
        <v>0.53200000000000003</v>
      </c>
      <c r="M42" s="39">
        <f t="shared" si="2"/>
        <v>0.84363636363636374</v>
      </c>
      <c r="N42" s="40">
        <f t="shared" si="3"/>
        <v>6.229166666666667</v>
      </c>
      <c r="O42" s="36">
        <v>4.8</v>
      </c>
      <c r="P42" s="36">
        <v>3.9</v>
      </c>
      <c r="Q42" s="36" t="s">
        <v>510</v>
      </c>
      <c r="R42" s="36" t="s">
        <v>11</v>
      </c>
      <c r="S42" s="36" t="s">
        <v>481</v>
      </c>
    </row>
    <row r="43" spans="1:19" ht="14" x14ac:dyDescent="0.15">
      <c r="A43" s="34">
        <v>44790.552777777775</v>
      </c>
      <c r="B43" s="35" t="s">
        <v>311</v>
      </c>
      <c r="C43" s="36" t="s">
        <v>496</v>
      </c>
      <c r="D43" s="36" t="s">
        <v>498</v>
      </c>
      <c r="E43" s="36" t="s">
        <v>13</v>
      </c>
      <c r="F43" s="36">
        <v>23.6</v>
      </c>
      <c r="G43" s="68">
        <f t="shared" si="0"/>
        <v>873.2</v>
      </c>
      <c r="H43" s="38">
        <v>0.55277777777777781</v>
      </c>
      <c r="I43" s="38">
        <v>0.54513888888888884</v>
      </c>
      <c r="J43" s="38">
        <f>(Table_2[[#This Row],[End of Synthesis
(EOS) (hhmm)]]-Table_2[[#This Row],[Time of Elution
(EOE) (hhmm)]])</f>
        <v>7.6388888888889728E-3</v>
      </c>
      <c r="K43" s="36">
        <v>98.62</v>
      </c>
      <c r="L43" s="36">
        <v>0.53</v>
      </c>
      <c r="M43" s="39">
        <f t="shared" si="2"/>
        <v>0.83636363636363631</v>
      </c>
      <c r="N43" s="40">
        <f t="shared" si="3"/>
        <v>4.7200000000000006</v>
      </c>
      <c r="O43" s="36">
        <v>5</v>
      </c>
      <c r="P43" s="36">
        <v>3.9</v>
      </c>
      <c r="Q43" s="36" t="s">
        <v>510</v>
      </c>
      <c r="R43" s="36" t="s">
        <v>11</v>
      </c>
      <c r="S43" s="36" t="s">
        <v>481</v>
      </c>
    </row>
    <row r="44" spans="1:19" ht="14" x14ac:dyDescent="0.15">
      <c r="A44" s="34">
        <v>44790.597916666666</v>
      </c>
      <c r="B44" s="35" t="s">
        <v>312</v>
      </c>
      <c r="C44" s="36" t="s">
        <v>498</v>
      </c>
      <c r="D44" s="36" t="s">
        <v>497</v>
      </c>
      <c r="E44" s="36" t="s">
        <v>10</v>
      </c>
      <c r="F44" s="36">
        <v>30.2</v>
      </c>
      <c r="G44" s="68">
        <f t="shared" si="0"/>
        <v>1117.3999999999999</v>
      </c>
      <c r="H44" s="38">
        <v>0.59791666666666665</v>
      </c>
      <c r="I44" s="38">
        <v>0.59027777777777779</v>
      </c>
      <c r="J44" s="38">
        <f>(Table_2[[#This Row],[End of Synthesis
(EOS) (hhmm)]]-Table_2[[#This Row],[Time of Elution
(EOE) (hhmm)]])</f>
        <v>7.6388888888888618E-3</v>
      </c>
      <c r="K44" s="36">
        <v>98.66</v>
      </c>
      <c r="L44" s="36">
        <v>0.52500000000000002</v>
      </c>
      <c r="M44" s="39">
        <f t="shared" si="2"/>
        <v>0.81818181818181823</v>
      </c>
      <c r="N44" s="40">
        <f t="shared" si="3"/>
        <v>6.291666666666667</v>
      </c>
      <c r="O44" s="36">
        <v>4.8</v>
      </c>
      <c r="P44" s="36">
        <v>3.9</v>
      </c>
      <c r="Q44" s="36" t="s">
        <v>510</v>
      </c>
      <c r="R44" s="36" t="s">
        <v>11</v>
      </c>
      <c r="S44" s="36" t="s">
        <v>481</v>
      </c>
    </row>
    <row r="45" spans="1:19" ht="14" x14ac:dyDescent="0.15">
      <c r="A45" s="34">
        <v>44791.598611111112</v>
      </c>
      <c r="B45" s="35" t="s">
        <v>313</v>
      </c>
      <c r="C45" s="36" t="s">
        <v>497</v>
      </c>
      <c r="D45" s="36" t="s">
        <v>498</v>
      </c>
      <c r="E45" s="36" t="s">
        <v>10</v>
      </c>
      <c r="F45" s="36">
        <v>29.9</v>
      </c>
      <c r="G45" s="68">
        <f t="shared" si="0"/>
        <v>1106.3</v>
      </c>
      <c r="H45" s="38">
        <v>0.59861111111111109</v>
      </c>
      <c r="I45" s="38">
        <v>0.59097222222222223</v>
      </c>
      <c r="J45" s="38">
        <f>(Table_2[[#This Row],[End of Synthesis
(EOS) (hhmm)]]-Table_2[[#This Row],[Time of Elution
(EOE) (hhmm)]])</f>
        <v>7.6388888888888618E-3</v>
      </c>
      <c r="K45" s="36">
        <v>98.58</v>
      </c>
      <c r="L45" s="36">
        <v>0.51600000000000001</v>
      </c>
      <c r="M45" s="39">
        <f t="shared" si="2"/>
        <v>0.78545454545454552</v>
      </c>
      <c r="N45" s="40">
        <f t="shared" si="3"/>
        <v>6.795454545454545</v>
      </c>
      <c r="O45" s="36">
        <v>4.4000000000000004</v>
      </c>
      <c r="P45" s="36">
        <v>4.2</v>
      </c>
      <c r="Q45" s="36" t="s">
        <v>510</v>
      </c>
      <c r="R45" s="36" t="s">
        <v>11</v>
      </c>
      <c r="S45" s="36" t="s">
        <v>481</v>
      </c>
    </row>
    <row r="46" spans="1:19" ht="14" x14ac:dyDescent="0.15">
      <c r="A46" s="34">
        <v>44791.627083333333</v>
      </c>
      <c r="B46" s="35" t="s">
        <v>314</v>
      </c>
      <c r="C46" s="36" t="s">
        <v>494</v>
      </c>
      <c r="D46" s="36" t="s">
        <v>497</v>
      </c>
      <c r="E46" s="36" t="s">
        <v>273</v>
      </c>
      <c r="F46" s="36">
        <v>18.190000000000001</v>
      </c>
      <c r="G46" s="68">
        <f t="shared" si="0"/>
        <v>673.03000000000009</v>
      </c>
      <c r="H46" s="38">
        <v>0.62708333333333333</v>
      </c>
      <c r="I46" s="38">
        <v>0.61944444444444446</v>
      </c>
      <c r="J46" s="38">
        <f>(Table_2[[#This Row],[End of Synthesis
(EOS) (hhmm)]]-Table_2[[#This Row],[Time of Elution
(EOE) (hhmm)]])</f>
        <v>7.6388888888888618E-3</v>
      </c>
      <c r="K46" s="36">
        <v>98.89</v>
      </c>
      <c r="L46" s="36">
        <v>0.48299999999999998</v>
      </c>
      <c r="M46" s="39">
        <f t="shared" si="2"/>
        <v>0.6654545454545453</v>
      </c>
      <c r="N46" s="40">
        <f t="shared" si="3"/>
        <v>3.7122448979591836</v>
      </c>
      <c r="O46" s="36">
        <v>4.9000000000000004</v>
      </c>
      <c r="P46" s="36">
        <v>3.9</v>
      </c>
      <c r="Q46" s="36" t="s">
        <v>510</v>
      </c>
      <c r="R46" s="36" t="s">
        <v>11</v>
      </c>
      <c r="S46" s="36" t="s">
        <v>481</v>
      </c>
    </row>
    <row r="47" spans="1:19" ht="14" x14ac:dyDescent="0.15">
      <c r="A47" s="34">
        <v>44792.620138888888</v>
      </c>
      <c r="B47" s="35" t="s">
        <v>315</v>
      </c>
      <c r="C47" s="36" t="s">
        <v>496</v>
      </c>
      <c r="D47" s="36" t="s">
        <v>498</v>
      </c>
      <c r="E47" s="36" t="s">
        <v>273</v>
      </c>
      <c r="F47" s="36">
        <v>17.7</v>
      </c>
      <c r="G47" s="68">
        <f t="shared" si="0"/>
        <v>654.9</v>
      </c>
      <c r="H47" s="38">
        <v>0.62013888888888891</v>
      </c>
      <c r="I47" s="38">
        <v>0.61319444444444449</v>
      </c>
      <c r="J47" s="38">
        <f>(Table_2[[#This Row],[End of Synthesis
(EOS) (hhmm)]]-Table_2[[#This Row],[Time of Elution
(EOE) (hhmm)]])</f>
        <v>6.9444444444444198E-3</v>
      </c>
      <c r="K47" s="36">
        <v>97.89</v>
      </c>
      <c r="L47" s="36">
        <v>0.54200000000000004</v>
      </c>
      <c r="M47" s="39">
        <f t="shared" si="2"/>
        <v>0.88000000000000012</v>
      </c>
      <c r="N47" s="40">
        <f t="shared" si="3"/>
        <v>3.54</v>
      </c>
      <c r="O47" s="36">
        <v>5</v>
      </c>
      <c r="P47" s="36">
        <v>3.9</v>
      </c>
      <c r="Q47" s="36" t="s">
        <v>510</v>
      </c>
      <c r="R47" s="36" t="s">
        <v>11</v>
      </c>
      <c r="S47" s="36" t="s">
        <v>481</v>
      </c>
    </row>
    <row r="48" spans="1:19" ht="14" x14ac:dyDescent="0.15">
      <c r="A48" s="34">
        <v>44797.568055555559</v>
      </c>
      <c r="B48" s="35" t="s">
        <v>316</v>
      </c>
      <c r="C48" s="36" t="s">
        <v>498</v>
      </c>
      <c r="D48" s="36" t="s">
        <v>496</v>
      </c>
      <c r="E48" s="36" t="s">
        <v>10</v>
      </c>
      <c r="F48" s="36">
        <v>31.2</v>
      </c>
      <c r="G48" s="68">
        <f t="shared" si="0"/>
        <v>1154.3999999999999</v>
      </c>
      <c r="H48" s="38">
        <v>0.56805555555555554</v>
      </c>
      <c r="I48" s="38">
        <v>0.56041666666666667</v>
      </c>
      <c r="J48" s="38">
        <f>(Table_2[[#This Row],[End of Synthesis
(EOS) (hhmm)]]-Table_2[[#This Row],[Time of Elution
(EOE) (hhmm)]])</f>
        <v>7.6388888888888618E-3</v>
      </c>
      <c r="K48" s="36">
        <v>97.8</v>
      </c>
      <c r="L48" s="36">
        <v>0.52500000000000002</v>
      </c>
      <c r="M48" s="39">
        <f t="shared" si="2"/>
        <v>0.81818181818181823</v>
      </c>
      <c r="N48" s="40">
        <f t="shared" si="3"/>
        <v>6.5</v>
      </c>
      <c r="O48" s="36">
        <v>4.8</v>
      </c>
      <c r="P48" s="36">
        <v>3.9</v>
      </c>
      <c r="Q48" s="36" t="s">
        <v>510</v>
      </c>
      <c r="R48" s="36" t="s">
        <v>11</v>
      </c>
      <c r="S48" s="36" t="s">
        <v>480</v>
      </c>
    </row>
    <row r="49" spans="1:19" ht="14" x14ac:dyDescent="0.15">
      <c r="A49" s="34">
        <v>44797.620138888888</v>
      </c>
      <c r="B49" s="35" t="s">
        <v>317</v>
      </c>
      <c r="C49" s="36" t="s">
        <v>496</v>
      </c>
      <c r="D49" s="36" t="s">
        <v>498</v>
      </c>
      <c r="E49" s="36" t="s">
        <v>10</v>
      </c>
      <c r="F49" s="36">
        <v>18.62</v>
      </c>
      <c r="G49" s="68">
        <f t="shared" si="0"/>
        <v>688.94</v>
      </c>
      <c r="H49" s="38">
        <v>0.62013888888888891</v>
      </c>
      <c r="I49" s="38">
        <v>0.6118055555555556</v>
      </c>
      <c r="J49" s="38">
        <f>(Table_2[[#This Row],[End of Synthesis
(EOS) (hhmm)]]-Table_2[[#This Row],[Time of Elution
(EOE) (hhmm)]])</f>
        <v>8.3333333333333037E-3</v>
      </c>
      <c r="K49" s="36">
        <v>99.11</v>
      </c>
      <c r="L49" s="36">
        <v>0.53900000000000003</v>
      </c>
      <c r="M49" s="39">
        <f t="shared" si="2"/>
        <v>0.86909090909090925</v>
      </c>
      <c r="N49" s="40">
        <f t="shared" si="3"/>
        <v>3.8791666666666669</v>
      </c>
      <c r="O49" s="36">
        <v>4.8</v>
      </c>
      <c r="P49" s="36">
        <v>3.9</v>
      </c>
      <c r="Q49" s="36" t="s">
        <v>510</v>
      </c>
      <c r="R49" s="36" t="s">
        <v>11</v>
      </c>
      <c r="S49" s="36" t="s">
        <v>480</v>
      </c>
    </row>
    <row r="50" spans="1:19" ht="14" x14ac:dyDescent="0.15">
      <c r="A50" s="34">
        <v>44798.566666666666</v>
      </c>
      <c r="B50" s="35" t="s">
        <v>318</v>
      </c>
      <c r="C50" s="36" t="s">
        <v>496</v>
      </c>
      <c r="D50" s="36" t="s">
        <v>498</v>
      </c>
      <c r="E50" s="36" t="s">
        <v>10</v>
      </c>
      <c r="F50" s="36">
        <v>14.3</v>
      </c>
      <c r="G50" s="68">
        <f t="shared" si="0"/>
        <v>529.1</v>
      </c>
      <c r="H50" s="38">
        <v>0.56666666666666665</v>
      </c>
      <c r="I50" s="38">
        <v>0.55763888888888891</v>
      </c>
      <c r="J50" s="38">
        <f>(Table_2[[#This Row],[End of Synthesis
(EOS) (hhmm)]]-Table_2[[#This Row],[Time of Elution
(EOE) (hhmm)]])</f>
        <v>9.0277777777777457E-3</v>
      </c>
      <c r="K50" s="36">
        <v>98.21</v>
      </c>
      <c r="L50" s="36">
        <v>0.55700000000000005</v>
      </c>
      <c r="M50" s="39">
        <f t="shared" si="2"/>
        <v>0.93454545454545468</v>
      </c>
      <c r="N50" s="40">
        <f t="shared" si="3"/>
        <v>3.177777777777778</v>
      </c>
      <c r="O50" s="36">
        <v>4.5</v>
      </c>
      <c r="P50" s="36">
        <v>3.9</v>
      </c>
      <c r="Q50" s="36" t="s">
        <v>510</v>
      </c>
      <c r="R50" s="36" t="s">
        <v>11</v>
      </c>
      <c r="S50" s="36" t="s">
        <v>480</v>
      </c>
    </row>
    <row r="51" spans="1:19" ht="14" x14ac:dyDescent="0.15">
      <c r="A51" s="34">
        <v>44798.60833333333</v>
      </c>
      <c r="B51" s="35" t="s">
        <v>319</v>
      </c>
      <c r="C51" s="36" t="s">
        <v>498</v>
      </c>
      <c r="D51" s="36" t="s">
        <v>496</v>
      </c>
      <c r="E51" s="36" t="s">
        <v>13</v>
      </c>
      <c r="F51" s="36">
        <v>22.9</v>
      </c>
      <c r="G51" s="68">
        <f t="shared" si="0"/>
        <v>847.3</v>
      </c>
      <c r="H51" s="38">
        <v>0.60833333333333328</v>
      </c>
      <c r="I51" s="38">
        <v>0.60069444444444442</v>
      </c>
      <c r="J51" s="38">
        <f>(Table_2[[#This Row],[End of Synthesis
(EOS) (hhmm)]]-Table_2[[#This Row],[Time of Elution
(EOE) (hhmm)]])</f>
        <v>7.6388888888888618E-3</v>
      </c>
      <c r="K51" s="36">
        <v>98.14</v>
      </c>
      <c r="L51" s="36">
        <v>0.50600000000000001</v>
      </c>
      <c r="M51" s="39">
        <f t="shared" si="2"/>
        <v>0.74909090909090914</v>
      </c>
      <c r="N51" s="40">
        <f t="shared" si="3"/>
        <v>4.6734693877551017</v>
      </c>
      <c r="O51" s="36">
        <v>4.9000000000000004</v>
      </c>
      <c r="P51" s="36">
        <v>3.9</v>
      </c>
      <c r="Q51" s="36" t="s">
        <v>510</v>
      </c>
      <c r="R51" s="36" t="s">
        <v>11</v>
      </c>
      <c r="S51" s="36" t="s">
        <v>480</v>
      </c>
    </row>
    <row r="52" spans="1:19" ht="14" x14ac:dyDescent="0.15">
      <c r="A52" s="34">
        <v>44799.567361111112</v>
      </c>
      <c r="B52" s="35" t="s">
        <v>320</v>
      </c>
      <c r="C52" s="36" t="s">
        <v>494</v>
      </c>
      <c r="D52" s="36" t="s">
        <v>498</v>
      </c>
      <c r="E52" s="36" t="s">
        <v>10</v>
      </c>
      <c r="F52" s="36">
        <v>31.3</v>
      </c>
      <c r="G52" s="68">
        <f t="shared" si="0"/>
        <v>1158.1000000000001</v>
      </c>
      <c r="H52" s="38">
        <v>0.56736111111111109</v>
      </c>
      <c r="I52" s="38">
        <v>0.55972222222222223</v>
      </c>
      <c r="J52" s="38">
        <f>(Table_2[[#This Row],[End of Synthesis
(EOS) (hhmm)]]-Table_2[[#This Row],[Time of Elution
(EOE) (hhmm)]])</f>
        <v>7.6388888888888618E-3</v>
      </c>
      <c r="K52" s="36">
        <v>98.58</v>
      </c>
      <c r="L52" s="36">
        <v>0.56100000000000005</v>
      </c>
      <c r="M52" s="39">
        <f t="shared" si="2"/>
        <v>0.94909090909090943</v>
      </c>
      <c r="N52" s="40">
        <f t="shared" si="3"/>
        <v>6.26</v>
      </c>
      <c r="O52" s="36">
        <v>5</v>
      </c>
      <c r="P52" s="36">
        <v>3.9</v>
      </c>
      <c r="Q52" s="36" t="s">
        <v>510</v>
      </c>
      <c r="R52" s="36" t="s">
        <v>11</v>
      </c>
      <c r="S52" s="36" t="s">
        <v>480</v>
      </c>
    </row>
    <row r="53" spans="1:19" ht="14" x14ac:dyDescent="0.15">
      <c r="A53" s="34">
        <v>44800.619444444441</v>
      </c>
      <c r="B53" s="35" t="s">
        <v>321</v>
      </c>
      <c r="C53" s="36" t="s">
        <v>498</v>
      </c>
      <c r="D53" s="36" t="s">
        <v>494</v>
      </c>
      <c r="E53" s="36" t="s">
        <v>13</v>
      </c>
      <c r="F53" s="36">
        <v>22.8</v>
      </c>
      <c r="G53" s="68">
        <f t="shared" si="0"/>
        <v>843.6</v>
      </c>
      <c r="H53" s="38">
        <v>0.61944444444444446</v>
      </c>
      <c r="I53" s="38">
        <v>0.6118055555555556</v>
      </c>
      <c r="J53" s="38">
        <f>(Table_2[[#This Row],[End of Synthesis
(EOS) (hhmm)]]-Table_2[[#This Row],[Time of Elution
(EOE) (hhmm)]])</f>
        <v>7.6388888888888618E-3</v>
      </c>
      <c r="K53" s="36">
        <v>98.67</v>
      </c>
      <c r="L53" s="36">
        <v>0.54</v>
      </c>
      <c r="M53" s="39">
        <f t="shared" si="2"/>
        <v>0.87272727272727268</v>
      </c>
      <c r="N53" s="40">
        <f t="shared" si="3"/>
        <v>4.75</v>
      </c>
      <c r="O53" s="36">
        <v>4.8</v>
      </c>
      <c r="P53" s="36">
        <v>3.9</v>
      </c>
      <c r="Q53" s="36" t="s">
        <v>510</v>
      </c>
      <c r="R53" s="36" t="s">
        <v>11</v>
      </c>
      <c r="S53" s="36" t="s">
        <v>480</v>
      </c>
    </row>
    <row r="54" spans="1:19" ht="14" x14ac:dyDescent="0.15">
      <c r="A54" s="34">
        <v>44802.565972222219</v>
      </c>
      <c r="B54" s="35" t="s">
        <v>322</v>
      </c>
      <c r="C54" s="36" t="s">
        <v>494</v>
      </c>
      <c r="D54" s="36" t="s">
        <v>498</v>
      </c>
      <c r="E54" s="36" t="s">
        <v>10</v>
      </c>
      <c r="F54" s="36">
        <v>29.4</v>
      </c>
      <c r="G54" s="68">
        <f t="shared" si="0"/>
        <v>1087.8</v>
      </c>
      <c r="H54" s="38">
        <v>0.56597222222222221</v>
      </c>
      <c r="I54" s="38">
        <v>0.55833333333333335</v>
      </c>
      <c r="J54" s="38">
        <f>(Table_2[[#This Row],[End of Synthesis
(EOS) (hhmm)]]-Table_2[[#This Row],[Time of Elution
(EOE) (hhmm)]])</f>
        <v>7.6388888888888618E-3</v>
      </c>
      <c r="K54" s="36">
        <v>98.87</v>
      </c>
      <c r="L54" s="36">
        <v>0.503</v>
      </c>
      <c r="M54" s="39">
        <f t="shared" si="2"/>
        <v>0.73818181818181805</v>
      </c>
      <c r="N54" s="40">
        <f t="shared" si="3"/>
        <v>6.125</v>
      </c>
      <c r="O54" s="36">
        <v>4.8</v>
      </c>
      <c r="P54" s="36">
        <v>3.9</v>
      </c>
      <c r="Q54" s="36" t="s">
        <v>510</v>
      </c>
      <c r="R54" s="36" t="s">
        <v>11</v>
      </c>
      <c r="S54" s="36" t="s">
        <v>480</v>
      </c>
    </row>
    <row r="55" spans="1:19" ht="14" x14ac:dyDescent="0.15">
      <c r="A55" s="34">
        <v>44802.620833333334</v>
      </c>
      <c r="B55" s="35" t="s">
        <v>323</v>
      </c>
      <c r="C55" s="36" t="s">
        <v>496</v>
      </c>
      <c r="D55" s="36" t="s">
        <v>498</v>
      </c>
      <c r="E55" s="36" t="s">
        <v>13</v>
      </c>
      <c r="F55" s="36">
        <v>22.5</v>
      </c>
      <c r="G55" s="68">
        <f t="shared" si="0"/>
        <v>832.5</v>
      </c>
      <c r="H55" s="38">
        <v>0.62083333333333335</v>
      </c>
      <c r="I55" s="38">
        <v>0.61250000000000004</v>
      </c>
      <c r="J55" s="38">
        <f>(Table_2[[#This Row],[End of Synthesis
(EOS) (hhmm)]]-Table_2[[#This Row],[Time of Elution
(EOE) (hhmm)]])</f>
        <v>8.3333333333333037E-3</v>
      </c>
      <c r="K55" s="36">
        <v>98.59</v>
      </c>
      <c r="L55" s="36">
        <v>0.51900000000000002</v>
      </c>
      <c r="M55" s="39">
        <f t="shared" si="2"/>
        <v>0.79636363636363627</v>
      </c>
      <c r="N55" s="40">
        <f t="shared" si="3"/>
        <v>4.4117647058823533</v>
      </c>
      <c r="O55" s="36">
        <v>5.0999999999999996</v>
      </c>
      <c r="P55" s="36">
        <v>3.9</v>
      </c>
      <c r="Q55" s="36" t="s">
        <v>510</v>
      </c>
      <c r="R55" s="36" t="s">
        <v>11</v>
      </c>
      <c r="S55" s="36" t="s">
        <v>480</v>
      </c>
    </row>
    <row r="56" spans="1:19" ht="14" x14ac:dyDescent="0.15">
      <c r="A56" s="34">
        <v>44803.566666666666</v>
      </c>
      <c r="B56" s="35" t="s">
        <v>324</v>
      </c>
      <c r="C56" s="36" t="s">
        <v>498</v>
      </c>
      <c r="D56" s="36" t="s">
        <v>496</v>
      </c>
      <c r="E56" s="36" t="s">
        <v>10</v>
      </c>
      <c r="F56" s="36">
        <v>30.3</v>
      </c>
      <c r="G56" s="68">
        <f t="shared" si="0"/>
        <v>1121.1000000000001</v>
      </c>
      <c r="H56" s="38">
        <v>0.56666666666666665</v>
      </c>
      <c r="I56" s="38">
        <v>0.55972222222222223</v>
      </c>
      <c r="J56" s="38">
        <f>(Table_2[[#This Row],[End of Synthesis
(EOS) (hhmm)]]-Table_2[[#This Row],[Time of Elution
(EOE) (hhmm)]])</f>
        <v>6.9444444444444198E-3</v>
      </c>
      <c r="K56" s="36">
        <v>99.04</v>
      </c>
      <c r="L56" s="36">
        <v>0.498</v>
      </c>
      <c r="M56" s="39">
        <f t="shared" si="2"/>
        <v>0.71999999999999986</v>
      </c>
      <c r="N56" s="40">
        <f t="shared" si="3"/>
        <v>6.3125</v>
      </c>
      <c r="O56" s="36">
        <v>4.8</v>
      </c>
      <c r="P56" s="36">
        <v>3.9</v>
      </c>
      <c r="Q56" s="36" t="s">
        <v>510</v>
      </c>
      <c r="R56" s="36" t="s">
        <v>11</v>
      </c>
      <c r="S56" s="36" t="s">
        <v>480</v>
      </c>
    </row>
    <row r="57" spans="1:19" ht="14" x14ac:dyDescent="0.15">
      <c r="A57" s="34">
        <v>44803.619444444441</v>
      </c>
      <c r="B57" s="35" t="s">
        <v>325</v>
      </c>
      <c r="C57" s="36" t="s">
        <v>496</v>
      </c>
      <c r="D57" s="36" t="s">
        <v>498</v>
      </c>
      <c r="E57" s="36" t="s">
        <v>13</v>
      </c>
      <c r="F57" s="36">
        <v>22.1</v>
      </c>
      <c r="G57" s="68">
        <f t="shared" si="0"/>
        <v>817.7</v>
      </c>
      <c r="H57" s="38">
        <v>0.61944444444444446</v>
      </c>
      <c r="I57" s="38">
        <v>0.6118055555555556</v>
      </c>
      <c r="J57" s="38">
        <f>(Table_2[[#This Row],[End of Synthesis
(EOS) (hhmm)]]-Table_2[[#This Row],[Time of Elution
(EOE) (hhmm)]])</f>
        <v>7.6388888888888618E-3</v>
      </c>
      <c r="K57" s="36">
        <v>97.89</v>
      </c>
      <c r="L57" s="36">
        <v>0.5</v>
      </c>
      <c r="M57" s="39">
        <f t="shared" si="2"/>
        <v>0.72727272727272729</v>
      </c>
      <c r="N57" s="40">
        <f t="shared" si="3"/>
        <v>4.3333333333333339</v>
      </c>
      <c r="O57" s="36">
        <v>5.0999999999999996</v>
      </c>
      <c r="P57" s="36">
        <v>3.6</v>
      </c>
      <c r="Q57" s="36" t="s">
        <v>510</v>
      </c>
      <c r="R57" s="36" t="s">
        <v>11</v>
      </c>
      <c r="S57" s="36" t="s">
        <v>480</v>
      </c>
    </row>
    <row r="58" spans="1:19" ht="14" x14ac:dyDescent="0.15">
      <c r="A58" s="34">
        <v>44804.570833333331</v>
      </c>
      <c r="B58" s="35" t="s">
        <v>326</v>
      </c>
      <c r="C58" s="36" t="s">
        <v>498</v>
      </c>
      <c r="D58" s="36" t="s">
        <v>496</v>
      </c>
      <c r="E58" s="36" t="s">
        <v>10</v>
      </c>
      <c r="F58" s="36">
        <v>25.4</v>
      </c>
      <c r="G58" s="68">
        <f t="shared" si="0"/>
        <v>939.8</v>
      </c>
      <c r="H58" s="38">
        <v>0.5708333333333333</v>
      </c>
      <c r="I58" s="38">
        <v>0.56319444444444444</v>
      </c>
      <c r="J58" s="38">
        <f>(Table_2[[#This Row],[End of Synthesis
(EOS) (hhmm)]]-Table_2[[#This Row],[Time of Elution
(EOE) (hhmm)]])</f>
        <v>7.6388888888888618E-3</v>
      </c>
      <c r="K58" s="36">
        <v>98.39</v>
      </c>
      <c r="L58" s="36">
        <v>0.50600000000000001</v>
      </c>
      <c r="M58" s="39">
        <f t="shared" si="2"/>
        <v>0.74909090909090914</v>
      </c>
      <c r="N58" s="40">
        <f t="shared" si="3"/>
        <v>5.1836734693877542</v>
      </c>
      <c r="O58" s="36">
        <v>4.9000000000000004</v>
      </c>
      <c r="P58" s="36">
        <v>3.9</v>
      </c>
      <c r="Q58" s="36" t="s">
        <v>510</v>
      </c>
      <c r="R58" s="36" t="s">
        <v>11</v>
      </c>
      <c r="S58" s="36" t="s">
        <v>480</v>
      </c>
    </row>
    <row r="59" spans="1:19" ht="14" x14ac:dyDescent="0.15">
      <c r="A59" s="34">
        <v>44804.611111111109</v>
      </c>
      <c r="B59" s="35" t="s">
        <v>327</v>
      </c>
      <c r="C59" s="36" t="s">
        <v>496</v>
      </c>
      <c r="D59" s="36" t="s">
        <v>497</v>
      </c>
      <c r="E59" s="36" t="s">
        <v>13</v>
      </c>
      <c r="F59" s="36">
        <v>21.5</v>
      </c>
      <c r="G59" s="68">
        <f t="shared" si="0"/>
        <v>795.5</v>
      </c>
      <c r="H59" s="38">
        <v>0.61111111111111116</v>
      </c>
      <c r="I59" s="38">
        <v>0.60347222222222219</v>
      </c>
      <c r="J59" s="38">
        <f>(Table_2[[#This Row],[End of Synthesis
(EOS) (hhmm)]]-Table_2[[#This Row],[Time of Elution
(EOE) (hhmm)]])</f>
        <v>7.6388888888889728E-3</v>
      </c>
      <c r="K59" s="36">
        <v>97.75</v>
      </c>
      <c r="L59" s="36">
        <v>0.52200000000000002</v>
      </c>
      <c r="M59" s="39">
        <f t="shared" si="2"/>
        <v>0.80727272727272736</v>
      </c>
      <c r="N59" s="40">
        <f t="shared" si="3"/>
        <v>4.3</v>
      </c>
      <c r="O59" s="36">
        <v>5</v>
      </c>
      <c r="P59" s="36">
        <v>3.9</v>
      </c>
      <c r="Q59" s="36" t="s">
        <v>510</v>
      </c>
      <c r="R59" s="36" t="s">
        <v>11</v>
      </c>
      <c r="S59" s="36" t="s">
        <v>480</v>
      </c>
    </row>
    <row r="60" spans="1:19" ht="14" x14ac:dyDescent="0.15">
      <c r="A60" s="34">
        <v>44805.564583333333</v>
      </c>
      <c r="B60" s="35" t="s">
        <v>328</v>
      </c>
      <c r="C60" s="36" t="s">
        <v>498</v>
      </c>
      <c r="D60" s="36" t="s">
        <v>496</v>
      </c>
      <c r="E60" s="36" t="s">
        <v>10</v>
      </c>
      <c r="F60" s="36">
        <v>30</v>
      </c>
      <c r="G60" s="68">
        <f t="shared" si="0"/>
        <v>1110</v>
      </c>
      <c r="H60" s="38">
        <v>0.56458333333333333</v>
      </c>
      <c r="I60" s="38">
        <v>0.55694444444444446</v>
      </c>
      <c r="J60" s="38">
        <f>(Table_2[[#This Row],[End of Synthesis
(EOS) (hhmm)]]-Table_2[[#This Row],[Time of Elution
(EOE) (hhmm)]])</f>
        <v>7.6388888888888618E-3</v>
      </c>
      <c r="K60" s="36">
        <v>98.93</v>
      </c>
      <c r="L60" s="36">
        <v>0.53</v>
      </c>
      <c r="M60" s="39">
        <f t="shared" si="2"/>
        <v>0.83636363636363631</v>
      </c>
      <c r="N60" s="40">
        <f t="shared" si="3"/>
        <v>6.3829787234042552</v>
      </c>
      <c r="O60" s="36">
        <v>4.7</v>
      </c>
      <c r="P60" s="36">
        <v>3.9</v>
      </c>
      <c r="Q60" s="36" t="s">
        <v>510</v>
      </c>
      <c r="R60" s="36" t="s">
        <v>11</v>
      </c>
      <c r="S60" s="36" t="s">
        <v>480</v>
      </c>
    </row>
    <row r="61" spans="1:19" ht="14" x14ac:dyDescent="0.15">
      <c r="A61" s="34">
        <v>44805.618750000001</v>
      </c>
      <c r="B61" s="35" t="s">
        <v>329</v>
      </c>
      <c r="C61" s="36" t="s">
        <v>496</v>
      </c>
      <c r="D61" s="36" t="s">
        <v>498</v>
      </c>
      <c r="E61" s="36" t="s">
        <v>13</v>
      </c>
      <c r="F61" s="36">
        <v>22.1</v>
      </c>
      <c r="G61" s="68">
        <f t="shared" si="0"/>
        <v>817.7</v>
      </c>
      <c r="H61" s="38">
        <v>0.61875000000000002</v>
      </c>
      <c r="I61" s="38">
        <v>0.61111111111111116</v>
      </c>
      <c r="J61" s="38">
        <f>(Table_2[[#This Row],[End of Synthesis
(EOS) (hhmm)]]-Table_2[[#This Row],[Time of Elution
(EOE) (hhmm)]])</f>
        <v>7.6388888888888618E-3</v>
      </c>
      <c r="K61" s="36">
        <v>98.92</v>
      </c>
      <c r="L61" s="36">
        <v>0.51700000000000002</v>
      </c>
      <c r="M61" s="39">
        <f t="shared" si="2"/>
        <v>0.78909090909090918</v>
      </c>
      <c r="N61" s="40">
        <f t="shared" si="3"/>
        <v>4.42</v>
      </c>
      <c r="O61" s="36">
        <v>5</v>
      </c>
      <c r="P61" s="36">
        <v>3.6</v>
      </c>
      <c r="Q61" s="36" t="s">
        <v>510</v>
      </c>
      <c r="R61" s="36" t="s">
        <v>11</v>
      </c>
      <c r="S61" s="36" t="s">
        <v>480</v>
      </c>
    </row>
    <row r="62" spans="1:19" ht="14" x14ac:dyDescent="0.15">
      <c r="A62" s="34">
        <v>44806.565972222219</v>
      </c>
      <c r="B62" s="35" t="s">
        <v>330</v>
      </c>
      <c r="C62" s="36" t="s">
        <v>498</v>
      </c>
      <c r="D62" s="36" t="s">
        <v>497</v>
      </c>
      <c r="E62" s="36" t="s">
        <v>10</v>
      </c>
      <c r="F62" s="36">
        <v>30.4</v>
      </c>
      <c r="G62" s="68">
        <f t="shared" si="0"/>
        <v>1124.8</v>
      </c>
      <c r="H62" s="38">
        <v>0.56597222222222221</v>
      </c>
      <c r="I62" s="38">
        <v>0.55833333333333335</v>
      </c>
      <c r="J62" s="38">
        <f>(Table_2[[#This Row],[End of Synthesis
(EOS) (hhmm)]]-Table_2[[#This Row],[Time of Elution
(EOE) (hhmm)]])</f>
        <v>7.6388888888888618E-3</v>
      </c>
      <c r="K62" s="36">
        <v>98.83</v>
      </c>
      <c r="L62" s="36">
        <v>0.51400000000000001</v>
      </c>
      <c r="M62" s="39">
        <f t="shared" si="2"/>
        <v>0.77818181818181809</v>
      </c>
      <c r="N62" s="40">
        <f t="shared" si="3"/>
        <v>6.2040816326530601</v>
      </c>
      <c r="O62" s="36">
        <v>4.9000000000000004</v>
      </c>
      <c r="P62" s="36">
        <v>3.9</v>
      </c>
      <c r="Q62" s="36" t="s">
        <v>510</v>
      </c>
      <c r="R62" s="36" t="s">
        <v>11</v>
      </c>
      <c r="S62" s="36" t="s">
        <v>480</v>
      </c>
    </row>
    <row r="63" spans="1:19" ht="14" x14ac:dyDescent="0.15">
      <c r="A63" s="34">
        <v>44806.618750000001</v>
      </c>
      <c r="B63" s="35" t="s">
        <v>331</v>
      </c>
      <c r="C63" s="36" t="s">
        <v>496</v>
      </c>
      <c r="D63" s="36" t="s">
        <v>494</v>
      </c>
      <c r="E63" s="36" t="s">
        <v>13</v>
      </c>
      <c r="F63" s="36">
        <v>22.3</v>
      </c>
      <c r="G63" s="68">
        <f t="shared" si="0"/>
        <v>825.1</v>
      </c>
      <c r="H63" s="38">
        <v>0.61875000000000002</v>
      </c>
      <c r="I63" s="38">
        <v>0.6118055555555556</v>
      </c>
      <c r="J63" s="38">
        <f>(Table_2[[#This Row],[End of Synthesis
(EOS) (hhmm)]]-Table_2[[#This Row],[Time of Elution
(EOE) (hhmm)]])</f>
        <v>6.9444444444444198E-3</v>
      </c>
      <c r="K63" s="36">
        <v>98.97</v>
      </c>
      <c r="L63" s="36">
        <v>0.50600000000000001</v>
      </c>
      <c r="M63" s="39">
        <f t="shared" si="2"/>
        <v>0.74909090909090914</v>
      </c>
      <c r="N63" s="40">
        <f t="shared" si="3"/>
        <v>4.46</v>
      </c>
      <c r="O63" s="36">
        <v>5</v>
      </c>
      <c r="P63" s="36">
        <v>3.9</v>
      </c>
      <c r="Q63" s="36" t="s">
        <v>510</v>
      </c>
      <c r="R63" s="36" t="s">
        <v>11</v>
      </c>
      <c r="S63" s="36" t="s">
        <v>480</v>
      </c>
    </row>
    <row r="64" spans="1:19" ht="14" x14ac:dyDescent="0.15">
      <c r="A64" s="34">
        <v>44810.563888888886</v>
      </c>
      <c r="B64" s="35" t="s">
        <v>332</v>
      </c>
      <c r="C64" s="36" t="s">
        <v>498</v>
      </c>
      <c r="D64" s="36" t="s">
        <v>497</v>
      </c>
      <c r="E64" s="36" t="s">
        <v>10</v>
      </c>
      <c r="F64" s="36">
        <v>27.4</v>
      </c>
      <c r="G64" s="68">
        <f t="shared" si="0"/>
        <v>1013.8</v>
      </c>
      <c r="H64" s="38">
        <v>0.56388888888888888</v>
      </c>
      <c r="I64" s="38">
        <v>0.55625000000000002</v>
      </c>
      <c r="J64" s="38">
        <f>(Table_2[[#This Row],[End of Synthesis
(EOS) (hhmm)]]-Table_2[[#This Row],[Time of Elution
(EOE) (hhmm)]])</f>
        <v>7.6388888888888618E-3</v>
      </c>
      <c r="K64" s="36">
        <v>98.79</v>
      </c>
      <c r="L64" s="36">
        <v>0.505</v>
      </c>
      <c r="M64" s="39">
        <f t="shared" si="2"/>
        <v>0.74545454545454548</v>
      </c>
      <c r="N64" s="40">
        <f t="shared" si="3"/>
        <v>5.9565217391304346</v>
      </c>
      <c r="O64" s="36">
        <v>4.5999999999999996</v>
      </c>
      <c r="P64" s="36">
        <v>3.9</v>
      </c>
      <c r="Q64" s="36" t="s">
        <v>510</v>
      </c>
      <c r="R64" s="36" t="s">
        <v>11</v>
      </c>
      <c r="S64" s="36" t="s">
        <v>480</v>
      </c>
    </row>
    <row r="65" spans="1:19" ht="14" x14ac:dyDescent="0.15">
      <c r="A65" s="34">
        <v>44810.619444444441</v>
      </c>
      <c r="B65" s="35" t="s">
        <v>333</v>
      </c>
      <c r="C65" s="36" t="s">
        <v>494</v>
      </c>
      <c r="D65" s="36" t="s">
        <v>496</v>
      </c>
      <c r="E65" s="36" t="s">
        <v>13</v>
      </c>
      <c r="F65" s="36">
        <v>21.9</v>
      </c>
      <c r="G65" s="68">
        <f t="shared" si="0"/>
        <v>810.3</v>
      </c>
      <c r="H65" s="38">
        <v>0.61944444444444446</v>
      </c>
      <c r="I65" s="38">
        <v>0.6118055555555556</v>
      </c>
      <c r="J65" s="38">
        <f>(Table_2[[#This Row],[End of Synthesis
(EOS) (hhmm)]]-Table_2[[#This Row],[Time of Elution
(EOE) (hhmm)]])</f>
        <v>7.6388888888888618E-3</v>
      </c>
      <c r="K65" s="36">
        <v>98.59</v>
      </c>
      <c r="L65" s="36">
        <v>0.48899999999999999</v>
      </c>
      <c r="M65" s="39">
        <f t="shared" si="2"/>
        <v>0.68727272727272726</v>
      </c>
      <c r="N65" s="40">
        <f t="shared" si="3"/>
        <v>4.4693877551020398</v>
      </c>
      <c r="O65" s="36">
        <v>4.9000000000000004</v>
      </c>
      <c r="P65" s="36">
        <v>3.9</v>
      </c>
      <c r="Q65" s="36" t="s">
        <v>510</v>
      </c>
      <c r="R65" s="36" t="s">
        <v>11</v>
      </c>
      <c r="S65" s="36" t="s">
        <v>480</v>
      </c>
    </row>
    <row r="66" spans="1:19" ht="14" x14ac:dyDescent="0.15">
      <c r="A66" s="34">
        <v>44811.568055555559</v>
      </c>
      <c r="B66" s="35" t="s">
        <v>334</v>
      </c>
      <c r="C66" s="36" t="s">
        <v>498</v>
      </c>
      <c r="D66" s="36" t="s">
        <v>497</v>
      </c>
      <c r="E66" s="36" t="s">
        <v>10</v>
      </c>
      <c r="F66" s="36">
        <v>30.1</v>
      </c>
      <c r="G66" s="68">
        <f t="shared" si="0"/>
        <v>1113.7</v>
      </c>
      <c r="H66" s="38">
        <v>0.56805555555555554</v>
      </c>
      <c r="I66" s="38">
        <v>0.56111111111111112</v>
      </c>
      <c r="J66" s="38">
        <f>(Table_2[[#This Row],[End of Synthesis
(EOS) (hhmm)]]-Table_2[[#This Row],[Time of Elution
(EOE) (hhmm)]])</f>
        <v>6.9444444444444198E-3</v>
      </c>
      <c r="K66" s="36">
        <v>98.17</v>
      </c>
      <c r="L66" s="36">
        <v>0.48599999999999999</v>
      </c>
      <c r="M66" s="39">
        <f t="shared" si="2"/>
        <v>0.67636363636363639</v>
      </c>
      <c r="N66" s="40">
        <f t="shared" si="3"/>
        <v>6.1428571428571423</v>
      </c>
      <c r="O66" s="36">
        <v>4.9000000000000004</v>
      </c>
      <c r="P66" s="36">
        <v>3.9</v>
      </c>
      <c r="Q66" s="36" t="s">
        <v>510</v>
      </c>
      <c r="R66" s="36" t="s">
        <v>11</v>
      </c>
      <c r="S66" s="36" t="s">
        <v>480</v>
      </c>
    </row>
    <row r="67" spans="1:19" ht="14" x14ac:dyDescent="0.15">
      <c r="A67" s="34">
        <v>44811.620833333334</v>
      </c>
      <c r="B67" s="35" t="s">
        <v>335</v>
      </c>
      <c r="C67" s="36" t="s">
        <v>498</v>
      </c>
      <c r="D67" s="36" t="s">
        <v>497</v>
      </c>
      <c r="E67" s="36" t="s">
        <v>13</v>
      </c>
      <c r="F67" s="36">
        <v>21.5</v>
      </c>
      <c r="G67" s="68">
        <f t="shared" si="0"/>
        <v>795.5</v>
      </c>
      <c r="H67" s="38">
        <v>0.62083333333333335</v>
      </c>
      <c r="I67" s="38">
        <v>0.61388888888888893</v>
      </c>
      <c r="J67" s="38">
        <f>(Table_2[[#This Row],[End of Synthesis
(EOS) (hhmm)]]-Table_2[[#This Row],[Time of Elution
(EOE) (hhmm)]])</f>
        <v>6.9444444444444198E-3</v>
      </c>
      <c r="K67" s="36">
        <v>98.54</v>
      </c>
      <c r="L67" s="36">
        <v>0.53100000000000003</v>
      </c>
      <c r="M67" s="39">
        <f t="shared" si="2"/>
        <v>0.84000000000000008</v>
      </c>
      <c r="N67" s="40">
        <f t="shared" si="3"/>
        <v>4.3877551020408161</v>
      </c>
      <c r="O67" s="36">
        <v>4.9000000000000004</v>
      </c>
      <c r="P67" s="36">
        <v>3.9</v>
      </c>
      <c r="Q67" s="36" t="s">
        <v>510</v>
      </c>
      <c r="R67" s="36" t="s">
        <v>11</v>
      </c>
      <c r="S67" s="36" t="s">
        <v>480</v>
      </c>
    </row>
    <row r="68" spans="1:19" ht="14" x14ac:dyDescent="0.15">
      <c r="A68" s="34">
        <v>44812.565972222219</v>
      </c>
      <c r="B68" s="35" t="s">
        <v>336</v>
      </c>
      <c r="C68" s="36" t="s">
        <v>494</v>
      </c>
      <c r="D68" s="36" t="s">
        <v>497</v>
      </c>
      <c r="E68" s="36" t="s">
        <v>13</v>
      </c>
      <c r="F68" s="36">
        <v>20.7</v>
      </c>
      <c r="G68" s="68">
        <f t="shared" si="0"/>
        <v>765.9</v>
      </c>
      <c r="H68" s="38">
        <v>0.56597222222222221</v>
      </c>
      <c r="I68" s="38">
        <v>0.55902777777777779</v>
      </c>
      <c r="J68" s="38">
        <f>(Table_2[[#This Row],[End of Synthesis
(EOS) (hhmm)]]-Table_2[[#This Row],[Time of Elution
(EOE) (hhmm)]])</f>
        <v>6.9444444444444198E-3</v>
      </c>
      <c r="K68" s="36">
        <v>98.6</v>
      </c>
      <c r="L68" s="36">
        <v>0.5</v>
      </c>
      <c r="M68" s="39">
        <f t="shared" si="2"/>
        <v>0.72727272727272729</v>
      </c>
      <c r="N68" s="40">
        <f t="shared" si="3"/>
        <v>3.9807692307692304</v>
      </c>
      <c r="O68" s="36">
        <v>5.2</v>
      </c>
      <c r="P68" s="36">
        <v>3.9</v>
      </c>
      <c r="Q68" s="36" t="s">
        <v>510</v>
      </c>
      <c r="R68" s="36" t="s">
        <v>11</v>
      </c>
      <c r="S68" s="36" t="s">
        <v>480</v>
      </c>
    </row>
    <row r="69" spans="1:19" ht="14" x14ac:dyDescent="0.15">
      <c r="A69" s="34">
        <v>44813.616666666669</v>
      </c>
      <c r="B69" s="35" t="s">
        <v>337</v>
      </c>
      <c r="C69" s="36" t="s">
        <v>497</v>
      </c>
      <c r="D69" s="36" t="s">
        <v>494</v>
      </c>
      <c r="E69" s="36" t="s">
        <v>10</v>
      </c>
      <c r="F69" s="36">
        <v>28.9</v>
      </c>
      <c r="G69" s="68">
        <f t="shared" si="0"/>
        <v>1069.3</v>
      </c>
      <c r="H69" s="38">
        <v>0.6166666666666667</v>
      </c>
      <c r="I69" s="38">
        <v>0.60972222222222228</v>
      </c>
      <c r="J69" s="38">
        <f>(Table_2[[#This Row],[End of Synthesis
(EOS) (hhmm)]]-Table_2[[#This Row],[Time of Elution
(EOE) (hhmm)]])</f>
        <v>6.9444444444444198E-3</v>
      </c>
      <c r="K69" s="36">
        <v>98.52</v>
      </c>
      <c r="L69" s="36">
        <v>0.495</v>
      </c>
      <c r="M69" s="39">
        <f t="shared" si="2"/>
        <v>0.70909090909090911</v>
      </c>
      <c r="N69" s="40">
        <f t="shared" si="3"/>
        <v>5.8979591836734686</v>
      </c>
      <c r="O69" s="36">
        <v>4.9000000000000004</v>
      </c>
      <c r="P69" s="36">
        <v>3.9</v>
      </c>
      <c r="Q69" s="36" t="s">
        <v>510</v>
      </c>
      <c r="R69" s="36" t="s">
        <v>11</v>
      </c>
      <c r="S69" s="36" t="s">
        <v>480</v>
      </c>
    </row>
    <row r="70" spans="1:19" ht="14" x14ac:dyDescent="0.15">
      <c r="A70" s="34">
        <v>44816.5625</v>
      </c>
      <c r="B70" s="35" t="s">
        <v>338</v>
      </c>
      <c r="C70" s="36" t="s">
        <v>494</v>
      </c>
      <c r="D70" s="36" t="s">
        <v>498</v>
      </c>
      <c r="E70" s="36" t="s">
        <v>10</v>
      </c>
      <c r="F70" s="36">
        <v>28.5</v>
      </c>
      <c r="G70" s="68">
        <f t="shared" si="0"/>
        <v>1054.5</v>
      </c>
      <c r="H70" s="38">
        <v>0.5625</v>
      </c>
      <c r="I70" s="38">
        <v>0.55555555555555558</v>
      </c>
      <c r="J70" s="38">
        <f>(Table_2[[#This Row],[End of Synthesis
(EOS) (hhmm)]]-Table_2[[#This Row],[Time of Elution
(EOE) (hhmm)]])</f>
        <v>6.9444444444444198E-3</v>
      </c>
      <c r="K70" s="36">
        <v>98.38</v>
      </c>
      <c r="L70" s="36">
        <v>0.52500000000000002</v>
      </c>
      <c r="M70" s="39">
        <f t="shared" si="2"/>
        <v>0.81818181818181823</v>
      </c>
      <c r="N70" s="40">
        <f t="shared" si="3"/>
        <v>5.7</v>
      </c>
      <c r="O70" s="36">
        <v>5</v>
      </c>
      <c r="P70" s="36">
        <v>3.9</v>
      </c>
      <c r="Q70" s="36" t="s">
        <v>510</v>
      </c>
      <c r="R70" s="36" t="s">
        <v>11</v>
      </c>
      <c r="S70" s="36" t="s">
        <v>480</v>
      </c>
    </row>
    <row r="71" spans="1:19" ht="14" x14ac:dyDescent="0.15">
      <c r="A71" s="34">
        <v>44817.564583333333</v>
      </c>
      <c r="B71" s="35" t="s">
        <v>339</v>
      </c>
      <c r="C71" s="36" t="s">
        <v>498</v>
      </c>
      <c r="D71" s="36" t="s">
        <v>497</v>
      </c>
      <c r="E71" s="36" t="s">
        <v>10</v>
      </c>
      <c r="F71" s="36">
        <v>29.9</v>
      </c>
      <c r="G71" s="68">
        <f t="shared" si="0"/>
        <v>1106.3</v>
      </c>
      <c r="H71" s="38">
        <v>0.56458333333333333</v>
      </c>
      <c r="I71" s="38">
        <v>0.55694444444444446</v>
      </c>
      <c r="J71" s="38">
        <f>(Table_2[[#This Row],[End of Synthesis
(EOS) (hhmm)]]-Table_2[[#This Row],[Time of Elution
(EOE) (hhmm)]])</f>
        <v>7.6388888888888618E-3</v>
      </c>
      <c r="K71" s="36">
        <v>98.54</v>
      </c>
      <c r="L71" s="36">
        <v>0.50700000000000001</v>
      </c>
      <c r="M71" s="39">
        <f t="shared" si="2"/>
        <v>0.7527272727272728</v>
      </c>
      <c r="N71" s="40">
        <f t="shared" si="3"/>
        <v>6.229166666666667</v>
      </c>
      <c r="O71" s="36">
        <v>4.8</v>
      </c>
      <c r="P71" s="36">
        <v>3.9</v>
      </c>
      <c r="Q71" s="36" t="s">
        <v>510</v>
      </c>
      <c r="R71" s="36" t="s">
        <v>11</v>
      </c>
      <c r="S71" s="36" t="s">
        <v>480</v>
      </c>
    </row>
    <row r="72" spans="1:19" ht="14" x14ac:dyDescent="0.15">
      <c r="A72" s="34">
        <v>44817.614583333336</v>
      </c>
      <c r="B72" s="35" t="s">
        <v>340</v>
      </c>
      <c r="C72" s="36" t="s">
        <v>497</v>
      </c>
      <c r="D72" s="36" t="s">
        <v>498</v>
      </c>
      <c r="E72" s="36" t="s">
        <v>13</v>
      </c>
      <c r="F72" s="36">
        <v>21.3</v>
      </c>
      <c r="G72" s="68">
        <f t="shared" si="0"/>
        <v>788.1</v>
      </c>
      <c r="H72" s="38">
        <v>0.61458333333333337</v>
      </c>
      <c r="I72" s="38">
        <v>0.60763888888888884</v>
      </c>
      <c r="J72" s="38">
        <f>(Table_2[[#This Row],[End of Synthesis
(EOS) (hhmm)]]-Table_2[[#This Row],[Time of Elution
(EOE) (hhmm)]])</f>
        <v>6.9444444444445308E-3</v>
      </c>
      <c r="K72" s="36">
        <v>98.61</v>
      </c>
      <c r="L72" s="36">
        <v>0.54100000000000004</v>
      </c>
      <c r="M72" s="39">
        <f t="shared" si="2"/>
        <v>0.87636363636363646</v>
      </c>
      <c r="N72" s="40">
        <f t="shared" si="3"/>
        <v>4.3469387755102042</v>
      </c>
      <c r="O72" s="36">
        <v>4.9000000000000004</v>
      </c>
      <c r="P72" s="36">
        <v>3.9</v>
      </c>
      <c r="Q72" s="36" t="s">
        <v>510</v>
      </c>
      <c r="R72" s="36" t="s">
        <v>11</v>
      </c>
      <c r="S72" s="36" t="s">
        <v>480</v>
      </c>
    </row>
    <row r="73" spans="1:19" ht="14" x14ac:dyDescent="0.15">
      <c r="A73" s="34">
        <v>44818.56527777778</v>
      </c>
      <c r="B73" s="35" t="s">
        <v>341</v>
      </c>
      <c r="C73" s="36" t="s">
        <v>498</v>
      </c>
      <c r="D73" s="36" t="s">
        <v>497</v>
      </c>
      <c r="E73" s="36" t="s">
        <v>10</v>
      </c>
      <c r="F73" s="36">
        <v>29.8</v>
      </c>
      <c r="G73" s="68">
        <f t="shared" si="0"/>
        <v>1102.6000000000001</v>
      </c>
      <c r="H73" s="38">
        <v>0.56527777777777777</v>
      </c>
      <c r="I73" s="38">
        <v>0.55833333333333335</v>
      </c>
      <c r="J73" s="38">
        <f>(Table_2[[#This Row],[End of Synthesis
(EOS) (hhmm)]]-Table_2[[#This Row],[Time of Elution
(EOE) (hhmm)]])</f>
        <v>6.9444444444444198E-3</v>
      </c>
      <c r="K73" s="36">
        <v>98.56</v>
      </c>
      <c r="L73" s="36">
        <v>0.51800000000000002</v>
      </c>
      <c r="M73" s="39">
        <f t="shared" si="2"/>
        <v>0.79272727272727284</v>
      </c>
      <c r="N73" s="40">
        <f t="shared" si="3"/>
        <v>6.0816326530612246</v>
      </c>
      <c r="O73" s="36">
        <v>4.9000000000000004</v>
      </c>
      <c r="P73" s="36">
        <v>3.9</v>
      </c>
      <c r="Q73" s="36" t="s">
        <v>510</v>
      </c>
      <c r="R73" s="36" t="s">
        <v>11</v>
      </c>
      <c r="S73" s="36" t="s">
        <v>480</v>
      </c>
    </row>
    <row r="74" spans="1:19" ht="14" x14ac:dyDescent="0.15">
      <c r="A74" s="34">
        <v>44819.56527777778</v>
      </c>
      <c r="B74" s="35" t="s">
        <v>342</v>
      </c>
      <c r="C74" s="36" t="s">
        <v>497</v>
      </c>
      <c r="D74" s="36" t="s">
        <v>494</v>
      </c>
      <c r="E74" s="36" t="s">
        <v>10</v>
      </c>
      <c r="F74" s="36">
        <v>28.1</v>
      </c>
      <c r="G74" s="68">
        <f t="shared" si="0"/>
        <v>1039.7</v>
      </c>
      <c r="H74" s="38">
        <v>0.56527777777777777</v>
      </c>
      <c r="I74" s="38">
        <v>0.55833333333333335</v>
      </c>
      <c r="J74" s="38">
        <f>(Table_2[[#This Row],[End of Synthesis
(EOS) (hhmm)]]-Table_2[[#This Row],[Time of Elution
(EOE) (hhmm)]])</f>
        <v>6.9444444444444198E-3</v>
      </c>
      <c r="K74" s="36">
        <v>98.97</v>
      </c>
      <c r="L74" s="36">
        <v>0.51200000000000001</v>
      </c>
      <c r="M74" s="39">
        <f t="shared" si="2"/>
        <v>0.77090909090909099</v>
      </c>
      <c r="N74" s="40">
        <f t="shared" si="3"/>
        <v>5.7346938775510203</v>
      </c>
      <c r="O74" s="36">
        <v>4.9000000000000004</v>
      </c>
      <c r="P74" s="36">
        <v>3.9</v>
      </c>
      <c r="Q74" s="36" t="s">
        <v>510</v>
      </c>
      <c r="R74" s="36" t="s">
        <v>11</v>
      </c>
      <c r="S74" s="36" t="s">
        <v>480</v>
      </c>
    </row>
    <row r="75" spans="1:19" ht="14" x14ac:dyDescent="0.15">
      <c r="A75" s="34">
        <v>44819.619444444441</v>
      </c>
      <c r="B75" s="35" t="s">
        <v>343</v>
      </c>
      <c r="C75" s="36" t="s">
        <v>494</v>
      </c>
      <c r="D75" s="36" t="s">
        <v>498</v>
      </c>
      <c r="E75" s="36" t="s">
        <v>13</v>
      </c>
      <c r="F75" s="36">
        <v>21</v>
      </c>
      <c r="G75" s="68">
        <f t="shared" si="0"/>
        <v>777</v>
      </c>
      <c r="H75" s="38">
        <v>0.61944444444444446</v>
      </c>
      <c r="I75" s="38">
        <v>0.61250000000000004</v>
      </c>
      <c r="J75" s="38">
        <f>(Table_2[[#This Row],[End of Synthesis
(EOS) (hhmm)]]-Table_2[[#This Row],[Time of Elution
(EOE) (hhmm)]])</f>
        <v>6.9444444444444198E-3</v>
      </c>
      <c r="K75" s="36">
        <v>98.81</v>
      </c>
      <c r="L75" s="36">
        <v>0.495</v>
      </c>
      <c r="M75" s="39">
        <f t="shared" si="2"/>
        <v>0.70909090909090911</v>
      </c>
      <c r="N75" s="40">
        <f t="shared" si="3"/>
        <v>4.2857142857142856</v>
      </c>
      <c r="O75" s="36">
        <v>4.9000000000000004</v>
      </c>
      <c r="P75" s="36">
        <v>3.9</v>
      </c>
      <c r="Q75" s="36" t="s">
        <v>510</v>
      </c>
      <c r="R75" s="36" t="s">
        <v>11</v>
      </c>
      <c r="S75" s="36" t="s">
        <v>480</v>
      </c>
    </row>
    <row r="76" spans="1:19" ht="14" x14ac:dyDescent="0.15">
      <c r="A76" s="34">
        <v>44820.56527777778</v>
      </c>
      <c r="B76" s="35" t="s">
        <v>344</v>
      </c>
      <c r="C76" s="36" t="s">
        <v>498</v>
      </c>
      <c r="D76" s="36" t="s">
        <v>497</v>
      </c>
      <c r="E76" s="36" t="s">
        <v>13</v>
      </c>
      <c r="F76" s="36">
        <v>21.7</v>
      </c>
      <c r="G76" s="68">
        <f t="shared" si="0"/>
        <v>802.9</v>
      </c>
      <c r="H76" s="38">
        <v>0.56527777777777777</v>
      </c>
      <c r="I76" s="38">
        <v>0.55763888888888891</v>
      </c>
      <c r="J76" s="38">
        <f>(Table_2[[#This Row],[End of Synthesis
(EOS) (hhmm)]]-Table_2[[#This Row],[Time of Elution
(EOE) (hhmm)]])</f>
        <v>7.6388888888888618E-3</v>
      </c>
      <c r="K76" s="36">
        <v>98.38</v>
      </c>
      <c r="L76" s="36">
        <v>0.55600000000000005</v>
      </c>
      <c r="M76" s="39">
        <f t="shared" si="2"/>
        <v>0.93090909090909124</v>
      </c>
      <c r="N76" s="40">
        <f t="shared" si="3"/>
        <v>4.520833333333333</v>
      </c>
      <c r="O76" s="36">
        <v>4.8</v>
      </c>
      <c r="P76" s="36">
        <v>3.9</v>
      </c>
      <c r="Q76" s="36" t="s">
        <v>510</v>
      </c>
      <c r="R76" s="36" t="s">
        <v>11</v>
      </c>
      <c r="S76" s="36" t="s">
        <v>480</v>
      </c>
    </row>
    <row r="77" spans="1:19" ht="14" x14ac:dyDescent="0.15">
      <c r="A77" s="34">
        <v>44820.609722222223</v>
      </c>
      <c r="B77" s="35" t="s">
        <v>345</v>
      </c>
      <c r="C77" s="36" t="s">
        <v>497</v>
      </c>
      <c r="D77" s="36" t="s">
        <v>494</v>
      </c>
      <c r="E77" s="36" t="s">
        <v>10</v>
      </c>
      <c r="F77" s="36">
        <v>29.6</v>
      </c>
      <c r="G77" s="68">
        <f t="shared" si="0"/>
        <v>1095.2</v>
      </c>
      <c r="H77" s="38">
        <v>0.60972222222222228</v>
      </c>
      <c r="I77" s="38">
        <v>0.6020833333333333</v>
      </c>
      <c r="J77" s="38">
        <f>(Table_2[[#This Row],[End of Synthesis
(EOS) (hhmm)]]-Table_2[[#This Row],[Time of Elution
(EOE) (hhmm)]])</f>
        <v>7.6388888888889728E-3</v>
      </c>
      <c r="K77" s="36">
        <v>98.12</v>
      </c>
      <c r="L77" s="36">
        <v>0.56200000000000006</v>
      </c>
      <c r="M77" s="39">
        <f t="shared" si="2"/>
        <v>0.95272727272727287</v>
      </c>
      <c r="N77" s="40">
        <f t="shared" si="3"/>
        <v>5.92</v>
      </c>
      <c r="O77" s="36">
        <v>5</v>
      </c>
      <c r="P77" s="36">
        <v>3.9</v>
      </c>
      <c r="Q77" s="36" t="s">
        <v>510</v>
      </c>
      <c r="R77" s="36" t="s">
        <v>11</v>
      </c>
      <c r="S77" s="36" t="s">
        <v>480</v>
      </c>
    </row>
    <row r="78" spans="1:19" ht="14" x14ac:dyDescent="0.15">
      <c r="A78" s="34">
        <v>44823.566666666666</v>
      </c>
      <c r="B78" s="35" t="s">
        <v>346</v>
      </c>
      <c r="C78" s="36" t="s">
        <v>497</v>
      </c>
      <c r="D78" s="36" t="s">
        <v>498</v>
      </c>
      <c r="E78" s="36" t="s">
        <v>10</v>
      </c>
      <c r="F78" s="36">
        <v>28.3</v>
      </c>
      <c r="G78" s="68">
        <f t="shared" si="0"/>
        <v>1047.1000000000001</v>
      </c>
      <c r="H78" s="38">
        <v>0.56666666666666665</v>
      </c>
      <c r="I78" s="38">
        <v>0.55972222222222223</v>
      </c>
      <c r="J78" s="38">
        <f>(Table_2[[#This Row],[End of Synthesis
(EOS) (hhmm)]]-Table_2[[#This Row],[Time of Elution
(EOE) (hhmm)]])</f>
        <v>6.9444444444444198E-3</v>
      </c>
      <c r="K78" s="36">
        <v>98.21</v>
      </c>
      <c r="L78" s="36">
        <v>0.56699999999999995</v>
      </c>
      <c r="M78" s="39">
        <f t="shared" si="2"/>
        <v>0.97090909090909072</v>
      </c>
      <c r="N78" s="40">
        <f t="shared" si="3"/>
        <v>5.66</v>
      </c>
      <c r="O78" s="36">
        <v>5</v>
      </c>
      <c r="P78" s="36">
        <v>3.9</v>
      </c>
      <c r="Q78" s="36" t="s">
        <v>510</v>
      </c>
      <c r="R78" s="36" t="s">
        <v>11</v>
      </c>
      <c r="S78" s="36" t="s">
        <v>480</v>
      </c>
    </row>
    <row r="79" spans="1:19" ht="14" x14ac:dyDescent="0.15">
      <c r="A79" s="34">
        <v>44823.614583333336</v>
      </c>
      <c r="B79" s="35" t="s">
        <v>347</v>
      </c>
      <c r="C79" s="36" t="s">
        <v>496</v>
      </c>
      <c r="D79" s="36" t="s">
        <v>497</v>
      </c>
      <c r="E79" s="36" t="s">
        <v>13</v>
      </c>
      <c r="F79" s="36">
        <v>21.4</v>
      </c>
      <c r="G79" s="68">
        <f t="shared" si="0"/>
        <v>791.8</v>
      </c>
      <c r="H79" s="38">
        <v>0.61458333333333337</v>
      </c>
      <c r="I79" s="38">
        <v>0.60763888888888884</v>
      </c>
      <c r="J79" s="38">
        <f>(Table_2[[#This Row],[End of Synthesis
(EOS) (hhmm)]]-Table_2[[#This Row],[Time of Elution
(EOE) (hhmm)]])</f>
        <v>6.9444444444445308E-3</v>
      </c>
      <c r="K79" s="36">
        <v>98.13</v>
      </c>
      <c r="L79" s="36">
        <v>0.53200000000000003</v>
      </c>
      <c r="M79" s="39">
        <f t="shared" si="2"/>
        <v>0.84363636363636374</v>
      </c>
      <c r="N79" s="40">
        <f t="shared" si="3"/>
        <v>4.1960784313725492</v>
      </c>
      <c r="O79" s="36">
        <v>5.0999999999999996</v>
      </c>
      <c r="P79" s="36">
        <v>3.9</v>
      </c>
      <c r="Q79" s="36" t="s">
        <v>510</v>
      </c>
      <c r="R79" s="36" t="s">
        <v>11</v>
      </c>
      <c r="S79" s="36" t="s">
        <v>480</v>
      </c>
    </row>
    <row r="80" spans="1:19" ht="14" x14ac:dyDescent="0.15">
      <c r="A80" s="34">
        <v>44824.56527777778</v>
      </c>
      <c r="B80" s="35" t="s">
        <v>348</v>
      </c>
      <c r="C80" s="36" t="s">
        <v>497</v>
      </c>
      <c r="D80" s="36" t="s">
        <v>498</v>
      </c>
      <c r="E80" s="36" t="s">
        <v>10</v>
      </c>
      <c r="F80" s="36">
        <v>26.8</v>
      </c>
      <c r="G80" s="68">
        <f t="shared" si="0"/>
        <v>991.6</v>
      </c>
      <c r="H80" s="38">
        <v>0.56527777777777777</v>
      </c>
      <c r="I80" s="38">
        <v>0.55833333333333335</v>
      </c>
      <c r="J80" s="38">
        <f>(Table_2[[#This Row],[End of Synthesis
(EOS) (hhmm)]]-Table_2[[#This Row],[Time of Elution
(EOE) (hhmm)]])</f>
        <v>6.9444444444444198E-3</v>
      </c>
      <c r="K80" s="36">
        <v>98.98</v>
      </c>
      <c r="L80" s="36">
        <v>0.48599999999999999</v>
      </c>
      <c r="M80" s="39">
        <f t="shared" si="2"/>
        <v>0.67636363636363639</v>
      </c>
      <c r="N80" s="40">
        <f t="shared" si="3"/>
        <v>5.4693877551020407</v>
      </c>
      <c r="O80" s="36">
        <v>4.9000000000000004</v>
      </c>
      <c r="P80" s="36">
        <v>3.9</v>
      </c>
      <c r="Q80" s="36" t="s">
        <v>510</v>
      </c>
      <c r="R80" s="36" t="s">
        <v>11</v>
      </c>
      <c r="S80" s="36" t="s">
        <v>480</v>
      </c>
    </row>
    <row r="81" spans="1:19" ht="14" x14ac:dyDescent="0.15">
      <c r="A81" s="34">
        <v>44824.621527777781</v>
      </c>
      <c r="B81" s="35" t="s">
        <v>349</v>
      </c>
      <c r="C81" s="36" t="s">
        <v>498</v>
      </c>
      <c r="D81" s="36" t="s">
        <v>497</v>
      </c>
      <c r="E81" s="36" t="s">
        <v>13</v>
      </c>
      <c r="F81" s="36">
        <v>21.5</v>
      </c>
      <c r="G81" s="68">
        <f t="shared" si="0"/>
        <v>795.5</v>
      </c>
      <c r="H81" s="38">
        <v>0.62152777777777779</v>
      </c>
      <c r="I81" s="38">
        <v>0.61527777777777781</v>
      </c>
      <c r="J81" s="38">
        <f>(Table_2[[#This Row],[End of Synthesis
(EOS) (hhmm)]]-Table_2[[#This Row],[Time of Elution
(EOE) (hhmm)]])</f>
        <v>6.2499999999999778E-3</v>
      </c>
      <c r="K81" s="36">
        <v>98.69</v>
      </c>
      <c r="L81" s="36">
        <v>0.54100000000000004</v>
      </c>
      <c r="M81" s="39">
        <f t="shared" si="2"/>
        <v>0.87636363636363646</v>
      </c>
      <c r="N81" s="40">
        <f t="shared" si="3"/>
        <v>4.5744680851063828</v>
      </c>
      <c r="O81" s="36">
        <v>4.7</v>
      </c>
      <c r="P81" s="36">
        <v>3.9</v>
      </c>
      <c r="Q81" s="36" t="s">
        <v>510</v>
      </c>
      <c r="R81" s="36" t="s">
        <v>11</v>
      </c>
      <c r="S81" s="36" t="s">
        <v>480</v>
      </c>
    </row>
    <row r="82" spans="1:19" ht="14" x14ac:dyDescent="0.15">
      <c r="A82" s="34">
        <v>44825.563888888886</v>
      </c>
      <c r="B82" s="35" t="s">
        <v>350</v>
      </c>
      <c r="C82" s="36" t="s">
        <v>497</v>
      </c>
      <c r="D82" s="36" t="s">
        <v>496</v>
      </c>
      <c r="E82" s="36" t="s">
        <v>10</v>
      </c>
      <c r="F82" s="36">
        <v>26.4</v>
      </c>
      <c r="G82" s="68">
        <f t="shared" si="0"/>
        <v>976.8</v>
      </c>
      <c r="H82" s="38">
        <v>0.56388888888888888</v>
      </c>
      <c r="I82" s="38">
        <v>0.55694444444444446</v>
      </c>
      <c r="J82" s="38">
        <f>(Table_2[[#This Row],[End of Synthesis
(EOS) (hhmm)]]-Table_2[[#This Row],[Time of Elution
(EOE) (hhmm)]])</f>
        <v>6.9444444444444198E-3</v>
      </c>
      <c r="K82" s="36">
        <v>97.02</v>
      </c>
      <c r="L82" s="36">
        <v>0.50900000000000001</v>
      </c>
      <c r="M82" s="39">
        <f t="shared" si="2"/>
        <v>0.7599999999999999</v>
      </c>
      <c r="N82" s="40">
        <f t="shared" si="3"/>
        <v>5.5</v>
      </c>
      <c r="O82" s="36">
        <v>4.8</v>
      </c>
      <c r="P82" s="36">
        <v>3.9</v>
      </c>
      <c r="Q82" s="36" t="s">
        <v>510</v>
      </c>
      <c r="R82" s="36" t="s">
        <v>11</v>
      </c>
      <c r="S82" s="36" t="s">
        <v>480</v>
      </c>
    </row>
    <row r="83" spans="1:19" ht="14" x14ac:dyDescent="0.15">
      <c r="A83" s="34">
        <v>44825.616666666669</v>
      </c>
      <c r="B83" s="35" t="s">
        <v>351</v>
      </c>
      <c r="C83" s="36" t="s">
        <v>496</v>
      </c>
      <c r="D83" s="36" t="s">
        <v>497</v>
      </c>
      <c r="E83" s="36" t="s">
        <v>13</v>
      </c>
      <c r="F83" s="36">
        <v>22.3</v>
      </c>
      <c r="G83" s="68">
        <f t="shared" si="0"/>
        <v>825.1</v>
      </c>
      <c r="H83" s="38">
        <v>0.6166666666666667</v>
      </c>
      <c r="I83" s="38">
        <v>0.60972222222222228</v>
      </c>
      <c r="J83" s="38">
        <f>(Table_2[[#This Row],[End of Synthesis
(EOS) (hhmm)]]-Table_2[[#This Row],[Time of Elution
(EOE) (hhmm)]])</f>
        <v>6.9444444444444198E-3</v>
      </c>
      <c r="K83" s="36">
        <v>98.67</v>
      </c>
      <c r="L83" s="36">
        <v>0.502</v>
      </c>
      <c r="M83" s="39">
        <f t="shared" si="2"/>
        <v>0.73454545454545461</v>
      </c>
      <c r="N83" s="40">
        <f t="shared" si="3"/>
        <v>4.3725490196078436</v>
      </c>
      <c r="O83" s="36">
        <v>5.0999999999999996</v>
      </c>
      <c r="P83" s="36">
        <v>3.9</v>
      </c>
      <c r="Q83" s="36" t="s">
        <v>510</v>
      </c>
      <c r="R83" s="36" t="s">
        <v>11</v>
      </c>
      <c r="S83" s="36" t="s">
        <v>480</v>
      </c>
    </row>
    <row r="84" spans="1:19" ht="14" x14ac:dyDescent="0.15">
      <c r="A84" s="34">
        <v>44826.563888888886</v>
      </c>
      <c r="B84" s="35" t="s">
        <v>352</v>
      </c>
      <c r="C84" s="36" t="s">
        <v>496</v>
      </c>
      <c r="D84" s="36" t="s">
        <v>494</v>
      </c>
      <c r="E84" s="36" t="s">
        <v>10</v>
      </c>
      <c r="F84" s="36">
        <v>29.2</v>
      </c>
      <c r="G84" s="68">
        <f t="shared" si="0"/>
        <v>1080.3999999999999</v>
      </c>
      <c r="H84" s="38">
        <v>0.56388888888888888</v>
      </c>
      <c r="I84" s="38">
        <v>0.55763888888888891</v>
      </c>
      <c r="J84" s="38">
        <f>(Table_2[[#This Row],[End of Synthesis
(EOS) (hhmm)]]-Table_2[[#This Row],[Time of Elution
(EOE) (hhmm)]])</f>
        <v>6.2499999999999778E-3</v>
      </c>
      <c r="K84" s="36">
        <v>98.34</v>
      </c>
      <c r="L84" s="36">
        <v>0.52600000000000002</v>
      </c>
      <c r="M84" s="39">
        <f t="shared" si="2"/>
        <v>0.82181818181818189</v>
      </c>
      <c r="N84" s="40">
        <f t="shared" si="3"/>
        <v>5.9591836734693873</v>
      </c>
      <c r="O84" s="36">
        <v>4.9000000000000004</v>
      </c>
      <c r="P84" s="36">
        <v>3.9</v>
      </c>
      <c r="Q84" s="36" t="s">
        <v>510</v>
      </c>
      <c r="R84" s="36" t="s">
        <v>11</v>
      </c>
      <c r="S84" s="36" t="s">
        <v>480</v>
      </c>
    </row>
    <row r="85" spans="1:19" ht="14" x14ac:dyDescent="0.15">
      <c r="A85" s="34">
        <v>44827.568055555559</v>
      </c>
      <c r="B85" s="35" t="s">
        <v>353</v>
      </c>
      <c r="C85" s="36" t="s">
        <v>498</v>
      </c>
      <c r="D85" s="36" t="s">
        <v>494</v>
      </c>
      <c r="E85" s="36" t="s">
        <v>13</v>
      </c>
      <c r="F85" s="36">
        <v>20.399999999999999</v>
      </c>
      <c r="G85" s="68">
        <f t="shared" si="0"/>
        <v>754.8</v>
      </c>
      <c r="H85" s="38">
        <v>0.56805555555555554</v>
      </c>
      <c r="I85" s="38">
        <v>0.56111111111111112</v>
      </c>
      <c r="J85" s="38">
        <f>(Table_2[[#This Row],[End of Synthesis
(EOS) (hhmm)]]-Table_2[[#This Row],[Time of Elution
(EOE) (hhmm)]])</f>
        <v>6.9444444444444198E-3</v>
      </c>
      <c r="K85" s="36">
        <v>98.75</v>
      </c>
      <c r="L85" s="36">
        <v>0.52200000000000002</v>
      </c>
      <c r="M85" s="39">
        <f t="shared" si="2"/>
        <v>0.80727272727272736</v>
      </c>
      <c r="N85" s="40">
        <f t="shared" si="3"/>
        <v>4</v>
      </c>
      <c r="O85" s="36">
        <v>5.0999999999999996</v>
      </c>
      <c r="P85" s="36">
        <v>3.9</v>
      </c>
      <c r="Q85" s="36" t="s">
        <v>510</v>
      </c>
      <c r="R85" s="36" t="s">
        <v>11</v>
      </c>
      <c r="S85" s="36" t="s">
        <v>480</v>
      </c>
    </row>
    <row r="86" spans="1:19" ht="14" x14ac:dyDescent="0.15">
      <c r="A86" s="34">
        <v>44827.618055555555</v>
      </c>
      <c r="B86" s="35" t="s">
        <v>354</v>
      </c>
      <c r="C86" s="36" t="s">
        <v>494</v>
      </c>
      <c r="D86" s="36" t="s">
        <v>498</v>
      </c>
      <c r="E86" s="36" t="s">
        <v>10</v>
      </c>
      <c r="F86" s="36">
        <v>27.7</v>
      </c>
      <c r="G86" s="68">
        <f t="shared" si="0"/>
        <v>1024.8999999999999</v>
      </c>
      <c r="H86" s="38">
        <v>0.61805555555555558</v>
      </c>
      <c r="I86" s="38">
        <v>0.61111111111111116</v>
      </c>
      <c r="J86" s="38">
        <f>(Table_2[[#This Row],[End of Synthesis
(EOS) (hhmm)]]-Table_2[[#This Row],[Time of Elution
(EOE) (hhmm)]])</f>
        <v>6.9444444444444198E-3</v>
      </c>
      <c r="K86" s="36">
        <v>98.81</v>
      </c>
      <c r="L86" s="36">
        <v>0.503</v>
      </c>
      <c r="M86" s="39">
        <f t="shared" si="2"/>
        <v>0.73818181818181805</v>
      </c>
      <c r="N86" s="40">
        <f t="shared" si="3"/>
        <v>5.770833333333333</v>
      </c>
      <c r="O86" s="36">
        <v>4.8</v>
      </c>
      <c r="P86" s="36">
        <v>3.9</v>
      </c>
      <c r="Q86" s="36" t="s">
        <v>510</v>
      </c>
      <c r="R86" s="36" t="s">
        <v>11</v>
      </c>
      <c r="S86" s="36" t="s">
        <v>480</v>
      </c>
    </row>
    <row r="87" spans="1:19" ht="14" x14ac:dyDescent="0.15">
      <c r="A87" s="34">
        <v>44830.564583333333</v>
      </c>
      <c r="B87" s="35" t="s">
        <v>355</v>
      </c>
      <c r="C87" s="36" t="s">
        <v>496</v>
      </c>
      <c r="D87" s="36" t="s">
        <v>498</v>
      </c>
      <c r="E87" s="36" t="s">
        <v>10</v>
      </c>
      <c r="F87" s="36">
        <v>27.3</v>
      </c>
      <c r="G87" s="68">
        <f t="shared" si="0"/>
        <v>1010.1</v>
      </c>
      <c r="H87" s="38">
        <v>0.56458333333333333</v>
      </c>
      <c r="I87" s="38">
        <v>0.55763888888888891</v>
      </c>
      <c r="J87" s="38">
        <f>(Table_2[[#This Row],[End of Synthesis
(EOS) (hhmm)]]-Table_2[[#This Row],[Time of Elution
(EOE) (hhmm)]])</f>
        <v>6.9444444444444198E-3</v>
      </c>
      <c r="K87" s="36">
        <v>98.62</v>
      </c>
      <c r="L87" s="36">
        <v>0.51800000000000002</v>
      </c>
      <c r="M87" s="39">
        <f t="shared" si="2"/>
        <v>0.79272727272727284</v>
      </c>
      <c r="N87" s="40">
        <f t="shared" si="3"/>
        <v>5.46</v>
      </c>
      <c r="O87" s="36">
        <v>5</v>
      </c>
      <c r="P87" s="36">
        <v>3.9</v>
      </c>
      <c r="Q87" s="36" t="s">
        <v>510</v>
      </c>
      <c r="R87" s="36" t="s">
        <v>11</v>
      </c>
      <c r="S87" s="36" t="s">
        <v>480</v>
      </c>
    </row>
    <row r="88" spans="1:19" ht="14" x14ac:dyDescent="0.15">
      <c r="A88" s="34">
        <v>44830.618055555555</v>
      </c>
      <c r="B88" s="35" t="s">
        <v>356</v>
      </c>
      <c r="C88" s="36" t="s">
        <v>496</v>
      </c>
      <c r="D88" s="36" t="s">
        <v>498</v>
      </c>
      <c r="E88" s="36" t="s">
        <v>13</v>
      </c>
      <c r="F88" s="36">
        <v>21</v>
      </c>
      <c r="G88" s="68">
        <f t="shared" si="0"/>
        <v>777</v>
      </c>
      <c r="H88" s="38">
        <v>0.61805555555555558</v>
      </c>
      <c r="I88" s="38">
        <v>0.61111111111111116</v>
      </c>
      <c r="J88" s="38">
        <f>(Table_2[[#This Row],[End of Synthesis
(EOS) (hhmm)]]-Table_2[[#This Row],[Time of Elution
(EOE) (hhmm)]])</f>
        <v>6.9444444444444198E-3</v>
      </c>
      <c r="K88" s="36">
        <v>98.18</v>
      </c>
      <c r="L88" s="36">
        <v>0.501</v>
      </c>
      <c r="M88" s="39">
        <f t="shared" si="2"/>
        <v>0.73090909090909095</v>
      </c>
      <c r="N88" s="40">
        <f t="shared" si="3"/>
        <v>4.2</v>
      </c>
      <c r="O88" s="36">
        <v>5</v>
      </c>
      <c r="P88" s="36">
        <v>3.9</v>
      </c>
      <c r="Q88" s="36" t="s">
        <v>510</v>
      </c>
      <c r="R88" s="36" t="s">
        <v>11</v>
      </c>
      <c r="S88" s="36" t="s">
        <v>480</v>
      </c>
    </row>
    <row r="89" spans="1:19" ht="14" x14ac:dyDescent="0.15">
      <c r="A89" s="34">
        <v>44831.56527777778</v>
      </c>
      <c r="B89" s="35" t="s">
        <v>357</v>
      </c>
      <c r="C89" s="36" t="s">
        <v>498</v>
      </c>
      <c r="D89" s="36" t="s">
        <v>494</v>
      </c>
      <c r="E89" s="36" t="s">
        <v>10</v>
      </c>
      <c r="F89" s="36">
        <v>28.1</v>
      </c>
      <c r="G89" s="68">
        <f t="shared" si="0"/>
        <v>1039.7</v>
      </c>
      <c r="H89" s="38">
        <v>0.56527777777777777</v>
      </c>
      <c r="I89" s="38">
        <v>0.55902777777777779</v>
      </c>
      <c r="J89" s="38">
        <f>(Table_2[[#This Row],[End of Synthesis
(EOS) (hhmm)]]-Table_2[[#This Row],[Time of Elution
(EOE) (hhmm)]])</f>
        <v>6.2499999999999778E-3</v>
      </c>
      <c r="K89" s="36">
        <v>98.94</v>
      </c>
      <c r="L89" s="36">
        <v>0.51</v>
      </c>
      <c r="M89" s="39">
        <f t="shared" si="2"/>
        <v>0.76363636363636367</v>
      </c>
      <c r="N89" s="40">
        <f t="shared" si="3"/>
        <v>5.7346938775510203</v>
      </c>
      <c r="O89" s="36">
        <v>4.9000000000000004</v>
      </c>
      <c r="P89" s="36">
        <v>3.9</v>
      </c>
      <c r="Q89" s="36" t="s">
        <v>510</v>
      </c>
      <c r="R89" s="36" t="s">
        <v>11</v>
      </c>
      <c r="S89" s="36" t="s">
        <v>480</v>
      </c>
    </row>
    <row r="90" spans="1:19" ht="14" x14ac:dyDescent="0.15">
      <c r="A90" s="34">
        <v>44831.621527777781</v>
      </c>
      <c r="B90" s="35" t="s">
        <v>358</v>
      </c>
      <c r="C90" s="36" t="s">
        <v>494</v>
      </c>
      <c r="D90" s="36" t="s">
        <v>498</v>
      </c>
      <c r="E90" s="36" t="s">
        <v>13</v>
      </c>
      <c r="F90" s="36">
        <v>20.399999999999999</v>
      </c>
      <c r="G90" s="68">
        <f t="shared" si="0"/>
        <v>754.8</v>
      </c>
      <c r="H90" s="38">
        <v>0.62152777777777779</v>
      </c>
      <c r="I90" s="38">
        <v>0.61458333333333337</v>
      </c>
      <c r="J90" s="38">
        <f>(Table_2[[#This Row],[End of Synthesis
(EOS) (hhmm)]]-Table_2[[#This Row],[Time of Elution
(EOE) (hhmm)]])</f>
        <v>6.9444444444444198E-3</v>
      </c>
      <c r="K90" s="36">
        <v>98.61</v>
      </c>
      <c r="L90" s="36">
        <v>0.49099999999999999</v>
      </c>
      <c r="M90" s="39">
        <f t="shared" si="2"/>
        <v>0.69454545454545458</v>
      </c>
      <c r="N90" s="40">
        <f t="shared" si="3"/>
        <v>4.08</v>
      </c>
      <c r="O90" s="36">
        <v>5</v>
      </c>
      <c r="P90" s="36">
        <v>3.9</v>
      </c>
      <c r="Q90" s="36" t="s">
        <v>510</v>
      </c>
      <c r="R90" s="36" t="s">
        <v>11</v>
      </c>
      <c r="S90" s="36" t="s">
        <v>480</v>
      </c>
    </row>
    <row r="91" spans="1:19" ht="14" x14ac:dyDescent="0.15">
      <c r="A91" s="34">
        <v>44832.56527777778</v>
      </c>
      <c r="B91" s="35" t="s">
        <v>359</v>
      </c>
      <c r="C91" s="36" t="s">
        <v>498</v>
      </c>
      <c r="D91" s="36" t="s">
        <v>496</v>
      </c>
      <c r="E91" s="36" t="s">
        <v>10</v>
      </c>
      <c r="F91" s="36">
        <v>28</v>
      </c>
      <c r="G91" s="68">
        <f t="shared" si="0"/>
        <v>1036</v>
      </c>
      <c r="H91" s="38">
        <v>0.56527777777777777</v>
      </c>
      <c r="I91" s="38">
        <v>0.55833333333333335</v>
      </c>
      <c r="J91" s="38">
        <f>(Table_2[[#This Row],[End of Synthesis
(EOS) (hhmm)]]-Table_2[[#This Row],[Time of Elution
(EOE) (hhmm)]])</f>
        <v>6.9444444444444198E-3</v>
      </c>
      <c r="K91" s="36">
        <v>98.66</v>
      </c>
      <c r="L91" s="36">
        <v>0.53400000000000003</v>
      </c>
      <c r="M91" s="39">
        <f t="shared" si="2"/>
        <v>0.85090909090909117</v>
      </c>
      <c r="N91" s="40">
        <f t="shared" si="3"/>
        <v>5.6</v>
      </c>
      <c r="O91" s="36">
        <v>5</v>
      </c>
      <c r="P91" s="36">
        <v>3.9</v>
      </c>
      <c r="Q91" s="36" t="s">
        <v>510</v>
      </c>
      <c r="R91" s="36" t="s">
        <v>11</v>
      </c>
      <c r="S91" s="36" t="s">
        <v>480</v>
      </c>
    </row>
    <row r="92" spans="1:19" ht="14" x14ac:dyDescent="0.15">
      <c r="A92" s="34">
        <v>44832.613888888889</v>
      </c>
      <c r="B92" s="35" t="s">
        <v>360</v>
      </c>
      <c r="C92" s="36" t="s">
        <v>496</v>
      </c>
      <c r="D92" s="36" t="s">
        <v>498</v>
      </c>
      <c r="E92" s="36" t="s">
        <v>13</v>
      </c>
      <c r="F92" s="36">
        <v>20.399999999999999</v>
      </c>
      <c r="G92" s="68">
        <f t="shared" si="0"/>
        <v>754.8</v>
      </c>
      <c r="H92" s="38">
        <v>0.61388888888888893</v>
      </c>
      <c r="I92" s="38">
        <v>0.60763888888888884</v>
      </c>
      <c r="J92" s="38">
        <f>(Table_2[[#This Row],[End of Synthesis
(EOS) (hhmm)]]-Table_2[[#This Row],[Time of Elution
(EOE) (hhmm)]])</f>
        <v>6.2500000000000888E-3</v>
      </c>
      <c r="K92" s="36">
        <v>98.52</v>
      </c>
      <c r="L92" s="36">
        <v>0.53400000000000003</v>
      </c>
      <c r="M92" s="39">
        <f t="shared" si="2"/>
        <v>0.85090909090909117</v>
      </c>
      <c r="N92" s="40">
        <f t="shared" si="3"/>
        <v>4.08</v>
      </c>
      <c r="O92" s="36">
        <v>5</v>
      </c>
      <c r="P92" s="36">
        <v>3.9</v>
      </c>
      <c r="Q92" s="36" t="s">
        <v>510</v>
      </c>
      <c r="R92" s="36" t="s">
        <v>11</v>
      </c>
      <c r="S92" s="36" t="s">
        <v>480</v>
      </c>
    </row>
    <row r="93" spans="1:19" ht="14" x14ac:dyDescent="0.15">
      <c r="A93" s="34">
        <v>44833.567361111112</v>
      </c>
      <c r="B93" s="35" t="s">
        <v>361</v>
      </c>
      <c r="C93" s="36" t="s">
        <v>496</v>
      </c>
      <c r="D93" s="36" t="s">
        <v>498</v>
      </c>
      <c r="E93" s="36" t="s">
        <v>10</v>
      </c>
      <c r="F93" s="36">
        <v>28.5</v>
      </c>
      <c r="G93" s="68">
        <f t="shared" si="0"/>
        <v>1054.5</v>
      </c>
      <c r="H93" s="38">
        <v>0.56736111111111109</v>
      </c>
      <c r="I93" s="38">
        <v>0.56111111111111112</v>
      </c>
      <c r="J93" s="38">
        <f>(Table_2[[#This Row],[End of Synthesis
(EOS) (hhmm)]]-Table_2[[#This Row],[Time of Elution
(EOE) (hhmm)]])</f>
        <v>6.2499999999999778E-3</v>
      </c>
      <c r="K93" s="36">
        <v>97.93</v>
      </c>
      <c r="L93" s="36">
        <v>0.51400000000000001</v>
      </c>
      <c r="M93" s="39">
        <f t="shared" si="2"/>
        <v>0.77818181818181809</v>
      </c>
      <c r="N93" s="40">
        <f t="shared" si="3"/>
        <v>5.7</v>
      </c>
      <c r="O93" s="36">
        <v>5</v>
      </c>
      <c r="P93" s="36">
        <v>3.9</v>
      </c>
      <c r="Q93" s="36" t="s">
        <v>510</v>
      </c>
      <c r="R93" s="36" t="s">
        <v>11</v>
      </c>
      <c r="S93" s="36" t="s">
        <v>480</v>
      </c>
    </row>
    <row r="94" spans="1:19" ht="14" x14ac:dyDescent="0.15">
      <c r="A94" s="34">
        <v>44833.620138888888</v>
      </c>
      <c r="B94" s="35" t="s">
        <v>362</v>
      </c>
      <c r="C94" s="36" t="s">
        <v>498</v>
      </c>
      <c r="D94" s="36" t="s">
        <v>496</v>
      </c>
      <c r="E94" s="36" t="s">
        <v>13</v>
      </c>
      <c r="F94" s="36">
        <v>20.3</v>
      </c>
      <c r="G94" s="68">
        <f t="shared" si="0"/>
        <v>751.1</v>
      </c>
      <c r="H94" s="38">
        <v>0.62013888888888891</v>
      </c>
      <c r="I94" s="38">
        <v>0.61319444444444449</v>
      </c>
      <c r="J94" s="38">
        <f>(Table_2[[#This Row],[End of Synthesis
(EOS) (hhmm)]]-Table_2[[#This Row],[Time of Elution
(EOE) (hhmm)]])</f>
        <v>6.9444444444444198E-3</v>
      </c>
      <c r="K94" s="36">
        <v>98.05</v>
      </c>
      <c r="L94" s="36">
        <v>0.55200000000000005</v>
      </c>
      <c r="M94" s="39">
        <f t="shared" si="2"/>
        <v>0.91636363636363649</v>
      </c>
      <c r="N94" s="40">
        <f t="shared" si="3"/>
        <v>4.1428571428571423</v>
      </c>
      <c r="O94" s="36">
        <v>4.9000000000000004</v>
      </c>
      <c r="P94" s="36">
        <v>3.9</v>
      </c>
      <c r="Q94" s="36" t="s">
        <v>510</v>
      </c>
      <c r="R94" s="36" t="s">
        <v>11</v>
      </c>
      <c r="S94" s="36" t="s">
        <v>480</v>
      </c>
    </row>
    <row r="95" spans="1:19" ht="14" x14ac:dyDescent="0.15">
      <c r="A95" s="34">
        <v>44834.5625</v>
      </c>
      <c r="B95" s="35" t="s">
        <v>363</v>
      </c>
      <c r="C95" s="36" t="s">
        <v>496</v>
      </c>
      <c r="D95" s="36" t="s">
        <v>498</v>
      </c>
      <c r="E95" s="36" t="s">
        <v>10</v>
      </c>
      <c r="F95" s="36">
        <v>28.1</v>
      </c>
      <c r="G95" s="68">
        <f t="shared" si="0"/>
        <v>1039.7</v>
      </c>
      <c r="H95" s="38">
        <v>0.5625</v>
      </c>
      <c r="I95" s="38">
        <v>0.55555555555555558</v>
      </c>
      <c r="J95" s="38">
        <f>(Table_2[[#This Row],[End of Synthesis
(EOS) (hhmm)]]-Table_2[[#This Row],[Time of Elution
(EOE) (hhmm)]])</f>
        <v>6.9444444444444198E-3</v>
      </c>
      <c r="K95" s="36">
        <v>98.99</v>
      </c>
      <c r="L95" s="36">
        <v>0.54100000000000004</v>
      </c>
      <c r="M95" s="39">
        <f t="shared" si="2"/>
        <v>0.87636363636363646</v>
      </c>
      <c r="N95" s="40">
        <f t="shared" si="3"/>
        <v>5.62</v>
      </c>
      <c r="O95" s="36">
        <v>5</v>
      </c>
      <c r="P95" s="36">
        <v>3.9</v>
      </c>
      <c r="Q95" s="36" t="s">
        <v>510</v>
      </c>
      <c r="R95" s="36" t="s">
        <v>11</v>
      </c>
      <c r="S95" s="36" t="s">
        <v>480</v>
      </c>
    </row>
    <row r="96" spans="1:19" ht="14" x14ac:dyDescent="0.15">
      <c r="A96" s="34">
        <v>44837.561805555553</v>
      </c>
      <c r="B96" s="35" t="s">
        <v>364</v>
      </c>
      <c r="C96" s="36" t="s">
        <v>494</v>
      </c>
      <c r="D96" s="36" t="s">
        <v>498</v>
      </c>
      <c r="E96" s="36" t="s">
        <v>10</v>
      </c>
      <c r="F96" s="36">
        <v>26.8</v>
      </c>
      <c r="G96" s="68">
        <f t="shared" si="0"/>
        <v>991.6</v>
      </c>
      <c r="H96" s="38">
        <v>0.56180555555555556</v>
      </c>
      <c r="I96" s="38">
        <v>0.55486111111111114</v>
      </c>
      <c r="J96" s="38">
        <f>(Table_2[[#This Row],[End of Synthesis
(EOS) (hhmm)]]-Table_2[[#This Row],[Time of Elution
(EOE) (hhmm)]])</f>
        <v>6.9444444444444198E-3</v>
      </c>
      <c r="K96" s="36">
        <v>98.51</v>
      </c>
      <c r="L96" s="36">
        <v>0.51900000000000002</v>
      </c>
      <c r="M96" s="39">
        <f t="shared" si="2"/>
        <v>0.79636363636363627</v>
      </c>
      <c r="N96" s="40">
        <f t="shared" si="3"/>
        <v>5.36</v>
      </c>
      <c r="O96" s="36">
        <v>5</v>
      </c>
      <c r="P96" s="36">
        <v>3.9</v>
      </c>
      <c r="Q96" s="36" t="s">
        <v>510</v>
      </c>
      <c r="R96" s="36" t="s">
        <v>11</v>
      </c>
      <c r="S96" s="36" t="s">
        <v>480</v>
      </c>
    </row>
    <row r="97" spans="1:19" ht="14" x14ac:dyDescent="0.15">
      <c r="A97" s="34">
        <v>44837.624305555553</v>
      </c>
      <c r="B97" s="35" t="s">
        <v>365</v>
      </c>
      <c r="C97" s="36" t="s">
        <v>498</v>
      </c>
      <c r="D97" s="36" t="s">
        <v>494</v>
      </c>
      <c r="E97" s="36" t="s">
        <v>13</v>
      </c>
      <c r="F97" s="36">
        <v>20.8</v>
      </c>
      <c r="G97" s="68">
        <f t="shared" si="0"/>
        <v>769.6</v>
      </c>
      <c r="H97" s="38">
        <v>0.62430555555555556</v>
      </c>
      <c r="I97" s="38">
        <v>0.6166666666666667</v>
      </c>
      <c r="J97" s="38">
        <f>(Table_2[[#This Row],[End of Synthesis
(EOS) (hhmm)]]-Table_2[[#This Row],[Time of Elution
(EOE) (hhmm)]])</f>
        <v>7.6388888888888618E-3</v>
      </c>
      <c r="K97" s="36">
        <v>98.62</v>
      </c>
      <c r="L97" s="36">
        <v>0.49199999999999999</v>
      </c>
      <c r="M97" s="39">
        <f t="shared" si="2"/>
        <v>0.69818181818181824</v>
      </c>
      <c r="N97" s="40">
        <f t="shared" si="3"/>
        <v>4</v>
      </c>
      <c r="O97" s="36">
        <v>5.2</v>
      </c>
      <c r="P97" s="36">
        <v>3.9</v>
      </c>
      <c r="Q97" s="36" t="s">
        <v>510</v>
      </c>
      <c r="R97" s="36" t="s">
        <v>11</v>
      </c>
      <c r="S97" s="36" t="s">
        <v>480</v>
      </c>
    </row>
    <row r="98" spans="1:19" ht="14" x14ac:dyDescent="0.15">
      <c r="A98" s="34">
        <v>44838.561805555553</v>
      </c>
      <c r="B98" s="35" t="s">
        <v>366</v>
      </c>
      <c r="C98" s="36" t="s">
        <v>496</v>
      </c>
      <c r="D98" s="36" t="s">
        <v>494</v>
      </c>
      <c r="E98" s="36" t="s">
        <v>10</v>
      </c>
      <c r="F98" s="36">
        <v>28</v>
      </c>
      <c r="G98" s="68">
        <f t="shared" si="0"/>
        <v>1036</v>
      </c>
      <c r="H98" s="38">
        <v>0.56180555555555556</v>
      </c>
      <c r="I98" s="38">
        <v>0.55486111111111114</v>
      </c>
      <c r="J98" s="38">
        <f>(Table_2[[#This Row],[End of Synthesis
(EOS) (hhmm)]]-Table_2[[#This Row],[Time of Elution
(EOE) (hhmm)]])</f>
        <v>6.9444444444444198E-3</v>
      </c>
      <c r="K98" s="36">
        <v>98.74</v>
      </c>
      <c r="L98" s="36">
        <v>0.56299999999999994</v>
      </c>
      <c r="M98" s="39">
        <f t="shared" si="2"/>
        <v>0.9563636363636363</v>
      </c>
      <c r="N98" s="40">
        <f t="shared" si="3"/>
        <v>5.6</v>
      </c>
      <c r="O98" s="36">
        <v>5</v>
      </c>
      <c r="P98" s="36">
        <v>3.9</v>
      </c>
      <c r="Q98" s="36" t="s">
        <v>510</v>
      </c>
      <c r="R98" s="36" t="s">
        <v>11</v>
      </c>
      <c r="S98" s="36" t="s">
        <v>480</v>
      </c>
    </row>
    <row r="99" spans="1:19" ht="14" x14ac:dyDescent="0.15">
      <c r="A99" s="34">
        <v>44838.622916666667</v>
      </c>
      <c r="B99" s="35" t="s">
        <v>367</v>
      </c>
      <c r="C99" s="36" t="s">
        <v>496</v>
      </c>
      <c r="D99" s="36" t="s">
        <v>494</v>
      </c>
      <c r="E99" s="36" t="s">
        <v>13</v>
      </c>
      <c r="F99" s="36">
        <v>20</v>
      </c>
      <c r="G99" s="68">
        <f t="shared" si="0"/>
        <v>740</v>
      </c>
      <c r="H99" s="38">
        <v>0.62291666666666667</v>
      </c>
      <c r="I99" s="38">
        <v>0.61527777777777781</v>
      </c>
      <c r="J99" s="38">
        <f>(Table_2[[#This Row],[End of Synthesis
(EOS) (hhmm)]]-Table_2[[#This Row],[Time of Elution
(EOE) (hhmm)]])</f>
        <v>7.6388888888888618E-3</v>
      </c>
      <c r="K99" s="36">
        <v>98.16</v>
      </c>
      <c r="L99" s="36">
        <v>0.51500000000000001</v>
      </c>
      <c r="M99" s="39">
        <f t="shared" si="2"/>
        <v>0.78181818181818186</v>
      </c>
      <c r="N99" s="40">
        <f t="shared" si="3"/>
        <v>4</v>
      </c>
      <c r="O99" s="36">
        <v>5</v>
      </c>
      <c r="P99" s="36">
        <v>3.9</v>
      </c>
      <c r="Q99" s="36" t="s">
        <v>510</v>
      </c>
      <c r="R99" s="36" t="s">
        <v>11</v>
      </c>
      <c r="S99" s="36" t="s">
        <v>480</v>
      </c>
    </row>
    <row r="100" spans="1:19" ht="14" x14ac:dyDescent="0.15">
      <c r="A100" s="34">
        <v>44840.55972222222</v>
      </c>
      <c r="B100" s="35" t="s">
        <v>368</v>
      </c>
      <c r="C100" s="36" t="s">
        <v>498</v>
      </c>
      <c r="D100" s="36" t="s">
        <v>496</v>
      </c>
      <c r="E100" s="36" t="s">
        <v>10</v>
      </c>
      <c r="F100" s="36">
        <v>25.5</v>
      </c>
      <c r="G100" s="68">
        <f t="shared" si="0"/>
        <v>943.5</v>
      </c>
      <c r="H100" s="38">
        <v>0.55972222222222223</v>
      </c>
      <c r="I100" s="38">
        <v>0.55277777777777781</v>
      </c>
      <c r="J100" s="38">
        <f>(Table_2[[#This Row],[End of Synthesis
(EOS) (hhmm)]]-Table_2[[#This Row],[Time of Elution
(EOE) (hhmm)]])</f>
        <v>6.9444444444444198E-3</v>
      </c>
      <c r="K100" s="36">
        <v>98.65</v>
      </c>
      <c r="L100" s="36">
        <v>0.51700000000000002</v>
      </c>
      <c r="M100" s="39">
        <f t="shared" si="2"/>
        <v>0.78909090909090918</v>
      </c>
      <c r="N100" s="40">
        <f t="shared" si="3"/>
        <v>5.0999999999999996</v>
      </c>
      <c r="O100" s="36">
        <v>5</v>
      </c>
      <c r="P100" s="36">
        <v>3.9</v>
      </c>
      <c r="Q100" s="36" t="s">
        <v>510</v>
      </c>
      <c r="R100" s="36" t="s">
        <v>11</v>
      </c>
      <c r="S100" s="36" t="s">
        <v>480</v>
      </c>
    </row>
    <row r="101" spans="1:19" ht="14" x14ac:dyDescent="0.15">
      <c r="A101" s="34">
        <v>44841.558333333334</v>
      </c>
      <c r="B101" s="35" t="s">
        <v>369</v>
      </c>
      <c r="C101" s="36" t="s">
        <v>494</v>
      </c>
      <c r="D101" s="36" t="s">
        <v>502</v>
      </c>
      <c r="E101" s="36" t="s">
        <v>10</v>
      </c>
      <c r="F101" s="36">
        <v>27.6</v>
      </c>
      <c r="G101" s="68">
        <f t="shared" si="0"/>
        <v>1021.2</v>
      </c>
      <c r="H101" s="38">
        <v>0.55833333333333335</v>
      </c>
      <c r="I101" s="38">
        <v>0.55069444444444449</v>
      </c>
      <c r="J101" s="38">
        <f>(Table_2[[#This Row],[End of Synthesis
(EOS) (hhmm)]]-Table_2[[#This Row],[Time of Elution
(EOE) (hhmm)]])</f>
        <v>7.6388888888888618E-3</v>
      </c>
      <c r="K101" s="36">
        <v>98.72</v>
      </c>
      <c r="L101" s="36">
        <v>0.51900000000000002</v>
      </c>
      <c r="M101" s="39">
        <f t="shared" si="2"/>
        <v>0.79636363636363627</v>
      </c>
      <c r="N101" s="40">
        <f t="shared" si="3"/>
        <v>5.5200000000000005</v>
      </c>
      <c r="O101" s="36">
        <v>5</v>
      </c>
      <c r="P101" s="36">
        <v>3.9</v>
      </c>
      <c r="Q101" s="36" t="s">
        <v>510</v>
      </c>
      <c r="R101" s="36" t="s">
        <v>11</v>
      </c>
      <c r="S101" s="36" t="s">
        <v>480</v>
      </c>
    </row>
    <row r="102" spans="1:19" ht="14" x14ac:dyDescent="0.15">
      <c r="A102" s="34">
        <v>44844.563194444447</v>
      </c>
      <c r="B102" s="35" t="s">
        <v>370</v>
      </c>
      <c r="C102" s="36" t="s">
        <v>498</v>
      </c>
      <c r="D102" s="36" t="s">
        <v>496</v>
      </c>
      <c r="E102" s="36" t="s">
        <v>10</v>
      </c>
      <c r="F102" s="36">
        <v>26.5</v>
      </c>
      <c r="G102" s="68">
        <f t="shared" si="0"/>
        <v>980.5</v>
      </c>
      <c r="H102" s="38">
        <v>0.56319444444444444</v>
      </c>
      <c r="I102" s="38">
        <v>0.55625000000000002</v>
      </c>
      <c r="J102" s="38">
        <f>(Table_2[[#This Row],[End of Synthesis
(EOS) (hhmm)]]-Table_2[[#This Row],[Time of Elution
(EOE) (hhmm)]])</f>
        <v>6.9444444444444198E-3</v>
      </c>
      <c r="K102" s="36">
        <v>98.08</v>
      </c>
      <c r="L102" s="36">
        <v>0.49399999999999999</v>
      </c>
      <c r="M102" s="39">
        <f t="shared" si="2"/>
        <v>0.70545454545454545</v>
      </c>
      <c r="N102" s="40">
        <f t="shared" si="3"/>
        <v>5.408163265306122</v>
      </c>
      <c r="O102" s="36">
        <v>4.9000000000000004</v>
      </c>
      <c r="P102" s="36">
        <v>3.9</v>
      </c>
      <c r="Q102" s="36" t="s">
        <v>510</v>
      </c>
      <c r="R102" s="36" t="s">
        <v>11</v>
      </c>
      <c r="S102" s="36" t="s">
        <v>480</v>
      </c>
    </row>
    <row r="103" spans="1:19" ht="14" x14ac:dyDescent="0.15">
      <c r="A103" s="34">
        <v>44844.619444444441</v>
      </c>
      <c r="B103" s="35" t="s">
        <v>371</v>
      </c>
      <c r="C103" s="36" t="s">
        <v>496</v>
      </c>
      <c r="D103" s="36" t="s">
        <v>498</v>
      </c>
      <c r="E103" s="36" t="s">
        <v>13</v>
      </c>
      <c r="F103" s="36">
        <v>20.6</v>
      </c>
      <c r="G103" s="68">
        <f t="shared" si="0"/>
        <v>762.2</v>
      </c>
      <c r="H103" s="38">
        <v>0.61944444444444446</v>
      </c>
      <c r="I103" s="38">
        <v>0.61319444444444449</v>
      </c>
      <c r="J103" s="38">
        <f>(Table_2[[#This Row],[End of Synthesis
(EOS) (hhmm)]]-Table_2[[#This Row],[Time of Elution
(EOE) (hhmm)]])</f>
        <v>6.2499999999999778E-3</v>
      </c>
      <c r="K103" s="36">
        <v>97.97</v>
      </c>
      <c r="L103" s="36">
        <v>0.54200000000000004</v>
      </c>
      <c r="M103" s="39">
        <f t="shared" si="2"/>
        <v>0.88000000000000012</v>
      </c>
      <c r="N103" s="40">
        <f t="shared" si="3"/>
        <v>4.204081632653061</v>
      </c>
      <c r="O103" s="36">
        <v>4.9000000000000004</v>
      </c>
      <c r="P103" s="36">
        <v>3.9</v>
      </c>
      <c r="Q103" s="36" t="s">
        <v>510</v>
      </c>
      <c r="R103" s="36" t="s">
        <v>11</v>
      </c>
      <c r="S103" s="36" t="s">
        <v>480</v>
      </c>
    </row>
    <row r="104" spans="1:19" ht="14" x14ac:dyDescent="0.15">
      <c r="A104" s="34">
        <v>44845.619444444441</v>
      </c>
      <c r="B104" s="35" t="s">
        <v>372</v>
      </c>
      <c r="C104" s="36" t="s">
        <v>498</v>
      </c>
      <c r="D104" s="36" t="s">
        <v>496</v>
      </c>
      <c r="E104" s="36" t="s">
        <v>10</v>
      </c>
      <c r="F104" s="36">
        <v>27.5</v>
      </c>
      <c r="G104" s="68">
        <f t="shared" si="0"/>
        <v>1017.5</v>
      </c>
      <c r="H104" s="38">
        <v>0.61944444444444446</v>
      </c>
      <c r="I104" s="38">
        <v>0.6118055555555556</v>
      </c>
      <c r="J104" s="38">
        <f>(Table_2[[#This Row],[End of Synthesis
(EOS) (hhmm)]]-Table_2[[#This Row],[Time of Elution
(EOE) (hhmm)]])</f>
        <v>7.6388888888888618E-3</v>
      </c>
      <c r="K104" s="36">
        <v>97.63</v>
      </c>
      <c r="L104" s="36">
        <v>0.51300000000000001</v>
      </c>
      <c r="M104" s="39">
        <f t="shared" si="2"/>
        <v>0.77454545454545465</v>
      </c>
      <c r="N104" s="40">
        <f t="shared" si="3"/>
        <v>5.3921568627450984</v>
      </c>
      <c r="O104" s="36">
        <v>5.0999999999999996</v>
      </c>
      <c r="P104" s="36">
        <v>3.9</v>
      </c>
      <c r="Q104" s="36" t="s">
        <v>510</v>
      </c>
      <c r="R104" s="36" t="s">
        <v>11</v>
      </c>
      <c r="S104" s="36" t="s">
        <v>480</v>
      </c>
    </row>
    <row r="105" spans="1:19" ht="14" x14ac:dyDescent="0.15">
      <c r="A105" s="34">
        <v>44846.618750000001</v>
      </c>
      <c r="B105" s="35" t="s">
        <v>373</v>
      </c>
      <c r="C105" s="36" t="s">
        <v>497</v>
      </c>
      <c r="D105" s="36" t="s">
        <v>498</v>
      </c>
      <c r="E105" s="36" t="s">
        <v>10</v>
      </c>
      <c r="F105" s="36">
        <v>28.1</v>
      </c>
      <c r="G105" s="68">
        <f t="shared" si="0"/>
        <v>1039.7</v>
      </c>
      <c r="H105" s="38">
        <v>0.61875000000000002</v>
      </c>
      <c r="I105" s="38">
        <v>0.6118055555555556</v>
      </c>
      <c r="J105" s="38">
        <f>(Table_2[[#This Row],[End of Synthesis
(EOS) (hhmm)]]-Table_2[[#This Row],[Time of Elution
(EOE) (hhmm)]])</f>
        <v>6.9444444444444198E-3</v>
      </c>
      <c r="K105" s="36">
        <v>98.64</v>
      </c>
      <c r="L105" s="36">
        <v>0.502</v>
      </c>
      <c r="M105" s="39">
        <f t="shared" si="2"/>
        <v>0.73454545454545461</v>
      </c>
      <c r="N105" s="40">
        <f t="shared" si="3"/>
        <v>5.7346938775510203</v>
      </c>
      <c r="O105" s="36">
        <v>4.9000000000000004</v>
      </c>
      <c r="P105" s="36">
        <v>3.9</v>
      </c>
      <c r="Q105" s="36" t="s">
        <v>510</v>
      </c>
      <c r="R105" s="36" t="s">
        <v>11</v>
      </c>
      <c r="S105" s="36" t="s">
        <v>480</v>
      </c>
    </row>
    <row r="106" spans="1:19" ht="14" x14ac:dyDescent="0.15">
      <c r="A106" s="34">
        <v>44847.561805555553</v>
      </c>
      <c r="B106" s="35" t="s">
        <v>374</v>
      </c>
      <c r="C106" s="36" t="s">
        <v>497</v>
      </c>
      <c r="D106" s="36" t="s">
        <v>498</v>
      </c>
      <c r="E106" s="36" t="s">
        <v>10</v>
      </c>
      <c r="F106" s="36">
        <v>24.3</v>
      </c>
      <c r="G106" s="68">
        <f t="shared" si="0"/>
        <v>899.1</v>
      </c>
      <c r="H106" s="38">
        <v>0.56180555555555556</v>
      </c>
      <c r="I106" s="38">
        <v>0.5541666666666667</v>
      </c>
      <c r="J106" s="38">
        <f>(Table_2[[#This Row],[End of Synthesis
(EOS) (hhmm)]]-Table_2[[#This Row],[Time of Elution
(EOE) (hhmm)]])</f>
        <v>7.6388888888888618E-3</v>
      </c>
      <c r="K106" s="36">
        <v>98.63</v>
      </c>
      <c r="L106" s="36">
        <v>0.51300000000000001</v>
      </c>
      <c r="M106" s="39">
        <f t="shared" si="2"/>
        <v>0.77454545454545465</v>
      </c>
      <c r="N106" s="40">
        <f t="shared" si="3"/>
        <v>4.9591836734693873</v>
      </c>
      <c r="O106" s="36">
        <v>4.9000000000000004</v>
      </c>
      <c r="P106" s="36">
        <v>3.9</v>
      </c>
      <c r="Q106" s="36" t="s">
        <v>510</v>
      </c>
      <c r="R106" s="36" t="s">
        <v>11</v>
      </c>
      <c r="S106" s="36" t="s">
        <v>480</v>
      </c>
    </row>
    <row r="107" spans="1:19" ht="14" x14ac:dyDescent="0.15">
      <c r="A107" s="34">
        <v>44847.621527777781</v>
      </c>
      <c r="B107" s="35" t="s">
        <v>375</v>
      </c>
      <c r="C107" s="36" t="s">
        <v>498</v>
      </c>
      <c r="D107" s="36" t="s">
        <v>497</v>
      </c>
      <c r="E107" s="36" t="s">
        <v>13</v>
      </c>
      <c r="F107" s="36">
        <v>19.899999999999999</v>
      </c>
      <c r="G107" s="68">
        <f t="shared" si="0"/>
        <v>736.3</v>
      </c>
      <c r="H107" s="38">
        <v>0.62152777777777779</v>
      </c>
      <c r="I107" s="38">
        <v>0.61458333333333337</v>
      </c>
      <c r="J107" s="38">
        <f>(Table_2[[#This Row],[End of Synthesis
(EOS) (hhmm)]]-Table_2[[#This Row],[Time of Elution
(EOE) (hhmm)]])</f>
        <v>6.9444444444444198E-3</v>
      </c>
      <c r="K107" s="36">
        <v>98.95</v>
      </c>
      <c r="L107" s="36">
        <v>0.53100000000000003</v>
      </c>
      <c r="M107" s="39">
        <f t="shared" si="2"/>
        <v>0.84000000000000008</v>
      </c>
      <c r="N107" s="40">
        <f t="shared" si="3"/>
        <v>4.0612244897959178</v>
      </c>
      <c r="O107" s="36">
        <v>4.9000000000000004</v>
      </c>
      <c r="P107" s="36">
        <v>3.9</v>
      </c>
      <c r="Q107" s="36" t="s">
        <v>510</v>
      </c>
      <c r="R107" s="36" t="s">
        <v>11</v>
      </c>
      <c r="S107" s="36" t="s">
        <v>480</v>
      </c>
    </row>
    <row r="108" spans="1:19" ht="14" x14ac:dyDescent="0.15">
      <c r="A108" s="34">
        <v>44848.561805555553</v>
      </c>
      <c r="B108" s="35" t="s">
        <v>376</v>
      </c>
      <c r="C108" s="36" t="s">
        <v>498</v>
      </c>
      <c r="D108" s="36" t="s">
        <v>497</v>
      </c>
      <c r="E108" s="36" t="s">
        <v>71</v>
      </c>
      <c r="F108" s="36">
        <v>58.1</v>
      </c>
      <c r="G108" s="68">
        <f t="shared" si="0"/>
        <v>2149.7000000000003</v>
      </c>
      <c r="H108" s="38">
        <v>0.56180555555555556</v>
      </c>
      <c r="I108" s="38">
        <v>0.55486111111111114</v>
      </c>
      <c r="J108" s="38">
        <f>(Table_2[[#This Row],[End of Synthesis
(EOS) (hhmm)]]-Table_2[[#This Row],[Time of Elution
(EOE) (hhmm)]])</f>
        <v>6.9444444444444198E-3</v>
      </c>
      <c r="K108" s="36">
        <v>99.27</v>
      </c>
      <c r="L108" s="36">
        <v>0.83099999999999996</v>
      </c>
      <c r="M108" s="36" t="s">
        <v>377</v>
      </c>
      <c r="N108" s="40">
        <f t="shared" si="3"/>
        <v>11.857142857142856</v>
      </c>
      <c r="O108" s="36">
        <v>4.9000000000000004</v>
      </c>
      <c r="P108" s="36">
        <v>3.9</v>
      </c>
      <c r="Q108" s="36" t="s">
        <v>510</v>
      </c>
      <c r="R108" s="36" t="s">
        <v>11</v>
      </c>
      <c r="S108" s="36" t="s">
        <v>480</v>
      </c>
    </row>
    <row r="109" spans="1:19" ht="14" x14ac:dyDescent="0.15">
      <c r="A109" s="34">
        <v>44861.559027777781</v>
      </c>
      <c r="B109" s="35" t="s">
        <v>378</v>
      </c>
      <c r="C109" s="36" t="s">
        <v>498</v>
      </c>
      <c r="D109" s="36" t="s">
        <v>496</v>
      </c>
      <c r="E109" s="36" t="s">
        <v>71</v>
      </c>
      <c r="F109" s="36">
        <v>55.4</v>
      </c>
      <c r="G109" s="68">
        <f t="shared" si="0"/>
        <v>2049.7999999999997</v>
      </c>
      <c r="H109" s="38">
        <v>0.55902777777777779</v>
      </c>
      <c r="I109" s="38">
        <v>0.55277777777777781</v>
      </c>
      <c r="J109" s="38">
        <f>(Table_2[[#This Row],[End of Synthesis
(EOS) (hhmm)]]-Table_2[[#This Row],[Time of Elution
(EOE) (hhmm)]])</f>
        <v>6.2499999999999778E-3</v>
      </c>
      <c r="K109" s="36">
        <v>98.74</v>
      </c>
      <c r="L109" s="36">
        <v>0.91100000000000003</v>
      </c>
      <c r="M109" s="36" t="s">
        <v>377</v>
      </c>
      <c r="N109" s="40">
        <f t="shared" si="3"/>
        <v>11.08</v>
      </c>
      <c r="O109" s="36">
        <v>5</v>
      </c>
      <c r="P109" s="36">
        <v>3.9</v>
      </c>
      <c r="Q109" s="36" t="s">
        <v>510</v>
      </c>
      <c r="R109" s="36" t="s">
        <v>11</v>
      </c>
      <c r="S109" s="36" t="s">
        <v>480</v>
      </c>
    </row>
    <row r="110" spans="1:19" ht="14" x14ac:dyDescent="0.15">
      <c r="A110" s="34">
        <v>44865.592361111114</v>
      </c>
      <c r="B110" s="35" t="s">
        <v>379</v>
      </c>
      <c r="C110" s="36" t="s">
        <v>498</v>
      </c>
      <c r="D110" s="36" t="s">
        <v>496</v>
      </c>
      <c r="E110" s="36" t="s">
        <v>71</v>
      </c>
      <c r="F110" s="36">
        <v>55</v>
      </c>
      <c r="G110" s="68">
        <f t="shared" si="0"/>
        <v>2035</v>
      </c>
      <c r="H110" s="38">
        <v>0.59236111111111112</v>
      </c>
      <c r="I110" s="38">
        <v>0.58611111111111114</v>
      </c>
      <c r="J110" s="38">
        <f>(Table_2[[#This Row],[End of Synthesis
(EOS) (hhmm)]]-Table_2[[#This Row],[Time of Elution
(EOE) (hhmm)]])</f>
        <v>6.2499999999999778E-3</v>
      </c>
      <c r="K110" s="36">
        <v>98.36</v>
      </c>
      <c r="L110" s="36">
        <v>0.84199999999999997</v>
      </c>
      <c r="M110" s="36" t="s">
        <v>377</v>
      </c>
      <c r="N110" s="40">
        <f t="shared" si="3"/>
        <v>10.784313725490197</v>
      </c>
      <c r="O110" s="36">
        <v>5.0999999999999996</v>
      </c>
      <c r="P110" s="36">
        <v>3.5</v>
      </c>
      <c r="Q110" s="36" t="s">
        <v>510</v>
      </c>
      <c r="R110" s="36" t="s">
        <v>11</v>
      </c>
      <c r="S110" s="36" t="s">
        <v>480</v>
      </c>
    </row>
    <row r="111" spans="1:19" ht="14" x14ac:dyDescent="0.15">
      <c r="A111" s="34">
        <v>44866.566666666666</v>
      </c>
      <c r="B111" s="35" t="s">
        <v>380</v>
      </c>
      <c r="C111" s="36" t="s">
        <v>494</v>
      </c>
      <c r="D111" s="36" t="s">
        <v>497</v>
      </c>
      <c r="E111" s="36" t="s">
        <v>71</v>
      </c>
      <c r="F111" s="36">
        <v>52.4</v>
      </c>
      <c r="G111" s="68">
        <f t="shared" si="0"/>
        <v>1938.8</v>
      </c>
      <c r="H111" s="38">
        <v>0.56666666666666665</v>
      </c>
      <c r="I111" s="38">
        <v>0.55694444444444446</v>
      </c>
      <c r="J111" s="70">
        <f>(Table_2[[#This Row],[End of Synthesis
(EOS) (hhmm)]]-Table_2[[#This Row],[Time of Elution
(EOE) (hhmm)]])</f>
        <v>9.7222222222221877E-3</v>
      </c>
      <c r="K111" s="36">
        <v>98.86</v>
      </c>
      <c r="L111" s="36">
        <v>0.83299999999999996</v>
      </c>
      <c r="M111" s="36" t="s">
        <v>377</v>
      </c>
      <c r="N111" s="40">
        <f t="shared" si="3"/>
        <v>10.693877551020407</v>
      </c>
      <c r="O111" s="36">
        <v>4.9000000000000004</v>
      </c>
      <c r="P111" s="36">
        <v>3.9</v>
      </c>
      <c r="Q111" s="36" t="s">
        <v>510</v>
      </c>
      <c r="R111" s="36" t="s">
        <v>11</v>
      </c>
      <c r="S111" s="36" t="s">
        <v>480</v>
      </c>
    </row>
    <row r="112" spans="1:19" ht="14" x14ac:dyDescent="0.15">
      <c r="A112" s="34">
        <v>44867.568749999999</v>
      </c>
      <c r="B112" s="35" t="s">
        <v>381</v>
      </c>
      <c r="C112" s="36" t="s">
        <v>496</v>
      </c>
      <c r="D112" s="36" t="s">
        <v>497</v>
      </c>
      <c r="E112" s="36" t="s">
        <v>71</v>
      </c>
      <c r="F112" s="36">
        <v>51.2</v>
      </c>
      <c r="G112" s="68">
        <f t="shared" si="0"/>
        <v>1894.4</v>
      </c>
      <c r="H112" s="38">
        <v>0.56874999999999998</v>
      </c>
      <c r="I112" s="38">
        <v>0.55902777777777779</v>
      </c>
      <c r="J112" s="70">
        <f>(Table_2[[#This Row],[End of Synthesis
(EOS) (hhmm)]]-Table_2[[#This Row],[Time of Elution
(EOE) (hhmm)]])</f>
        <v>9.7222222222221877E-3</v>
      </c>
      <c r="K112" s="36">
        <v>98.81</v>
      </c>
      <c r="L112" s="36">
        <v>0.83099999999999996</v>
      </c>
      <c r="M112" s="36" t="s">
        <v>377</v>
      </c>
      <c r="N112" s="40">
        <f t="shared" si="3"/>
        <v>10.893617021276595</v>
      </c>
      <c r="O112" s="36">
        <v>4.7</v>
      </c>
      <c r="P112" s="36">
        <v>3.9</v>
      </c>
      <c r="Q112" s="36" t="s">
        <v>510</v>
      </c>
      <c r="R112" s="36" t="s">
        <v>11</v>
      </c>
      <c r="S112" s="36" t="s">
        <v>480</v>
      </c>
    </row>
    <row r="113" spans="1:32" ht="14" x14ac:dyDescent="0.15">
      <c r="A113" s="34">
        <v>44868.568749999999</v>
      </c>
      <c r="B113" s="35" t="s">
        <v>382</v>
      </c>
      <c r="C113" s="36" t="s">
        <v>498</v>
      </c>
      <c r="D113" s="36" t="s">
        <v>496</v>
      </c>
      <c r="E113" s="36" t="s">
        <v>71</v>
      </c>
      <c r="F113" s="36">
        <v>56.4</v>
      </c>
      <c r="G113" s="68">
        <f t="shared" si="0"/>
        <v>2086.7999999999997</v>
      </c>
      <c r="H113" s="38">
        <v>0.56874999999999998</v>
      </c>
      <c r="I113" s="38">
        <v>0.55902777777777779</v>
      </c>
      <c r="J113" s="70">
        <f>(Table_2[[#This Row],[End of Synthesis
(EOS) (hhmm)]]-Table_2[[#This Row],[Time of Elution
(EOE) (hhmm)]])</f>
        <v>9.7222222222221877E-3</v>
      </c>
      <c r="K113" s="36">
        <v>98.46</v>
      </c>
      <c r="L113" s="36">
        <v>0.83499999999999996</v>
      </c>
      <c r="M113" s="36" t="s">
        <v>377</v>
      </c>
      <c r="N113" s="40">
        <f t="shared" si="3"/>
        <v>11.510204081632653</v>
      </c>
      <c r="O113" s="36">
        <v>4.9000000000000004</v>
      </c>
      <c r="P113" s="36">
        <v>3.9</v>
      </c>
      <c r="Q113" s="36" t="s">
        <v>510</v>
      </c>
      <c r="R113" s="36" t="s">
        <v>11</v>
      </c>
      <c r="S113" s="36" t="s">
        <v>480</v>
      </c>
    </row>
    <row r="114" spans="1:32" ht="14" x14ac:dyDescent="0.15">
      <c r="A114" s="34">
        <v>44869.570138888892</v>
      </c>
      <c r="B114" s="35" t="s">
        <v>383</v>
      </c>
      <c r="C114" s="36" t="s">
        <v>494</v>
      </c>
      <c r="D114" s="36" t="s">
        <v>497</v>
      </c>
      <c r="E114" s="36" t="s">
        <v>71</v>
      </c>
      <c r="F114" s="36">
        <v>55.1</v>
      </c>
      <c r="G114" s="68">
        <f t="shared" si="0"/>
        <v>2038.7</v>
      </c>
      <c r="H114" s="38">
        <v>0.57013888888888886</v>
      </c>
      <c r="I114" s="38">
        <v>0.56041666666666667</v>
      </c>
      <c r="J114" s="70">
        <f>(Table_2[[#This Row],[End of Synthesis
(EOS) (hhmm)]]-Table_2[[#This Row],[Time of Elution
(EOE) (hhmm)]])</f>
        <v>9.7222222222221877E-3</v>
      </c>
      <c r="K114" s="36">
        <v>99.09</v>
      </c>
      <c r="L114" s="36">
        <v>0.81299999999999994</v>
      </c>
      <c r="M114" s="36" t="s">
        <v>377</v>
      </c>
      <c r="N114" s="40">
        <f t="shared" si="3"/>
        <v>11.479166666666668</v>
      </c>
      <c r="O114" s="36">
        <v>4.8</v>
      </c>
      <c r="P114" s="36">
        <v>3.9</v>
      </c>
      <c r="Q114" s="36" t="s">
        <v>510</v>
      </c>
      <c r="R114" s="36" t="s">
        <v>11</v>
      </c>
      <c r="S114" s="36" t="s">
        <v>480</v>
      </c>
    </row>
    <row r="115" spans="1:32" ht="14" x14ac:dyDescent="0.15">
      <c r="A115" s="34">
        <v>44886.56527777778</v>
      </c>
      <c r="B115" s="35" t="s">
        <v>384</v>
      </c>
      <c r="C115" s="36" t="s">
        <v>497</v>
      </c>
      <c r="D115" s="36" t="s">
        <v>494</v>
      </c>
      <c r="E115" s="36" t="s">
        <v>71</v>
      </c>
      <c r="F115" s="36">
        <v>48.3</v>
      </c>
      <c r="G115" s="68">
        <f t="shared" si="0"/>
        <v>1787.1</v>
      </c>
      <c r="H115" s="38">
        <v>0.56527777777777777</v>
      </c>
      <c r="I115" s="38">
        <v>0.55694444444444446</v>
      </c>
      <c r="J115" s="38">
        <f>(Table_2[[#This Row],[End of Synthesis
(EOS) (hhmm)]]-Table_2[[#This Row],[Time of Elution
(EOE) (hhmm)]])</f>
        <v>8.3333333333333037E-3</v>
      </c>
      <c r="K115" s="36">
        <v>99.12</v>
      </c>
      <c r="L115" s="36">
        <v>0.89100000000000001</v>
      </c>
      <c r="M115" s="36" t="s">
        <v>377</v>
      </c>
      <c r="N115" s="40">
        <f t="shared" si="3"/>
        <v>10.0625</v>
      </c>
      <c r="O115" s="36">
        <v>4.8</v>
      </c>
      <c r="P115" s="36">
        <v>3.9</v>
      </c>
      <c r="Q115" s="36" t="s">
        <v>510</v>
      </c>
      <c r="R115" s="36" t="s">
        <v>11</v>
      </c>
      <c r="S115" s="36" t="s">
        <v>480</v>
      </c>
    </row>
    <row r="116" spans="1:32" ht="14" x14ac:dyDescent="0.15">
      <c r="A116" s="34">
        <v>44887.55972222222</v>
      </c>
      <c r="B116" s="35" t="s">
        <v>385</v>
      </c>
      <c r="C116" s="36" t="s">
        <v>494</v>
      </c>
      <c r="D116" s="36" t="s">
        <v>497</v>
      </c>
      <c r="E116" s="36" t="s">
        <v>71</v>
      </c>
      <c r="F116" s="36">
        <v>51.8</v>
      </c>
      <c r="G116" s="68">
        <f t="shared" si="0"/>
        <v>1916.6</v>
      </c>
      <c r="H116" s="38">
        <v>0.55972222222222223</v>
      </c>
      <c r="I116" s="38">
        <v>0.55208333333333337</v>
      </c>
      <c r="J116" s="38">
        <f>(Table_2[[#This Row],[End of Synthesis
(EOS) (hhmm)]]-Table_2[[#This Row],[Time of Elution
(EOE) (hhmm)]])</f>
        <v>7.6388888888888618E-3</v>
      </c>
      <c r="K116" s="36">
        <v>98.81</v>
      </c>
      <c r="L116" s="36">
        <v>0.88200000000000001</v>
      </c>
      <c r="M116" s="36" t="s">
        <v>377</v>
      </c>
      <c r="N116" s="40">
        <f t="shared" si="3"/>
        <v>10.791666666666666</v>
      </c>
      <c r="O116" s="36">
        <v>4.8</v>
      </c>
      <c r="P116" s="36">
        <v>3.9</v>
      </c>
      <c r="Q116" s="36" t="s">
        <v>510</v>
      </c>
      <c r="R116" s="36" t="s">
        <v>11</v>
      </c>
      <c r="S116" s="36" t="s">
        <v>480</v>
      </c>
    </row>
    <row r="117" spans="1:32" ht="14" x14ac:dyDescent="0.15">
      <c r="A117" s="34">
        <v>44888.566666666666</v>
      </c>
      <c r="B117" s="35" t="s">
        <v>386</v>
      </c>
      <c r="C117" s="36" t="s">
        <v>497</v>
      </c>
      <c r="D117" s="36" t="s">
        <v>498</v>
      </c>
      <c r="E117" s="36" t="s">
        <v>71</v>
      </c>
      <c r="F117" s="36">
        <v>52.3</v>
      </c>
      <c r="G117" s="68">
        <f t="shared" si="0"/>
        <v>1935.1</v>
      </c>
      <c r="H117" s="38">
        <v>0.56666666666666665</v>
      </c>
      <c r="I117" s="38">
        <v>0.55902777777777779</v>
      </c>
      <c r="J117" s="38">
        <f>(Table_2[[#This Row],[End of Synthesis
(EOS) (hhmm)]]-Table_2[[#This Row],[Time of Elution
(EOE) (hhmm)]])</f>
        <v>7.6388888888888618E-3</v>
      </c>
      <c r="K117" s="36">
        <v>98.16</v>
      </c>
      <c r="L117" s="36">
        <v>0.82399999999999995</v>
      </c>
      <c r="M117" s="36" t="s">
        <v>377</v>
      </c>
      <c r="N117" s="40">
        <f t="shared" si="3"/>
        <v>10.459999999999999</v>
      </c>
      <c r="O117" s="36">
        <v>5</v>
      </c>
      <c r="P117" s="36">
        <v>3.9</v>
      </c>
      <c r="Q117" s="36" t="s">
        <v>510</v>
      </c>
      <c r="R117" s="36" t="s">
        <v>11</v>
      </c>
      <c r="S117" s="36" t="s">
        <v>480</v>
      </c>
    </row>
    <row r="118" spans="1:32" ht="14" x14ac:dyDescent="0.15">
      <c r="A118" s="34">
        <v>44893.564583333333</v>
      </c>
      <c r="B118" s="35" t="s">
        <v>387</v>
      </c>
      <c r="C118" s="36" t="s">
        <v>496</v>
      </c>
      <c r="D118" s="36" t="s">
        <v>494</v>
      </c>
      <c r="E118" s="36" t="s">
        <v>71</v>
      </c>
      <c r="F118" s="36">
        <v>51</v>
      </c>
      <c r="G118" s="68">
        <f t="shared" si="0"/>
        <v>1887</v>
      </c>
      <c r="H118" s="38">
        <v>0.56458333333333333</v>
      </c>
      <c r="I118" s="38">
        <v>0.55625000000000002</v>
      </c>
      <c r="J118" s="38">
        <f>(Table_2[[#This Row],[End of Synthesis
(EOS) (hhmm)]]-Table_2[[#This Row],[Time of Elution
(EOE) (hhmm)]])</f>
        <v>8.3333333333333037E-3</v>
      </c>
      <c r="K118" s="36">
        <v>98.51</v>
      </c>
      <c r="L118" s="36">
        <v>0.80700000000000005</v>
      </c>
      <c r="M118" s="36" t="s">
        <v>377</v>
      </c>
      <c r="N118" s="40">
        <f t="shared" si="3"/>
        <v>9.8076923076923066</v>
      </c>
      <c r="O118" s="36">
        <v>5.2</v>
      </c>
      <c r="P118" s="36">
        <v>3.9</v>
      </c>
      <c r="Q118" s="36" t="s">
        <v>510</v>
      </c>
      <c r="R118" s="36" t="s">
        <v>11</v>
      </c>
      <c r="S118" s="36" t="s">
        <v>480</v>
      </c>
    </row>
    <row r="119" spans="1:32" ht="14" x14ac:dyDescent="0.15">
      <c r="A119" s="34">
        <v>44894.563888888886</v>
      </c>
      <c r="B119" s="35" t="s">
        <v>388</v>
      </c>
      <c r="C119" s="36" t="s">
        <v>497</v>
      </c>
      <c r="D119" s="36" t="s">
        <v>496</v>
      </c>
      <c r="E119" s="36" t="s">
        <v>10</v>
      </c>
      <c r="F119" s="36">
        <v>22.2</v>
      </c>
      <c r="G119" s="68">
        <f t="shared" si="0"/>
        <v>821.4</v>
      </c>
      <c r="H119" s="38">
        <v>0.56388888888888888</v>
      </c>
      <c r="I119" s="38">
        <v>0.55555555555555558</v>
      </c>
      <c r="J119" s="38">
        <f>(Table_2[[#This Row],[End of Synthesis
(EOS) (hhmm)]]-Table_2[[#This Row],[Time of Elution
(EOE) (hhmm)]])</f>
        <v>8.3333333333333037E-3</v>
      </c>
      <c r="K119" s="36">
        <v>98.54</v>
      </c>
      <c r="L119" s="36">
        <v>0.80700000000000005</v>
      </c>
      <c r="M119" s="36" t="s">
        <v>377</v>
      </c>
      <c r="N119" s="40">
        <f t="shared" si="3"/>
        <v>4.5306122448979584</v>
      </c>
      <c r="O119" s="36">
        <v>4.9000000000000004</v>
      </c>
      <c r="P119" s="36">
        <v>3.9</v>
      </c>
      <c r="Q119" s="36" t="s">
        <v>510</v>
      </c>
      <c r="R119" s="36" t="s">
        <v>11</v>
      </c>
      <c r="S119" s="36" t="s">
        <v>480</v>
      </c>
    </row>
    <row r="120" spans="1:32" ht="14" x14ac:dyDescent="0.15">
      <c r="A120" s="34">
        <v>44894.59097222222</v>
      </c>
      <c r="B120" s="35" t="s">
        <v>389</v>
      </c>
      <c r="C120" s="36" t="s">
        <v>496</v>
      </c>
      <c r="D120" s="36" t="s">
        <v>497</v>
      </c>
      <c r="E120" s="36" t="s">
        <v>71</v>
      </c>
      <c r="F120" s="36">
        <v>51.5</v>
      </c>
      <c r="G120" s="68">
        <f t="shared" si="0"/>
        <v>1905.5</v>
      </c>
      <c r="H120" s="38">
        <v>0.59097222222222223</v>
      </c>
      <c r="I120" s="38">
        <v>0.58333333333333337</v>
      </c>
      <c r="J120" s="38">
        <f>(Table_2[[#This Row],[End of Synthesis
(EOS) (hhmm)]]-Table_2[[#This Row],[Time of Elution
(EOE) (hhmm)]])</f>
        <v>7.6388888888888618E-3</v>
      </c>
      <c r="K120" s="36">
        <v>98.55</v>
      </c>
      <c r="L120" s="36">
        <v>0.91</v>
      </c>
      <c r="M120" s="36" t="s">
        <v>377</v>
      </c>
      <c r="N120" s="40">
        <f t="shared" si="3"/>
        <v>10.510204081632653</v>
      </c>
      <c r="O120" s="36">
        <v>4.9000000000000004</v>
      </c>
      <c r="P120" s="36">
        <v>4.2</v>
      </c>
      <c r="Q120" s="77" t="s">
        <v>510</v>
      </c>
      <c r="R120" s="77" t="s">
        <v>11</v>
      </c>
      <c r="S120" s="77" t="s">
        <v>480</v>
      </c>
    </row>
    <row r="121" spans="1:32" ht="14" x14ac:dyDescent="0.15">
      <c r="A121" s="34">
        <v>44895.564583333333</v>
      </c>
      <c r="B121" s="35" t="s">
        <v>390</v>
      </c>
      <c r="C121" s="36" t="s">
        <v>498</v>
      </c>
      <c r="D121" s="36" t="s">
        <v>497</v>
      </c>
      <c r="E121" s="36" t="s">
        <v>71</v>
      </c>
      <c r="F121" s="36">
        <v>51.2</v>
      </c>
      <c r="G121" s="68">
        <f t="shared" si="0"/>
        <v>1894.4</v>
      </c>
      <c r="H121" s="38">
        <v>0.56458333333333333</v>
      </c>
      <c r="I121" s="38">
        <v>0.55694444444444446</v>
      </c>
      <c r="J121" s="38">
        <f>(Table_2[[#This Row],[End of Synthesis
(EOS) (hhmm)]]-Table_2[[#This Row],[Time of Elution
(EOE) (hhmm)]])</f>
        <v>7.6388888888888618E-3</v>
      </c>
      <c r="K121" s="36">
        <v>98.82</v>
      </c>
      <c r="L121" s="36">
        <v>0.86599999999999999</v>
      </c>
      <c r="M121" s="36" t="s">
        <v>377</v>
      </c>
      <c r="N121" s="40">
        <f t="shared" si="3"/>
        <v>10.666666666666668</v>
      </c>
      <c r="O121" s="36">
        <v>4.8</v>
      </c>
      <c r="P121" s="36">
        <v>4.2</v>
      </c>
      <c r="Q121" s="77" t="s">
        <v>510</v>
      </c>
      <c r="R121" s="77" t="s">
        <v>11</v>
      </c>
      <c r="S121" s="77" t="s">
        <v>480</v>
      </c>
    </row>
    <row r="122" spans="1:32" ht="14" x14ac:dyDescent="0.15">
      <c r="A122" s="34">
        <v>44896.564583333333</v>
      </c>
      <c r="B122" s="35" t="s">
        <v>391</v>
      </c>
      <c r="C122" s="36" t="s">
        <v>498</v>
      </c>
      <c r="D122" s="36" t="s">
        <v>496</v>
      </c>
      <c r="E122" s="36" t="s">
        <v>71</v>
      </c>
      <c r="F122" s="36">
        <v>50.9</v>
      </c>
      <c r="G122" s="68">
        <f t="shared" si="0"/>
        <v>1883.3</v>
      </c>
      <c r="H122" s="38">
        <v>0.56458333333333333</v>
      </c>
      <c r="I122" s="38">
        <v>0.55694444444444446</v>
      </c>
      <c r="J122" s="38">
        <f>(Table_2[[#This Row],[End of Synthesis
(EOS) (hhmm)]]-Table_2[[#This Row],[Time of Elution
(EOE) (hhmm)]])</f>
        <v>7.6388888888888618E-3</v>
      </c>
      <c r="K122" s="36">
        <v>98.68</v>
      </c>
      <c r="L122" s="36">
        <v>0.80800000000000005</v>
      </c>
      <c r="M122" s="36" t="s">
        <v>377</v>
      </c>
      <c r="N122" s="40">
        <f t="shared" si="3"/>
        <v>10.18</v>
      </c>
      <c r="O122" s="36">
        <v>5</v>
      </c>
      <c r="P122" s="36">
        <v>3.9</v>
      </c>
      <c r="Q122" s="77" t="s">
        <v>510</v>
      </c>
      <c r="R122" s="77" t="s">
        <v>11</v>
      </c>
      <c r="S122" s="77" t="s">
        <v>480</v>
      </c>
    </row>
    <row r="123" spans="1:32" ht="14" x14ac:dyDescent="0.15">
      <c r="A123" s="34">
        <v>44900.56527777778</v>
      </c>
      <c r="B123" s="35" t="s">
        <v>392</v>
      </c>
      <c r="C123" s="36" t="s">
        <v>494</v>
      </c>
      <c r="D123" s="36" t="s">
        <v>496</v>
      </c>
      <c r="E123" s="36" t="s">
        <v>71</v>
      </c>
      <c r="F123" s="36">
        <v>48.9</v>
      </c>
      <c r="G123" s="68">
        <f t="shared" si="0"/>
        <v>1809.3</v>
      </c>
      <c r="H123" s="38">
        <v>0.56527777777777777</v>
      </c>
      <c r="I123" s="38">
        <v>0.55694444444444446</v>
      </c>
      <c r="J123" s="38">
        <f>(Table_2[[#This Row],[End of Synthesis
(EOS) (hhmm)]]-Table_2[[#This Row],[Time of Elution
(EOE) (hhmm)]])</f>
        <v>8.3333333333333037E-3</v>
      </c>
      <c r="K123" s="36">
        <v>98.27</v>
      </c>
      <c r="L123" s="36">
        <v>0.85299999999999998</v>
      </c>
      <c r="M123" s="36" t="s">
        <v>377</v>
      </c>
      <c r="N123" s="40">
        <f t="shared" si="3"/>
        <v>9.5882352941176467</v>
      </c>
      <c r="O123" s="36">
        <v>5.0999999999999996</v>
      </c>
      <c r="P123" s="36">
        <v>3.9</v>
      </c>
      <c r="Q123" s="77" t="s">
        <v>510</v>
      </c>
      <c r="R123" s="77" t="s">
        <v>11</v>
      </c>
      <c r="S123" s="77" t="s">
        <v>480</v>
      </c>
    </row>
    <row r="124" spans="1:32" ht="14" x14ac:dyDescent="0.15">
      <c r="A124" s="34">
        <v>44901.564583333333</v>
      </c>
      <c r="B124" s="35" t="s">
        <v>393</v>
      </c>
      <c r="C124" s="36" t="s">
        <v>494</v>
      </c>
      <c r="D124" s="36" t="s">
        <v>498</v>
      </c>
      <c r="E124" s="36" t="s">
        <v>71</v>
      </c>
      <c r="F124" s="36">
        <v>50.3</v>
      </c>
      <c r="G124" s="68">
        <f t="shared" si="0"/>
        <v>1861.1</v>
      </c>
      <c r="H124" s="38">
        <v>0.56458333333333333</v>
      </c>
      <c r="I124" s="38">
        <v>0.55694444444444446</v>
      </c>
      <c r="J124" s="38">
        <f>(Table_2[[#This Row],[End of Synthesis
(EOS) (hhmm)]]-Table_2[[#This Row],[Time of Elution
(EOE) (hhmm)]])</f>
        <v>7.6388888888888618E-3</v>
      </c>
      <c r="K124" s="36">
        <v>98.14</v>
      </c>
      <c r="L124" s="36">
        <v>0.8</v>
      </c>
      <c r="M124" s="36" t="s">
        <v>377</v>
      </c>
      <c r="N124" s="40">
        <f t="shared" si="3"/>
        <v>9.4905660377358494</v>
      </c>
      <c r="O124" s="36">
        <v>5.3</v>
      </c>
      <c r="P124" s="36">
        <v>3.9</v>
      </c>
      <c r="Q124" s="77" t="s">
        <v>510</v>
      </c>
      <c r="R124" s="77" t="s">
        <v>11</v>
      </c>
      <c r="S124" s="77" t="s">
        <v>480</v>
      </c>
    </row>
    <row r="125" spans="1:32" ht="14" x14ac:dyDescent="0.15">
      <c r="A125" s="34">
        <v>44902.565972222219</v>
      </c>
      <c r="B125" s="35" t="s">
        <v>394</v>
      </c>
      <c r="C125" s="36" t="s">
        <v>496</v>
      </c>
      <c r="D125" s="36" t="s">
        <v>497</v>
      </c>
      <c r="E125" s="36" t="s">
        <v>71</v>
      </c>
      <c r="F125" s="36">
        <v>50.9</v>
      </c>
      <c r="G125" s="68">
        <f t="shared" si="0"/>
        <v>1883.3</v>
      </c>
      <c r="H125" s="38">
        <v>0.56597222222222221</v>
      </c>
      <c r="I125" s="38">
        <v>0.55833333333333335</v>
      </c>
      <c r="J125" s="38">
        <f>(Table_2[[#This Row],[End of Synthesis
(EOS) (hhmm)]]-Table_2[[#This Row],[Time of Elution
(EOE) (hhmm)]])</f>
        <v>7.6388888888888618E-3</v>
      </c>
      <c r="K125" s="36">
        <v>98.25</v>
      </c>
      <c r="L125" s="36">
        <v>0.85599999999999998</v>
      </c>
      <c r="M125" s="36" t="s">
        <v>377</v>
      </c>
      <c r="N125" s="40">
        <f t="shared" si="3"/>
        <v>10.18</v>
      </c>
      <c r="O125" s="36">
        <v>5</v>
      </c>
      <c r="P125" s="36">
        <v>3.9</v>
      </c>
      <c r="Q125" s="77" t="s">
        <v>510</v>
      </c>
      <c r="R125" s="77" t="s">
        <v>11</v>
      </c>
      <c r="S125" s="77" t="s">
        <v>480</v>
      </c>
    </row>
    <row r="126" spans="1:32" ht="14" x14ac:dyDescent="0.15">
      <c r="A126" s="34">
        <v>44903.559027777781</v>
      </c>
      <c r="B126" s="35" t="s">
        <v>395</v>
      </c>
      <c r="C126" s="36" t="s">
        <v>497</v>
      </c>
      <c r="D126" s="36" t="s">
        <v>498</v>
      </c>
      <c r="E126" s="36" t="s">
        <v>50</v>
      </c>
      <c r="F126" s="36">
        <v>29.9</v>
      </c>
      <c r="G126" s="68">
        <f t="shared" si="0"/>
        <v>1106.3</v>
      </c>
      <c r="H126" s="38">
        <v>0.55902777777777779</v>
      </c>
      <c r="I126" s="38">
        <v>0.55138888888888893</v>
      </c>
      <c r="J126" s="38">
        <f>(Table_2[[#This Row],[End of Synthesis
(EOS) (hhmm)]]-Table_2[[#This Row],[Time of Elution
(EOE) (hhmm)]])</f>
        <v>7.6388888888888618E-3</v>
      </c>
      <c r="K126" s="36">
        <v>98.69</v>
      </c>
      <c r="L126" s="36">
        <v>0.81499999999999995</v>
      </c>
      <c r="M126" s="36" t="s">
        <v>377</v>
      </c>
      <c r="N126" s="40">
        <f t="shared" si="3"/>
        <v>6.1020408163265296</v>
      </c>
      <c r="O126" s="36">
        <v>4.9000000000000004</v>
      </c>
      <c r="P126" s="36">
        <v>3.9</v>
      </c>
      <c r="Q126" s="77" t="s">
        <v>510</v>
      </c>
      <c r="R126" s="77" t="s">
        <v>11</v>
      </c>
      <c r="S126" s="77" t="s">
        <v>480</v>
      </c>
    </row>
    <row r="127" spans="1:32" ht="14" x14ac:dyDescent="0.15">
      <c r="A127" s="34">
        <v>44904.548611111109</v>
      </c>
      <c r="B127" s="35" t="s">
        <v>396</v>
      </c>
      <c r="C127" s="36" t="s">
        <v>496</v>
      </c>
      <c r="D127" s="36" t="s">
        <v>497</v>
      </c>
      <c r="E127" s="36" t="s">
        <v>71</v>
      </c>
      <c r="F127" s="36">
        <v>48.9</v>
      </c>
      <c r="G127" s="68">
        <f t="shared" si="0"/>
        <v>1809.3</v>
      </c>
      <c r="H127" s="38">
        <v>0.54861111111111116</v>
      </c>
      <c r="I127" s="38">
        <v>0.54027777777777775</v>
      </c>
      <c r="J127" s="38">
        <f>(Table_2[[#This Row],[End of Synthesis
(EOS) (hhmm)]]-Table_2[[#This Row],[Time of Elution
(EOE) (hhmm)]])</f>
        <v>8.3333333333334147E-3</v>
      </c>
      <c r="K127" s="36">
        <v>98.16</v>
      </c>
      <c r="L127" s="36">
        <v>0.84399999999999997</v>
      </c>
      <c r="M127" s="36" t="s">
        <v>377</v>
      </c>
      <c r="N127" s="40">
        <f t="shared" si="3"/>
        <v>10.1875</v>
      </c>
      <c r="O127" s="36">
        <v>4.8</v>
      </c>
      <c r="P127" s="36">
        <v>3.9</v>
      </c>
      <c r="Q127" s="77" t="s">
        <v>510</v>
      </c>
      <c r="R127" s="77" t="s">
        <v>11</v>
      </c>
      <c r="S127" s="77" t="s">
        <v>480</v>
      </c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 ht="14" x14ac:dyDescent="0.15">
      <c r="A128" s="34">
        <v>44907.56527777778</v>
      </c>
      <c r="B128" s="35" t="s">
        <v>397</v>
      </c>
      <c r="C128" s="36" t="s">
        <v>497</v>
      </c>
      <c r="D128" s="36" t="s">
        <v>496</v>
      </c>
      <c r="E128" s="36" t="s">
        <v>71</v>
      </c>
      <c r="F128" s="36">
        <v>47.4</v>
      </c>
      <c r="G128" s="68">
        <f t="shared" si="0"/>
        <v>1753.8</v>
      </c>
      <c r="H128" s="38">
        <v>0.56527777777777777</v>
      </c>
      <c r="I128" s="38">
        <v>0.55694444444444446</v>
      </c>
      <c r="J128" s="38">
        <f>(Table_2[[#This Row],[End of Synthesis
(EOS) (hhmm)]]-Table_2[[#This Row],[Time of Elution
(EOE) (hhmm)]])</f>
        <v>8.3333333333333037E-3</v>
      </c>
      <c r="K128" s="36">
        <v>97.01</v>
      </c>
      <c r="L128" s="36">
        <v>0.8</v>
      </c>
      <c r="M128" s="36" t="s">
        <v>377</v>
      </c>
      <c r="N128" s="40">
        <f t="shared" si="3"/>
        <v>9.48</v>
      </c>
      <c r="O128" s="36">
        <v>5</v>
      </c>
      <c r="P128" s="36">
        <v>3.9</v>
      </c>
      <c r="Q128" s="77" t="s">
        <v>510</v>
      </c>
      <c r="R128" s="77" t="s">
        <v>11</v>
      </c>
      <c r="S128" s="77" t="s">
        <v>480</v>
      </c>
    </row>
    <row r="129" spans="1:19" ht="14" x14ac:dyDescent="0.15">
      <c r="A129" s="34">
        <v>44908.564583333333</v>
      </c>
      <c r="B129" s="35" t="s">
        <v>398</v>
      </c>
      <c r="C129" s="36" t="s">
        <v>498</v>
      </c>
      <c r="D129" s="36" t="s">
        <v>496</v>
      </c>
      <c r="E129" s="36" t="s">
        <v>71</v>
      </c>
      <c r="F129" s="36">
        <v>49.5</v>
      </c>
      <c r="G129" s="68">
        <f t="shared" si="0"/>
        <v>1831.5</v>
      </c>
      <c r="H129" s="38">
        <v>0.56458333333333333</v>
      </c>
      <c r="I129" s="38">
        <v>0.55694444444444446</v>
      </c>
      <c r="J129" s="38">
        <f>(Table_2[[#This Row],[End of Synthesis
(EOS) (hhmm)]]-Table_2[[#This Row],[Time of Elution
(EOE) (hhmm)]])</f>
        <v>7.6388888888888618E-3</v>
      </c>
      <c r="K129" s="36">
        <v>98.49</v>
      </c>
      <c r="L129" s="36">
        <v>0.80100000000000005</v>
      </c>
      <c r="M129" s="36" t="s">
        <v>377</v>
      </c>
      <c r="N129" s="40">
        <f t="shared" si="3"/>
        <v>10.102040816326531</v>
      </c>
      <c r="O129" s="36">
        <v>4.9000000000000004</v>
      </c>
      <c r="P129" s="36">
        <v>3.9</v>
      </c>
      <c r="Q129" s="77" t="s">
        <v>510</v>
      </c>
      <c r="R129" s="77" t="s">
        <v>11</v>
      </c>
      <c r="S129" s="77" t="s">
        <v>480</v>
      </c>
    </row>
    <row r="130" spans="1:19" ht="14" x14ac:dyDescent="0.15">
      <c r="A130" s="34">
        <v>44909.563194444447</v>
      </c>
      <c r="B130" s="35" t="s">
        <v>399</v>
      </c>
      <c r="C130" s="36" t="s">
        <v>498</v>
      </c>
      <c r="D130" s="36" t="s">
        <v>496</v>
      </c>
      <c r="E130" s="36" t="s">
        <v>50</v>
      </c>
      <c r="F130" s="36">
        <v>33.6</v>
      </c>
      <c r="G130" s="68">
        <f t="shared" si="0"/>
        <v>1243.2</v>
      </c>
      <c r="H130" s="38">
        <v>0.56319444444444444</v>
      </c>
      <c r="I130" s="38">
        <v>0.55555555555555558</v>
      </c>
      <c r="J130" s="38">
        <f>(Table_2[[#This Row],[End of Synthesis
(EOS) (hhmm)]]-Table_2[[#This Row],[Time of Elution
(EOE) (hhmm)]])</f>
        <v>7.6388888888888618E-3</v>
      </c>
      <c r="K130" s="36">
        <v>98.57</v>
      </c>
      <c r="L130" s="36">
        <v>0.83399999999999996</v>
      </c>
      <c r="M130" s="36" t="s">
        <v>377</v>
      </c>
      <c r="N130" s="40">
        <f t="shared" si="3"/>
        <v>6.4615384615384617</v>
      </c>
      <c r="O130" s="36">
        <v>5.2</v>
      </c>
      <c r="P130" s="36">
        <v>3.9</v>
      </c>
      <c r="Q130" s="77" t="s">
        <v>510</v>
      </c>
      <c r="R130" s="77" t="s">
        <v>11</v>
      </c>
      <c r="S130" s="77" t="s">
        <v>480</v>
      </c>
    </row>
    <row r="131" spans="1:19" ht="14" x14ac:dyDescent="0.15">
      <c r="A131" s="34">
        <v>44910.561111111114</v>
      </c>
      <c r="B131" s="35" t="s">
        <v>400</v>
      </c>
      <c r="C131" s="36" t="s">
        <v>496</v>
      </c>
      <c r="D131" s="36" t="s">
        <v>497</v>
      </c>
      <c r="E131" s="36" t="s">
        <v>50</v>
      </c>
      <c r="F131" s="36">
        <v>30.6</v>
      </c>
      <c r="G131" s="68">
        <f t="shared" si="0"/>
        <v>1132.2</v>
      </c>
      <c r="H131" s="38">
        <v>0.56111111111111112</v>
      </c>
      <c r="I131" s="38">
        <v>0.55347222222222225</v>
      </c>
      <c r="J131" s="38">
        <f>(Table_2[[#This Row],[End of Synthesis
(EOS) (hhmm)]]-Table_2[[#This Row],[Time of Elution
(EOE) (hhmm)]])</f>
        <v>7.6388888888888618E-3</v>
      </c>
      <c r="K131" s="36">
        <v>98.94</v>
      </c>
      <c r="L131" s="36">
        <v>0.83699999999999997</v>
      </c>
      <c r="M131" s="36" t="s">
        <v>377</v>
      </c>
      <c r="N131" s="40">
        <f t="shared" si="3"/>
        <v>6.12</v>
      </c>
      <c r="O131" s="36">
        <v>5</v>
      </c>
      <c r="P131" s="36">
        <v>3.9</v>
      </c>
      <c r="Q131" s="77" t="s">
        <v>510</v>
      </c>
      <c r="R131" s="77" t="s">
        <v>11</v>
      </c>
      <c r="S131" s="77" t="s">
        <v>480</v>
      </c>
    </row>
    <row r="132" spans="1:19" ht="14" x14ac:dyDescent="0.15">
      <c r="A132" s="34">
        <v>44911.56527777778</v>
      </c>
      <c r="B132" s="35" t="s">
        <v>401</v>
      </c>
      <c r="C132" s="36" t="s">
        <v>498</v>
      </c>
      <c r="D132" s="36" t="s">
        <v>497</v>
      </c>
      <c r="E132" s="36" t="s">
        <v>71</v>
      </c>
      <c r="F132" s="36">
        <v>49</v>
      </c>
      <c r="G132" s="68">
        <f t="shared" si="0"/>
        <v>1813</v>
      </c>
      <c r="H132" s="38">
        <v>0.56527777777777777</v>
      </c>
      <c r="I132" s="38">
        <v>0.55694444444444446</v>
      </c>
      <c r="J132" s="38">
        <f>(Table_2[[#This Row],[End of Synthesis
(EOS) (hhmm)]]-Table_2[[#This Row],[Time of Elution
(EOE) (hhmm)]])</f>
        <v>8.3333333333333037E-3</v>
      </c>
      <c r="K132" s="36">
        <v>98.66</v>
      </c>
      <c r="L132" s="36">
        <v>0.83899999999999997</v>
      </c>
      <c r="M132" s="36" t="s">
        <v>377</v>
      </c>
      <c r="N132" s="40">
        <f t="shared" si="3"/>
        <v>10</v>
      </c>
      <c r="O132" s="36">
        <v>4.9000000000000004</v>
      </c>
      <c r="P132" s="36">
        <v>3.9</v>
      </c>
      <c r="Q132" s="77" t="s">
        <v>510</v>
      </c>
      <c r="R132" s="77" t="s">
        <v>11</v>
      </c>
      <c r="S132" s="77" t="s">
        <v>480</v>
      </c>
    </row>
    <row r="133" spans="1:19" ht="14" x14ac:dyDescent="0.15">
      <c r="A133" s="34">
        <v>44914.565972222219</v>
      </c>
      <c r="B133" s="35" t="s">
        <v>402</v>
      </c>
      <c r="C133" s="36" t="s">
        <v>497</v>
      </c>
      <c r="D133" s="36" t="s">
        <v>496</v>
      </c>
      <c r="E133" s="36" t="s">
        <v>71</v>
      </c>
      <c r="F133" s="36">
        <v>45.9</v>
      </c>
      <c r="G133" s="68">
        <f t="shared" si="0"/>
        <v>1698.3</v>
      </c>
      <c r="H133" s="38">
        <v>0.56597222222222221</v>
      </c>
      <c r="I133" s="38">
        <v>0.55763888888888891</v>
      </c>
      <c r="J133" s="38">
        <f>(Table_2[[#This Row],[End of Synthesis
(EOS) (hhmm)]]-Table_2[[#This Row],[Time of Elution
(EOE) (hhmm)]])</f>
        <v>8.3333333333333037E-3</v>
      </c>
      <c r="K133" s="36">
        <v>98.36</v>
      </c>
      <c r="L133" s="36">
        <v>0.81399999999999995</v>
      </c>
      <c r="M133" s="36" t="s">
        <v>377</v>
      </c>
      <c r="N133" s="40">
        <f t="shared" si="3"/>
        <v>9.5625</v>
      </c>
      <c r="O133" s="36">
        <v>4.8</v>
      </c>
      <c r="P133" s="36">
        <v>3.9</v>
      </c>
      <c r="Q133" s="77" t="s">
        <v>510</v>
      </c>
      <c r="R133" s="77" t="s">
        <v>11</v>
      </c>
      <c r="S133" s="77" t="s">
        <v>480</v>
      </c>
    </row>
    <row r="134" spans="1:19" ht="14" x14ac:dyDescent="0.15">
      <c r="A134" s="34">
        <v>44914.595138888886</v>
      </c>
      <c r="B134" s="35" t="s">
        <v>403</v>
      </c>
      <c r="C134" s="36" t="s">
        <v>496</v>
      </c>
      <c r="D134" s="36" t="s">
        <v>497</v>
      </c>
      <c r="E134" s="36" t="s">
        <v>50</v>
      </c>
      <c r="F134" s="36">
        <v>32.5</v>
      </c>
      <c r="G134" s="68">
        <f t="shared" si="0"/>
        <v>1202.5</v>
      </c>
      <c r="H134" s="38">
        <v>0.59513888888888888</v>
      </c>
      <c r="I134" s="38">
        <v>0.58750000000000002</v>
      </c>
      <c r="J134" s="38">
        <f>(Table_2[[#This Row],[End of Synthesis
(EOS) (hhmm)]]-Table_2[[#This Row],[Time of Elution
(EOE) (hhmm)]])</f>
        <v>7.6388888888888618E-3</v>
      </c>
      <c r="K134" s="36">
        <v>98.19</v>
      </c>
      <c r="L134" s="36">
        <v>0.80500000000000005</v>
      </c>
      <c r="M134" s="36" t="s">
        <v>377</v>
      </c>
      <c r="N134" s="40">
        <f t="shared" si="3"/>
        <v>6.5</v>
      </c>
      <c r="O134" s="36">
        <v>5</v>
      </c>
      <c r="P134" s="36">
        <v>3.9</v>
      </c>
      <c r="Q134" s="77" t="s">
        <v>510</v>
      </c>
      <c r="R134" s="77" t="s">
        <v>11</v>
      </c>
      <c r="S134" s="77" t="s">
        <v>480</v>
      </c>
    </row>
    <row r="135" spans="1:19" ht="14" x14ac:dyDescent="0.15">
      <c r="A135" s="34">
        <v>44915.563194444447</v>
      </c>
      <c r="B135" s="35" t="s">
        <v>404</v>
      </c>
      <c r="C135" s="36" t="s">
        <v>497</v>
      </c>
      <c r="D135" s="36" t="s">
        <v>496</v>
      </c>
      <c r="E135" s="36" t="s">
        <v>50</v>
      </c>
      <c r="F135" s="36">
        <v>28.8</v>
      </c>
      <c r="G135" s="68">
        <f t="shared" si="0"/>
        <v>1065.6000000000001</v>
      </c>
      <c r="H135" s="38">
        <v>0.56319444444444444</v>
      </c>
      <c r="I135" s="38">
        <v>0.55486111111111114</v>
      </c>
      <c r="J135" s="38">
        <f>(Table_2[[#This Row],[End of Synthesis
(EOS) (hhmm)]]-Table_2[[#This Row],[Time of Elution
(EOE) (hhmm)]])</f>
        <v>8.3333333333333037E-3</v>
      </c>
      <c r="K135" s="36">
        <v>98.38</v>
      </c>
      <c r="L135" s="36">
        <v>0.83599999999999997</v>
      </c>
      <c r="M135" s="36" t="s">
        <v>377</v>
      </c>
      <c r="N135" s="40">
        <f t="shared" si="3"/>
        <v>5.8775510204081627</v>
      </c>
      <c r="O135" s="36">
        <v>4.9000000000000004</v>
      </c>
      <c r="P135" s="36">
        <v>3.9</v>
      </c>
      <c r="Q135" s="77" t="s">
        <v>510</v>
      </c>
      <c r="R135" s="77" t="s">
        <v>11</v>
      </c>
      <c r="S135" s="77" t="s">
        <v>480</v>
      </c>
    </row>
    <row r="136" spans="1:19" ht="14" x14ac:dyDescent="0.15">
      <c r="A136" s="34">
        <v>44916.564583333333</v>
      </c>
      <c r="B136" s="35" t="s">
        <v>405</v>
      </c>
      <c r="C136" s="36" t="s">
        <v>497</v>
      </c>
      <c r="D136" s="36" t="s">
        <v>498</v>
      </c>
      <c r="E136" s="36" t="s">
        <v>50</v>
      </c>
      <c r="F136" s="36">
        <v>30.5</v>
      </c>
      <c r="G136" s="68">
        <f t="shared" si="0"/>
        <v>1128.5</v>
      </c>
      <c r="H136" s="38">
        <v>0.56458333333333333</v>
      </c>
      <c r="I136" s="38">
        <v>0.55625000000000002</v>
      </c>
      <c r="J136" s="38">
        <f>(Table_2[[#This Row],[End of Synthesis
(EOS) (hhmm)]]-Table_2[[#This Row],[Time of Elution
(EOE) (hhmm)]])</f>
        <v>8.3333333333333037E-3</v>
      </c>
      <c r="K136" s="36">
        <v>99.15</v>
      </c>
      <c r="L136" s="36">
        <v>0.8</v>
      </c>
      <c r="M136" s="36" t="s">
        <v>377</v>
      </c>
      <c r="N136" s="40">
        <f t="shared" si="3"/>
        <v>6.354166666666667</v>
      </c>
      <c r="O136" s="36">
        <v>4.8</v>
      </c>
      <c r="P136" s="36">
        <v>3.9</v>
      </c>
      <c r="Q136" s="77" t="s">
        <v>510</v>
      </c>
      <c r="R136" s="77" t="s">
        <v>11</v>
      </c>
      <c r="S136" s="77" t="s">
        <v>480</v>
      </c>
    </row>
    <row r="137" spans="1:19" ht="15" thickBot="1" x14ac:dyDescent="0.2">
      <c r="A137" s="43">
        <v>44917.547222222223</v>
      </c>
      <c r="B137" s="44" t="s">
        <v>406</v>
      </c>
      <c r="C137" s="45" t="s">
        <v>496</v>
      </c>
      <c r="D137" s="45" t="s">
        <v>497</v>
      </c>
      <c r="E137" s="45" t="s">
        <v>50</v>
      </c>
      <c r="F137" s="45">
        <v>29.8</v>
      </c>
      <c r="G137" s="71">
        <f t="shared" si="0"/>
        <v>1102.6000000000001</v>
      </c>
      <c r="H137" s="47">
        <v>0.54722222222222228</v>
      </c>
      <c r="I137" s="47">
        <v>0.53888888888888886</v>
      </c>
      <c r="J137" s="47">
        <f>(Table_2[[#This Row],[End of Synthesis
(EOS) (hhmm)]]-Table_2[[#This Row],[Time of Elution
(EOE) (hhmm)]])</f>
        <v>8.3333333333334147E-3</v>
      </c>
      <c r="K137" s="45">
        <v>98.55</v>
      </c>
      <c r="L137" s="45">
        <v>0.91100000000000003</v>
      </c>
      <c r="M137" s="45" t="s">
        <v>377</v>
      </c>
      <c r="N137" s="48">
        <f t="shared" si="3"/>
        <v>5.96</v>
      </c>
      <c r="O137" s="45">
        <v>5</v>
      </c>
      <c r="P137" s="45">
        <v>3.9</v>
      </c>
      <c r="Q137" s="78" t="s">
        <v>510</v>
      </c>
      <c r="R137" s="78" t="s">
        <v>11</v>
      </c>
      <c r="S137" s="78" t="s">
        <v>480</v>
      </c>
    </row>
    <row r="138" spans="1:19" ht="15" thickTop="1" x14ac:dyDescent="0.15">
      <c r="A138" s="72">
        <v>44930.56527777778</v>
      </c>
      <c r="B138" s="104" t="s">
        <v>407</v>
      </c>
      <c r="C138" s="52" t="s">
        <v>497</v>
      </c>
      <c r="D138" s="52" t="s">
        <v>496</v>
      </c>
      <c r="E138" s="52" t="s">
        <v>71</v>
      </c>
      <c r="F138" s="52">
        <v>48.9</v>
      </c>
      <c r="G138" s="73">
        <f t="shared" si="0"/>
        <v>1809.3</v>
      </c>
      <c r="H138" s="55">
        <v>0.56527777777777777</v>
      </c>
      <c r="I138" s="55">
        <v>0.55763888888888891</v>
      </c>
      <c r="J138" s="55">
        <f>(Table_2[[#This Row],[End of Synthesis
(EOS) (hhmm)]]-Table_2[[#This Row],[Time of Elution
(EOE) (hhmm)]])</f>
        <v>7.6388888888888618E-3</v>
      </c>
      <c r="K138" s="52">
        <v>98.34</v>
      </c>
      <c r="L138" s="52">
        <v>0.81200000000000006</v>
      </c>
      <c r="M138" s="52" t="s">
        <v>377</v>
      </c>
      <c r="N138" s="56">
        <f t="shared" si="3"/>
        <v>10.1875</v>
      </c>
      <c r="O138" s="52">
        <v>4.8</v>
      </c>
      <c r="P138" s="52">
        <v>3.9</v>
      </c>
      <c r="Q138" s="79" t="s">
        <v>510</v>
      </c>
      <c r="R138" s="79" t="s">
        <v>11</v>
      </c>
      <c r="S138" s="79" t="s">
        <v>480</v>
      </c>
    </row>
    <row r="139" spans="1:19" ht="14" x14ac:dyDescent="0.15">
      <c r="A139" s="34">
        <v>44931.564583333333</v>
      </c>
      <c r="B139" s="35" t="s">
        <v>408</v>
      </c>
      <c r="C139" s="36" t="s">
        <v>498</v>
      </c>
      <c r="D139" s="36" t="s">
        <v>497</v>
      </c>
      <c r="E139" s="36" t="s">
        <v>71</v>
      </c>
      <c r="F139" s="36">
        <v>48.8</v>
      </c>
      <c r="G139" s="68">
        <f t="shared" si="0"/>
        <v>1805.6</v>
      </c>
      <c r="H139" s="38">
        <v>0.56458333333333333</v>
      </c>
      <c r="I139" s="38">
        <v>0.55694444444444446</v>
      </c>
      <c r="J139" s="38">
        <f>(Table_2[[#This Row],[End of Synthesis
(EOS) (hhmm)]]-Table_2[[#This Row],[Time of Elution
(EOE) (hhmm)]])</f>
        <v>7.6388888888888618E-3</v>
      </c>
      <c r="K139" s="36">
        <v>98.58</v>
      </c>
      <c r="L139" s="36">
        <v>0.80200000000000005</v>
      </c>
      <c r="M139" s="36" t="s">
        <v>377</v>
      </c>
      <c r="N139" s="40">
        <f t="shared" si="3"/>
        <v>9.5686274509803919</v>
      </c>
      <c r="O139" s="36">
        <v>5.0999999999999996</v>
      </c>
      <c r="P139" s="36">
        <v>3.9</v>
      </c>
      <c r="Q139" s="77" t="s">
        <v>510</v>
      </c>
      <c r="R139" s="77" t="s">
        <v>11</v>
      </c>
      <c r="S139" s="77" t="s">
        <v>480</v>
      </c>
    </row>
    <row r="140" spans="1:19" ht="14" x14ac:dyDescent="0.15">
      <c r="A140" s="34">
        <v>44931.604166666664</v>
      </c>
      <c r="B140" s="35" t="s">
        <v>409</v>
      </c>
      <c r="C140" s="36" t="s">
        <v>497</v>
      </c>
      <c r="D140" s="36" t="s">
        <v>498</v>
      </c>
      <c r="E140" s="36" t="s">
        <v>50</v>
      </c>
      <c r="F140" s="36">
        <v>29.8</v>
      </c>
      <c r="G140" s="68">
        <f t="shared" si="0"/>
        <v>1102.6000000000001</v>
      </c>
      <c r="H140" s="38">
        <v>0.60416666666666663</v>
      </c>
      <c r="I140" s="38">
        <v>0.59583333333333333</v>
      </c>
      <c r="J140" s="38">
        <f>(Table_2[[#This Row],[End of Synthesis
(EOS) (hhmm)]]-Table_2[[#This Row],[Time of Elution
(EOE) (hhmm)]])</f>
        <v>8.3333333333333037E-3</v>
      </c>
      <c r="K140" s="36">
        <v>98.69</v>
      </c>
      <c r="L140" s="36">
        <v>0.80300000000000005</v>
      </c>
      <c r="M140" s="36" t="s">
        <v>377</v>
      </c>
      <c r="N140" s="40">
        <f t="shared" si="3"/>
        <v>6.0816326530612246</v>
      </c>
      <c r="O140" s="36">
        <v>4.9000000000000004</v>
      </c>
      <c r="P140" s="36">
        <v>3.9</v>
      </c>
      <c r="Q140" s="77" t="s">
        <v>510</v>
      </c>
      <c r="R140" s="77" t="s">
        <v>11</v>
      </c>
      <c r="S140" s="77" t="s">
        <v>480</v>
      </c>
    </row>
    <row r="141" spans="1:19" ht="14" x14ac:dyDescent="0.15">
      <c r="A141" s="34">
        <v>44932.56527777778</v>
      </c>
      <c r="B141" s="35" t="s">
        <v>410</v>
      </c>
      <c r="C141" s="36" t="s">
        <v>494</v>
      </c>
      <c r="D141" s="36" t="s">
        <v>496</v>
      </c>
      <c r="E141" s="36" t="s">
        <v>71</v>
      </c>
      <c r="F141" s="36">
        <v>47</v>
      </c>
      <c r="G141" s="68">
        <f t="shared" si="0"/>
        <v>1739</v>
      </c>
      <c r="H141" s="38">
        <v>0.56527777777777777</v>
      </c>
      <c r="I141" s="38">
        <v>0.55763888888888891</v>
      </c>
      <c r="J141" s="38">
        <f>(Table_2[[#This Row],[End of Synthesis
(EOS) (hhmm)]]-Table_2[[#This Row],[Time of Elution
(EOE) (hhmm)]])</f>
        <v>7.6388888888888618E-3</v>
      </c>
      <c r="K141" s="36">
        <v>98.09</v>
      </c>
      <c r="L141" s="36">
        <v>0.91100000000000003</v>
      </c>
      <c r="M141" s="36" t="s">
        <v>377</v>
      </c>
      <c r="N141" s="40">
        <f t="shared" si="3"/>
        <v>9.5918367346938762</v>
      </c>
      <c r="O141" s="36">
        <v>4.9000000000000004</v>
      </c>
      <c r="P141" s="36">
        <v>3.9</v>
      </c>
      <c r="Q141" s="77" t="s">
        <v>510</v>
      </c>
      <c r="R141" s="77" t="s">
        <v>11</v>
      </c>
      <c r="S141" s="77" t="s">
        <v>480</v>
      </c>
    </row>
    <row r="142" spans="1:19" ht="14" x14ac:dyDescent="0.15">
      <c r="A142" s="34">
        <v>44932.602083333331</v>
      </c>
      <c r="B142" s="35" t="s">
        <v>411</v>
      </c>
      <c r="C142" s="36" t="s">
        <v>496</v>
      </c>
      <c r="D142" s="36" t="s">
        <v>494</v>
      </c>
      <c r="E142" s="36" t="s">
        <v>50</v>
      </c>
      <c r="F142" s="36">
        <v>30.8</v>
      </c>
      <c r="G142" s="68">
        <f t="shared" si="0"/>
        <v>1139.6000000000001</v>
      </c>
      <c r="H142" s="38">
        <v>0.6020833333333333</v>
      </c>
      <c r="I142" s="38">
        <v>0.59444444444444444</v>
      </c>
      <c r="J142" s="38">
        <f>(Table_2[[#This Row],[End of Synthesis
(EOS) (hhmm)]]-Table_2[[#This Row],[Time of Elution
(EOE) (hhmm)]])</f>
        <v>7.6388888888888618E-3</v>
      </c>
      <c r="K142" s="36">
        <v>98.72</v>
      </c>
      <c r="L142" s="36">
        <v>0.80100000000000005</v>
      </c>
      <c r="M142" s="36" t="s">
        <v>377</v>
      </c>
      <c r="N142" s="40">
        <f t="shared" si="3"/>
        <v>6.16</v>
      </c>
      <c r="O142" s="36">
        <v>5</v>
      </c>
      <c r="P142" s="36">
        <v>3.9</v>
      </c>
      <c r="Q142" s="77" t="s">
        <v>510</v>
      </c>
      <c r="R142" s="77" t="s">
        <v>11</v>
      </c>
      <c r="S142" s="77" t="s">
        <v>480</v>
      </c>
    </row>
    <row r="143" spans="1:19" ht="14" x14ac:dyDescent="0.15">
      <c r="A143" s="34">
        <v>44935.564583333333</v>
      </c>
      <c r="B143" s="35" t="s">
        <v>412</v>
      </c>
      <c r="C143" s="36" t="s">
        <v>494</v>
      </c>
      <c r="D143" s="36" t="s">
        <v>497</v>
      </c>
      <c r="E143" s="36" t="s">
        <v>71</v>
      </c>
      <c r="F143" s="36">
        <v>45.7</v>
      </c>
      <c r="G143" s="68">
        <f t="shared" si="0"/>
        <v>1690.9</v>
      </c>
      <c r="H143" s="38">
        <v>0.56458333333333333</v>
      </c>
      <c r="I143" s="38">
        <v>0.55694444444444446</v>
      </c>
      <c r="J143" s="38">
        <f>(Table_2[[#This Row],[End of Synthesis
(EOS) (hhmm)]]-Table_2[[#This Row],[Time of Elution
(EOE) (hhmm)]])</f>
        <v>7.6388888888888618E-3</v>
      </c>
      <c r="K143" s="36">
        <v>97.72</v>
      </c>
      <c r="L143" s="36">
        <v>0.8</v>
      </c>
      <c r="M143" s="36" t="s">
        <v>377</v>
      </c>
      <c r="N143" s="40">
        <f t="shared" si="3"/>
        <v>9.5208333333333339</v>
      </c>
      <c r="O143" s="36">
        <v>4.8</v>
      </c>
      <c r="P143" s="36">
        <v>3.9</v>
      </c>
      <c r="Q143" s="77" t="s">
        <v>510</v>
      </c>
      <c r="R143" s="77" t="s">
        <v>11</v>
      </c>
      <c r="S143" s="77" t="s">
        <v>480</v>
      </c>
    </row>
    <row r="144" spans="1:19" ht="14" x14ac:dyDescent="0.15">
      <c r="A144" s="34">
        <v>44935.6</v>
      </c>
      <c r="B144" s="35" t="s">
        <v>413</v>
      </c>
      <c r="C144" s="36" t="s">
        <v>497</v>
      </c>
      <c r="D144" s="36" t="s">
        <v>494</v>
      </c>
      <c r="E144" s="36" t="s">
        <v>50</v>
      </c>
      <c r="F144" s="36">
        <v>30.6</v>
      </c>
      <c r="G144" s="68">
        <f t="shared" si="0"/>
        <v>1132.2</v>
      </c>
      <c r="H144" s="38">
        <v>0.6</v>
      </c>
      <c r="I144" s="38">
        <v>0.59166666666666667</v>
      </c>
      <c r="J144" s="38">
        <f>(Table_2[[#This Row],[End of Synthesis
(EOS) (hhmm)]]-Table_2[[#This Row],[Time of Elution
(EOE) (hhmm)]])</f>
        <v>8.3333333333333037E-3</v>
      </c>
      <c r="K144" s="36">
        <v>98.22</v>
      </c>
      <c r="L144" s="36">
        <v>0.83599999999999997</v>
      </c>
      <c r="M144" s="36" t="s">
        <v>377</v>
      </c>
      <c r="N144" s="40">
        <f t="shared" si="3"/>
        <v>6.3750000000000009</v>
      </c>
      <c r="O144" s="36">
        <v>4.8</v>
      </c>
      <c r="P144" s="36">
        <v>3.9</v>
      </c>
      <c r="Q144" s="77" t="s">
        <v>510</v>
      </c>
      <c r="R144" s="77" t="s">
        <v>11</v>
      </c>
      <c r="S144" s="77" t="s">
        <v>480</v>
      </c>
    </row>
    <row r="145" spans="1:19" ht="14" x14ac:dyDescent="0.15">
      <c r="A145" s="34">
        <v>44936.56527777778</v>
      </c>
      <c r="B145" s="35" t="s">
        <v>414</v>
      </c>
      <c r="C145" s="36" t="s">
        <v>498</v>
      </c>
      <c r="D145" s="36" t="s">
        <v>496</v>
      </c>
      <c r="E145" s="36" t="s">
        <v>71</v>
      </c>
      <c r="F145" s="36">
        <v>48.3</v>
      </c>
      <c r="G145" s="68">
        <f t="shared" si="0"/>
        <v>1787.1</v>
      </c>
      <c r="H145" s="38">
        <v>0.56527777777777777</v>
      </c>
      <c r="I145" s="38">
        <v>0.55694444444444446</v>
      </c>
      <c r="J145" s="38">
        <f>(Table_2[[#This Row],[End of Synthesis
(EOS) (hhmm)]]-Table_2[[#This Row],[Time of Elution
(EOE) (hhmm)]])</f>
        <v>8.3333333333333037E-3</v>
      </c>
      <c r="K145" s="36">
        <v>97.74</v>
      </c>
      <c r="L145" s="36">
        <v>0.83199999999999996</v>
      </c>
      <c r="M145" s="36" t="s">
        <v>377</v>
      </c>
      <c r="N145" s="40">
        <f t="shared" si="3"/>
        <v>9.66</v>
      </c>
      <c r="O145" s="36">
        <v>5</v>
      </c>
      <c r="P145" s="36">
        <v>3.9</v>
      </c>
      <c r="Q145" s="77" t="s">
        <v>510</v>
      </c>
      <c r="R145" s="77" t="s">
        <v>11</v>
      </c>
      <c r="S145" s="77" t="s">
        <v>480</v>
      </c>
    </row>
    <row r="146" spans="1:19" ht="14" x14ac:dyDescent="0.15">
      <c r="A146" s="34">
        <v>44937.56527777778</v>
      </c>
      <c r="B146" s="35" t="s">
        <v>415</v>
      </c>
      <c r="C146" s="36" t="s">
        <v>494</v>
      </c>
      <c r="D146" s="36" t="s">
        <v>496</v>
      </c>
      <c r="E146" s="36" t="s">
        <v>71</v>
      </c>
      <c r="F146" s="36">
        <v>47.5</v>
      </c>
      <c r="G146" s="68">
        <f t="shared" si="0"/>
        <v>1757.5</v>
      </c>
      <c r="H146" s="38">
        <v>0.56527777777777777</v>
      </c>
      <c r="I146" s="38">
        <v>0.55694444444444446</v>
      </c>
      <c r="J146" s="38">
        <f>(Table_2[[#This Row],[End of Synthesis
(EOS) (hhmm)]]-Table_2[[#This Row],[Time of Elution
(EOE) (hhmm)]])</f>
        <v>8.3333333333333037E-3</v>
      </c>
      <c r="K146" s="36">
        <v>98.18</v>
      </c>
      <c r="L146" s="36">
        <v>0.83599999999999997</v>
      </c>
      <c r="M146" s="36" t="s">
        <v>377</v>
      </c>
      <c r="N146" s="40">
        <f t="shared" si="3"/>
        <v>9.5</v>
      </c>
      <c r="O146" s="36">
        <v>5</v>
      </c>
      <c r="P146" s="36">
        <v>3.9</v>
      </c>
      <c r="Q146" s="77" t="s">
        <v>510</v>
      </c>
      <c r="R146" s="77" t="s">
        <v>11</v>
      </c>
      <c r="S146" s="77" t="s">
        <v>480</v>
      </c>
    </row>
    <row r="147" spans="1:19" ht="14" x14ac:dyDescent="0.15">
      <c r="A147" s="34">
        <v>44937.594444444447</v>
      </c>
      <c r="B147" s="35" t="s">
        <v>416</v>
      </c>
      <c r="C147" s="36" t="s">
        <v>496</v>
      </c>
      <c r="D147" s="36" t="s">
        <v>494</v>
      </c>
      <c r="E147" s="36" t="s">
        <v>47</v>
      </c>
      <c r="F147" s="36">
        <v>32.9</v>
      </c>
      <c r="G147" s="68">
        <f t="shared" si="0"/>
        <v>1217.3</v>
      </c>
      <c r="H147" s="38">
        <v>0.59444444444444444</v>
      </c>
      <c r="I147" s="38">
        <v>0.58680555555555558</v>
      </c>
      <c r="J147" s="38">
        <f>(Table_2[[#This Row],[End of Synthesis
(EOS) (hhmm)]]-Table_2[[#This Row],[Time of Elution
(EOE) (hhmm)]])</f>
        <v>7.6388888888888618E-3</v>
      </c>
      <c r="K147" s="36">
        <v>98.17</v>
      </c>
      <c r="L147" s="36">
        <v>0.80500000000000005</v>
      </c>
      <c r="M147" s="36" t="s">
        <v>377</v>
      </c>
      <c r="N147" s="40">
        <f t="shared" si="3"/>
        <v>6.7142857142857135</v>
      </c>
      <c r="O147" s="36">
        <v>4.9000000000000004</v>
      </c>
      <c r="P147" s="36">
        <v>3.9</v>
      </c>
      <c r="Q147" s="77" t="s">
        <v>510</v>
      </c>
      <c r="R147" s="77" t="s">
        <v>11</v>
      </c>
      <c r="S147" s="77" t="s">
        <v>480</v>
      </c>
    </row>
    <row r="148" spans="1:19" ht="14" x14ac:dyDescent="0.15">
      <c r="A148" s="34">
        <v>44938.557638888888</v>
      </c>
      <c r="B148" s="35" t="s">
        <v>417</v>
      </c>
      <c r="C148" s="36" t="s">
        <v>496</v>
      </c>
      <c r="D148" s="36" t="s">
        <v>498</v>
      </c>
      <c r="E148" s="36" t="s">
        <v>71</v>
      </c>
      <c r="F148" s="36">
        <v>47.6</v>
      </c>
      <c r="G148" s="68">
        <f t="shared" si="0"/>
        <v>1761.2</v>
      </c>
      <c r="H148" s="38">
        <v>0.55763888888888891</v>
      </c>
      <c r="I148" s="38">
        <v>0.55069444444444449</v>
      </c>
      <c r="J148" s="38">
        <f>(Table_2[[#This Row],[End of Synthesis
(EOS) (hhmm)]]-Table_2[[#This Row],[Time of Elution
(EOE) (hhmm)]])</f>
        <v>6.9444444444444198E-3</v>
      </c>
      <c r="K148" s="36">
        <v>98.89</v>
      </c>
      <c r="L148" s="36">
        <v>0.83499999999999996</v>
      </c>
      <c r="M148" s="36" t="s">
        <v>377</v>
      </c>
      <c r="N148" s="40">
        <f t="shared" si="3"/>
        <v>9.3333333333333339</v>
      </c>
      <c r="O148" s="36">
        <v>5.0999999999999996</v>
      </c>
      <c r="P148" s="36">
        <v>3.9</v>
      </c>
      <c r="Q148" s="77" t="s">
        <v>510</v>
      </c>
      <c r="R148" s="77" t="s">
        <v>11</v>
      </c>
      <c r="S148" s="77" t="s">
        <v>480</v>
      </c>
    </row>
    <row r="149" spans="1:19" ht="14" x14ac:dyDescent="0.15">
      <c r="A149" s="34">
        <v>44938.594444444447</v>
      </c>
      <c r="B149" s="35" t="s">
        <v>418</v>
      </c>
      <c r="C149" s="36" t="s">
        <v>498</v>
      </c>
      <c r="D149" s="36" t="s">
        <v>496</v>
      </c>
      <c r="E149" s="36" t="s">
        <v>47</v>
      </c>
      <c r="F149" s="36">
        <v>30.5</v>
      </c>
      <c r="G149" s="68">
        <f t="shared" si="0"/>
        <v>1128.5</v>
      </c>
      <c r="H149" s="38">
        <v>0.59444444444444444</v>
      </c>
      <c r="I149" s="38">
        <v>0.5805555555555556</v>
      </c>
      <c r="J149" s="38">
        <f>(Table_2[[#This Row],[End of Synthesis
(EOS) (hhmm)]]-Table_2[[#This Row],[Time of Elution
(EOE) (hhmm)]])</f>
        <v>1.388888888888884E-2</v>
      </c>
      <c r="K149" s="36">
        <v>98.78</v>
      </c>
      <c r="L149" s="36">
        <v>0.81599999999999995</v>
      </c>
      <c r="M149" s="36" t="s">
        <v>377</v>
      </c>
      <c r="N149" s="40">
        <f t="shared" si="3"/>
        <v>6.1</v>
      </c>
      <c r="O149" s="36">
        <v>5</v>
      </c>
      <c r="P149" s="36">
        <v>3.9</v>
      </c>
      <c r="Q149" s="77" t="s">
        <v>510</v>
      </c>
      <c r="R149" s="77" t="s">
        <v>11</v>
      </c>
      <c r="S149" s="77" t="s">
        <v>480</v>
      </c>
    </row>
    <row r="150" spans="1:19" ht="14" x14ac:dyDescent="0.15">
      <c r="A150" s="34">
        <v>44939.565972222219</v>
      </c>
      <c r="B150" s="35" t="s">
        <v>419</v>
      </c>
      <c r="C150" s="36" t="s">
        <v>497</v>
      </c>
      <c r="D150" s="36" t="s">
        <v>496</v>
      </c>
      <c r="E150" s="36" t="s">
        <v>71</v>
      </c>
      <c r="F150" s="36">
        <v>46.9</v>
      </c>
      <c r="G150" s="68">
        <f t="shared" si="0"/>
        <v>1735.3</v>
      </c>
      <c r="H150" s="38">
        <v>0.56597222222222221</v>
      </c>
      <c r="I150" s="38">
        <v>0.55694444444444446</v>
      </c>
      <c r="J150" s="38">
        <f>(Table_2[[#This Row],[End of Synthesis
(EOS) (hhmm)]]-Table_2[[#This Row],[Time of Elution
(EOE) (hhmm)]])</f>
        <v>9.0277777777777457E-3</v>
      </c>
      <c r="K150" s="36">
        <v>97.04</v>
      </c>
      <c r="L150" s="36">
        <v>0.81699999999999995</v>
      </c>
      <c r="M150" s="36" t="s">
        <v>377</v>
      </c>
      <c r="N150" s="40">
        <f t="shared" si="3"/>
        <v>9.7708333333333339</v>
      </c>
      <c r="O150" s="36">
        <v>4.8</v>
      </c>
      <c r="P150" s="36">
        <v>3.9</v>
      </c>
      <c r="Q150" s="77" t="s">
        <v>510</v>
      </c>
      <c r="R150" s="77" t="s">
        <v>11</v>
      </c>
      <c r="S150" s="77" t="s">
        <v>480</v>
      </c>
    </row>
    <row r="151" spans="1:19" ht="14" x14ac:dyDescent="0.15">
      <c r="A151" s="34">
        <v>44942.561111111114</v>
      </c>
      <c r="B151" s="35" t="s">
        <v>420</v>
      </c>
      <c r="C151" s="36" t="s">
        <v>494</v>
      </c>
      <c r="D151" s="36" t="s">
        <v>496</v>
      </c>
      <c r="E151" s="36" t="s">
        <v>71</v>
      </c>
      <c r="F151" s="36">
        <v>47.1</v>
      </c>
      <c r="G151" s="68">
        <f t="shared" si="0"/>
        <v>1742.7</v>
      </c>
      <c r="H151" s="38">
        <v>0.56111111111111112</v>
      </c>
      <c r="I151" s="38">
        <v>0.55277777777777781</v>
      </c>
      <c r="J151" s="38">
        <f>(Table_2[[#This Row],[End of Synthesis
(EOS) (hhmm)]]-Table_2[[#This Row],[Time of Elution
(EOE) (hhmm)]])</f>
        <v>8.3333333333333037E-3</v>
      </c>
      <c r="K151" s="36">
        <v>98.5</v>
      </c>
      <c r="L151" s="36">
        <v>0.85899999999999999</v>
      </c>
      <c r="M151" s="36" t="s">
        <v>377</v>
      </c>
      <c r="N151" s="40">
        <f t="shared" si="3"/>
        <v>9.612244897959183</v>
      </c>
      <c r="O151" s="36">
        <v>4.9000000000000004</v>
      </c>
      <c r="P151" s="36">
        <v>3.9</v>
      </c>
      <c r="Q151" s="77" t="s">
        <v>510</v>
      </c>
      <c r="R151" s="77" t="s">
        <v>11</v>
      </c>
      <c r="S151" s="77" t="s">
        <v>480</v>
      </c>
    </row>
    <row r="152" spans="1:19" ht="14" x14ac:dyDescent="0.15">
      <c r="A152" s="34">
        <v>44942.602777777778</v>
      </c>
      <c r="B152" s="35" t="s">
        <v>421</v>
      </c>
      <c r="C152" s="36" t="s">
        <v>496</v>
      </c>
      <c r="D152" s="36" t="s">
        <v>494</v>
      </c>
      <c r="E152" s="36" t="s">
        <v>47</v>
      </c>
      <c r="F152" s="36">
        <v>32.5</v>
      </c>
      <c r="G152" s="68">
        <f t="shared" si="0"/>
        <v>1202.5</v>
      </c>
      <c r="H152" s="38">
        <v>0.60277777777777775</v>
      </c>
      <c r="I152" s="38">
        <v>0.59513888888888888</v>
      </c>
      <c r="J152" s="38">
        <f>(Table_2[[#This Row],[End of Synthesis
(EOS) (hhmm)]]-Table_2[[#This Row],[Time of Elution
(EOE) (hhmm)]])</f>
        <v>7.6388888888888618E-3</v>
      </c>
      <c r="K152" s="36">
        <v>98.89</v>
      </c>
      <c r="L152" s="36">
        <v>0.84</v>
      </c>
      <c r="M152" s="36" t="s">
        <v>377</v>
      </c>
      <c r="N152" s="40">
        <f t="shared" si="3"/>
        <v>6.5</v>
      </c>
      <c r="O152" s="36">
        <v>5</v>
      </c>
      <c r="P152" s="36">
        <v>3.9</v>
      </c>
      <c r="Q152" s="77" t="s">
        <v>510</v>
      </c>
      <c r="R152" s="77" t="s">
        <v>11</v>
      </c>
      <c r="S152" s="77" t="s">
        <v>480</v>
      </c>
    </row>
    <row r="153" spans="1:19" ht="14" x14ac:dyDescent="0.15">
      <c r="A153" s="34">
        <v>44943.559027777781</v>
      </c>
      <c r="B153" s="35" t="s">
        <v>422</v>
      </c>
      <c r="C153" s="36" t="s">
        <v>496</v>
      </c>
      <c r="D153" s="36" t="s">
        <v>498</v>
      </c>
      <c r="E153" s="36" t="s">
        <v>71</v>
      </c>
      <c r="F153" s="36">
        <v>46.8</v>
      </c>
      <c r="G153" s="68">
        <f t="shared" si="0"/>
        <v>1731.6</v>
      </c>
      <c r="H153" s="38">
        <v>0.55902777777777779</v>
      </c>
      <c r="I153" s="38">
        <v>0.55000000000000004</v>
      </c>
      <c r="J153" s="38">
        <f>(Table_2[[#This Row],[End of Synthesis
(EOS) (hhmm)]]-Table_2[[#This Row],[Time of Elution
(EOE) (hhmm)]])</f>
        <v>9.0277777777777457E-3</v>
      </c>
      <c r="K153" s="36">
        <v>98.44</v>
      </c>
      <c r="L153" s="36">
        <v>0.82599999999999996</v>
      </c>
      <c r="M153" s="36" t="s">
        <v>377</v>
      </c>
      <c r="N153" s="40">
        <f t="shared" si="3"/>
        <v>9.5510204081632644</v>
      </c>
      <c r="O153" s="36">
        <v>4.9000000000000004</v>
      </c>
      <c r="P153" s="36">
        <v>3.9</v>
      </c>
      <c r="Q153" s="77" t="s">
        <v>510</v>
      </c>
      <c r="R153" s="77" t="s">
        <v>11</v>
      </c>
      <c r="S153" s="77" t="s">
        <v>480</v>
      </c>
    </row>
    <row r="154" spans="1:19" ht="14" x14ac:dyDescent="0.15">
      <c r="A154" s="34">
        <v>44943.595138888886</v>
      </c>
      <c r="B154" s="35" t="s">
        <v>423</v>
      </c>
      <c r="C154" s="36" t="s">
        <v>498</v>
      </c>
      <c r="D154" s="36" t="s">
        <v>496</v>
      </c>
      <c r="E154" s="36" t="s">
        <v>47</v>
      </c>
      <c r="F154" s="36">
        <v>31.4</v>
      </c>
      <c r="G154" s="68">
        <f t="shared" si="0"/>
        <v>1161.8</v>
      </c>
      <c r="H154" s="38">
        <v>0.59513888888888888</v>
      </c>
      <c r="I154" s="38">
        <v>0.58750000000000002</v>
      </c>
      <c r="J154" s="38">
        <f>(Table_2[[#This Row],[End of Synthesis
(EOS) (hhmm)]]-Table_2[[#This Row],[Time of Elution
(EOE) (hhmm)]])</f>
        <v>7.6388888888888618E-3</v>
      </c>
      <c r="K154" s="36">
        <v>98.18</v>
      </c>
      <c r="L154" s="36">
        <v>0.81100000000000005</v>
      </c>
      <c r="M154" s="36" t="s">
        <v>377</v>
      </c>
      <c r="N154" s="40">
        <f t="shared" si="3"/>
        <v>6.408163265306122</v>
      </c>
      <c r="O154" s="36">
        <v>4.9000000000000004</v>
      </c>
      <c r="P154" s="36">
        <v>3.9</v>
      </c>
      <c r="Q154" s="77" t="s">
        <v>510</v>
      </c>
      <c r="R154" s="77" t="s">
        <v>11</v>
      </c>
      <c r="S154" s="77" t="s">
        <v>480</v>
      </c>
    </row>
    <row r="155" spans="1:19" ht="14" x14ac:dyDescent="0.15">
      <c r="A155" s="34">
        <v>44945.55972222222</v>
      </c>
      <c r="B155" s="35" t="s">
        <v>424</v>
      </c>
      <c r="C155" s="36" t="s">
        <v>497</v>
      </c>
      <c r="D155" s="36" t="s">
        <v>498</v>
      </c>
      <c r="E155" s="36" t="s">
        <v>71</v>
      </c>
      <c r="F155" s="36">
        <v>45.6</v>
      </c>
      <c r="G155" s="68">
        <f t="shared" si="0"/>
        <v>1687.2</v>
      </c>
      <c r="H155" s="38">
        <v>0.55972222222222223</v>
      </c>
      <c r="I155" s="38">
        <v>0.55069444444444449</v>
      </c>
      <c r="J155" s="38">
        <f>(Table_2[[#This Row],[End of Synthesis
(EOS) (hhmm)]]-Table_2[[#This Row],[Time of Elution
(EOE) (hhmm)]])</f>
        <v>9.0277777777777457E-3</v>
      </c>
      <c r="K155" s="36">
        <v>98.02</v>
      </c>
      <c r="L155" s="36">
        <v>0.83399999999999996</v>
      </c>
      <c r="M155" s="36" t="s">
        <v>377</v>
      </c>
      <c r="N155" s="40">
        <f t="shared" si="3"/>
        <v>9.5</v>
      </c>
      <c r="O155" s="36">
        <v>4.8</v>
      </c>
      <c r="P155" s="36">
        <v>3.9</v>
      </c>
      <c r="Q155" s="77" t="s">
        <v>510</v>
      </c>
      <c r="R155" s="77" t="s">
        <v>11</v>
      </c>
      <c r="S155" s="77" t="s">
        <v>480</v>
      </c>
    </row>
    <row r="156" spans="1:19" ht="14" x14ac:dyDescent="0.15">
      <c r="A156" s="34">
        <v>44946.553472222222</v>
      </c>
      <c r="B156" s="35" t="s">
        <v>425</v>
      </c>
      <c r="C156" s="36" t="s">
        <v>496</v>
      </c>
      <c r="D156" s="36" t="s">
        <v>494</v>
      </c>
      <c r="E156" s="36" t="s">
        <v>71</v>
      </c>
      <c r="F156" s="36">
        <v>46.7</v>
      </c>
      <c r="G156" s="68">
        <f t="shared" si="0"/>
        <v>1727.9</v>
      </c>
      <c r="H156" s="38">
        <v>0.55347222222222225</v>
      </c>
      <c r="I156" s="38">
        <v>0.54513888888888884</v>
      </c>
      <c r="J156" s="38">
        <f>(Table_2[[#This Row],[End of Synthesis
(EOS) (hhmm)]]-Table_2[[#This Row],[Time of Elution
(EOE) (hhmm)]])</f>
        <v>8.3333333333334147E-3</v>
      </c>
      <c r="K156" s="36">
        <v>99.03</v>
      </c>
      <c r="L156" s="36">
        <v>0.82399999999999995</v>
      </c>
      <c r="M156" s="36" t="s">
        <v>377</v>
      </c>
      <c r="N156" s="40">
        <f t="shared" si="3"/>
        <v>9.5306122448979593</v>
      </c>
      <c r="O156" s="36">
        <v>4.9000000000000004</v>
      </c>
      <c r="P156" s="36">
        <v>3.9</v>
      </c>
      <c r="Q156" s="77" t="s">
        <v>510</v>
      </c>
      <c r="R156" s="77" t="s">
        <v>11</v>
      </c>
      <c r="S156" s="77" t="s">
        <v>480</v>
      </c>
    </row>
    <row r="157" spans="1:19" ht="14" x14ac:dyDescent="0.15">
      <c r="A157" s="34">
        <v>44949.55972222222</v>
      </c>
      <c r="B157" s="35" t="s">
        <v>426</v>
      </c>
      <c r="C157" s="36" t="s">
        <v>496</v>
      </c>
      <c r="D157" s="36" t="s">
        <v>497</v>
      </c>
      <c r="E157" s="36" t="s">
        <v>71</v>
      </c>
      <c r="F157" s="36">
        <v>45</v>
      </c>
      <c r="G157" s="68">
        <f t="shared" si="0"/>
        <v>1665</v>
      </c>
      <c r="H157" s="38">
        <v>0.55972222222222223</v>
      </c>
      <c r="I157" s="38">
        <v>0.55138888888888893</v>
      </c>
      <c r="J157" s="38">
        <f>(Table_2[[#This Row],[End of Synthesis
(EOS) (hhmm)]]-Table_2[[#This Row],[Time of Elution
(EOE) (hhmm)]])</f>
        <v>8.3333333333333037E-3</v>
      </c>
      <c r="K157" s="36">
        <v>98.15</v>
      </c>
      <c r="L157" s="36">
        <v>0.84</v>
      </c>
      <c r="M157" s="36" t="s">
        <v>377</v>
      </c>
      <c r="N157" s="40">
        <f t="shared" si="3"/>
        <v>8.8235294117647065</v>
      </c>
      <c r="O157" s="36">
        <v>5.0999999999999996</v>
      </c>
      <c r="P157" s="36">
        <v>3.9</v>
      </c>
      <c r="Q157" s="77" t="s">
        <v>510</v>
      </c>
      <c r="R157" s="77" t="s">
        <v>11</v>
      </c>
      <c r="S157" s="77" t="s">
        <v>480</v>
      </c>
    </row>
    <row r="158" spans="1:19" ht="14" x14ac:dyDescent="0.15">
      <c r="A158" s="34">
        <v>44949.599305555559</v>
      </c>
      <c r="B158" s="35" t="s">
        <v>427</v>
      </c>
      <c r="C158" s="36" t="s">
        <v>497</v>
      </c>
      <c r="D158" s="36" t="s">
        <v>496</v>
      </c>
      <c r="E158" s="36" t="s">
        <v>47</v>
      </c>
      <c r="F158" s="36">
        <v>32.1</v>
      </c>
      <c r="G158" s="68">
        <f t="shared" si="0"/>
        <v>1187.7</v>
      </c>
      <c r="H158" s="38">
        <v>0.59930555555555554</v>
      </c>
      <c r="I158" s="38">
        <v>0.59097222222222223</v>
      </c>
      <c r="J158" s="38">
        <f>(Table_2[[#This Row],[End of Synthesis
(EOS) (hhmm)]]-Table_2[[#This Row],[Time of Elution
(EOE) (hhmm)]])</f>
        <v>8.3333333333333037E-3</v>
      </c>
      <c r="K158" s="36">
        <v>98.42</v>
      </c>
      <c r="L158" s="36">
        <v>0.90200000000000002</v>
      </c>
      <c r="M158" s="36" t="s">
        <v>377</v>
      </c>
      <c r="N158" s="40">
        <f t="shared" si="3"/>
        <v>6.6875000000000009</v>
      </c>
      <c r="O158" s="36">
        <v>4.8</v>
      </c>
      <c r="P158" s="36">
        <v>3.9</v>
      </c>
      <c r="Q158" s="77" t="s">
        <v>510</v>
      </c>
      <c r="R158" s="77" t="s">
        <v>11</v>
      </c>
      <c r="S158" s="77" t="s">
        <v>480</v>
      </c>
    </row>
    <row r="159" spans="1:19" ht="14" x14ac:dyDescent="0.15">
      <c r="A159" s="34">
        <v>44950.560416666667</v>
      </c>
      <c r="B159" s="35" t="s">
        <v>428</v>
      </c>
      <c r="C159" s="36" t="s">
        <v>496</v>
      </c>
      <c r="D159" s="36" t="s">
        <v>498</v>
      </c>
      <c r="E159" s="36" t="s">
        <v>71</v>
      </c>
      <c r="F159" s="36">
        <v>45.7</v>
      </c>
      <c r="G159" s="68">
        <f t="shared" si="0"/>
        <v>1690.9</v>
      </c>
      <c r="H159" s="38">
        <v>0.56041666666666667</v>
      </c>
      <c r="I159" s="38">
        <v>0.55138888888888893</v>
      </c>
      <c r="J159" s="38">
        <f>(Table_2[[#This Row],[End of Synthesis
(EOS) (hhmm)]]-Table_2[[#This Row],[Time of Elution
(EOE) (hhmm)]])</f>
        <v>9.0277777777777457E-3</v>
      </c>
      <c r="K159" s="36">
        <v>98.8</v>
      </c>
      <c r="L159" s="36">
        <v>0.81100000000000005</v>
      </c>
      <c r="M159" s="36" t="s">
        <v>377</v>
      </c>
      <c r="N159" s="40">
        <f t="shared" si="3"/>
        <v>9.3265306122448983</v>
      </c>
      <c r="O159" s="36">
        <v>4.9000000000000004</v>
      </c>
      <c r="P159" s="36">
        <v>3.9</v>
      </c>
      <c r="Q159" s="77" t="s">
        <v>510</v>
      </c>
      <c r="R159" s="77" t="s">
        <v>11</v>
      </c>
      <c r="S159" s="77" t="s">
        <v>480</v>
      </c>
    </row>
    <row r="160" spans="1:19" ht="14" x14ac:dyDescent="0.15">
      <c r="A160" s="34">
        <v>44951.563888888886</v>
      </c>
      <c r="B160" s="35" t="s">
        <v>429</v>
      </c>
      <c r="C160" s="36" t="s">
        <v>497</v>
      </c>
      <c r="D160" s="36" t="s">
        <v>494</v>
      </c>
      <c r="E160" s="36" t="s">
        <v>71</v>
      </c>
      <c r="F160" s="36">
        <v>44.5</v>
      </c>
      <c r="G160" s="68">
        <f t="shared" si="0"/>
        <v>1646.5</v>
      </c>
      <c r="H160" s="38">
        <v>0.56388888888888888</v>
      </c>
      <c r="I160" s="38">
        <v>0.55486111111111114</v>
      </c>
      <c r="J160" s="38">
        <f>(Table_2[[#This Row],[End of Synthesis
(EOS) (hhmm)]]-Table_2[[#This Row],[Time of Elution
(EOE) (hhmm)]])</f>
        <v>9.0277777777777457E-3</v>
      </c>
      <c r="K160" s="36">
        <v>98.46</v>
      </c>
      <c r="L160" s="36">
        <v>0.82699999999999996</v>
      </c>
      <c r="M160" s="36" t="s">
        <v>377</v>
      </c>
      <c r="N160" s="40">
        <f t="shared" si="3"/>
        <v>9.2708333333333339</v>
      </c>
      <c r="O160" s="36">
        <v>4.8</v>
      </c>
      <c r="P160" s="36">
        <v>3.9</v>
      </c>
      <c r="Q160" s="77" t="s">
        <v>510</v>
      </c>
      <c r="R160" s="77" t="s">
        <v>11</v>
      </c>
      <c r="S160" s="77" t="s">
        <v>480</v>
      </c>
    </row>
    <row r="161" spans="1:19" ht="14" x14ac:dyDescent="0.15">
      <c r="A161" s="34">
        <v>44952.560416666667</v>
      </c>
      <c r="B161" s="35" t="s">
        <v>430</v>
      </c>
      <c r="C161" s="36" t="s">
        <v>498</v>
      </c>
      <c r="D161" s="36" t="s">
        <v>496</v>
      </c>
      <c r="E161" s="36" t="s">
        <v>71</v>
      </c>
      <c r="F161" s="36">
        <v>46</v>
      </c>
      <c r="G161" s="68">
        <f t="shared" si="0"/>
        <v>1702</v>
      </c>
      <c r="H161" s="38">
        <v>0.56041666666666667</v>
      </c>
      <c r="I161" s="38">
        <v>0.55208333333333337</v>
      </c>
      <c r="J161" s="38">
        <f>(Table_2[[#This Row],[End of Synthesis
(EOS) (hhmm)]]-Table_2[[#This Row],[Time of Elution
(EOE) (hhmm)]])</f>
        <v>8.3333333333333037E-3</v>
      </c>
      <c r="K161" s="36">
        <v>98.12</v>
      </c>
      <c r="L161" s="36">
        <v>0.81100000000000005</v>
      </c>
      <c r="M161" s="36" t="s">
        <v>377</v>
      </c>
      <c r="N161" s="40">
        <f t="shared" si="3"/>
        <v>9.3877551020408152</v>
      </c>
      <c r="O161" s="36">
        <v>4.9000000000000004</v>
      </c>
      <c r="P161" s="36">
        <v>3.9</v>
      </c>
      <c r="Q161" s="77" t="s">
        <v>510</v>
      </c>
      <c r="R161" s="77" t="s">
        <v>11</v>
      </c>
      <c r="S161" s="77" t="s">
        <v>480</v>
      </c>
    </row>
    <row r="162" spans="1:19" ht="14" x14ac:dyDescent="0.15">
      <c r="A162" s="34">
        <v>44953.55972222222</v>
      </c>
      <c r="B162" s="35" t="s">
        <v>431</v>
      </c>
      <c r="C162" s="36" t="s">
        <v>497</v>
      </c>
      <c r="D162" s="36" t="s">
        <v>496</v>
      </c>
      <c r="E162" s="36" t="s">
        <v>71</v>
      </c>
      <c r="F162" s="36">
        <v>45.3</v>
      </c>
      <c r="G162" s="68">
        <f t="shared" si="0"/>
        <v>1676.1</v>
      </c>
      <c r="H162" s="38">
        <v>0.55972222222222223</v>
      </c>
      <c r="I162" s="38">
        <v>0.55138888888888893</v>
      </c>
      <c r="J162" s="38">
        <f>(Table_2[[#This Row],[End of Synthesis
(EOS) (hhmm)]]-Table_2[[#This Row],[Time of Elution
(EOE) (hhmm)]])</f>
        <v>8.3333333333333037E-3</v>
      </c>
      <c r="K162" s="36">
        <v>97.9</v>
      </c>
      <c r="L162" s="36">
        <v>0.872</v>
      </c>
      <c r="M162" s="36" t="s">
        <v>377</v>
      </c>
      <c r="N162" s="40">
        <f t="shared" si="3"/>
        <v>9.0599999999999987</v>
      </c>
      <c r="O162" s="36">
        <v>5</v>
      </c>
      <c r="P162" s="36">
        <v>3.9</v>
      </c>
      <c r="Q162" s="77" t="s">
        <v>510</v>
      </c>
      <c r="R162" s="77" t="s">
        <v>11</v>
      </c>
      <c r="S162" s="77" t="s">
        <v>480</v>
      </c>
    </row>
    <row r="163" spans="1:19" ht="14" x14ac:dyDescent="0.15">
      <c r="A163" s="34">
        <v>44956.564583333333</v>
      </c>
      <c r="B163" s="35" t="s">
        <v>432</v>
      </c>
      <c r="C163" s="36" t="s">
        <v>494</v>
      </c>
      <c r="D163" s="36" t="s">
        <v>497</v>
      </c>
      <c r="E163" s="36" t="s">
        <v>71</v>
      </c>
      <c r="F163" s="36">
        <v>45.1</v>
      </c>
      <c r="G163" s="68">
        <f t="shared" si="0"/>
        <v>1668.7</v>
      </c>
      <c r="H163" s="38">
        <v>0.56458333333333333</v>
      </c>
      <c r="I163" s="38">
        <v>0.55694444444444446</v>
      </c>
      <c r="J163" s="38">
        <f>(Table_2[[#This Row],[End of Synthesis
(EOS) (hhmm)]]-Table_2[[#This Row],[Time of Elution
(EOE) (hhmm)]])</f>
        <v>7.6388888888888618E-3</v>
      </c>
      <c r="K163" s="36">
        <v>98.8</v>
      </c>
      <c r="L163" s="36">
        <v>0.86</v>
      </c>
      <c r="M163" s="36" t="s">
        <v>377</v>
      </c>
      <c r="N163" s="40">
        <f t="shared" si="3"/>
        <v>8.8431372549019613</v>
      </c>
      <c r="O163" s="36">
        <v>5.0999999999999996</v>
      </c>
      <c r="P163" s="36">
        <v>3.9</v>
      </c>
      <c r="Q163" s="77" t="s">
        <v>510</v>
      </c>
      <c r="R163" s="77" t="s">
        <v>11</v>
      </c>
      <c r="S163" s="77" t="s">
        <v>480</v>
      </c>
    </row>
    <row r="164" spans="1:19" ht="14" x14ac:dyDescent="0.15">
      <c r="A164" s="34">
        <v>44957.561111111114</v>
      </c>
      <c r="B164" s="35" t="s">
        <v>433</v>
      </c>
      <c r="C164" s="36" t="s">
        <v>498</v>
      </c>
      <c r="D164" s="36" t="s">
        <v>496</v>
      </c>
      <c r="E164" s="36" t="s">
        <v>71</v>
      </c>
      <c r="F164" s="36">
        <v>45.6</v>
      </c>
      <c r="G164" s="68">
        <f t="shared" si="0"/>
        <v>1687.2</v>
      </c>
      <c r="H164" s="38">
        <v>0.56111111111111112</v>
      </c>
      <c r="I164" s="38">
        <v>0.55277777777777781</v>
      </c>
      <c r="J164" s="38">
        <f>(Table_2[[#This Row],[End of Synthesis
(EOS) (hhmm)]]-Table_2[[#This Row],[Time of Elution
(EOE) (hhmm)]])</f>
        <v>8.3333333333333037E-3</v>
      </c>
      <c r="K164" s="36">
        <v>97.8</v>
      </c>
      <c r="L164" s="36">
        <v>0.83699999999999997</v>
      </c>
      <c r="M164" s="36" t="s">
        <v>377</v>
      </c>
      <c r="N164" s="40">
        <f t="shared" si="3"/>
        <v>9.3061224489795915</v>
      </c>
      <c r="O164" s="36">
        <v>4.9000000000000004</v>
      </c>
      <c r="P164" s="36">
        <v>3.9</v>
      </c>
      <c r="Q164" s="77" t="s">
        <v>510</v>
      </c>
      <c r="R164" s="77" t="s">
        <v>11</v>
      </c>
      <c r="S164" s="77" t="s">
        <v>480</v>
      </c>
    </row>
    <row r="165" spans="1:19" ht="14" x14ac:dyDescent="0.15">
      <c r="A165" s="34">
        <v>44957.591666666667</v>
      </c>
      <c r="B165" s="35" t="s">
        <v>434</v>
      </c>
      <c r="C165" s="36" t="s">
        <v>496</v>
      </c>
      <c r="D165" s="36" t="s">
        <v>498</v>
      </c>
      <c r="E165" s="36" t="s">
        <v>47</v>
      </c>
      <c r="F165" s="36">
        <v>30.2</v>
      </c>
      <c r="G165" s="68">
        <f t="shared" si="0"/>
        <v>1117.3999999999999</v>
      </c>
      <c r="H165" s="38">
        <v>0.59166666666666667</v>
      </c>
      <c r="I165" s="38">
        <v>0.58333333333333337</v>
      </c>
      <c r="J165" s="38">
        <f>(Table_2[[#This Row],[End of Synthesis
(EOS) (hhmm)]]-Table_2[[#This Row],[Time of Elution
(EOE) (hhmm)]])</f>
        <v>8.3333333333333037E-3</v>
      </c>
      <c r="K165" s="36">
        <v>98.6</v>
      </c>
      <c r="L165" s="36">
        <v>0.81200000000000006</v>
      </c>
      <c r="M165" s="36" t="s">
        <v>377</v>
      </c>
      <c r="N165" s="40">
        <f t="shared" si="3"/>
        <v>5.9215686274509807</v>
      </c>
      <c r="O165" s="36">
        <v>5.0999999999999996</v>
      </c>
      <c r="P165" s="36">
        <v>3.9</v>
      </c>
      <c r="Q165" s="77" t="s">
        <v>510</v>
      </c>
      <c r="R165" s="77" t="s">
        <v>11</v>
      </c>
      <c r="S165" s="77" t="s">
        <v>480</v>
      </c>
    </row>
    <row r="166" spans="1:19" ht="14" x14ac:dyDescent="0.15">
      <c r="A166" s="34">
        <v>44958.558333333334</v>
      </c>
      <c r="B166" s="35" t="s">
        <v>435</v>
      </c>
      <c r="C166" s="36" t="s">
        <v>496</v>
      </c>
      <c r="D166" s="36" t="s">
        <v>497</v>
      </c>
      <c r="E166" s="36" t="s">
        <v>71</v>
      </c>
      <c r="F166" s="36">
        <v>45.4</v>
      </c>
      <c r="G166" s="68">
        <f t="shared" si="0"/>
        <v>1679.8</v>
      </c>
      <c r="H166" s="38">
        <v>0.55833333333333335</v>
      </c>
      <c r="I166" s="38">
        <v>0.5493055555555556</v>
      </c>
      <c r="J166" s="38">
        <f>(Table_2[[#This Row],[End of Synthesis
(EOS) (hhmm)]]-Table_2[[#This Row],[Time of Elution
(EOE) (hhmm)]])</f>
        <v>9.0277777777777457E-3</v>
      </c>
      <c r="K166" s="36">
        <v>98.02</v>
      </c>
      <c r="L166" s="36">
        <v>0.80900000000000005</v>
      </c>
      <c r="M166" s="36" t="s">
        <v>377</v>
      </c>
      <c r="N166" s="40">
        <f t="shared" si="3"/>
        <v>9.08</v>
      </c>
      <c r="O166" s="36">
        <v>5</v>
      </c>
      <c r="P166" s="36">
        <v>3.9</v>
      </c>
      <c r="Q166" s="77" t="s">
        <v>510</v>
      </c>
      <c r="R166" s="77" t="s">
        <v>11</v>
      </c>
      <c r="S166" s="77" t="s">
        <v>480</v>
      </c>
    </row>
    <row r="167" spans="1:19" ht="14" x14ac:dyDescent="0.15">
      <c r="A167" s="34">
        <v>44958.590277777781</v>
      </c>
      <c r="B167" s="35" t="s">
        <v>436</v>
      </c>
      <c r="C167" s="36" t="s">
        <v>497</v>
      </c>
      <c r="D167" s="36" t="s">
        <v>496</v>
      </c>
      <c r="E167" s="36" t="s">
        <v>50</v>
      </c>
      <c r="F167" s="36">
        <v>28.3</v>
      </c>
      <c r="G167" s="68">
        <f t="shared" si="0"/>
        <v>1047.1000000000001</v>
      </c>
      <c r="H167" s="38">
        <v>0.59027777777777779</v>
      </c>
      <c r="I167" s="38">
        <v>0.58194444444444449</v>
      </c>
      <c r="J167" s="38">
        <f>(Table_2[[#This Row],[End of Synthesis
(EOS) (hhmm)]]-Table_2[[#This Row],[Time of Elution
(EOE) (hhmm)]])</f>
        <v>8.3333333333333037E-3</v>
      </c>
      <c r="K167" s="36">
        <v>97.86</v>
      </c>
      <c r="L167" s="36">
        <v>0.83499999999999996</v>
      </c>
      <c r="M167" s="36" t="s">
        <v>377</v>
      </c>
      <c r="N167" s="40">
        <f t="shared" si="3"/>
        <v>5.8958333333333339</v>
      </c>
      <c r="O167" s="36">
        <v>4.8</v>
      </c>
      <c r="P167" s="36">
        <v>3.9</v>
      </c>
      <c r="Q167" s="77" t="s">
        <v>510</v>
      </c>
      <c r="R167" s="77" t="s">
        <v>11</v>
      </c>
      <c r="S167" s="77" t="s">
        <v>480</v>
      </c>
    </row>
    <row r="168" spans="1:19" ht="14" x14ac:dyDescent="0.15">
      <c r="A168" s="34">
        <v>44959.557638888888</v>
      </c>
      <c r="B168" s="35" t="s">
        <v>437</v>
      </c>
      <c r="C168" s="36" t="s">
        <v>496</v>
      </c>
      <c r="D168" s="36" t="s">
        <v>498</v>
      </c>
      <c r="E168" s="36" t="s">
        <v>71</v>
      </c>
      <c r="F168" s="36">
        <v>45.1</v>
      </c>
      <c r="G168" s="68">
        <f t="shared" si="0"/>
        <v>1668.7</v>
      </c>
      <c r="H168" s="38">
        <v>0.55763888888888891</v>
      </c>
      <c r="I168" s="38">
        <v>0.5493055555555556</v>
      </c>
      <c r="J168" s="38">
        <f>(Table_2[[#This Row],[End of Synthesis
(EOS) (hhmm)]]-Table_2[[#This Row],[Time of Elution
(EOE) (hhmm)]])</f>
        <v>8.3333333333333037E-3</v>
      </c>
      <c r="K168" s="36">
        <v>98.09</v>
      </c>
      <c r="L168" s="36">
        <v>0.85699999999999998</v>
      </c>
      <c r="M168" s="36" t="s">
        <v>377</v>
      </c>
      <c r="N168" s="40">
        <f t="shared" si="3"/>
        <v>9.02</v>
      </c>
      <c r="O168" s="36">
        <v>5</v>
      </c>
      <c r="P168" s="36">
        <v>3.9</v>
      </c>
      <c r="Q168" s="77" t="s">
        <v>510</v>
      </c>
      <c r="R168" s="77" t="s">
        <v>11</v>
      </c>
      <c r="S168" s="77" t="s">
        <v>480</v>
      </c>
    </row>
    <row r="169" spans="1:19" ht="14" x14ac:dyDescent="0.15">
      <c r="A169" s="34">
        <v>44959.592361111114</v>
      </c>
      <c r="B169" s="35" t="s">
        <v>438</v>
      </c>
      <c r="C169" s="36" t="s">
        <v>498</v>
      </c>
      <c r="D169" s="36" t="s">
        <v>496</v>
      </c>
      <c r="E169" s="36" t="s">
        <v>50</v>
      </c>
      <c r="F169" s="36">
        <v>29.8</v>
      </c>
      <c r="G169" s="68">
        <f t="shared" si="0"/>
        <v>1102.6000000000001</v>
      </c>
      <c r="H169" s="38">
        <v>0.59236111111111112</v>
      </c>
      <c r="I169" s="38">
        <v>0.58472222222222225</v>
      </c>
      <c r="J169" s="38">
        <f>(Table_2[[#This Row],[End of Synthesis
(EOS) (hhmm)]]-Table_2[[#This Row],[Time of Elution
(EOE) (hhmm)]])</f>
        <v>7.6388888888888618E-3</v>
      </c>
      <c r="K169" s="36">
        <v>97.81</v>
      </c>
      <c r="L169" s="36">
        <v>0.8</v>
      </c>
      <c r="M169" s="36" t="s">
        <v>377</v>
      </c>
      <c r="N169" s="40">
        <f t="shared" si="3"/>
        <v>5.7307692307692308</v>
      </c>
      <c r="O169" s="36">
        <v>5.2</v>
      </c>
      <c r="P169" s="36">
        <v>3.9</v>
      </c>
      <c r="Q169" s="77" t="s">
        <v>510</v>
      </c>
      <c r="R169" s="77" t="s">
        <v>11</v>
      </c>
      <c r="S169" s="77" t="s">
        <v>480</v>
      </c>
    </row>
    <row r="170" spans="1:19" ht="14" x14ac:dyDescent="0.15">
      <c r="A170" s="34">
        <v>44960.563888888886</v>
      </c>
      <c r="B170" s="35" t="s">
        <v>439</v>
      </c>
      <c r="C170" s="36" t="s">
        <v>494</v>
      </c>
      <c r="D170" s="36" t="s">
        <v>496</v>
      </c>
      <c r="E170" s="36" t="s">
        <v>71</v>
      </c>
      <c r="F170" s="36">
        <v>43.7</v>
      </c>
      <c r="G170" s="68">
        <f t="shared" si="0"/>
        <v>1616.9</v>
      </c>
      <c r="H170" s="38">
        <v>0.56388888888888888</v>
      </c>
      <c r="I170" s="38">
        <v>0.55555555555555558</v>
      </c>
      <c r="J170" s="38">
        <f>(Table_2[[#This Row],[End of Synthesis
(EOS) (hhmm)]]-Table_2[[#This Row],[Time of Elution
(EOE) (hhmm)]])</f>
        <v>8.3333333333333037E-3</v>
      </c>
      <c r="K170" s="36">
        <v>96.52</v>
      </c>
      <c r="L170" s="36">
        <v>0.84399999999999997</v>
      </c>
      <c r="M170" s="36" t="s">
        <v>377</v>
      </c>
      <c r="N170" s="40">
        <f t="shared" si="3"/>
        <v>8.2452830188679247</v>
      </c>
      <c r="O170" s="36">
        <v>5.3</v>
      </c>
      <c r="P170" s="36">
        <v>3.3</v>
      </c>
      <c r="Q170" s="77" t="s">
        <v>510</v>
      </c>
      <c r="R170" s="77" t="s">
        <v>11</v>
      </c>
      <c r="S170" s="77" t="s">
        <v>480</v>
      </c>
    </row>
    <row r="171" spans="1:19" ht="14" x14ac:dyDescent="0.15">
      <c r="A171" s="34">
        <v>44963.564583333333</v>
      </c>
      <c r="B171" s="35" t="s">
        <v>440</v>
      </c>
      <c r="C171" s="36" t="s">
        <v>494</v>
      </c>
      <c r="D171" s="36" t="s">
        <v>496</v>
      </c>
      <c r="E171" s="36" t="s">
        <v>71</v>
      </c>
      <c r="F171" s="36">
        <v>43.1</v>
      </c>
      <c r="G171" s="68">
        <f t="shared" si="0"/>
        <v>1594.7</v>
      </c>
      <c r="H171" s="38">
        <v>0.56458333333333333</v>
      </c>
      <c r="I171" s="38">
        <v>0.55694444444444446</v>
      </c>
      <c r="J171" s="38">
        <f>(Table_2[[#This Row],[End of Synthesis
(EOS) (hhmm)]]-Table_2[[#This Row],[Time of Elution
(EOE) (hhmm)]])</f>
        <v>7.6388888888888618E-3</v>
      </c>
      <c r="K171" s="36">
        <v>98.15</v>
      </c>
      <c r="L171" s="36">
        <v>0.82199999999999995</v>
      </c>
      <c r="M171" s="36" t="s">
        <v>377</v>
      </c>
      <c r="N171" s="40">
        <f t="shared" si="3"/>
        <v>8.620000000000001</v>
      </c>
      <c r="O171" s="36">
        <v>5</v>
      </c>
      <c r="P171" s="36">
        <v>3.9</v>
      </c>
      <c r="Q171" s="77" t="s">
        <v>510</v>
      </c>
      <c r="R171" s="77" t="s">
        <v>11</v>
      </c>
      <c r="S171" s="77" t="s">
        <v>480</v>
      </c>
    </row>
    <row r="172" spans="1:19" ht="14" x14ac:dyDescent="0.15">
      <c r="A172" s="34">
        <v>44964.558333333334</v>
      </c>
      <c r="B172" s="35" t="s">
        <v>441</v>
      </c>
      <c r="C172" s="36" t="s">
        <v>498</v>
      </c>
      <c r="D172" s="36" t="s">
        <v>497</v>
      </c>
      <c r="E172" s="36" t="s">
        <v>71</v>
      </c>
      <c r="F172" s="36">
        <v>45</v>
      </c>
      <c r="G172" s="68">
        <f t="shared" si="0"/>
        <v>1665</v>
      </c>
      <c r="H172" s="38">
        <v>0.55833333333333335</v>
      </c>
      <c r="I172" s="38">
        <v>0.55069444444444449</v>
      </c>
      <c r="J172" s="38">
        <f>(Table_2[[#This Row],[End of Synthesis
(EOS) (hhmm)]]-Table_2[[#This Row],[Time of Elution
(EOE) (hhmm)]])</f>
        <v>7.6388888888888618E-3</v>
      </c>
      <c r="K172" s="36">
        <v>97.15</v>
      </c>
      <c r="L172" s="36">
        <v>0.83299999999999996</v>
      </c>
      <c r="M172" s="36" t="s">
        <v>377</v>
      </c>
      <c r="N172" s="40">
        <f t="shared" si="3"/>
        <v>9</v>
      </c>
      <c r="O172" s="36">
        <v>5</v>
      </c>
      <c r="P172" s="36">
        <v>3.9</v>
      </c>
      <c r="Q172" s="77" t="s">
        <v>510</v>
      </c>
      <c r="R172" s="77" t="s">
        <v>11</v>
      </c>
      <c r="S172" s="77" t="s">
        <v>480</v>
      </c>
    </row>
    <row r="173" spans="1:19" ht="14" x14ac:dyDescent="0.15">
      <c r="A173" s="34">
        <v>44964.594444444447</v>
      </c>
      <c r="B173" s="35" t="s">
        <v>442</v>
      </c>
      <c r="C173" s="36" t="s">
        <v>497</v>
      </c>
      <c r="D173" s="36" t="s">
        <v>498</v>
      </c>
      <c r="E173" s="36" t="s">
        <v>50</v>
      </c>
      <c r="F173" s="36">
        <v>28.8</v>
      </c>
      <c r="G173" s="68">
        <f t="shared" si="0"/>
        <v>1065.6000000000001</v>
      </c>
      <c r="H173" s="38">
        <v>0.59444444444444444</v>
      </c>
      <c r="I173" s="38">
        <v>0.58611111111111114</v>
      </c>
      <c r="J173" s="38">
        <f>(Table_2[[#This Row],[End of Synthesis
(EOS) (hhmm)]]-Table_2[[#This Row],[Time of Elution
(EOE) (hhmm)]])</f>
        <v>8.3333333333333037E-3</v>
      </c>
      <c r="K173" s="36">
        <v>98.29</v>
      </c>
      <c r="L173" s="36">
        <v>0.81599999999999995</v>
      </c>
      <c r="M173" s="36" t="s">
        <v>377</v>
      </c>
      <c r="N173" s="40">
        <f t="shared" si="3"/>
        <v>6</v>
      </c>
      <c r="O173" s="36">
        <v>4.8</v>
      </c>
      <c r="P173" s="36">
        <v>4.2</v>
      </c>
      <c r="Q173" s="77" t="s">
        <v>510</v>
      </c>
      <c r="R173" s="77" t="s">
        <v>11</v>
      </c>
      <c r="S173" s="77" t="s">
        <v>480</v>
      </c>
    </row>
    <row r="174" spans="1:19" ht="14" x14ac:dyDescent="0.15">
      <c r="A174" s="34">
        <v>44965.563888888886</v>
      </c>
      <c r="B174" s="35" t="s">
        <v>443</v>
      </c>
      <c r="C174" s="36" t="s">
        <v>496</v>
      </c>
      <c r="D174" s="36" t="s">
        <v>497</v>
      </c>
      <c r="E174" s="36" t="s">
        <v>71</v>
      </c>
      <c r="F174" s="36">
        <v>44.5</v>
      </c>
      <c r="G174" s="68">
        <f t="shared" si="0"/>
        <v>1646.5</v>
      </c>
      <c r="H174" s="38">
        <v>0.56388888888888888</v>
      </c>
      <c r="I174" s="38">
        <v>0.55555555555555558</v>
      </c>
      <c r="J174" s="38">
        <f>(Table_2[[#This Row],[End of Synthesis
(EOS) (hhmm)]]-Table_2[[#This Row],[Time of Elution
(EOE) (hhmm)]])</f>
        <v>8.3333333333333037E-3</v>
      </c>
      <c r="K174" s="36">
        <v>98.24</v>
      </c>
      <c r="L174" s="36">
        <v>0.96799999999999997</v>
      </c>
      <c r="M174" s="36" t="s">
        <v>377</v>
      </c>
      <c r="N174" s="40">
        <f t="shared" si="3"/>
        <v>8.7254901960784323</v>
      </c>
      <c r="O174" s="36">
        <v>5.0999999999999996</v>
      </c>
      <c r="P174" s="36">
        <v>3.9</v>
      </c>
      <c r="Q174" s="77" t="s">
        <v>510</v>
      </c>
      <c r="R174" s="77" t="s">
        <v>11</v>
      </c>
      <c r="S174" s="77" t="s">
        <v>480</v>
      </c>
    </row>
    <row r="175" spans="1:19" ht="14" x14ac:dyDescent="0.15">
      <c r="A175" s="34">
        <v>44966.563888888886</v>
      </c>
      <c r="B175" s="35" t="s">
        <v>444</v>
      </c>
      <c r="C175" s="36" t="s">
        <v>498</v>
      </c>
      <c r="D175" s="36" t="s">
        <v>496</v>
      </c>
      <c r="E175" s="36" t="s">
        <v>71</v>
      </c>
      <c r="F175" s="36">
        <v>44.2</v>
      </c>
      <c r="G175" s="68">
        <f t="shared" si="0"/>
        <v>1635.4</v>
      </c>
      <c r="H175" s="38">
        <v>0.56388888888888888</v>
      </c>
      <c r="I175" s="38">
        <v>0.55625000000000002</v>
      </c>
      <c r="J175" s="38">
        <f>(Table_2[[#This Row],[End of Synthesis
(EOS) (hhmm)]]-Table_2[[#This Row],[Time of Elution
(EOE) (hhmm)]])</f>
        <v>7.6388888888888618E-3</v>
      </c>
      <c r="K175" s="36">
        <v>97.74</v>
      </c>
      <c r="L175" s="36">
        <v>0.81499999999999995</v>
      </c>
      <c r="M175" s="36" t="s">
        <v>377</v>
      </c>
      <c r="N175" s="40">
        <f t="shared" si="3"/>
        <v>9.2083333333333339</v>
      </c>
      <c r="O175" s="36">
        <v>4.8</v>
      </c>
      <c r="P175" s="36">
        <v>3.9</v>
      </c>
      <c r="Q175" s="77" t="s">
        <v>510</v>
      </c>
      <c r="R175" s="77" t="s">
        <v>11</v>
      </c>
      <c r="S175" s="77" t="s">
        <v>480</v>
      </c>
    </row>
    <row r="176" spans="1:19" ht="13" x14ac:dyDescent="0.15">
      <c r="A176" s="6"/>
      <c r="B176" s="7"/>
      <c r="K176" s="7"/>
      <c r="L176" s="7"/>
      <c r="M176" s="7"/>
      <c r="N176" s="7"/>
      <c r="O176" s="7"/>
      <c r="P176" s="7"/>
      <c r="Q176" s="20"/>
      <c r="R176" s="20"/>
      <c r="S176" s="20"/>
    </row>
    <row r="178" spans="7:7" ht="15.75" customHeight="1" x14ac:dyDescent="0.15">
      <c r="G178" s="24"/>
    </row>
    <row r="179" spans="7:7" ht="15.75" customHeight="1" x14ac:dyDescent="0.15">
      <c r="G179" s="24"/>
    </row>
  </sheetData>
  <conditionalFormatting sqref="C1:C1048576">
    <cfRule type="containsText" dxfId="54" priority="11" operator="containsText" text="Person F">
      <formula>NOT(ISERROR(SEARCH("Person F",C1)))</formula>
    </cfRule>
    <cfRule type="containsText" dxfId="53" priority="12" operator="containsText" text="Person E">
      <formula>NOT(ISERROR(SEARCH("Person E",C1)))</formula>
    </cfRule>
    <cfRule type="containsText" dxfId="52" priority="13" operator="containsText" text="Person D">
      <formula>NOT(ISERROR(SEARCH("Person D",C1)))</formula>
    </cfRule>
    <cfRule type="containsText" dxfId="51" priority="14" operator="containsText" text="Person C">
      <formula>NOT(ISERROR(SEARCH("Person C",C1)))</formula>
    </cfRule>
    <cfRule type="containsText" dxfId="50" priority="15" operator="containsText" text="Person A">
      <formula>NOT(ISERROR(SEARCH("Person A",C1)))</formula>
    </cfRule>
  </conditionalFormatting>
  <conditionalFormatting sqref="C1:D1048576">
    <cfRule type="containsText" dxfId="49" priority="9" operator="containsText" text="Person B">
      <formula>NOT(ISERROR(SEARCH("Person B",C1)))</formula>
    </cfRule>
  </conditionalFormatting>
  <conditionalFormatting sqref="D1:D1048576">
    <cfRule type="containsText" dxfId="48" priority="3" operator="containsText" text="Person H">
      <formula>NOT(ISERROR(SEARCH("Person H",D1)))</formula>
    </cfRule>
    <cfRule type="containsText" dxfId="47" priority="4" operator="containsText" text="Person F">
      <formula>NOT(ISERROR(SEARCH("Person F",D1)))</formula>
    </cfRule>
    <cfRule type="containsText" dxfId="46" priority="5" operator="containsText" text="Person E">
      <formula>NOT(ISERROR(SEARCH("Person E",D1)))</formula>
    </cfRule>
    <cfRule type="containsText" dxfId="45" priority="6" operator="containsText" text="Person D">
      <formula>NOT(ISERROR(SEARCH("Person D",D1)))</formula>
    </cfRule>
    <cfRule type="containsText" dxfId="44" priority="7" operator="containsText" text="Person C">
      <formula>NOT(ISERROR(SEARCH("Person C",D1)))</formula>
    </cfRule>
    <cfRule type="containsText" dxfId="43" priority="8" operator="containsText" text="Person A">
      <formula>NOT(ISERROR(SEARCH("Person A",D1)))</formula>
    </cfRule>
  </conditionalFormatting>
  <conditionalFormatting sqref="E2:E175">
    <cfRule type="cellIs" dxfId="42" priority="18" operator="equal">
      <formula>"LOGE02"</formula>
    </cfRule>
    <cfRule type="cellIs" dxfId="41" priority="19" operator="equal">
      <formula>"BPGE18"</formula>
    </cfRule>
    <cfRule type="cellIs" dxfId="40" priority="20" operator="equal">
      <formula>"FPGE06"</formula>
    </cfRule>
    <cfRule type="cellIs" dxfId="39" priority="21" operator="equal">
      <formula>"GPGK04"</formula>
    </cfRule>
    <cfRule type="cellIs" dxfId="38" priority="22" operator="equal">
      <formula>"KPGE28"</formula>
    </cfRule>
    <cfRule type="cellIs" dxfId="37" priority="23" operator="equal">
      <formula>"LPGE35"</formula>
    </cfRule>
  </conditionalFormatting>
  <conditionalFormatting sqref="F2:F175">
    <cfRule type="colorScale" priority="27">
      <colorScale>
        <cfvo type="min"/>
        <cfvo type="percent" val="50"/>
        <cfvo type="max"/>
        <color rgb="FFE06666"/>
        <color rgb="FFFFD966"/>
        <color rgb="FF38761D"/>
      </colorScale>
    </cfRule>
  </conditionalFormatting>
  <conditionalFormatting sqref="G2:G175">
    <cfRule type="colorScale" priority="25">
      <colorScale>
        <cfvo type="min"/>
        <cfvo type="percent" val="50"/>
        <cfvo type="max"/>
        <color rgb="FFE06666"/>
        <color rgb="FFFFD966"/>
        <color rgb="FF38761D"/>
      </colorScale>
    </cfRule>
    <cfRule type="colorScale" priority="26">
      <colorScale>
        <cfvo type="min"/>
        <cfvo type="percent" val="50"/>
        <cfvo type="max"/>
        <color rgb="FFE06666"/>
        <color rgb="FFFFD966"/>
        <color rgb="FF38761D"/>
      </colorScale>
    </cfRule>
  </conditionalFormatting>
  <conditionalFormatting sqref="K2:K175">
    <cfRule type="colorScale" priority="17">
      <colorScale>
        <cfvo type="formula" val="95"/>
        <cfvo type="formula" val="97.5"/>
        <cfvo type="formula" val="100"/>
        <color rgb="FF57BB8A"/>
        <color rgb="FFABDDC5"/>
        <color rgb="FFFFFFFF"/>
      </colorScale>
    </cfRule>
  </conditionalFormatting>
  <conditionalFormatting sqref="O2:O175">
    <cfRule type="colorScale" priority="24">
      <colorScale>
        <cfvo type="min"/>
        <cfvo type="num" val="5"/>
        <cfvo type="max"/>
        <color theme="5"/>
        <color theme="0"/>
        <color theme="7"/>
      </colorScale>
    </cfRule>
  </conditionalFormatting>
  <conditionalFormatting sqref="R4:R1004">
    <cfRule type="containsText" dxfId="36" priority="16" operator="containsText" text="fail">
      <formula>NOT(ISERROR(SEARCH(("fail"),(R4))))</formula>
    </cfRule>
  </conditionalFormatting>
  <conditionalFormatting sqref="S1:S1048576">
    <cfRule type="containsText" dxfId="35" priority="1" operator="containsText" text="Silicone Coated ">
      <formula>NOT(ISERROR(SEARCH("Silicone Coated ",S1)))</formula>
    </cfRule>
    <cfRule type="containsText" dxfId="34" priority="2" operator="containsText" text="Non-Silicone">
      <formula>NOT(ISERROR(SEARCH("Non-Silicone",S1)))</formula>
    </cfRule>
  </conditionalFormatting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outlinePr summaryBelow="0" summaryRight="0"/>
  </sheetPr>
  <dimension ref="A1:AI1007"/>
  <sheetViews>
    <sheetView zoomScaleNormal="100" workbookViewId="0">
      <pane xSplit="5" ySplit="1" topLeftCell="N253" activePane="bottomRight" state="frozen"/>
      <selection pane="topRight" activeCell="F1" sqref="F1"/>
      <selection pane="bottomLeft" activeCell="A2" sqref="A2"/>
      <selection pane="bottomRight" activeCell="B112" sqref="B112"/>
    </sheetView>
  </sheetViews>
  <sheetFormatPr baseColWidth="10" defaultColWidth="12.5" defaultRowHeight="15.75" customHeight="1" x14ac:dyDescent="0.15"/>
  <cols>
    <col min="1" max="1" width="18.5" style="33" customWidth="1"/>
    <col min="2" max="2" width="18.5" style="30" customWidth="1"/>
    <col min="3" max="5" width="14.33203125" style="30" customWidth="1"/>
    <col min="6" max="7" width="17.1640625" style="30" customWidth="1"/>
    <col min="8" max="10" width="15.6640625" style="32" customWidth="1"/>
    <col min="11" max="11" width="18.5" style="30" customWidth="1"/>
    <col min="12" max="12" width="6.5" style="30" customWidth="1"/>
    <col min="13" max="14" width="14.33203125" style="30" customWidth="1"/>
    <col min="15" max="15" width="6.5" style="30" customWidth="1"/>
    <col min="16" max="16" width="31.5" style="30" customWidth="1"/>
    <col min="17" max="17" width="8.5" style="30" customWidth="1"/>
    <col min="18" max="18" width="42.83203125" style="112" customWidth="1"/>
    <col min="19" max="19" width="12.5" style="30"/>
    <col min="20" max="20" width="23.83203125" style="30" customWidth="1"/>
    <col min="21" max="16384" width="12.5" style="30"/>
  </cols>
  <sheetData>
    <row r="1" spans="1:24" s="25" customFormat="1" ht="33" customHeight="1" x14ac:dyDescent="0.15">
      <c r="A1" s="12" t="s">
        <v>0</v>
      </c>
      <c r="B1" s="121" t="s">
        <v>1</v>
      </c>
      <c r="C1" s="13" t="s">
        <v>2</v>
      </c>
      <c r="D1" s="13" t="s">
        <v>3</v>
      </c>
      <c r="E1" s="13" t="s">
        <v>475</v>
      </c>
      <c r="F1" s="13" t="s">
        <v>269</v>
      </c>
      <c r="G1" s="14" t="s">
        <v>507</v>
      </c>
      <c r="H1" s="15" t="s">
        <v>505</v>
      </c>
      <c r="I1" s="15" t="s">
        <v>504</v>
      </c>
      <c r="J1" s="15" t="s">
        <v>503</v>
      </c>
      <c r="K1" s="13" t="s">
        <v>4</v>
      </c>
      <c r="L1" s="13" t="s">
        <v>5</v>
      </c>
      <c r="M1" s="13" t="s">
        <v>478</v>
      </c>
      <c r="N1" s="13" t="s">
        <v>6</v>
      </c>
      <c r="O1" s="13" t="s">
        <v>7</v>
      </c>
      <c r="P1" s="13" t="s">
        <v>479</v>
      </c>
      <c r="Q1" s="13" t="s">
        <v>511</v>
      </c>
      <c r="R1" s="11" t="s">
        <v>492</v>
      </c>
    </row>
    <row r="2" spans="1:24" ht="15" x14ac:dyDescent="0.15">
      <c r="A2" s="34">
        <v>44851.559027777781</v>
      </c>
      <c r="B2" s="58" t="s">
        <v>9</v>
      </c>
      <c r="C2" s="36" t="s">
        <v>498</v>
      </c>
      <c r="D2" s="36" t="s">
        <v>494</v>
      </c>
      <c r="E2" s="36" t="s">
        <v>10</v>
      </c>
      <c r="F2" s="36">
        <v>24.8</v>
      </c>
      <c r="G2" s="68">
        <f t="shared" ref="G2:G255" si="0">F2*37</f>
        <v>917.6</v>
      </c>
      <c r="H2" s="38">
        <v>0.55902777777777779</v>
      </c>
      <c r="I2" s="38">
        <v>0.55625000000000002</v>
      </c>
      <c r="J2" s="38">
        <f>Table_1[[#This Row],[End of Synthesis
(EOS) (hhmm)]]-Table_1[[#This Row],[Time of Elution
(EOE) (hhmm)]]</f>
        <v>2.7777777777777679E-3</v>
      </c>
      <c r="K2" s="36">
        <v>99.2</v>
      </c>
      <c r="L2" s="36">
        <v>0.81399999999999995</v>
      </c>
      <c r="M2" s="40">
        <f t="shared" ref="M2:M255" si="1">F2/N2</f>
        <v>3.3066666666666666</v>
      </c>
      <c r="N2" s="41">
        <v>7.5</v>
      </c>
      <c r="O2" s="36">
        <v>4.5</v>
      </c>
      <c r="P2" s="36" t="s">
        <v>510</v>
      </c>
      <c r="Q2" s="36" t="s">
        <v>11</v>
      </c>
      <c r="R2" s="107" t="s">
        <v>480</v>
      </c>
      <c r="T2" s="3"/>
      <c r="U2" s="3"/>
      <c r="V2" s="3"/>
      <c r="W2" s="3"/>
      <c r="X2" s="3"/>
    </row>
    <row r="3" spans="1:24" ht="15" x14ac:dyDescent="0.15">
      <c r="A3" s="34">
        <v>44851.623611111114</v>
      </c>
      <c r="B3" s="58" t="s">
        <v>12</v>
      </c>
      <c r="C3" s="36" t="s">
        <v>494</v>
      </c>
      <c r="D3" s="36" t="s">
        <v>498</v>
      </c>
      <c r="E3" s="36" t="s">
        <v>13</v>
      </c>
      <c r="F3" s="36">
        <v>20</v>
      </c>
      <c r="G3" s="68">
        <f t="shared" si="0"/>
        <v>740</v>
      </c>
      <c r="H3" s="38">
        <v>0.62361111111111112</v>
      </c>
      <c r="I3" s="38">
        <v>0.62083333333333335</v>
      </c>
      <c r="J3" s="38">
        <f>Table_1[[#This Row],[End of Synthesis
(EOS) (hhmm)]]-Table_1[[#This Row],[Time of Elution
(EOE) (hhmm)]]</f>
        <v>2.7777777777777679E-3</v>
      </c>
      <c r="K3" s="36">
        <v>99.19</v>
      </c>
      <c r="L3" s="36">
        <v>0.81599999999999995</v>
      </c>
      <c r="M3" s="40">
        <f t="shared" si="1"/>
        <v>2.7397260273972601</v>
      </c>
      <c r="N3" s="41">
        <v>7.3</v>
      </c>
      <c r="O3" s="36">
        <v>4.75</v>
      </c>
      <c r="P3" s="36" t="s">
        <v>510</v>
      </c>
      <c r="Q3" s="36" t="s">
        <v>11</v>
      </c>
      <c r="R3" s="107" t="s">
        <v>480</v>
      </c>
      <c r="T3" s="26"/>
      <c r="U3" s="27"/>
      <c r="V3" s="27"/>
      <c r="W3" s="27"/>
      <c r="X3" s="27"/>
    </row>
    <row r="4" spans="1:24" ht="15" x14ac:dyDescent="0.15">
      <c r="A4" s="34">
        <v>44852.5625</v>
      </c>
      <c r="B4" s="58" t="s">
        <v>14</v>
      </c>
      <c r="C4" s="36" t="s">
        <v>497</v>
      </c>
      <c r="D4" s="36" t="s">
        <v>496</v>
      </c>
      <c r="E4" s="36" t="s">
        <v>10</v>
      </c>
      <c r="F4" s="36">
        <v>25.7</v>
      </c>
      <c r="G4" s="68">
        <f t="shared" si="0"/>
        <v>950.9</v>
      </c>
      <c r="H4" s="38">
        <v>0.5625</v>
      </c>
      <c r="I4" s="38">
        <v>0.55694444444444446</v>
      </c>
      <c r="J4" s="38">
        <f>Table_1[[#This Row],[End of Synthesis
(EOS) (hhmm)]]-Table_1[[#This Row],[Time of Elution
(EOE) (hhmm)]]</f>
        <v>5.5555555555555358E-3</v>
      </c>
      <c r="K4" s="36">
        <v>98.91</v>
      </c>
      <c r="L4" s="36">
        <v>0.82099999999999995</v>
      </c>
      <c r="M4" s="40">
        <f t="shared" si="1"/>
        <v>3.4729729729729728</v>
      </c>
      <c r="N4" s="41">
        <v>7.4</v>
      </c>
      <c r="O4" s="36">
        <v>4.5</v>
      </c>
      <c r="P4" s="36" t="s">
        <v>510</v>
      </c>
      <c r="Q4" s="36" t="s">
        <v>11</v>
      </c>
      <c r="R4" s="107" t="s">
        <v>480</v>
      </c>
    </row>
    <row r="5" spans="1:24" ht="15" x14ac:dyDescent="0.15">
      <c r="A5" s="34">
        <v>44852.625694444447</v>
      </c>
      <c r="B5" s="58" t="s">
        <v>15</v>
      </c>
      <c r="C5" s="36" t="s">
        <v>496</v>
      </c>
      <c r="D5" s="36" t="s">
        <v>497</v>
      </c>
      <c r="E5" s="36" t="s">
        <v>13</v>
      </c>
      <c r="F5" s="36">
        <v>21</v>
      </c>
      <c r="G5" s="68">
        <f t="shared" si="0"/>
        <v>777</v>
      </c>
      <c r="H5" s="38">
        <v>0.62569444444444444</v>
      </c>
      <c r="I5" s="38">
        <v>0.62291666666666667</v>
      </c>
      <c r="J5" s="38">
        <f>Table_1[[#This Row],[End of Synthesis
(EOS) (hhmm)]]-Table_1[[#This Row],[Time of Elution
(EOE) (hhmm)]]</f>
        <v>2.7777777777777679E-3</v>
      </c>
      <c r="K5" s="36">
        <v>98.22</v>
      </c>
      <c r="L5" s="36">
        <v>0.83299999999999996</v>
      </c>
      <c r="M5" s="40">
        <f t="shared" si="1"/>
        <v>2.8</v>
      </c>
      <c r="N5" s="36">
        <v>7.5</v>
      </c>
      <c r="O5" s="36">
        <v>4.25</v>
      </c>
      <c r="P5" s="36" t="s">
        <v>510</v>
      </c>
      <c r="Q5" s="36" t="s">
        <v>11</v>
      </c>
      <c r="R5" s="107" t="s">
        <v>480</v>
      </c>
    </row>
    <row r="6" spans="1:24" ht="15" x14ac:dyDescent="0.15">
      <c r="A6" s="34">
        <v>44853.559027777781</v>
      </c>
      <c r="B6" s="58" t="s">
        <v>16</v>
      </c>
      <c r="C6" s="36" t="s">
        <v>498</v>
      </c>
      <c r="D6" s="36" t="s">
        <v>497</v>
      </c>
      <c r="E6" s="36" t="s">
        <v>10</v>
      </c>
      <c r="F6" s="36">
        <v>26.3</v>
      </c>
      <c r="G6" s="68">
        <f t="shared" si="0"/>
        <v>973.1</v>
      </c>
      <c r="H6" s="38">
        <v>0.55902777777777779</v>
      </c>
      <c r="I6" s="38">
        <v>0.55555555555555558</v>
      </c>
      <c r="J6" s="38">
        <f>Table_1[[#This Row],[End of Synthesis
(EOS) (hhmm)]]-Table_1[[#This Row],[Time of Elution
(EOE) (hhmm)]]</f>
        <v>3.4722222222222099E-3</v>
      </c>
      <c r="K6" s="36">
        <v>98.74</v>
      </c>
      <c r="L6" s="36">
        <v>0.81</v>
      </c>
      <c r="M6" s="40">
        <f t="shared" si="1"/>
        <v>3.5066666666666668</v>
      </c>
      <c r="N6" s="41">
        <v>7.5</v>
      </c>
      <c r="O6" s="36">
        <v>4.5</v>
      </c>
      <c r="P6" s="36" t="s">
        <v>510</v>
      </c>
      <c r="Q6" s="36" t="s">
        <v>11</v>
      </c>
      <c r="R6" s="107" t="s">
        <v>480</v>
      </c>
    </row>
    <row r="7" spans="1:24" ht="15" x14ac:dyDescent="0.15">
      <c r="A7" s="34">
        <v>44853.62222222222</v>
      </c>
      <c r="B7" s="58" t="s">
        <v>17</v>
      </c>
      <c r="C7" s="36" t="s">
        <v>497</v>
      </c>
      <c r="D7" s="36" t="s">
        <v>498</v>
      </c>
      <c r="E7" s="36" t="s">
        <v>13</v>
      </c>
      <c r="F7" s="36">
        <v>21</v>
      </c>
      <c r="G7" s="68">
        <f t="shared" si="0"/>
        <v>777</v>
      </c>
      <c r="H7" s="38">
        <v>0.62222222222222223</v>
      </c>
      <c r="I7" s="38">
        <v>0.62013888888888891</v>
      </c>
      <c r="J7" s="70">
        <f>Table_1[[#This Row],[End of Synthesis
(EOS) (hhmm)]]-Table_1[[#This Row],[Time of Elution
(EOE) (hhmm)]]</f>
        <v>2.0833333333333259E-3</v>
      </c>
      <c r="K7" s="36">
        <v>97.2</v>
      </c>
      <c r="L7" s="36">
        <v>0.79500000000000004</v>
      </c>
      <c r="M7" s="40">
        <f t="shared" si="1"/>
        <v>2.8767123287671232</v>
      </c>
      <c r="N7" s="41">
        <v>7.3</v>
      </c>
      <c r="O7" s="36">
        <v>4.5</v>
      </c>
      <c r="P7" s="36" t="s">
        <v>510</v>
      </c>
      <c r="Q7" s="36" t="s">
        <v>11</v>
      </c>
      <c r="R7" s="107" t="s">
        <v>480</v>
      </c>
    </row>
    <row r="8" spans="1:24" ht="15" x14ac:dyDescent="0.15">
      <c r="A8" s="34">
        <v>44854.560416666667</v>
      </c>
      <c r="B8" s="58" t="s">
        <v>18</v>
      </c>
      <c r="C8" s="36" t="s">
        <v>498</v>
      </c>
      <c r="D8" s="36" t="s">
        <v>497</v>
      </c>
      <c r="E8" s="36" t="s">
        <v>10</v>
      </c>
      <c r="F8" s="36">
        <v>26.6</v>
      </c>
      <c r="G8" s="68">
        <f t="shared" si="0"/>
        <v>984.2</v>
      </c>
      <c r="H8" s="38">
        <v>0.56041666666666667</v>
      </c>
      <c r="I8" s="38">
        <v>0.55763888888888891</v>
      </c>
      <c r="J8" s="38">
        <f>Table_1[[#This Row],[End of Synthesis
(EOS) (hhmm)]]-Table_1[[#This Row],[Time of Elution
(EOE) (hhmm)]]</f>
        <v>2.7777777777777679E-3</v>
      </c>
      <c r="K8" s="36">
        <v>98.79</v>
      </c>
      <c r="L8" s="36">
        <v>0.83399999999999996</v>
      </c>
      <c r="M8" s="40">
        <f t="shared" si="1"/>
        <v>3.6438356164383565</v>
      </c>
      <c r="N8" s="41">
        <v>7.3</v>
      </c>
      <c r="O8" s="36">
        <v>4.5</v>
      </c>
      <c r="P8" s="36" t="s">
        <v>510</v>
      </c>
      <c r="Q8" s="36" t="s">
        <v>11</v>
      </c>
      <c r="R8" s="107" t="s">
        <v>480</v>
      </c>
    </row>
    <row r="9" spans="1:24" ht="15" x14ac:dyDescent="0.15">
      <c r="A9" s="34">
        <v>44854.621527777781</v>
      </c>
      <c r="B9" s="58" t="s">
        <v>19</v>
      </c>
      <c r="C9" s="36" t="s">
        <v>497</v>
      </c>
      <c r="D9" s="36" t="s">
        <v>498</v>
      </c>
      <c r="E9" s="36" t="s">
        <v>13</v>
      </c>
      <c r="F9" s="36">
        <v>20</v>
      </c>
      <c r="G9" s="68">
        <f t="shared" si="0"/>
        <v>740</v>
      </c>
      <c r="H9" s="38">
        <v>0.62152777777777779</v>
      </c>
      <c r="I9" s="38">
        <v>0.61805555555555558</v>
      </c>
      <c r="J9" s="38">
        <f>Table_1[[#This Row],[End of Synthesis
(EOS) (hhmm)]]-Table_1[[#This Row],[Time of Elution
(EOE) (hhmm)]]</f>
        <v>3.4722222222222099E-3</v>
      </c>
      <c r="K9" s="36">
        <v>97.97</v>
      </c>
      <c r="L9" s="36">
        <v>0.82399999999999995</v>
      </c>
      <c r="M9" s="40">
        <f t="shared" si="1"/>
        <v>2.7397260273972601</v>
      </c>
      <c r="N9" s="41">
        <v>7.3</v>
      </c>
      <c r="O9" s="36">
        <v>4.5</v>
      </c>
      <c r="P9" s="36" t="s">
        <v>510</v>
      </c>
      <c r="Q9" s="36" t="s">
        <v>11</v>
      </c>
      <c r="R9" s="107" t="s">
        <v>480</v>
      </c>
      <c r="T9" s="1"/>
      <c r="U9" s="1"/>
    </row>
    <row r="10" spans="1:24" ht="15" x14ac:dyDescent="0.15">
      <c r="A10" s="34">
        <v>44855.5625</v>
      </c>
      <c r="B10" s="58" t="s">
        <v>20</v>
      </c>
      <c r="C10" s="36" t="s">
        <v>497</v>
      </c>
      <c r="D10" s="36" t="s">
        <v>496</v>
      </c>
      <c r="E10" s="36" t="s">
        <v>10</v>
      </c>
      <c r="F10" s="36">
        <v>25.5</v>
      </c>
      <c r="G10" s="68">
        <f t="shared" si="0"/>
        <v>943.5</v>
      </c>
      <c r="H10" s="38">
        <v>0.5625</v>
      </c>
      <c r="I10" s="38">
        <v>0.55763888888888891</v>
      </c>
      <c r="J10" s="38">
        <f>Table_1[[#This Row],[End of Synthesis
(EOS) (hhmm)]]-Table_1[[#This Row],[Time of Elution
(EOE) (hhmm)]]</f>
        <v>4.8611111111110938E-3</v>
      </c>
      <c r="K10" s="36">
        <v>97.79</v>
      </c>
      <c r="L10" s="36">
        <v>0.79300000000000004</v>
      </c>
      <c r="M10" s="40">
        <f t="shared" si="1"/>
        <v>3.4459459459459456</v>
      </c>
      <c r="N10" s="41">
        <v>7.4</v>
      </c>
      <c r="O10" s="36">
        <v>4.5</v>
      </c>
      <c r="P10" s="36" t="s">
        <v>510</v>
      </c>
      <c r="Q10" s="36" t="s">
        <v>11</v>
      </c>
      <c r="R10" s="107" t="s">
        <v>480</v>
      </c>
      <c r="T10" s="3"/>
      <c r="U10" s="3"/>
    </row>
    <row r="11" spans="1:24" ht="15" x14ac:dyDescent="0.15">
      <c r="A11" s="34">
        <v>44855.607638888891</v>
      </c>
      <c r="B11" s="58" t="s">
        <v>21</v>
      </c>
      <c r="C11" s="36" t="s">
        <v>496</v>
      </c>
      <c r="D11" s="36" t="s">
        <v>497</v>
      </c>
      <c r="E11" s="36" t="s">
        <v>13</v>
      </c>
      <c r="F11" s="36">
        <v>20.7</v>
      </c>
      <c r="G11" s="68">
        <f t="shared" si="0"/>
        <v>765.9</v>
      </c>
      <c r="H11" s="38">
        <v>0.60763888888888884</v>
      </c>
      <c r="I11" s="38">
        <v>0.60486111111111107</v>
      </c>
      <c r="J11" s="38">
        <f>Table_1[[#This Row],[End of Synthesis
(EOS) (hhmm)]]-Table_1[[#This Row],[Time of Elution
(EOE) (hhmm)]]</f>
        <v>2.7777777777777679E-3</v>
      </c>
      <c r="K11" s="36">
        <v>98</v>
      </c>
      <c r="L11" s="36">
        <v>0.80200000000000005</v>
      </c>
      <c r="M11" s="40">
        <f t="shared" si="1"/>
        <v>2.76</v>
      </c>
      <c r="N11" s="41">
        <v>7.5</v>
      </c>
      <c r="O11" s="36">
        <v>4.25</v>
      </c>
      <c r="P11" s="36" t="s">
        <v>510</v>
      </c>
      <c r="Q11" s="36" t="s">
        <v>11</v>
      </c>
      <c r="R11" s="107" t="s">
        <v>480</v>
      </c>
      <c r="T11" s="3"/>
      <c r="U11" s="3"/>
    </row>
    <row r="12" spans="1:24" ht="15" x14ac:dyDescent="0.15">
      <c r="A12" s="34">
        <v>44858.559027777781</v>
      </c>
      <c r="B12" s="58" t="s">
        <v>22</v>
      </c>
      <c r="C12" s="36" t="s">
        <v>497</v>
      </c>
      <c r="D12" s="36" t="s">
        <v>496</v>
      </c>
      <c r="E12" s="36" t="s">
        <v>10</v>
      </c>
      <c r="F12" s="36">
        <v>26.9</v>
      </c>
      <c r="G12" s="68">
        <f t="shared" si="0"/>
        <v>995.3</v>
      </c>
      <c r="H12" s="38">
        <v>0.55902777777777779</v>
      </c>
      <c r="I12" s="38">
        <v>0.55625000000000002</v>
      </c>
      <c r="J12" s="38">
        <f>Table_1[[#This Row],[End of Synthesis
(EOS) (hhmm)]]-Table_1[[#This Row],[Time of Elution
(EOE) (hhmm)]]</f>
        <v>2.7777777777777679E-3</v>
      </c>
      <c r="K12" s="36">
        <v>98.25</v>
      </c>
      <c r="L12" s="36">
        <v>0.78100000000000003</v>
      </c>
      <c r="M12" s="40">
        <f t="shared" si="1"/>
        <v>3.5866666666666664</v>
      </c>
      <c r="N12" s="41">
        <v>7.5</v>
      </c>
      <c r="O12" s="36">
        <v>4.5</v>
      </c>
      <c r="P12" s="36" t="s">
        <v>510</v>
      </c>
      <c r="Q12" s="36" t="s">
        <v>11</v>
      </c>
      <c r="R12" s="107" t="s">
        <v>480</v>
      </c>
      <c r="T12" s="3"/>
      <c r="U12" s="3"/>
    </row>
    <row r="13" spans="1:24" ht="15" x14ac:dyDescent="0.15">
      <c r="A13" s="34">
        <v>44858.621527777781</v>
      </c>
      <c r="B13" s="58" t="s">
        <v>23</v>
      </c>
      <c r="C13" s="36" t="s">
        <v>496</v>
      </c>
      <c r="D13" s="36" t="s">
        <v>497</v>
      </c>
      <c r="E13" s="36" t="s">
        <v>13</v>
      </c>
      <c r="F13" s="36">
        <v>20.9</v>
      </c>
      <c r="G13" s="68">
        <f t="shared" si="0"/>
        <v>773.3</v>
      </c>
      <c r="H13" s="38">
        <v>0.62152777777777779</v>
      </c>
      <c r="I13" s="38">
        <v>0.61875000000000002</v>
      </c>
      <c r="J13" s="38">
        <f>Table_1[[#This Row],[End of Synthesis
(EOS) (hhmm)]]-Table_1[[#This Row],[Time of Elution
(EOE) (hhmm)]]</f>
        <v>2.7777777777777679E-3</v>
      </c>
      <c r="K13" s="36">
        <v>97.61</v>
      </c>
      <c r="L13" s="36">
        <v>0.81299999999999994</v>
      </c>
      <c r="M13" s="40">
        <f t="shared" si="1"/>
        <v>2.7866666666666666</v>
      </c>
      <c r="N13" s="41">
        <v>7.5</v>
      </c>
      <c r="O13" s="36">
        <v>4.25</v>
      </c>
      <c r="P13" s="36" t="s">
        <v>510</v>
      </c>
      <c r="Q13" s="36" t="s">
        <v>11</v>
      </c>
      <c r="R13" s="107" t="s">
        <v>480</v>
      </c>
      <c r="T13" s="3"/>
      <c r="U13" s="3"/>
    </row>
    <row r="14" spans="1:24" ht="15" x14ac:dyDescent="0.15">
      <c r="A14" s="34">
        <v>44859.5625</v>
      </c>
      <c r="B14" s="58" t="s">
        <v>24</v>
      </c>
      <c r="C14" s="36" t="s">
        <v>497</v>
      </c>
      <c r="D14" s="36" t="s">
        <v>494</v>
      </c>
      <c r="E14" s="36" t="s">
        <v>10</v>
      </c>
      <c r="F14" s="36">
        <v>26.5</v>
      </c>
      <c r="G14" s="68">
        <f t="shared" si="0"/>
        <v>980.5</v>
      </c>
      <c r="H14" s="38">
        <v>0.5625</v>
      </c>
      <c r="I14" s="38">
        <v>0.55972222222222223</v>
      </c>
      <c r="J14" s="38">
        <f>Table_1[[#This Row],[End of Synthesis
(EOS) (hhmm)]]-Table_1[[#This Row],[Time of Elution
(EOE) (hhmm)]]</f>
        <v>2.7777777777777679E-3</v>
      </c>
      <c r="K14" s="36">
        <v>97.05</v>
      </c>
      <c r="L14" s="36">
        <v>0.84599999999999997</v>
      </c>
      <c r="M14" s="40">
        <f t="shared" si="1"/>
        <v>3.5810810810810807</v>
      </c>
      <c r="N14" s="41">
        <v>7.4</v>
      </c>
      <c r="O14" s="36">
        <v>4.5</v>
      </c>
      <c r="P14" s="36" t="s">
        <v>510</v>
      </c>
      <c r="Q14" s="36" t="s">
        <v>11</v>
      </c>
      <c r="R14" s="107" t="s">
        <v>480</v>
      </c>
      <c r="T14" s="3"/>
      <c r="U14" s="3"/>
    </row>
    <row r="15" spans="1:24" ht="15" x14ac:dyDescent="0.15">
      <c r="A15" s="34">
        <v>44860.55972222222</v>
      </c>
      <c r="B15" s="58" t="s">
        <v>25</v>
      </c>
      <c r="C15" s="36" t="s">
        <v>498</v>
      </c>
      <c r="D15" s="36" t="s">
        <v>494</v>
      </c>
      <c r="E15" s="36" t="s">
        <v>10</v>
      </c>
      <c r="F15" s="36">
        <v>25.9</v>
      </c>
      <c r="G15" s="68">
        <f t="shared" si="0"/>
        <v>958.3</v>
      </c>
      <c r="H15" s="38">
        <v>0.55972222222222223</v>
      </c>
      <c r="I15" s="38">
        <v>0.55694444444444446</v>
      </c>
      <c r="J15" s="38">
        <f>Table_1[[#This Row],[End of Synthesis
(EOS) (hhmm)]]-Table_1[[#This Row],[Time of Elution
(EOE) (hhmm)]]</f>
        <v>2.7777777777777679E-3</v>
      </c>
      <c r="K15" s="36">
        <v>98.3</v>
      </c>
      <c r="L15" s="36">
        <v>0.86</v>
      </c>
      <c r="M15" s="40">
        <f t="shared" si="1"/>
        <v>3.4533333333333331</v>
      </c>
      <c r="N15" s="41">
        <v>7.5</v>
      </c>
      <c r="O15" s="36">
        <v>4.5</v>
      </c>
      <c r="P15" s="36" t="s">
        <v>510</v>
      </c>
      <c r="Q15" s="36" t="s">
        <v>11</v>
      </c>
      <c r="R15" s="107" t="s">
        <v>480</v>
      </c>
      <c r="T15" s="3"/>
      <c r="U15" s="3"/>
    </row>
    <row r="16" spans="1:24" ht="15" x14ac:dyDescent="0.15">
      <c r="A16" s="34">
        <v>44860.620138888888</v>
      </c>
      <c r="B16" s="58" t="s">
        <v>26</v>
      </c>
      <c r="C16" s="36" t="s">
        <v>494</v>
      </c>
      <c r="D16" s="36" t="s">
        <v>498</v>
      </c>
      <c r="E16" s="36" t="s">
        <v>13</v>
      </c>
      <c r="F16" s="36">
        <v>20.7</v>
      </c>
      <c r="G16" s="68">
        <f t="shared" si="0"/>
        <v>765.9</v>
      </c>
      <c r="H16" s="38">
        <v>0.62013888888888891</v>
      </c>
      <c r="I16" s="38">
        <v>0.61736111111111114</v>
      </c>
      <c r="J16" s="38">
        <f>Table_1[[#This Row],[End of Synthesis
(EOS) (hhmm)]]-Table_1[[#This Row],[Time of Elution
(EOE) (hhmm)]]</f>
        <v>2.7777777777777679E-3</v>
      </c>
      <c r="K16" s="36">
        <v>98.95</v>
      </c>
      <c r="L16" s="36">
        <v>0.85599999999999998</v>
      </c>
      <c r="M16" s="40">
        <f t="shared" si="1"/>
        <v>2.8356164383561642</v>
      </c>
      <c r="N16" s="41">
        <v>7.3</v>
      </c>
      <c r="O16" s="36">
        <v>4.25</v>
      </c>
      <c r="P16" s="36" t="s">
        <v>510</v>
      </c>
      <c r="Q16" s="36" t="s">
        <v>11</v>
      </c>
      <c r="R16" s="107" t="s">
        <v>480</v>
      </c>
      <c r="T16" s="3"/>
      <c r="U16" s="3"/>
    </row>
    <row r="17" spans="1:21" ht="15" x14ac:dyDescent="0.15">
      <c r="A17" s="34">
        <v>44872.571527777778</v>
      </c>
      <c r="B17" s="58" t="s">
        <v>27</v>
      </c>
      <c r="C17" s="36" t="s">
        <v>496</v>
      </c>
      <c r="D17" s="36" t="s">
        <v>494</v>
      </c>
      <c r="E17" s="36" t="s">
        <v>13</v>
      </c>
      <c r="F17" s="36">
        <v>20.100000000000001</v>
      </c>
      <c r="G17" s="68">
        <f t="shared" si="0"/>
        <v>743.7</v>
      </c>
      <c r="H17" s="38">
        <v>0.57152777777777775</v>
      </c>
      <c r="I17" s="38">
        <v>0.56874999999999998</v>
      </c>
      <c r="J17" s="38">
        <f>Table_1[[#This Row],[End of Synthesis
(EOS) (hhmm)]]-Table_1[[#This Row],[Time of Elution
(EOE) (hhmm)]]</f>
        <v>2.7777777777777679E-3</v>
      </c>
      <c r="K17" s="36">
        <v>98.55</v>
      </c>
      <c r="L17" s="36">
        <v>0.83499999999999996</v>
      </c>
      <c r="M17" s="40">
        <f t="shared" si="1"/>
        <v>2.7162162162162162</v>
      </c>
      <c r="N17" s="41">
        <v>7.4</v>
      </c>
      <c r="O17" s="36">
        <v>4.25</v>
      </c>
      <c r="P17" s="36" t="s">
        <v>510</v>
      </c>
      <c r="Q17" s="36" t="s">
        <v>11</v>
      </c>
      <c r="R17" s="107" t="s">
        <v>480</v>
      </c>
      <c r="T17" s="3"/>
      <c r="U17" s="3"/>
    </row>
    <row r="18" spans="1:21" ht="15" x14ac:dyDescent="0.15">
      <c r="A18" s="34">
        <v>44872.601388888892</v>
      </c>
      <c r="B18" s="58" t="s">
        <v>28</v>
      </c>
      <c r="C18" s="36" t="s">
        <v>496</v>
      </c>
      <c r="D18" s="36" t="s">
        <v>494</v>
      </c>
      <c r="E18" s="36" t="s">
        <v>10</v>
      </c>
      <c r="F18" s="36">
        <v>27.5</v>
      </c>
      <c r="G18" s="68">
        <f t="shared" si="0"/>
        <v>1017.5</v>
      </c>
      <c r="H18" s="38">
        <v>0.60138888888888886</v>
      </c>
      <c r="I18" s="38">
        <v>0.59930555555555554</v>
      </c>
      <c r="J18" s="38">
        <f>Table_1[[#This Row],[End of Synthesis
(EOS) (hhmm)]]-Table_1[[#This Row],[Time of Elution
(EOE) (hhmm)]]</f>
        <v>2.0833333333333259E-3</v>
      </c>
      <c r="K18" s="36">
        <v>97.74</v>
      </c>
      <c r="L18" s="36">
        <v>0.85</v>
      </c>
      <c r="M18" s="40">
        <f t="shared" si="1"/>
        <v>3.7162162162162162</v>
      </c>
      <c r="N18" s="41">
        <v>7.4</v>
      </c>
      <c r="O18" s="36">
        <v>4.25</v>
      </c>
      <c r="P18" s="36" t="s">
        <v>510</v>
      </c>
      <c r="Q18" s="36" t="s">
        <v>11</v>
      </c>
      <c r="R18" s="108" t="s">
        <v>480</v>
      </c>
    </row>
    <row r="19" spans="1:21" ht="15" x14ac:dyDescent="0.15">
      <c r="A19" s="34">
        <v>44873.561111111114</v>
      </c>
      <c r="B19" s="58" t="s">
        <v>29</v>
      </c>
      <c r="C19" s="36" t="s">
        <v>496</v>
      </c>
      <c r="D19" s="36" t="s">
        <v>497</v>
      </c>
      <c r="E19" s="36" t="s">
        <v>10</v>
      </c>
      <c r="F19" s="36">
        <v>25</v>
      </c>
      <c r="G19" s="68">
        <f t="shared" si="0"/>
        <v>925</v>
      </c>
      <c r="H19" s="38">
        <v>0.56111111111111112</v>
      </c>
      <c r="I19" s="38">
        <v>0.55763888888888891</v>
      </c>
      <c r="J19" s="38">
        <f>Table_1[[#This Row],[End of Synthesis
(EOS) (hhmm)]]-Table_1[[#This Row],[Time of Elution
(EOE) (hhmm)]]</f>
        <v>3.4722222222222099E-3</v>
      </c>
      <c r="K19" s="36">
        <v>97.58</v>
      </c>
      <c r="L19" s="36">
        <v>0.89400000000000002</v>
      </c>
      <c r="M19" s="40">
        <f t="shared" si="1"/>
        <v>3.4722222222222223</v>
      </c>
      <c r="N19" s="41">
        <v>7.2</v>
      </c>
      <c r="O19" s="36">
        <v>4.25</v>
      </c>
      <c r="P19" s="36" t="s">
        <v>510</v>
      </c>
      <c r="Q19" s="36" t="s">
        <v>11</v>
      </c>
      <c r="R19" s="108" t="s">
        <v>480</v>
      </c>
    </row>
    <row r="20" spans="1:21" ht="15" x14ac:dyDescent="0.15">
      <c r="A20" s="34">
        <v>44873.613888888889</v>
      </c>
      <c r="B20" s="58" t="s">
        <v>30</v>
      </c>
      <c r="C20" s="36" t="s">
        <v>497</v>
      </c>
      <c r="D20" s="36" t="s">
        <v>496</v>
      </c>
      <c r="E20" s="36" t="s">
        <v>13</v>
      </c>
      <c r="F20" s="36">
        <v>19.559999999999999</v>
      </c>
      <c r="G20" s="68">
        <f t="shared" si="0"/>
        <v>723.71999999999991</v>
      </c>
      <c r="H20" s="38">
        <v>0.61388888888888893</v>
      </c>
      <c r="I20" s="38">
        <v>0.60902777777777772</v>
      </c>
      <c r="J20" s="38">
        <f>Table_1[[#This Row],[End of Synthesis
(EOS) (hhmm)]]-Table_1[[#This Row],[Time of Elution
(EOE) (hhmm)]]</f>
        <v>4.8611111111112049E-3</v>
      </c>
      <c r="K20" s="36">
        <v>97.9</v>
      </c>
      <c r="L20" s="36">
        <v>0.82</v>
      </c>
      <c r="M20" s="40">
        <f t="shared" si="1"/>
        <v>2.7166666666666663</v>
      </c>
      <c r="N20" s="41">
        <v>7.2</v>
      </c>
      <c r="O20" s="36">
        <v>4.5</v>
      </c>
      <c r="P20" s="36" t="s">
        <v>510</v>
      </c>
      <c r="Q20" s="36" t="s">
        <v>11</v>
      </c>
      <c r="R20" s="108" t="s">
        <v>480</v>
      </c>
    </row>
    <row r="21" spans="1:21" ht="15" x14ac:dyDescent="0.15">
      <c r="A21" s="34">
        <v>44874.558333333334</v>
      </c>
      <c r="B21" s="58" t="s">
        <v>31</v>
      </c>
      <c r="C21" s="36" t="s">
        <v>498</v>
      </c>
      <c r="D21" s="36" t="s">
        <v>496</v>
      </c>
      <c r="E21" s="36" t="s">
        <v>10</v>
      </c>
      <c r="F21" s="36">
        <v>24.8</v>
      </c>
      <c r="G21" s="68">
        <f t="shared" si="0"/>
        <v>917.6</v>
      </c>
      <c r="H21" s="38">
        <v>0.55833333333333335</v>
      </c>
      <c r="I21" s="38">
        <v>0.5541666666666667</v>
      </c>
      <c r="J21" s="38">
        <f>Table_1[[#This Row],[End of Synthesis
(EOS) (hhmm)]]-Table_1[[#This Row],[Time of Elution
(EOE) (hhmm)]]</f>
        <v>4.1666666666666519E-3</v>
      </c>
      <c r="K21" s="36">
        <v>96.94</v>
      </c>
      <c r="L21" s="36">
        <v>0.83699999999999997</v>
      </c>
      <c r="M21" s="40">
        <f t="shared" si="1"/>
        <v>3.397260273972603</v>
      </c>
      <c r="N21" s="41">
        <v>7.3</v>
      </c>
      <c r="O21" s="36">
        <v>4</v>
      </c>
      <c r="P21" s="36" t="s">
        <v>510</v>
      </c>
      <c r="Q21" s="36" t="s">
        <v>11</v>
      </c>
      <c r="R21" s="108" t="s">
        <v>480</v>
      </c>
    </row>
    <row r="22" spans="1:21" ht="15" x14ac:dyDescent="0.15">
      <c r="A22" s="34">
        <v>44874.615972222222</v>
      </c>
      <c r="B22" s="58" t="s">
        <v>32</v>
      </c>
      <c r="C22" s="36" t="s">
        <v>496</v>
      </c>
      <c r="D22" s="36" t="s">
        <v>498</v>
      </c>
      <c r="E22" s="36" t="s">
        <v>13</v>
      </c>
      <c r="F22" s="36">
        <v>20.3</v>
      </c>
      <c r="G22" s="68">
        <f t="shared" si="0"/>
        <v>751.1</v>
      </c>
      <c r="H22" s="38">
        <v>0.61597222222222225</v>
      </c>
      <c r="I22" s="38">
        <v>0.61250000000000004</v>
      </c>
      <c r="J22" s="38">
        <f>Table_1[[#This Row],[End of Synthesis
(EOS) (hhmm)]]-Table_1[[#This Row],[Time of Elution
(EOE) (hhmm)]]</f>
        <v>3.4722222222222099E-3</v>
      </c>
      <c r="K22" s="36">
        <v>97.63</v>
      </c>
      <c r="L22" s="36">
        <v>0.84199999999999997</v>
      </c>
      <c r="M22" s="40">
        <f t="shared" si="1"/>
        <v>2.7808219178082192</v>
      </c>
      <c r="N22" s="36">
        <v>7.3</v>
      </c>
      <c r="O22" s="36">
        <v>4.25</v>
      </c>
      <c r="P22" s="36" t="s">
        <v>510</v>
      </c>
      <c r="Q22" s="36" t="s">
        <v>11</v>
      </c>
      <c r="R22" s="108" t="s">
        <v>480</v>
      </c>
    </row>
    <row r="23" spans="1:21" ht="15" x14ac:dyDescent="0.15">
      <c r="A23" s="34">
        <v>44875.557638888888</v>
      </c>
      <c r="B23" s="58" t="s">
        <v>33</v>
      </c>
      <c r="C23" s="36" t="s">
        <v>496</v>
      </c>
      <c r="D23" s="36" t="s">
        <v>494</v>
      </c>
      <c r="E23" s="36" t="s">
        <v>13</v>
      </c>
      <c r="F23" s="36">
        <v>18.399999999999999</v>
      </c>
      <c r="G23" s="68">
        <f t="shared" si="0"/>
        <v>680.8</v>
      </c>
      <c r="H23" s="38">
        <v>0.55763888888888891</v>
      </c>
      <c r="I23" s="38">
        <v>0.5541666666666667</v>
      </c>
      <c r="J23" s="38">
        <f>Table_1[[#This Row],[End of Synthesis
(EOS) (hhmm)]]-Table_1[[#This Row],[Time of Elution
(EOE) (hhmm)]]</f>
        <v>3.4722222222222099E-3</v>
      </c>
      <c r="K23" s="36">
        <v>97.76</v>
      </c>
      <c r="L23" s="36">
        <v>0.89</v>
      </c>
      <c r="M23" s="40">
        <f t="shared" si="1"/>
        <v>2.5205479452054793</v>
      </c>
      <c r="N23" s="36">
        <v>7.3</v>
      </c>
      <c r="O23" s="36">
        <v>4.25</v>
      </c>
      <c r="P23" s="36" t="s">
        <v>510</v>
      </c>
      <c r="Q23" s="36" t="s">
        <v>11</v>
      </c>
      <c r="R23" s="108" t="s">
        <v>480</v>
      </c>
    </row>
    <row r="24" spans="1:21" ht="15" x14ac:dyDescent="0.15">
      <c r="A24" s="34">
        <v>44875.606249999997</v>
      </c>
      <c r="B24" s="58" t="s">
        <v>34</v>
      </c>
      <c r="C24" s="36" t="s">
        <v>494</v>
      </c>
      <c r="D24" s="36" t="s">
        <v>496</v>
      </c>
      <c r="E24" s="36" t="s">
        <v>10</v>
      </c>
      <c r="F24" s="36">
        <v>26.3</v>
      </c>
      <c r="G24" s="68">
        <f t="shared" si="0"/>
        <v>973.1</v>
      </c>
      <c r="H24" s="38">
        <v>0.60624999999999996</v>
      </c>
      <c r="I24" s="38">
        <v>0.60277777777777775</v>
      </c>
      <c r="J24" s="38">
        <f>Table_1[[#This Row],[End of Synthesis
(EOS) (hhmm)]]-Table_1[[#This Row],[Time of Elution
(EOE) (hhmm)]]</f>
        <v>3.4722222222222099E-3</v>
      </c>
      <c r="K24" s="36">
        <v>98.93</v>
      </c>
      <c r="L24" s="36">
        <v>0.77500000000000002</v>
      </c>
      <c r="M24" s="40">
        <f t="shared" si="1"/>
        <v>3.5540540540540539</v>
      </c>
      <c r="N24" s="36">
        <v>7.4</v>
      </c>
      <c r="O24" s="36">
        <v>4.5</v>
      </c>
      <c r="P24" s="36" t="s">
        <v>510</v>
      </c>
      <c r="Q24" s="36" t="s">
        <v>11</v>
      </c>
      <c r="R24" s="108" t="s">
        <v>480</v>
      </c>
    </row>
    <row r="25" spans="1:21" ht="15" x14ac:dyDescent="0.15">
      <c r="A25" s="34">
        <v>44876.563194444447</v>
      </c>
      <c r="B25" s="58" t="s">
        <v>35</v>
      </c>
      <c r="C25" s="36" t="s">
        <v>497</v>
      </c>
      <c r="D25" s="36" t="s">
        <v>494</v>
      </c>
      <c r="E25" s="36" t="s">
        <v>13</v>
      </c>
      <c r="F25" s="36">
        <v>18</v>
      </c>
      <c r="G25" s="68">
        <f t="shared" si="0"/>
        <v>666</v>
      </c>
      <c r="H25" s="38">
        <v>0.56319444444444444</v>
      </c>
      <c r="I25" s="38">
        <v>0.55902777777777779</v>
      </c>
      <c r="J25" s="38">
        <f>Table_1[[#This Row],[End of Synthesis
(EOS) (hhmm)]]-Table_1[[#This Row],[Time of Elution
(EOE) (hhmm)]]</f>
        <v>4.1666666666666519E-3</v>
      </c>
      <c r="K25" s="36">
        <v>98.9</v>
      </c>
      <c r="L25" s="36">
        <v>0.79300000000000004</v>
      </c>
      <c r="M25" s="40">
        <f t="shared" si="1"/>
        <v>2.4657534246575343</v>
      </c>
      <c r="N25" s="36">
        <v>7.3</v>
      </c>
      <c r="O25" s="36">
        <v>4.5</v>
      </c>
      <c r="P25" s="36" t="s">
        <v>510</v>
      </c>
      <c r="Q25" s="36" t="s">
        <v>11</v>
      </c>
      <c r="R25" s="108" t="s">
        <v>480</v>
      </c>
    </row>
    <row r="26" spans="1:21" ht="15" x14ac:dyDescent="0.15">
      <c r="A26" s="34">
        <v>44876.613194444442</v>
      </c>
      <c r="B26" s="58" t="s">
        <v>36</v>
      </c>
      <c r="C26" s="36" t="s">
        <v>494</v>
      </c>
      <c r="D26" s="36" t="s">
        <v>497</v>
      </c>
      <c r="E26" s="36" t="s">
        <v>10</v>
      </c>
      <c r="F26" s="36">
        <v>25.8</v>
      </c>
      <c r="G26" s="68">
        <f t="shared" si="0"/>
        <v>954.6</v>
      </c>
      <c r="H26" s="38">
        <v>0.61319444444444449</v>
      </c>
      <c r="I26" s="38">
        <v>0.60902777777777772</v>
      </c>
      <c r="J26" s="38">
        <f>Table_1[[#This Row],[End of Synthesis
(EOS) (hhmm)]]-Table_1[[#This Row],[Time of Elution
(EOE) (hhmm)]]</f>
        <v>4.1666666666667629E-3</v>
      </c>
      <c r="K26" s="36">
        <v>97.44</v>
      </c>
      <c r="L26" s="36">
        <v>0.79600000000000004</v>
      </c>
      <c r="M26" s="40">
        <f t="shared" si="1"/>
        <v>3.5342465753424661</v>
      </c>
      <c r="N26" s="36">
        <v>7.3</v>
      </c>
      <c r="O26" s="36">
        <v>4.25</v>
      </c>
      <c r="P26" s="36" t="s">
        <v>510</v>
      </c>
      <c r="Q26" s="36" t="s">
        <v>11</v>
      </c>
      <c r="R26" s="108" t="s">
        <v>480</v>
      </c>
    </row>
    <row r="27" spans="1:21" ht="15" x14ac:dyDescent="0.15">
      <c r="A27" s="34">
        <v>44879.561111111114</v>
      </c>
      <c r="B27" s="58" t="s">
        <v>37</v>
      </c>
      <c r="C27" s="36" t="s">
        <v>496</v>
      </c>
      <c r="D27" s="36" t="s">
        <v>497</v>
      </c>
      <c r="E27" s="36" t="s">
        <v>13</v>
      </c>
      <c r="F27" s="36">
        <v>19.079999999999998</v>
      </c>
      <c r="G27" s="68">
        <f t="shared" si="0"/>
        <v>705.95999999999992</v>
      </c>
      <c r="H27" s="38">
        <v>0.56111111111111112</v>
      </c>
      <c r="I27" s="38">
        <v>0.55694444444444446</v>
      </c>
      <c r="J27" s="38">
        <f>Table_1[[#This Row],[End of Synthesis
(EOS) (hhmm)]]-Table_1[[#This Row],[Time of Elution
(EOE) (hhmm)]]</f>
        <v>4.1666666666666519E-3</v>
      </c>
      <c r="K27" s="36">
        <v>98.43</v>
      </c>
      <c r="L27" s="36">
        <v>0.88700000000000001</v>
      </c>
      <c r="M27" s="40">
        <f t="shared" si="1"/>
        <v>2.65</v>
      </c>
      <c r="N27" s="36">
        <v>7.2</v>
      </c>
      <c r="O27" s="36">
        <v>4.25</v>
      </c>
      <c r="P27" s="36" t="s">
        <v>510</v>
      </c>
      <c r="Q27" s="36" t="s">
        <v>11</v>
      </c>
      <c r="R27" s="108" t="s">
        <v>480</v>
      </c>
    </row>
    <row r="28" spans="1:21" ht="15" x14ac:dyDescent="0.15">
      <c r="A28" s="34">
        <v>44879.603472222225</v>
      </c>
      <c r="B28" s="58" t="s">
        <v>38</v>
      </c>
      <c r="C28" s="36" t="s">
        <v>497</v>
      </c>
      <c r="D28" s="36" t="s">
        <v>496</v>
      </c>
      <c r="E28" s="36" t="s">
        <v>10</v>
      </c>
      <c r="F28" s="36">
        <v>26.2</v>
      </c>
      <c r="G28" s="68">
        <f t="shared" si="0"/>
        <v>969.4</v>
      </c>
      <c r="H28" s="38">
        <v>0.60347222222222219</v>
      </c>
      <c r="I28" s="38">
        <v>0.6</v>
      </c>
      <c r="J28" s="38">
        <f>Table_1[[#This Row],[End of Synthesis
(EOS) (hhmm)]]-Table_1[[#This Row],[Time of Elution
(EOE) (hhmm)]]</f>
        <v>3.4722222222222099E-3</v>
      </c>
      <c r="K28" s="36">
        <v>97.97</v>
      </c>
      <c r="L28" s="36">
        <v>0.92500000000000004</v>
      </c>
      <c r="M28" s="40">
        <f t="shared" si="1"/>
        <v>3.4933333333333332</v>
      </c>
      <c r="N28" s="36">
        <v>7.5</v>
      </c>
      <c r="O28" s="36">
        <v>4.5</v>
      </c>
      <c r="P28" s="36" t="s">
        <v>510</v>
      </c>
      <c r="Q28" s="36" t="s">
        <v>11</v>
      </c>
      <c r="R28" s="108" t="s">
        <v>480</v>
      </c>
    </row>
    <row r="29" spans="1:21" ht="15" x14ac:dyDescent="0.15">
      <c r="A29" s="34">
        <v>44880.563194444447</v>
      </c>
      <c r="B29" s="58" t="s">
        <v>39</v>
      </c>
      <c r="C29" s="36" t="s">
        <v>498</v>
      </c>
      <c r="D29" s="36" t="s">
        <v>496</v>
      </c>
      <c r="E29" s="36" t="s">
        <v>13</v>
      </c>
      <c r="F29" s="36">
        <v>19.149999999999999</v>
      </c>
      <c r="G29" s="68">
        <f t="shared" si="0"/>
        <v>708.55</v>
      </c>
      <c r="H29" s="38">
        <v>0.56319444444444444</v>
      </c>
      <c r="I29" s="38">
        <v>0.55833333333333335</v>
      </c>
      <c r="J29" s="38">
        <f>Table_1[[#This Row],[End of Synthesis
(EOS) (hhmm)]]-Table_1[[#This Row],[Time of Elution
(EOE) (hhmm)]]</f>
        <v>4.8611111111110938E-3</v>
      </c>
      <c r="K29" s="36">
        <v>97.7</v>
      </c>
      <c r="L29" s="36">
        <v>0.82699999999999996</v>
      </c>
      <c r="M29" s="40">
        <f t="shared" si="1"/>
        <v>2.7357142857142853</v>
      </c>
      <c r="N29" s="36">
        <v>7</v>
      </c>
      <c r="O29" s="36">
        <v>4</v>
      </c>
      <c r="P29" s="36" t="s">
        <v>510</v>
      </c>
      <c r="Q29" s="36" t="s">
        <v>11</v>
      </c>
      <c r="R29" s="108" t="s">
        <v>480</v>
      </c>
    </row>
    <row r="30" spans="1:21" ht="15" x14ac:dyDescent="0.15">
      <c r="A30" s="34">
        <v>44880.617361111108</v>
      </c>
      <c r="B30" s="58" t="s">
        <v>40</v>
      </c>
      <c r="C30" s="36" t="s">
        <v>496</v>
      </c>
      <c r="D30" s="36" t="s">
        <v>497</v>
      </c>
      <c r="E30" s="36" t="s">
        <v>10</v>
      </c>
      <c r="F30" s="36">
        <v>26</v>
      </c>
      <c r="G30" s="68">
        <f t="shared" si="0"/>
        <v>962</v>
      </c>
      <c r="H30" s="38">
        <v>0.61736111111111114</v>
      </c>
      <c r="I30" s="38">
        <v>0.61319444444444449</v>
      </c>
      <c r="J30" s="38">
        <f>Table_1[[#This Row],[End of Synthesis
(EOS) (hhmm)]]-Table_1[[#This Row],[Time of Elution
(EOE) (hhmm)]]</f>
        <v>4.1666666666666519E-3</v>
      </c>
      <c r="K30" s="36">
        <v>96.57</v>
      </c>
      <c r="L30" s="36">
        <v>0.97799999999999998</v>
      </c>
      <c r="M30" s="40">
        <f t="shared" si="1"/>
        <v>3.4666666666666668</v>
      </c>
      <c r="N30" s="36">
        <v>7.5</v>
      </c>
      <c r="O30" s="36">
        <v>4.25</v>
      </c>
      <c r="P30" s="36" t="s">
        <v>510</v>
      </c>
      <c r="Q30" s="36" t="s">
        <v>11</v>
      </c>
      <c r="R30" s="108" t="s">
        <v>480</v>
      </c>
    </row>
    <row r="31" spans="1:21" ht="15" x14ac:dyDescent="0.15">
      <c r="A31" s="34">
        <v>44881.556944444441</v>
      </c>
      <c r="B31" s="58" t="s">
        <v>41</v>
      </c>
      <c r="C31" s="36" t="s">
        <v>498</v>
      </c>
      <c r="D31" s="36" t="s">
        <v>496</v>
      </c>
      <c r="E31" s="36" t="s">
        <v>10</v>
      </c>
      <c r="F31" s="36">
        <v>24.2</v>
      </c>
      <c r="G31" s="68">
        <f t="shared" si="0"/>
        <v>895.4</v>
      </c>
      <c r="H31" s="38">
        <v>0.55694444444444446</v>
      </c>
      <c r="I31" s="38">
        <v>0.55208333333333337</v>
      </c>
      <c r="J31" s="38">
        <f>Table_1[[#This Row],[End of Synthesis
(EOS) (hhmm)]]-Table_1[[#This Row],[Time of Elution
(EOE) (hhmm)]]</f>
        <v>4.8611111111110938E-3</v>
      </c>
      <c r="K31" s="36">
        <v>98.15</v>
      </c>
      <c r="L31" s="36">
        <v>0.82699999999999996</v>
      </c>
      <c r="M31" s="40">
        <f t="shared" si="1"/>
        <v>3.2266666666666666</v>
      </c>
      <c r="N31" s="36">
        <v>7.5</v>
      </c>
      <c r="O31" s="36">
        <v>4.5</v>
      </c>
      <c r="P31" s="36" t="s">
        <v>510</v>
      </c>
      <c r="Q31" s="36" t="s">
        <v>11</v>
      </c>
      <c r="R31" s="108" t="s">
        <v>480</v>
      </c>
    </row>
    <row r="32" spans="1:21" ht="15" x14ac:dyDescent="0.15">
      <c r="A32" s="34">
        <v>44882.560416666667</v>
      </c>
      <c r="B32" s="58" t="s">
        <v>42</v>
      </c>
      <c r="C32" s="36" t="s">
        <v>496</v>
      </c>
      <c r="D32" s="36" t="s">
        <v>494</v>
      </c>
      <c r="E32" s="36" t="s">
        <v>10</v>
      </c>
      <c r="F32" s="36">
        <v>26.2</v>
      </c>
      <c r="G32" s="68">
        <f t="shared" si="0"/>
        <v>969.4</v>
      </c>
      <c r="H32" s="38">
        <v>0.56041666666666667</v>
      </c>
      <c r="I32" s="38">
        <v>0.55694444444444446</v>
      </c>
      <c r="J32" s="38">
        <f>Table_1[[#This Row],[End of Synthesis
(EOS) (hhmm)]]-Table_1[[#This Row],[Time of Elution
(EOE) (hhmm)]]</f>
        <v>3.4722222222222099E-3</v>
      </c>
      <c r="K32" s="36">
        <v>97.01</v>
      </c>
      <c r="L32" s="36">
        <v>0.73699999999999999</v>
      </c>
      <c r="M32" s="40">
        <f t="shared" si="1"/>
        <v>3.5405405405405403</v>
      </c>
      <c r="N32" s="36">
        <v>7.4</v>
      </c>
      <c r="O32" s="36">
        <v>4.5</v>
      </c>
      <c r="P32" s="36" t="s">
        <v>510</v>
      </c>
      <c r="Q32" s="36" t="s">
        <v>11</v>
      </c>
      <c r="R32" s="108" t="s">
        <v>480</v>
      </c>
    </row>
    <row r="33" spans="1:18" ht="15" x14ac:dyDescent="0.15">
      <c r="A33" s="34">
        <v>44882.613194444442</v>
      </c>
      <c r="B33" s="58" t="s">
        <v>43</v>
      </c>
      <c r="C33" s="36" t="s">
        <v>494</v>
      </c>
      <c r="D33" s="36" t="s">
        <v>496</v>
      </c>
      <c r="E33" s="36" t="s">
        <v>13</v>
      </c>
      <c r="F33" s="36">
        <v>19.04</v>
      </c>
      <c r="G33" s="68">
        <f t="shared" si="0"/>
        <v>704.48</v>
      </c>
      <c r="H33" s="38">
        <v>0.61319444444444449</v>
      </c>
      <c r="I33" s="38">
        <v>0.60972222222222228</v>
      </c>
      <c r="J33" s="38">
        <f>Table_1[[#This Row],[End of Synthesis
(EOS) (hhmm)]]-Table_1[[#This Row],[Time of Elution
(EOE) (hhmm)]]</f>
        <v>3.4722222222222099E-3</v>
      </c>
      <c r="K33" s="36">
        <v>98.75</v>
      </c>
      <c r="L33" s="36">
        <v>0.80900000000000005</v>
      </c>
      <c r="M33" s="40">
        <f t="shared" si="1"/>
        <v>2.6082191780821917</v>
      </c>
      <c r="N33" s="36">
        <v>7.3</v>
      </c>
      <c r="O33" s="36">
        <v>4.5</v>
      </c>
      <c r="P33" s="36" t="s">
        <v>510</v>
      </c>
      <c r="Q33" s="36" t="s">
        <v>11</v>
      </c>
      <c r="R33" s="108" t="s">
        <v>480</v>
      </c>
    </row>
    <row r="34" spans="1:18" ht="15" x14ac:dyDescent="0.15">
      <c r="A34" s="34">
        <v>44883.55972222222</v>
      </c>
      <c r="B34" s="58" t="s">
        <v>44</v>
      </c>
      <c r="C34" s="36" t="s">
        <v>496</v>
      </c>
      <c r="D34" s="36" t="s">
        <v>498</v>
      </c>
      <c r="E34" s="36" t="s">
        <v>10</v>
      </c>
      <c r="F34" s="36">
        <v>24.5</v>
      </c>
      <c r="G34" s="68">
        <f t="shared" si="0"/>
        <v>906.5</v>
      </c>
      <c r="H34" s="38">
        <v>0.55972222222222223</v>
      </c>
      <c r="I34" s="38">
        <v>0.55555555555555558</v>
      </c>
      <c r="J34" s="38">
        <f>Table_1[[#This Row],[End of Synthesis
(EOS) (hhmm)]]-Table_1[[#This Row],[Time of Elution
(EOE) (hhmm)]]</f>
        <v>4.1666666666666519E-3</v>
      </c>
      <c r="K34" s="36">
        <v>98.09</v>
      </c>
      <c r="L34" s="36">
        <v>0.86699999999999999</v>
      </c>
      <c r="M34" s="40">
        <f t="shared" si="1"/>
        <v>3.3561643835616439</v>
      </c>
      <c r="N34" s="36">
        <v>7.3</v>
      </c>
      <c r="O34" s="36">
        <v>4.25</v>
      </c>
      <c r="P34" s="36" t="s">
        <v>510</v>
      </c>
      <c r="Q34" s="36" t="s">
        <v>11</v>
      </c>
      <c r="R34" s="108" t="s">
        <v>480</v>
      </c>
    </row>
    <row r="35" spans="1:18" ht="16" thickBot="1" x14ac:dyDescent="0.2">
      <c r="A35" s="43">
        <v>44883.61041666667</v>
      </c>
      <c r="B35" s="105" t="s">
        <v>45</v>
      </c>
      <c r="C35" s="45" t="s">
        <v>498</v>
      </c>
      <c r="D35" s="45" t="s">
        <v>496</v>
      </c>
      <c r="E35" s="45" t="s">
        <v>13</v>
      </c>
      <c r="F35" s="45">
        <v>19.57</v>
      </c>
      <c r="G35" s="71">
        <f t="shared" si="0"/>
        <v>724.09</v>
      </c>
      <c r="H35" s="47">
        <v>0.61041666666666672</v>
      </c>
      <c r="I35" s="47">
        <v>0.60624999999999996</v>
      </c>
      <c r="J35" s="47">
        <f>Table_1[[#This Row],[End of Synthesis
(EOS) (hhmm)]]-Table_1[[#This Row],[Time of Elution
(EOE) (hhmm)]]</f>
        <v>4.1666666666667629E-3</v>
      </c>
      <c r="K35" s="45">
        <v>97.26</v>
      </c>
      <c r="L35" s="45">
        <v>0.81100000000000005</v>
      </c>
      <c r="M35" s="48">
        <f t="shared" si="1"/>
        <v>2.6093333333333333</v>
      </c>
      <c r="N35" s="45">
        <v>7.5</v>
      </c>
      <c r="O35" s="45">
        <v>4.5</v>
      </c>
      <c r="P35" s="45" t="s">
        <v>510</v>
      </c>
      <c r="Q35" s="45" t="s">
        <v>11</v>
      </c>
      <c r="R35" s="109" t="s">
        <v>480</v>
      </c>
    </row>
    <row r="36" spans="1:18" ht="16" thickTop="1" x14ac:dyDescent="0.15">
      <c r="A36" s="72">
        <v>44967.564583333333</v>
      </c>
      <c r="B36" s="51" t="s">
        <v>46</v>
      </c>
      <c r="C36" s="52" t="s">
        <v>497</v>
      </c>
      <c r="D36" s="52" t="s">
        <v>494</v>
      </c>
      <c r="E36" s="52" t="s">
        <v>47</v>
      </c>
      <c r="F36" s="52">
        <v>31.1</v>
      </c>
      <c r="G36" s="73">
        <f t="shared" si="0"/>
        <v>1150.7</v>
      </c>
      <c r="H36" s="55">
        <v>0.56458333333333333</v>
      </c>
      <c r="I36" s="55">
        <v>0.55972222222222223</v>
      </c>
      <c r="J36" s="55">
        <f>Table_1[[#This Row],[End of Synthesis
(EOS) (hhmm)]]-Table_1[[#This Row],[Time of Elution
(EOE) (hhmm)]]</f>
        <v>4.8611111111110938E-3</v>
      </c>
      <c r="K36" s="52">
        <v>96.38</v>
      </c>
      <c r="L36" s="52">
        <v>0.78800000000000003</v>
      </c>
      <c r="M36" s="56">
        <f t="shared" si="1"/>
        <v>4.4428571428571431</v>
      </c>
      <c r="N36" s="52">
        <v>7</v>
      </c>
      <c r="O36" s="52">
        <v>4</v>
      </c>
      <c r="P36" s="52" t="s">
        <v>510</v>
      </c>
      <c r="Q36" s="52" t="s">
        <v>11</v>
      </c>
      <c r="R36" s="110" t="s">
        <v>482</v>
      </c>
    </row>
    <row r="37" spans="1:18" ht="15" x14ac:dyDescent="0.15">
      <c r="A37" s="34">
        <v>44970.557638888888</v>
      </c>
      <c r="B37" s="58" t="s">
        <v>48</v>
      </c>
      <c r="C37" s="36" t="s">
        <v>497</v>
      </c>
      <c r="D37" s="36" t="s">
        <v>496</v>
      </c>
      <c r="E37" s="36" t="s">
        <v>47</v>
      </c>
      <c r="F37" s="36">
        <v>30.4</v>
      </c>
      <c r="G37" s="68">
        <f t="shared" si="0"/>
        <v>1124.8</v>
      </c>
      <c r="H37" s="38">
        <v>0.55763888888888891</v>
      </c>
      <c r="I37" s="38">
        <v>0.55277777777777781</v>
      </c>
      <c r="J37" s="38">
        <f>Table_1[[#This Row],[End of Synthesis
(EOS) (hhmm)]]-Table_1[[#This Row],[Time of Elution
(EOE) (hhmm)]]</f>
        <v>4.8611111111110938E-3</v>
      </c>
      <c r="K37" s="36">
        <v>96.6</v>
      </c>
      <c r="L37" s="36">
        <v>0.77</v>
      </c>
      <c r="M37" s="40">
        <f t="shared" si="1"/>
        <v>4.3428571428571425</v>
      </c>
      <c r="N37" s="36">
        <v>7</v>
      </c>
      <c r="O37" s="36">
        <v>4.2</v>
      </c>
      <c r="P37" s="36" t="s">
        <v>510</v>
      </c>
      <c r="Q37" s="36" t="s">
        <v>11</v>
      </c>
      <c r="R37" s="107" t="s">
        <v>482</v>
      </c>
    </row>
    <row r="38" spans="1:18" ht="15" x14ac:dyDescent="0.15">
      <c r="A38" s="34">
        <v>44972.561805555553</v>
      </c>
      <c r="B38" s="58" t="s">
        <v>49</v>
      </c>
      <c r="C38" s="36" t="s">
        <v>494</v>
      </c>
      <c r="D38" s="36" t="s">
        <v>496</v>
      </c>
      <c r="E38" s="36" t="s">
        <v>50</v>
      </c>
      <c r="F38" s="36">
        <v>28.4</v>
      </c>
      <c r="G38" s="68">
        <f t="shared" si="0"/>
        <v>1050.8</v>
      </c>
      <c r="H38" s="38">
        <v>0.56180555555555556</v>
      </c>
      <c r="I38" s="38">
        <v>0.55694444444444446</v>
      </c>
      <c r="J38" s="38">
        <f>Table_1[[#This Row],[End of Synthesis
(EOS) (hhmm)]]-Table_1[[#This Row],[Time of Elution
(EOE) (hhmm)]]</f>
        <v>4.8611111111110938E-3</v>
      </c>
      <c r="K38" s="36">
        <v>96.68</v>
      </c>
      <c r="L38" s="36">
        <v>0.81399999999999995</v>
      </c>
      <c r="M38" s="40">
        <f t="shared" si="1"/>
        <v>4</v>
      </c>
      <c r="N38" s="36">
        <v>7.1</v>
      </c>
      <c r="O38" s="36">
        <v>4.2</v>
      </c>
      <c r="P38" s="36" t="s">
        <v>510</v>
      </c>
      <c r="Q38" s="36" t="s">
        <v>11</v>
      </c>
      <c r="R38" s="107" t="s">
        <v>482</v>
      </c>
    </row>
    <row r="39" spans="1:18" ht="15" x14ac:dyDescent="0.15">
      <c r="A39" s="34">
        <v>44973.563194444447</v>
      </c>
      <c r="B39" s="58" t="s">
        <v>51</v>
      </c>
      <c r="C39" s="36" t="s">
        <v>496</v>
      </c>
      <c r="D39" s="36" t="s">
        <v>498</v>
      </c>
      <c r="E39" s="36" t="s">
        <v>47</v>
      </c>
      <c r="F39" s="36">
        <v>32.4</v>
      </c>
      <c r="G39" s="68">
        <f t="shared" si="0"/>
        <v>1198.8</v>
      </c>
      <c r="H39" s="38">
        <v>0.56319444444444444</v>
      </c>
      <c r="I39" s="38">
        <v>0.55902777777777779</v>
      </c>
      <c r="J39" s="38">
        <f>Table_1[[#This Row],[End of Synthesis
(EOS) (hhmm)]]-Table_1[[#This Row],[Time of Elution
(EOE) (hhmm)]]</f>
        <v>4.1666666666666519E-3</v>
      </c>
      <c r="K39" s="36">
        <v>97.34</v>
      </c>
      <c r="L39" s="36">
        <v>0.81499999999999995</v>
      </c>
      <c r="M39" s="40">
        <f t="shared" si="1"/>
        <v>4.563380281690141</v>
      </c>
      <c r="N39" s="36">
        <v>7.1</v>
      </c>
      <c r="O39" s="36">
        <v>4.25</v>
      </c>
      <c r="P39" s="36" t="s">
        <v>510</v>
      </c>
      <c r="Q39" s="36" t="s">
        <v>11</v>
      </c>
      <c r="R39" s="107" t="s">
        <v>482</v>
      </c>
    </row>
    <row r="40" spans="1:18" ht="15" x14ac:dyDescent="0.15">
      <c r="A40" s="34">
        <v>44974.547222222223</v>
      </c>
      <c r="B40" s="58" t="s">
        <v>52</v>
      </c>
      <c r="C40" s="36" t="s">
        <v>498</v>
      </c>
      <c r="D40" s="36" t="s">
        <v>494</v>
      </c>
      <c r="E40" s="36" t="s">
        <v>50</v>
      </c>
      <c r="F40" s="36">
        <v>29</v>
      </c>
      <c r="G40" s="68">
        <f t="shared" si="0"/>
        <v>1073</v>
      </c>
      <c r="H40" s="38">
        <v>0.54722222222222228</v>
      </c>
      <c r="I40" s="38">
        <v>0.54166666666666663</v>
      </c>
      <c r="J40" s="38">
        <f>Table_1[[#This Row],[End of Synthesis
(EOS) (hhmm)]]-Table_1[[#This Row],[Time of Elution
(EOE) (hhmm)]]</f>
        <v>5.5555555555556468E-3</v>
      </c>
      <c r="K40" s="36">
        <v>98.38</v>
      </c>
      <c r="L40" s="36">
        <v>0.85699999999999998</v>
      </c>
      <c r="M40" s="40">
        <f t="shared" si="1"/>
        <v>3.8666666666666667</v>
      </c>
      <c r="N40" s="36">
        <v>7.5</v>
      </c>
      <c r="O40" s="36">
        <v>4.25</v>
      </c>
      <c r="P40" s="36" t="s">
        <v>510</v>
      </c>
      <c r="Q40" s="36" t="s">
        <v>11</v>
      </c>
      <c r="R40" s="107" t="s">
        <v>482</v>
      </c>
    </row>
    <row r="41" spans="1:18" ht="15" x14ac:dyDescent="0.15">
      <c r="A41" s="34">
        <v>44977.55972222222</v>
      </c>
      <c r="B41" s="58" t="s">
        <v>53</v>
      </c>
      <c r="C41" s="36" t="s">
        <v>497</v>
      </c>
      <c r="D41" s="36" t="s">
        <v>496</v>
      </c>
      <c r="E41" s="36" t="s">
        <v>50</v>
      </c>
      <c r="F41" s="36">
        <v>28.4</v>
      </c>
      <c r="G41" s="68">
        <f t="shared" si="0"/>
        <v>1050.8</v>
      </c>
      <c r="H41" s="38">
        <v>0.55972222222222223</v>
      </c>
      <c r="I41" s="38">
        <v>0.5541666666666667</v>
      </c>
      <c r="J41" s="38">
        <f>Table_1[[#This Row],[End of Synthesis
(EOS) (hhmm)]]-Table_1[[#This Row],[Time of Elution
(EOE) (hhmm)]]</f>
        <v>5.5555555555555358E-3</v>
      </c>
      <c r="K41" s="36">
        <v>96.11</v>
      </c>
      <c r="L41" s="36">
        <v>0.86099999999999999</v>
      </c>
      <c r="M41" s="40">
        <f t="shared" si="1"/>
        <v>3.8904109589041096</v>
      </c>
      <c r="N41" s="36">
        <v>7.3</v>
      </c>
      <c r="O41" s="36">
        <v>4.2</v>
      </c>
      <c r="P41" s="36" t="s">
        <v>510</v>
      </c>
      <c r="Q41" s="36" t="s">
        <v>11</v>
      </c>
      <c r="R41" s="107" t="s">
        <v>482</v>
      </c>
    </row>
    <row r="42" spans="1:18" ht="15" x14ac:dyDescent="0.15">
      <c r="A42" s="34">
        <v>44977.599999999999</v>
      </c>
      <c r="B42" s="58" t="s">
        <v>54</v>
      </c>
      <c r="C42" s="36" t="s">
        <v>496</v>
      </c>
      <c r="D42" s="36" t="s">
        <v>497</v>
      </c>
      <c r="E42" s="36" t="s">
        <v>47</v>
      </c>
      <c r="F42" s="36">
        <v>30.7</v>
      </c>
      <c r="G42" s="68">
        <f t="shared" si="0"/>
        <v>1135.8999999999999</v>
      </c>
      <c r="H42" s="38">
        <v>0.6</v>
      </c>
      <c r="I42" s="38">
        <v>0.59583333333333333</v>
      </c>
      <c r="J42" s="38">
        <f>Table_1[[#This Row],[End of Synthesis
(EOS) (hhmm)]]-Table_1[[#This Row],[Time of Elution
(EOE) (hhmm)]]</f>
        <v>4.1666666666666519E-3</v>
      </c>
      <c r="K42" s="36">
        <v>97.92</v>
      </c>
      <c r="L42" s="36">
        <v>0.71199999999999997</v>
      </c>
      <c r="M42" s="40">
        <f t="shared" si="1"/>
        <v>4.2638888888888884</v>
      </c>
      <c r="N42" s="36">
        <v>7.2</v>
      </c>
      <c r="O42" s="36">
        <v>4.2</v>
      </c>
      <c r="P42" s="36" t="s">
        <v>510</v>
      </c>
      <c r="Q42" s="36" t="s">
        <v>11</v>
      </c>
      <c r="R42" s="107" t="s">
        <v>482</v>
      </c>
    </row>
    <row r="43" spans="1:18" ht="15" x14ac:dyDescent="0.15">
      <c r="A43" s="34">
        <v>44978.557638888888</v>
      </c>
      <c r="B43" s="58" t="s">
        <v>55</v>
      </c>
      <c r="C43" s="36" t="s">
        <v>496</v>
      </c>
      <c r="D43" s="36" t="s">
        <v>498</v>
      </c>
      <c r="E43" s="36" t="s">
        <v>50</v>
      </c>
      <c r="F43" s="36">
        <v>29.2</v>
      </c>
      <c r="G43" s="68">
        <f t="shared" si="0"/>
        <v>1080.3999999999999</v>
      </c>
      <c r="H43" s="38">
        <v>0.55763888888888891</v>
      </c>
      <c r="I43" s="38">
        <v>0.55347222222222225</v>
      </c>
      <c r="J43" s="38">
        <f>Table_1[[#This Row],[End of Synthesis
(EOS) (hhmm)]]-Table_1[[#This Row],[Time of Elution
(EOE) (hhmm)]]</f>
        <v>4.1666666666666519E-3</v>
      </c>
      <c r="K43" s="36">
        <v>97.17</v>
      </c>
      <c r="L43" s="36">
        <v>0.75700000000000001</v>
      </c>
      <c r="M43" s="40">
        <f t="shared" si="1"/>
        <v>3.8933333333333331</v>
      </c>
      <c r="N43" s="36">
        <v>7.5</v>
      </c>
      <c r="O43" s="36">
        <v>4.25</v>
      </c>
      <c r="P43" s="36" t="s">
        <v>510</v>
      </c>
      <c r="Q43" s="36" t="s">
        <v>11</v>
      </c>
      <c r="R43" s="107" t="s">
        <v>482</v>
      </c>
    </row>
    <row r="44" spans="1:18" ht="15" x14ac:dyDescent="0.15">
      <c r="A44" s="34">
        <v>44978.602083333331</v>
      </c>
      <c r="B44" s="58" t="s">
        <v>56</v>
      </c>
      <c r="C44" s="36" t="s">
        <v>498</v>
      </c>
      <c r="D44" s="36" t="s">
        <v>496</v>
      </c>
      <c r="E44" s="36" t="s">
        <v>47</v>
      </c>
      <c r="F44" s="36">
        <v>30.2</v>
      </c>
      <c r="G44" s="68">
        <f t="shared" si="0"/>
        <v>1117.3999999999999</v>
      </c>
      <c r="H44" s="38">
        <v>0.6020833333333333</v>
      </c>
      <c r="I44" s="38">
        <v>0.59722222222222221</v>
      </c>
      <c r="J44" s="38">
        <f>Table_1[[#This Row],[End of Synthesis
(EOS) (hhmm)]]-Table_1[[#This Row],[Time of Elution
(EOE) (hhmm)]]</f>
        <v>4.8611111111110938E-3</v>
      </c>
      <c r="K44" s="36">
        <v>97.35</v>
      </c>
      <c r="L44" s="36">
        <v>0.81799999999999995</v>
      </c>
      <c r="M44" s="40">
        <f t="shared" si="1"/>
        <v>4.1369863013698627</v>
      </c>
      <c r="N44" s="36">
        <v>7.3</v>
      </c>
      <c r="O44" s="36">
        <v>4.2</v>
      </c>
      <c r="P44" s="36" t="s">
        <v>510</v>
      </c>
      <c r="Q44" s="36" t="s">
        <v>11</v>
      </c>
      <c r="R44" s="107" t="s">
        <v>482</v>
      </c>
    </row>
    <row r="45" spans="1:18" ht="15" x14ac:dyDescent="0.15">
      <c r="A45" s="34">
        <v>44978.542361111111</v>
      </c>
      <c r="B45" s="58" t="s">
        <v>57</v>
      </c>
      <c r="C45" s="36" t="s">
        <v>494</v>
      </c>
      <c r="D45" s="36" t="s">
        <v>497</v>
      </c>
      <c r="E45" s="36" t="s">
        <v>47</v>
      </c>
      <c r="F45" s="36">
        <v>31.3</v>
      </c>
      <c r="G45" s="68">
        <f t="shared" si="0"/>
        <v>1158.1000000000001</v>
      </c>
      <c r="H45" s="38">
        <v>0.54236111111111107</v>
      </c>
      <c r="I45" s="38">
        <v>0.53819444444444442</v>
      </c>
      <c r="J45" s="38">
        <f>Table_1[[#This Row],[End of Synthesis
(EOS) (hhmm)]]-Table_1[[#This Row],[Time of Elution
(EOE) (hhmm)]]</f>
        <v>4.1666666666666519E-3</v>
      </c>
      <c r="K45" s="36">
        <v>97.85</v>
      </c>
      <c r="L45" s="36">
        <v>0.84799999999999998</v>
      </c>
      <c r="M45" s="40">
        <f t="shared" si="1"/>
        <v>4.408450704225352</v>
      </c>
      <c r="N45" s="36">
        <v>7.1</v>
      </c>
      <c r="O45" s="36">
        <v>4.2</v>
      </c>
      <c r="P45" s="36" t="s">
        <v>510</v>
      </c>
      <c r="Q45" s="36" t="s">
        <v>11</v>
      </c>
      <c r="R45" s="107" t="s">
        <v>482</v>
      </c>
    </row>
    <row r="46" spans="1:18" ht="15" x14ac:dyDescent="0.15">
      <c r="A46" s="34">
        <v>44980.557638888888</v>
      </c>
      <c r="B46" s="58" t="s">
        <v>58</v>
      </c>
      <c r="C46" s="36" t="s">
        <v>498</v>
      </c>
      <c r="D46" s="36" t="s">
        <v>496</v>
      </c>
      <c r="E46" s="36" t="s">
        <v>47</v>
      </c>
      <c r="F46" s="36">
        <v>31.3</v>
      </c>
      <c r="G46" s="68">
        <f t="shared" si="0"/>
        <v>1158.1000000000001</v>
      </c>
      <c r="H46" s="38">
        <v>0.55763888888888891</v>
      </c>
      <c r="I46" s="38">
        <v>0.55347222222222225</v>
      </c>
      <c r="J46" s="38">
        <f>Table_1[[#This Row],[End of Synthesis
(EOS) (hhmm)]]-Table_1[[#This Row],[Time of Elution
(EOE) (hhmm)]]</f>
        <v>4.1666666666666519E-3</v>
      </c>
      <c r="K46" s="36">
        <v>96.89</v>
      </c>
      <c r="L46" s="36">
        <v>0.89800000000000002</v>
      </c>
      <c r="M46" s="40">
        <f t="shared" si="1"/>
        <v>4.2297297297297298</v>
      </c>
      <c r="N46" s="36">
        <v>7.4</v>
      </c>
      <c r="O46" s="36">
        <v>4.2</v>
      </c>
      <c r="P46" s="36" t="s">
        <v>510</v>
      </c>
      <c r="Q46" s="36" t="s">
        <v>11</v>
      </c>
      <c r="R46" s="107" t="s">
        <v>482</v>
      </c>
    </row>
    <row r="47" spans="1:18" ht="15" x14ac:dyDescent="0.15">
      <c r="A47" s="34">
        <v>44980.599305555559</v>
      </c>
      <c r="B47" s="58" t="s">
        <v>59</v>
      </c>
      <c r="C47" s="36" t="s">
        <v>496</v>
      </c>
      <c r="D47" s="36" t="s">
        <v>498</v>
      </c>
      <c r="E47" s="36" t="s">
        <v>50</v>
      </c>
      <c r="F47" s="36">
        <v>29.7</v>
      </c>
      <c r="G47" s="68">
        <f t="shared" si="0"/>
        <v>1098.8999999999999</v>
      </c>
      <c r="H47" s="38">
        <v>0.59930555555555554</v>
      </c>
      <c r="I47" s="38">
        <v>0.59513888888888888</v>
      </c>
      <c r="J47" s="38">
        <f>Table_1[[#This Row],[End of Synthesis
(EOS) (hhmm)]]-Table_1[[#This Row],[Time of Elution
(EOE) (hhmm)]]</f>
        <v>4.1666666666666519E-3</v>
      </c>
      <c r="K47" s="36">
        <v>98.29</v>
      </c>
      <c r="L47" s="36">
        <v>0.877</v>
      </c>
      <c r="M47" s="40">
        <f t="shared" si="1"/>
        <v>4.0135135135135132</v>
      </c>
      <c r="N47" s="36">
        <v>7.4</v>
      </c>
      <c r="O47" s="36">
        <v>4.25</v>
      </c>
      <c r="P47" s="36" t="s">
        <v>510</v>
      </c>
      <c r="Q47" s="36" t="s">
        <v>11</v>
      </c>
      <c r="R47" s="107" t="s">
        <v>482</v>
      </c>
    </row>
    <row r="48" spans="1:18" ht="15" x14ac:dyDescent="0.15">
      <c r="A48" s="34">
        <v>44981.574999999997</v>
      </c>
      <c r="B48" s="58" t="s">
        <v>60</v>
      </c>
      <c r="C48" s="36" t="s">
        <v>496</v>
      </c>
      <c r="D48" s="36" t="s">
        <v>494</v>
      </c>
      <c r="E48" s="36" t="s">
        <v>47</v>
      </c>
      <c r="F48" s="36">
        <v>31.2</v>
      </c>
      <c r="G48" s="68">
        <f t="shared" si="0"/>
        <v>1154.3999999999999</v>
      </c>
      <c r="H48" s="38">
        <v>0.57499999999999996</v>
      </c>
      <c r="I48" s="38">
        <v>0.57013888888888886</v>
      </c>
      <c r="J48" s="38">
        <f>Table_1[[#This Row],[End of Synthesis
(EOS) (hhmm)]]-Table_1[[#This Row],[Time of Elution
(EOE) (hhmm)]]</f>
        <v>4.8611111111110938E-3</v>
      </c>
      <c r="K48" s="36">
        <v>98.55</v>
      </c>
      <c r="L48" s="36">
        <v>0.84499999999999997</v>
      </c>
      <c r="M48" s="40">
        <f t="shared" si="1"/>
        <v>4.2739726027397262</v>
      </c>
      <c r="N48" s="36">
        <v>7.3</v>
      </c>
      <c r="O48" s="36">
        <v>4</v>
      </c>
      <c r="P48" s="36" t="s">
        <v>510</v>
      </c>
      <c r="Q48" s="36" t="s">
        <v>11</v>
      </c>
      <c r="R48" s="107" t="s">
        <v>482</v>
      </c>
    </row>
    <row r="49" spans="1:18" ht="15" x14ac:dyDescent="0.15">
      <c r="A49" s="34">
        <v>44984.592361111114</v>
      </c>
      <c r="B49" s="58" t="s">
        <v>61</v>
      </c>
      <c r="C49" s="36" t="s">
        <v>497</v>
      </c>
      <c r="D49" s="36" t="s">
        <v>496</v>
      </c>
      <c r="E49" s="36" t="s">
        <v>50</v>
      </c>
      <c r="F49" s="36">
        <v>27.8</v>
      </c>
      <c r="G49" s="68">
        <f t="shared" si="0"/>
        <v>1028.6000000000001</v>
      </c>
      <c r="H49" s="38">
        <v>0.59236111111111112</v>
      </c>
      <c r="I49" s="38">
        <v>0.58750000000000002</v>
      </c>
      <c r="J49" s="38">
        <f>Table_1[[#This Row],[End of Synthesis
(EOS) (hhmm)]]-Table_1[[#This Row],[Time of Elution
(EOE) (hhmm)]]</f>
        <v>4.8611111111110938E-3</v>
      </c>
      <c r="K49" s="36">
        <v>98.54</v>
      </c>
      <c r="L49" s="36">
        <v>0.79900000000000004</v>
      </c>
      <c r="M49" s="40">
        <f t="shared" si="1"/>
        <v>3.8611111111111112</v>
      </c>
      <c r="N49" s="36">
        <v>7.2</v>
      </c>
      <c r="O49" s="36">
        <v>4.5</v>
      </c>
      <c r="P49" s="36" t="s">
        <v>510</v>
      </c>
      <c r="Q49" s="36" t="s">
        <v>11</v>
      </c>
      <c r="R49" s="107" t="s">
        <v>482</v>
      </c>
    </row>
    <row r="50" spans="1:18" ht="15" x14ac:dyDescent="0.15">
      <c r="A50" s="34">
        <v>44984.557638888888</v>
      </c>
      <c r="B50" s="58" t="s">
        <v>62</v>
      </c>
      <c r="C50" s="36" t="s">
        <v>496</v>
      </c>
      <c r="D50" s="36" t="s">
        <v>497</v>
      </c>
      <c r="E50" s="36" t="s">
        <v>47</v>
      </c>
      <c r="F50" s="36">
        <v>30.8</v>
      </c>
      <c r="G50" s="68">
        <f t="shared" si="0"/>
        <v>1139.6000000000001</v>
      </c>
      <c r="H50" s="38">
        <v>0.55763888888888891</v>
      </c>
      <c r="I50" s="38">
        <v>0.55347222222222225</v>
      </c>
      <c r="J50" s="38">
        <f>Table_1[[#This Row],[End of Synthesis
(EOS) (hhmm)]]-Table_1[[#This Row],[Time of Elution
(EOE) (hhmm)]]</f>
        <v>4.1666666666666519E-3</v>
      </c>
      <c r="K50" s="36">
        <v>97.29</v>
      </c>
      <c r="L50" s="36">
        <v>0.84199999999999997</v>
      </c>
      <c r="M50" s="40">
        <f t="shared" si="1"/>
        <v>4.2777777777777777</v>
      </c>
      <c r="N50" s="36">
        <v>7.2</v>
      </c>
      <c r="O50" s="36">
        <v>4.5</v>
      </c>
      <c r="P50" s="36" t="s">
        <v>510</v>
      </c>
      <c r="Q50" s="36" t="s">
        <v>11</v>
      </c>
      <c r="R50" s="107" t="s">
        <v>482</v>
      </c>
    </row>
    <row r="51" spans="1:18" ht="15" x14ac:dyDescent="0.15">
      <c r="A51" s="34">
        <v>44985.554166666669</v>
      </c>
      <c r="B51" s="58" t="s">
        <v>63</v>
      </c>
      <c r="C51" s="36" t="s">
        <v>496</v>
      </c>
      <c r="D51" s="36" t="s">
        <v>498</v>
      </c>
      <c r="E51" s="36" t="s">
        <v>50</v>
      </c>
      <c r="F51" s="36">
        <v>26</v>
      </c>
      <c r="G51" s="68">
        <f t="shared" si="0"/>
        <v>962</v>
      </c>
      <c r="H51" s="38">
        <v>0.5541666666666667</v>
      </c>
      <c r="I51" s="38">
        <v>0.5493055555555556</v>
      </c>
      <c r="J51" s="38">
        <f>Table_1[[#This Row],[End of Synthesis
(EOS) (hhmm)]]-Table_1[[#This Row],[Time of Elution
(EOE) (hhmm)]]</f>
        <v>4.8611111111110938E-3</v>
      </c>
      <c r="K51" s="36">
        <v>98.31</v>
      </c>
      <c r="L51" s="36">
        <v>0.871</v>
      </c>
      <c r="M51" s="40">
        <f t="shared" si="1"/>
        <v>3.6111111111111112</v>
      </c>
      <c r="N51" s="36">
        <v>7.2</v>
      </c>
      <c r="O51" s="36">
        <v>4.25</v>
      </c>
      <c r="P51" s="36" t="s">
        <v>510</v>
      </c>
      <c r="Q51" s="36" t="s">
        <v>11</v>
      </c>
      <c r="R51" s="107" t="s">
        <v>482</v>
      </c>
    </row>
    <row r="52" spans="1:18" ht="15" x14ac:dyDescent="0.15">
      <c r="A52" s="34">
        <v>44987.561111111114</v>
      </c>
      <c r="B52" s="58" t="s">
        <v>64</v>
      </c>
      <c r="C52" s="36" t="s">
        <v>496</v>
      </c>
      <c r="D52" s="36" t="s">
        <v>498</v>
      </c>
      <c r="E52" s="36" t="s">
        <v>47</v>
      </c>
      <c r="F52" s="36">
        <v>27.7</v>
      </c>
      <c r="G52" s="68">
        <f t="shared" si="0"/>
        <v>1024.8999999999999</v>
      </c>
      <c r="H52" s="38">
        <v>0.56111111111111112</v>
      </c>
      <c r="I52" s="38">
        <v>0.55694444444444446</v>
      </c>
      <c r="J52" s="38">
        <f>Table_1[[#This Row],[End of Synthesis
(EOS) (hhmm)]]-Table_1[[#This Row],[Time of Elution
(EOE) (hhmm)]]</f>
        <v>4.1666666666666519E-3</v>
      </c>
      <c r="K52" s="36">
        <v>97.42</v>
      </c>
      <c r="L52" s="36">
        <v>0.81899999999999995</v>
      </c>
      <c r="M52" s="40">
        <f t="shared" si="1"/>
        <v>3.7945205479452055</v>
      </c>
      <c r="N52" s="36">
        <v>7.3</v>
      </c>
      <c r="O52" s="36">
        <v>4.25</v>
      </c>
      <c r="P52" s="36" t="s">
        <v>510</v>
      </c>
      <c r="Q52" s="36" t="s">
        <v>11</v>
      </c>
      <c r="R52" s="107" t="s">
        <v>482</v>
      </c>
    </row>
    <row r="53" spans="1:18" ht="15" x14ac:dyDescent="0.15">
      <c r="A53" s="34">
        <v>44988.557638888888</v>
      </c>
      <c r="B53" s="58" t="s">
        <v>65</v>
      </c>
      <c r="C53" s="36" t="s">
        <v>496</v>
      </c>
      <c r="D53" s="36" t="s">
        <v>497</v>
      </c>
      <c r="E53" s="36" t="s">
        <v>47</v>
      </c>
      <c r="F53" s="36">
        <v>30.5</v>
      </c>
      <c r="G53" s="68">
        <f t="shared" si="0"/>
        <v>1128.5</v>
      </c>
      <c r="H53" s="38">
        <v>0.55763888888888891</v>
      </c>
      <c r="I53" s="38">
        <v>0.55347222222222225</v>
      </c>
      <c r="J53" s="38">
        <f>Table_1[[#This Row],[End of Synthesis
(EOS) (hhmm)]]-Table_1[[#This Row],[Time of Elution
(EOE) (hhmm)]]</f>
        <v>4.1666666666666519E-3</v>
      </c>
      <c r="K53" s="36">
        <v>97.36</v>
      </c>
      <c r="L53" s="36">
        <v>0.81299999999999994</v>
      </c>
      <c r="M53" s="40">
        <f t="shared" si="1"/>
        <v>4.2361111111111107</v>
      </c>
      <c r="N53" s="36">
        <v>7.2</v>
      </c>
      <c r="O53" s="36">
        <v>4.2</v>
      </c>
      <c r="P53" s="36" t="s">
        <v>510</v>
      </c>
      <c r="Q53" s="36" t="s">
        <v>11</v>
      </c>
      <c r="R53" s="107" t="s">
        <v>482</v>
      </c>
    </row>
    <row r="54" spans="1:18" ht="15" x14ac:dyDescent="0.15">
      <c r="A54" s="34">
        <v>44991.558333333334</v>
      </c>
      <c r="B54" s="58" t="s">
        <v>66</v>
      </c>
      <c r="C54" s="36" t="s">
        <v>497</v>
      </c>
      <c r="D54" s="36" t="s">
        <v>496</v>
      </c>
      <c r="E54" s="36" t="s">
        <v>50</v>
      </c>
      <c r="F54" s="36">
        <v>27.8</v>
      </c>
      <c r="G54" s="68">
        <f t="shared" si="0"/>
        <v>1028.6000000000001</v>
      </c>
      <c r="H54" s="38">
        <v>0.55833333333333335</v>
      </c>
      <c r="I54" s="38">
        <v>0.5541666666666667</v>
      </c>
      <c r="J54" s="38">
        <f>Table_1[[#This Row],[End of Synthesis
(EOS) (hhmm)]]-Table_1[[#This Row],[Time of Elution
(EOE) (hhmm)]]</f>
        <v>4.1666666666666519E-3</v>
      </c>
      <c r="K54" s="36">
        <v>96.25</v>
      </c>
      <c r="L54" s="36">
        <v>0.95699999999999996</v>
      </c>
      <c r="M54" s="40">
        <f t="shared" si="1"/>
        <v>4.0289855072463769</v>
      </c>
      <c r="N54" s="36">
        <v>6.9</v>
      </c>
      <c r="O54" s="36">
        <v>4</v>
      </c>
      <c r="P54" s="36" t="s">
        <v>510</v>
      </c>
      <c r="Q54" s="36" t="s">
        <v>11</v>
      </c>
      <c r="R54" s="107" t="s">
        <v>482</v>
      </c>
    </row>
    <row r="55" spans="1:18" ht="15" x14ac:dyDescent="0.15">
      <c r="A55" s="34">
        <v>44991.601388888892</v>
      </c>
      <c r="B55" s="58" t="s">
        <v>67</v>
      </c>
      <c r="C55" s="36" t="s">
        <v>496</v>
      </c>
      <c r="D55" s="36" t="s">
        <v>497</v>
      </c>
      <c r="E55" s="36" t="s">
        <v>47</v>
      </c>
      <c r="F55" s="36">
        <v>30</v>
      </c>
      <c r="G55" s="68">
        <f t="shared" si="0"/>
        <v>1110</v>
      </c>
      <c r="H55" s="38">
        <v>0.60138888888888886</v>
      </c>
      <c r="I55" s="38">
        <v>0.59652777777777777</v>
      </c>
      <c r="J55" s="38">
        <f>Table_1[[#This Row],[End of Synthesis
(EOS) (hhmm)]]-Table_1[[#This Row],[Time of Elution
(EOE) (hhmm)]]</f>
        <v>4.8611111111110938E-3</v>
      </c>
      <c r="K55" s="36">
        <v>96.95</v>
      </c>
      <c r="L55" s="36">
        <v>0.85499999999999998</v>
      </c>
      <c r="M55" s="40">
        <f t="shared" si="1"/>
        <v>4.2253521126760569</v>
      </c>
      <c r="N55" s="36">
        <v>7.1</v>
      </c>
      <c r="O55" s="36">
        <v>4.2</v>
      </c>
      <c r="P55" s="36" t="s">
        <v>510</v>
      </c>
      <c r="Q55" s="36" t="s">
        <v>11</v>
      </c>
      <c r="R55" s="107" t="s">
        <v>482</v>
      </c>
    </row>
    <row r="56" spans="1:18" ht="15" x14ac:dyDescent="0.15">
      <c r="A56" s="34">
        <v>44992.557638888888</v>
      </c>
      <c r="B56" s="58" t="s">
        <v>68</v>
      </c>
      <c r="C56" s="36" t="s">
        <v>496</v>
      </c>
      <c r="D56" s="36" t="s">
        <v>497</v>
      </c>
      <c r="E56" s="36" t="s">
        <v>50</v>
      </c>
      <c r="F56" s="36">
        <v>28</v>
      </c>
      <c r="G56" s="68">
        <f t="shared" si="0"/>
        <v>1036</v>
      </c>
      <c r="H56" s="38">
        <v>0.55763888888888891</v>
      </c>
      <c r="I56" s="38">
        <v>0.55277777777777781</v>
      </c>
      <c r="J56" s="38">
        <f>Table_1[[#This Row],[End of Synthesis
(EOS) (hhmm)]]-Table_1[[#This Row],[Time of Elution
(EOE) (hhmm)]]</f>
        <v>4.8611111111110938E-3</v>
      </c>
      <c r="K56" s="36">
        <v>97.98</v>
      </c>
      <c r="L56" s="36">
        <v>0.92200000000000004</v>
      </c>
      <c r="M56" s="40">
        <f t="shared" si="1"/>
        <v>3.8356164383561646</v>
      </c>
      <c r="N56" s="36">
        <v>7.3</v>
      </c>
      <c r="O56" s="36">
        <v>4.2</v>
      </c>
      <c r="P56" s="36" t="s">
        <v>510</v>
      </c>
      <c r="Q56" s="36" t="s">
        <v>11</v>
      </c>
      <c r="R56" s="107" t="s">
        <v>482</v>
      </c>
    </row>
    <row r="57" spans="1:18" ht="15" x14ac:dyDescent="0.15">
      <c r="A57" s="34">
        <v>44992.600694444445</v>
      </c>
      <c r="B57" s="58" t="s">
        <v>69</v>
      </c>
      <c r="C57" s="36" t="s">
        <v>497</v>
      </c>
      <c r="D57" s="36" t="s">
        <v>496</v>
      </c>
      <c r="E57" s="36" t="s">
        <v>47</v>
      </c>
      <c r="F57" s="36">
        <v>29.1</v>
      </c>
      <c r="G57" s="68">
        <f t="shared" si="0"/>
        <v>1076.7</v>
      </c>
      <c r="H57" s="38">
        <v>0.60069444444444442</v>
      </c>
      <c r="I57" s="38">
        <v>0.59583333333333333</v>
      </c>
      <c r="J57" s="38">
        <f>Table_1[[#This Row],[End of Synthesis
(EOS) (hhmm)]]-Table_1[[#This Row],[Time of Elution
(EOE) (hhmm)]]</f>
        <v>4.8611111111110938E-3</v>
      </c>
      <c r="K57" s="36">
        <v>95.45</v>
      </c>
      <c r="L57" s="36">
        <v>0.75900000000000001</v>
      </c>
      <c r="M57" s="40">
        <f t="shared" si="1"/>
        <v>4.1571428571428575</v>
      </c>
      <c r="N57" s="36">
        <v>7</v>
      </c>
      <c r="O57" s="36">
        <v>4</v>
      </c>
      <c r="P57" s="36" t="s">
        <v>510</v>
      </c>
      <c r="Q57" s="36" t="s">
        <v>11</v>
      </c>
      <c r="R57" s="107" t="s">
        <v>482</v>
      </c>
    </row>
    <row r="58" spans="1:18" ht="15" x14ac:dyDescent="0.15">
      <c r="A58" s="34">
        <v>44993.563888888886</v>
      </c>
      <c r="B58" s="58" t="s">
        <v>70</v>
      </c>
      <c r="C58" s="36" t="s">
        <v>496</v>
      </c>
      <c r="D58" s="36" t="s">
        <v>497</v>
      </c>
      <c r="E58" s="36" t="s">
        <v>71</v>
      </c>
      <c r="F58" s="36">
        <v>48.4</v>
      </c>
      <c r="G58" s="68">
        <f t="shared" si="0"/>
        <v>1790.8</v>
      </c>
      <c r="H58" s="38">
        <v>0.56388888888888888</v>
      </c>
      <c r="I58" s="38">
        <v>0.55902777777777779</v>
      </c>
      <c r="J58" s="38">
        <f>Table_1[[#This Row],[End of Synthesis
(EOS) (hhmm)]]-Table_1[[#This Row],[Time of Elution
(EOE) (hhmm)]]</f>
        <v>4.8611111111110938E-3</v>
      </c>
      <c r="K58" s="36">
        <v>96.42</v>
      </c>
      <c r="L58" s="36">
        <v>0.875</v>
      </c>
      <c r="M58" s="40">
        <f t="shared" si="1"/>
        <v>6.6301369863013697</v>
      </c>
      <c r="N58" s="36">
        <v>7.3</v>
      </c>
      <c r="O58" s="36">
        <v>4.2</v>
      </c>
      <c r="P58" s="36" t="s">
        <v>510</v>
      </c>
      <c r="Q58" s="36" t="s">
        <v>11</v>
      </c>
      <c r="R58" s="107" t="s">
        <v>482</v>
      </c>
    </row>
    <row r="59" spans="1:18" ht="15" x14ac:dyDescent="0.15">
      <c r="A59" s="34">
        <v>44994.563194444447</v>
      </c>
      <c r="B59" s="58" t="s">
        <v>72</v>
      </c>
      <c r="C59" s="36" t="s">
        <v>497</v>
      </c>
      <c r="D59" s="36" t="s">
        <v>496</v>
      </c>
      <c r="E59" s="36" t="s">
        <v>50</v>
      </c>
      <c r="F59" s="36">
        <v>27.4</v>
      </c>
      <c r="G59" s="68">
        <f t="shared" si="0"/>
        <v>1013.8</v>
      </c>
      <c r="H59" s="38">
        <v>0.56319444444444444</v>
      </c>
      <c r="I59" s="38">
        <v>0.55694444444444446</v>
      </c>
      <c r="J59" s="38">
        <f>Table_1[[#This Row],[End of Synthesis
(EOS) (hhmm)]]-Table_1[[#This Row],[Time of Elution
(EOE) (hhmm)]]</f>
        <v>6.2499999999999778E-3</v>
      </c>
      <c r="K59" s="36">
        <v>95.24</v>
      </c>
      <c r="L59" s="36">
        <v>0.78</v>
      </c>
      <c r="M59" s="40">
        <f t="shared" si="1"/>
        <v>3.9142857142857141</v>
      </c>
      <c r="N59" s="36">
        <v>7</v>
      </c>
      <c r="O59" s="36">
        <v>4</v>
      </c>
      <c r="P59" s="36" t="s">
        <v>510</v>
      </c>
      <c r="Q59" s="36" t="s">
        <v>11</v>
      </c>
      <c r="R59" s="107" t="s">
        <v>482</v>
      </c>
    </row>
    <row r="60" spans="1:18" ht="15" x14ac:dyDescent="0.15">
      <c r="A60" s="34">
        <v>44994.595138888886</v>
      </c>
      <c r="B60" s="58" t="s">
        <v>73</v>
      </c>
      <c r="C60" s="36" t="s">
        <v>496</v>
      </c>
      <c r="D60" s="36" t="s">
        <v>497</v>
      </c>
      <c r="E60" s="36" t="s">
        <v>71</v>
      </c>
      <c r="F60" s="36">
        <v>43.1</v>
      </c>
      <c r="G60" s="68">
        <f t="shared" si="0"/>
        <v>1594.7</v>
      </c>
      <c r="H60" s="38">
        <v>0.59513888888888888</v>
      </c>
      <c r="I60" s="38">
        <v>0.59027777777777779</v>
      </c>
      <c r="J60" s="38">
        <f>Table_1[[#This Row],[End of Synthesis
(EOS) (hhmm)]]-Table_1[[#This Row],[Time of Elution
(EOE) (hhmm)]]</f>
        <v>4.8611111111110938E-3</v>
      </c>
      <c r="K60" s="36">
        <v>97.89</v>
      </c>
      <c r="L60" s="36">
        <v>0.79300000000000004</v>
      </c>
      <c r="M60" s="40">
        <f t="shared" si="1"/>
        <v>6.070422535211268</v>
      </c>
      <c r="N60" s="36">
        <v>7.1</v>
      </c>
      <c r="O60" s="36">
        <v>4.2</v>
      </c>
      <c r="P60" s="36" t="s">
        <v>510</v>
      </c>
      <c r="Q60" s="36" t="s">
        <v>11</v>
      </c>
      <c r="R60" s="107" t="s">
        <v>482</v>
      </c>
    </row>
    <row r="61" spans="1:18" ht="15" x14ac:dyDescent="0.15">
      <c r="A61" s="34">
        <v>44995.559027777781</v>
      </c>
      <c r="B61" s="58" t="s">
        <v>74</v>
      </c>
      <c r="C61" s="36" t="s">
        <v>494</v>
      </c>
      <c r="D61" s="36" t="s">
        <v>497</v>
      </c>
      <c r="E61" s="36" t="s">
        <v>47</v>
      </c>
      <c r="F61" s="36">
        <v>28.9</v>
      </c>
      <c r="G61" s="68">
        <f t="shared" si="0"/>
        <v>1069.3</v>
      </c>
      <c r="H61" s="38">
        <v>0.55902777777777779</v>
      </c>
      <c r="I61" s="38">
        <v>0.55347222222222225</v>
      </c>
      <c r="J61" s="38">
        <f>Table_1[[#This Row],[End of Synthesis
(EOS) (hhmm)]]-Table_1[[#This Row],[Time of Elution
(EOE) (hhmm)]]</f>
        <v>5.5555555555555358E-3</v>
      </c>
      <c r="K61" s="36">
        <v>98.25</v>
      </c>
      <c r="L61" s="36">
        <v>0.95799999999999996</v>
      </c>
      <c r="M61" s="40">
        <f t="shared" si="1"/>
        <v>4.0138888888888884</v>
      </c>
      <c r="N61" s="36">
        <v>7.2</v>
      </c>
      <c r="O61" s="36">
        <v>4.2</v>
      </c>
      <c r="P61" s="36" t="s">
        <v>510</v>
      </c>
      <c r="Q61" s="36" t="s">
        <v>11</v>
      </c>
      <c r="R61" s="107" t="s">
        <v>482</v>
      </c>
    </row>
    <row r="62" spans="1:18" ht="15" x14ac:dyDescent="0.15">
      <c r="A62" s="34">
        <v>44998.564583333333</v>
      </c>
      <c r="B62" s="58" t="s">
        <v>75</v>
      </c>
      <c r="C62" s="36" t="s">
        <v>497</v>
      </c>
      <c r="D62" s="36" t="s">
        <v>494</v>
      </c>
      <c r="E62" s="36" t="s">
        <v>71</v>
      </c>
      <c r="F62" s="36">
        <v>40.9</v>
      </c>
      <c r="G62" s="68">
        <f t="shared" si="0"/>
        <v>1513.3</v>
      </c>
      <c r="H62" s="38">
        <v>0.56458333333333333</v>
      </c>
      <c r="I62" s="38">
        <v>0.56041666666666667</v>
      </c>
      <c r="J62" s="38">
        <f>Table_1[[#This Row],[End of Synthesis
(EOS) (hhmm)]]-Table_1[[#This Row],[Time of Elution
(EOE) (hhmm)]]</f>
        <v>4.1666666666666519E-3</v>
      </c>
      <c r="K62" s="36">
        <v>97.76</v>
      </c>
      <c r="L62" s="36">
        <v>0.81899999999999995</v>
      </c>
      <c r="M62" s="40">
        <f t="shared" si="1"/>
        <v>5.76056338028169</v>
      </c>
      <c r="N62" s="36">
        <v>7.1</v>
      </c>
      <c r="O62" s="36">
        <v>4.2</v>
      </c>
      <c r="P62" s="36" t="s">
        <v>510</v>
      </c>
      <c r="Q62" s="36" t="s">
        <v>11</v>
      </c>
      <c r="R62" s="107" t="s">
        <v>482</v>
      </c>
    </row>
    <row r="63" spans="1:18" ht="15" x14ac:dyDescent="0.15">
      <c r="A63" s="34">
        <v>44998.597222222219</v>
      </c>
      <c r="B63" s="58" t="s">
        <v>76</v>
      </c>
      <c r="C63" s="36" t="s">
        <v>494</v>
      </c>
      <c r="D63" s="36" t="s">
        <v>497</v>
      </c>
      <c r="E63" s="36" t="s">
        <v>47</v>
      </c>
      <c r="F63" s="36">
        <v>29.6</v>
      </c>
      <c r="G63" s="68">
        <f t="shared" si="0"/>
        <v>1095.2</v>
      </c>
      <c r="H63" s="38">
        <v>0.59722222222222221</v>
      </c>
      <c r="I63" s="38">
        <v>0.59305555555555556</v>
      </c>
      <c r="J63" s="38">
        <f>Table_1[[#This Row],[End of Synthesis
(EOS) (hhmm)]]-Table_1[[#This Row],[Time of Elution
(EOE) (hhmm)]]</f>
        <v>4.1666666666666519E-3</v>
      </c>
      <c r="K63" s="36">
        <v>98.06</v>
      </c>
      <c r="L63" s="36">
        <v>0.89300000000000002</v>
      </c>
      <c r="M63" s="40">
        <f t="shared" si="1"/>
        <v>4.2285714285714286</v>
      </c>
      <c r="N63" s="36">
        <v>7</v>
      </c>
      <c r="O63" s="36">
        <v>4.2</v>
      </c>
      <c r="P63" s="36" t="s">
        <v>510</v>
      </c>
      <c r="Q63" s="36" t="s">
        <v>11</v>
      </c>
      <c r="R63" s="107" t="s">
        <v>482</v>
      </c>
    </row>
    <row r="64" spans="1:18" ht="15" x14ac:dyDescent="0.15">
      <c r="A64" s="34">
        <v>45000.557638888888</v>
      </c>
      <c r="B64" s="58" t="s">
        <v>77</v>
      </c>
      <c r="C64" s="36" t="s">
        <v>494</v>
      </c>
      <c r="D64" s="36" t="s">
        <v>497</v>
      </c>
      <c r="E64" s="36" t="s">
        <v>71</v>
      </c>
      <c r="F64" s="36">
        <v>42.8</v>
      </c>
      <c r="G64" s="68">
        <f t="shared" si="0"/>
        <v>1583.6</v>
      </c>
      <c r="H64" s="38">
        <v>0.55763888888888891</v>
      </c>
      <c r="I64" s="38">
        <v>0.55347222222222225</v>
      </c>
      <c r="J64" s="38">
        <f>Table_1[[#This Row],[End of Synthesis
(EOS) (hhmm)]]-Table_1[[#This Row],[Time of Elution
(EOE) (hhmm)]]</f>
        <v>4.1666666666666519E-3</v>
      </c>
      <c r="K64" s="36">
        <v>98.56</v>
      </c>
      <c r="L64" s="36">
        <v>0.80300000000000005</v>
      </c>
      <c r="M64" s="40">
        <f t="shared" si="1"/>
        <v>6.028169014084507</v>
      </c>
      <c r="N64" s="36">
        <v>7.1</v>
      </c>
      <c r="O64" s="36">
        <v>4.2</v>
      </c>
      <c r="P64" s="36" t="s">
        <v>510</v>
      </c>
      <c r="Q64" s="36" t="s">
        <v>11</v>
      </c>
      <c r="R64" s="107" t="s">
        <v>482</v>
      </c>
    </row>
    <row r="65" spans="1:18" ht="15" x14ac:dyDescent="0.15">
      <c r="A65" s="34">
        <v>44999.553472222222</v>
      </c>
      <c r="B65" s="58" t="s">
        <v>78</v>
      </c>
      <c r="C65" s="36" t="s">
        <v>496</v>
      </c>
      <c r="D65" s="36" t="s">
        <v>498</v>
      </c>
      <c r="E65" s="36" t="s">
        <v>50</v>
      </c>
      <c r="F65" s="36">
        <v>27.4</v>
      </c>
      <c r="G65" s="68">
        <f t="shared" si="0"/>
        <v>1013.8</v>
      </c>
      <c r="H65" s="38">
        <v>0.55347222222222225</v>
      </c>
      <c r="I65" s="38">
        <v>0.5493055555555556</v>
      </c>
      <c r="J65" s="38">
        <f>Table_1[[#This Row],[End of Synthesis
(EOS) (hhmm)]]-Table_1[[#This Row],[Time of Elution
(EOE) (hhmm)]]</f>
        <v>4.1666666666666519E-3</v>
      </c>
      <c r="K65" s="36">
        <v>97.8</v>
      </c>
      <c r="L65" s="36">
        <v>0.83</v>
      </c>
      <c r="M65" s="40">
        <f t="shared" si="1"/>
        <v>3.7534246575342465</v>
      </c>
      <c r="N65" s="36">
        <v>7.3</v>
      </c>
      <c r="O65" s="36">
        <v>4.25</v>
      </c>
      <c r="P65" s="36" t="s">
        <v>510</v>
      </c>
      <c r="Q65" s="36" t="s">
        <v>11</v>
      </c>
      <c r="R65" s="107" t="s">
        <v>482</v>
      </c>
    </row>
    <row r="66" spans="1:18" ht="15" x14ac:dyDescent="0.15">
      <c r="A66" s="34">
        <v>45001.553472222222</v>
      </c>
      <c r="B66" s="58" t="s">
        <v>79</v>
      </c>
      <c r="C66" s="36" t="s">
        <v>496</v>
      </c>
      <c r="D66" s="36" t="s">
        <v>498</v>
      </c>
      <c r="E66" s="36" t="s">
        <v>71</v>
      </c>
      <c r="F66" s="36">
        <v>42.7</v>
      </c>
      <c r="G66" s="68">
        <f t="shared" si="0"/>
        <v>1579.9</v>
      </c>
      <c r="H66" s="38">
        <v>0.55347222222222225</v>
      </c>
      <c r="I66" s="38">
        <v>0.5493055555555556</v>
      </c>
      <c r="J66" s="38">
        <f>Table_1[[#This Row],[End of Synthesis
(EOS) (hhmm)]]-Table_1[[#This Row],[Time of Elution
(EOE) (hhmm)]]</f>
        <v>4.1666666666666519E-3</v>
      </c>
      <c r="K66" s="36">
        <v>96.03</v>
      </c>
      <c r="L66" s="36">
        <v>0.81899999999999995</v>
      </c>
      <c r="M66" s="40">
        <f t="shared" si="1"/>
        <v>5.9305555555555562</v>
      </c>
      <c r="N66" s="36">
        <v>7.2</v>
      </c>
      <c r="O66" s="36">
        <v>4.25</v>
      </c>
      <c r="P66" s="36" t="s">
        <v>510</v>
      </c>
      <c r="Q66" s="36" t="s">
        <v>11</v>
      </c>
      <c r="R66" s="107" t="s">
        <v>482</v>
      </c>
    </row>
    <row r="67" spans="1:18" ht="15" x14ac:dyDescent="0.15">
      <c r="A67" s="34">
        <v>45002.557638888888</v>
      </c>
      <c r="B67" s="58" t="s">
        <v>80</v>
      </c>
      <c r="C67" s="36" t="s">
        <v>497</v>
      </c>
      <c r="D67" s="36" t="s">
        <v>496</v>
      </c>
      <c r="E67" s="36" t="s">
        <v>71</v>
      </c>
      <c r="F67" s="36">
        <v>41.8</v>
      </c>
      <c r="G67" s="68">
        <f t="shared" si="0"/>
        <v>1546.6</v>
      </c>
      <c r="H67" s="38">
        <v>0.55763888888888891</v>
      </c>
      <c r="I67" s="38">
        <v>0.55347222222222225</v>
      </c>
      <c r="J67" s="38">
        <f>Table_1[[#This Row],[End of Synthesis
(EOS) (hhmm)]]-Table_1[[#This Row],[Time of Elution
(EOE) (hhmm)]]</f>
        <v>4.1666666666666519E-3</v>
      </c>
      <c r="K67" s="36">
        <v>95.92</v>
      </c>
      <c r="L67" s="36">
        <v>0.84</v>
      </c>
      <c r="M67" s="40">
        <f t="shared" si="1"/>
        <v>5.887323943661972</v>
      </c>
      <c r="N67" s="36">
        <v>7.1</v>
      </c>
      <c r="O67" s="36">
        <v>4.2</v>
      </c>
      <c r="P67" s="36" t="s">
        <v>510</v>
      </c>
      <c r="Q67" s="36" t="s">
        <v>11</v>
      </c>
      <c r="R67" s="107" t="s">
        <v>482</v>
      </c>
    </row>
    <row r="68" spans="1:18" ht="15" x14ac:dyDescent="0.15">
      <c r="A68" s="34">
        <v>45005.56527777778</v>
      </c>
      <c r="B68" s="58" t="s">
        <v>81</v>
      </c>
      <c r="C68" s="36" t="s">
        <v>496</v>
      </c>
      <c r="D68" s="36" t="s">
        <v>497</v>
      </c>
      <c r="E68" s="36" t="s">
        <v>71</v>
      </c>
      <c r="F68" s="36">
        <v>41.4</v>
      </c>
      <c r="G68" s="68">
        <f t="shared" si="0"/>
        <v>1531.8</v>
      </c>
      <c r="H68" s="38">
        <v>0.56527777777777777</v>
      </c>
      <c r="I68" s="38">
        <v>0.55972222222222223</v>
      </c>
      <c r="J68" s="38">
        <f>Table_1[[#This Row],[End of Synthesis
(EOS) (hhmm)]]-Table_1[[#This Row],[Time of Elution
(EOE) (hhmm)]]</f>
        <v>5.5555555555555358E-3</v>
      </c>
      <c r="K68" s="36">
        <v>98.06</v>
      </c>
      <c r="L68" s="36">
        <v>0.877</v>
      </c>
      <c r="M68" s="40">
        <f t="shared" si="1"/>
        <v>5.9999999999999991</v>
      </c>
      <c r="N68" s="36">
        <v>6.9</v>
      </c>
      <c r="O68" s="36">
        <v>4.2</v>
      </c>
      <c r="P68" s="36" t="s">
        <v>510</v>
      </c>
      <c r="Q68" s="36" t="s">
        <v>11</v>
      </c>
      <c r="R68" s="107" t="s">
        <v>482</v>
      </c>
    </row>
    <row r="69" spans="1:18" ht="15" x14ac:dyDescent="0.15">
      <c r="A69" s="34">
        <v>45006.554166666669</v>
      </c>
      <c r="B69" s="58" t="s">
        <v>82</v>
      </c>
      <c r="C69" s="36" t="s">
        <v>498</v>
      </c>
      <c r="D69" s="36" t="s">
        <v>496</v>
      </c>
      <c r="E69" s="36" t="s">
        <v>50</v>
      </c>
      <c r="F69" s="36">
        <v>26.8</v>
      </c>
      <c r="G69" s="68">
        <f t="shared" si="0"/>
        <v>991.6</v>
      </c>
      <c r="H69" s="38">
        <v>0.5541666666666667</v>
      </c>
      <c r="I69" s="38">
        <v>0.55069444444444449</v>
      </c>
      <c r="J69" s="38">
        <f>Table_1[[#This Row],[End of Synthesis
(EOS) (hhmm)]]-Table_1[[#This Row],[Time of Elution
(EOE) (hhmm)]]</f>
        <v>3.4722222222222099E-3</v>
      </c>
      <c r="K69" s="36">
        <v>98.24</v>
      </c>
      <c r="L69" s="36">
        <v>0.90200000000000002</v>
      </c>
      <c r="M69" s="40">
        <f t="shared" si="1"/>
        <v>3.6216216216216215</v>
      </c>
      <c r="N69" s="36">
        <v>7.4</v>
      </c>
      <c r="O69" s="36">
        <v>4</v>
      </c>
      <c r="P69" s="36" t="s">
        <v>510</v>
      </c>
      <c r="Q69" s="36" t="s">
        <v>11</v>
      </c>
      <c r="R69" s="107" t="s">
        <v>482</v>
      </c>
    </row>
    <row r="70" spans="1:18" ht="15" x14ac:dyDescent="0.15">
      <c r="A70" s="34">
        <v>45007.557638888888</v>
      </c>
      <c r="B70" s="58" t="s">
        <v>83</v>
      </c>
      <c r="C70" s="36" t="s">
        <v>498</v>
      </c>
      <c r="D70" s="36" t="s">
        <v>494</v>
      </c>
      <c r="E70" s="36" t="s">
        <v>71</v>
      </c>
      <c r="F70" s="36">
        <v>42.1</v>
      </c>
      <c r="G70" s="68">
        <f t="shared" si="0"/>
        <v>1557.7</v>
      </c>
      <c r="H70" s="38">
        <v>0.55763888888888891</v>
      </c>
      <c r="I70" s="38">
        <v>0.55347222222222225</v>
      </c>
      <c r="J70" s="38">
        <f>Table_1[[#This Row],[End of Synthesis
(EOS) (hhmm)]]-Table_1[[#This Row],[Time of Elution
(EOE) (hhmm)]]</f>
        <v>4.1666666666666519E-3</v>
      </c>
      <c r="K70" s="36">
        <v>98.09</v>
      </c>
      <c r="L70" s="36">
        <v>0.89700000000000002</v>
      </c>
      <c r="M70" s="40">
        <f t="shared" si="1"/>
        <v>5.8472222222222223</v>
      </c>
      <c r="N70" s="36">
        <v>7.2</v>
      </c>
      <c r="O70" s="36">
        <v>4.2</v>
      </c>
      <c r="P70" s="36" t="s">
        <v>510</v>
      </c>
      <c r="Q70" s="36" t="s">
        <v>11</v>
      </c>
      <c r="R70" s="107" t="s">
        <v>482</v>
      </c>
    </row>
    <row r="71" spans="1:18" ht="30" x14ac:dyDescent="0.15">
      <c r="A71" s="34">
        <v>45007.586805555555</v>
      </c>
      <c r="B71" s="58" t="s">
        <v>84</v>
      </c>
      <c r="C71" s="36" t="s">
        <v>494</v>
      </c>
      <c r="D71" s="36" t="s">
        <v>498</v>
      </c>
      <c r="E71" s="36" t="s">
        <v>47</v>
      </c>
      <c r="F71" s="36">
        <v>28.8</v>
      </c>
      <c r="G71" s="68">
        <f t="shared" si="0"/>
        <v>1065.6000000000001</v>
      </c>
      <c r="H71" s="38">
        <v>0.58680555555555558</v>
      </c>
      <c r="I71" s="38">
        <v>0.58263888888888893</v>
      </c>
      <c r="J71" s="38">
        <f>Table_1[[#This Row],[End of Synthesis
(EOS) (hhmm)]]-Table_1[[#This Row],[Time of Elution
(EOE) (hhmm)]]</f>
        <v>4.1666666666666519E-3</v>
      </c>
      <c r="K71" s="36">
        <v>96.87</v>
      </c>
      <c r="L71" s="36">
        <v>0.81599999999999995</v>
      </c>
      <c r="M71" s="40">
        <f t="shared" si="1"/>
        <v>4</v>
      </c>
      <c r="N71" s="36">
        <v>7.2</v>
      </c>
      <c r="O71" s="36">
        <v>4.25</v>
      </c>
      <c r="P71" s="36" t="s">
        <v>510</v>
      </c>
      <c r="Q71" s="36" t="s">
        <v>11</v>
      </c>
      <c r="R71" s="107" t="s">
        <v>483</v>
      </c>
    </row>
    <row r="72" spans="1:18" ht="15" x14ac:dyDescent="0.15">
      <c r="A72" s="34">
        <v>45008.563888888886</v>
      </c>
      <c r="B72" s="58" t="s">
        <v>85</v>
      </c>
      <c r="C72" s="36" t="s">
        <v>496</v>
      </c>
      <c r="D72" s="36" t="s">
        <v>497</v>
      </c>
      <c r="E72" s="36" t="s">
        <v>71</v>
      </c>
      <c r="F72" s="36">
        <v>42.7</v>
      </c>
      <c r="G72" s="68">
        <f t="shared" si="0"/>
        <v>1579.9</v>
      </c>
      <c r="H72" s="38">
        <v>0.56388888888888888</v>
      </c>
      <c r="I72" s="38">
        <v>0.55972222222222223</v>
      </c>
      <c r="J72" s="38">
        <f>Table_1[[#This Row],[End of Synthesis
(EOS) (hhmm)]]-Table_1[[#This Row],[Time of Elution
(EOE) (hhmm)]]</f>
        <v>4.1666666666666519E-3</v>
      </c>
      <c r="K72" s="36">
        <v>97.46</v>
      </c>
      <c r="L72" s="36">
        <v>0.86099999999999999</v>
      </c>
      <c r="M72" s="40">
        <f t="shared" si="1"/>
        <v>6.1000000000000005</v>
      </c>
      <c r="N72" s="36">
        <v>7</v>
      </c>
      <c r="O72" s="36">
        <v>4.2</v>
      </c>
      <c r="P72" s="36" t="s">
        <v>510</v>
      </c>
      <c r="Q72" s="36" t="s">
        <v>11</v>
      </c>
      <c r="R72" s="107" t="s">
        <v>482</v>
      </c>
    </row>
    <row r="73" spans="1:18" ht="15" x14ac:dyDescent="0.15">
      <c r="A73" s="34">
        <v>45009.570833333331</v>
      </c>
      <c r="B73" s="58" t="s">
        <v>86</v>
      </c>
      <c r="C73" s="36" t="s">
        <v>498</v>
      </c>
      <c r="D73" s="36" t="s">
        <v>497</v>
      </c>
      <c r="E73" s="36" t="s">
        <v>71</v>
      </c>
      <c r="F73" s="36">
        <v>43</v>
      </c>
      <c r="G73" s="68">
        <f t="shared" si="0"/>
        <v>1591</v>
      </c>
      <c r="H73" s="38">
        <v>0.5708333333333333</v>
      </c>
      <c r="I73" s="38">
        <v>0.56666666666666665</v>
      </c>
      <c r="J73" s="38">
        <f>Table_1[[#This Row],[End of Synthesis
(EOS) (hhmm)]]-Table_1[[#This Row],[Time of Elution
(EOE) (hhmm)]]</f>
        <v>4.1666666666666519E-3</v>
      </c>
      <c r="K73" s="36">
        <v>96.71</v>
      </c>
      <c r="L73" s="36">
        <v>0.877</v>
      </c>
      <c r="M73" s="40">
        <f t="shared" si="1"/>
        <v>5.9722222222222223</v>
      </c>
      <c r="N73" s="36">
        <v>7.2</v>
      </c>
      <c r="O73" s="36">
        <v>4.2</v>
      </c>
      <c r="P73" s="36" t="s">
        <v>510</v>
      </c>
      <c r="Q73" s="36" t="s">
        <v>11</v>
      </c>
      <c r="R73" s="107" t="s">
        <v>482</v>
      </c>
    </row>
    <row r="74" spans="1:18" ht="15" x14ac:dyDescent="0.15">
      <c r="A74" s="34">
        <v>45012.564583333333</v>
      </c>
      <c r="B74" s="58" t="s">
        <v>87</v>
      </c>
      <c r="C74" s="36" t="s">
        <v>496</v>
      </c>
      <c r="D74" s="36" t="s">
        <v>497</v>
      </c>
      <c r="E74" s="36" t="s">
        <v>71</v>
      </c>
      <c r="F74" s="36">
        <v>41.3</v>
      </c>
      <c r="G74" s="68">
        <f t="shared" si="0"/>
        <v>1528.1</v>
      </c>
      <c r="H74" s="38">
        <v>0.56458333333333333</v>
      </c>
      <c r="I74" s="38">
        <v>0.55972222222222223</v>
      </c>
      <c r="J74" s="38">
        <f>Table_1[[#This Row],[End of Synthesis
(EOS) (hhmm)]]-Table_1[[#This Row],[Time of Elution
(EOE) (hhmm)]]</f>
        <v>4.8611111111110938E-3</v>
      </c>
      <c r="K74" s="36">
        <v>97.73</v>
      </c>
      <c r="L74" s="36">
        <v>0.78</v>
      </c>
      <c r="M74" s="40">
        <f t="shared" si="1"/>
        <v>5.5810810810810807</v>
      </c>
      <c r="N74" s="36">
        <v>7.4</v>
      </c>
      <c r="O74" s="36">
        <v>4.2</v>
      </c>
      <c r="P74" s="36" t="s">
        <v>510</v>
      </c>
      <c r="Q74" s="36" t="s">
        <v>11</v>
      </c>
      <c r="R74" s="107" t="s">
        <v>482</v>
      </c>
    </row>
    <row r="75" spans="1:18" ht="30" x14ac:dyDescent="0.15">
      <c r="A75" s="34">
        <v>45012.595138888886</v>
      </c>
      <c r="B75" s="58" t="s">
        <v>88</v>
      </c>
      <c r="C75" s="36" t="s">
        <v>497</v>
      </c>
      <c r="D75" s="36" t="s">
        <v>496</v>
      </c>
      <c r="E75" s="36" t="s">
        <v>47</v>
      </c>
      <c r="F75" s="36">
        <v>28.2</v>
      </c>
      <c r="G75" s="68">
        <f t="shared" si="0"/>
        <v>1043.3999999999999</v>
      </c>
      <c r="H75" s="38">
        <v>0.59513888888888888</v>
      </c>
      <c r="I75" s="38">
        <v>0.59027777777777779</v>
      </c>
      <c r="J75" s="38">
        <f>Table_1[[#This Row],[End of Synthesis
(EOS) (hhmm)]]-Table_1[[#This Row],[Time of Elution
(EOE) (hhmm)]]</f>
        <v>4.8611111111110938E-3</v>
      </c>
      <c r="K75" s="36">
        <v>97.72</v>
      </c>
      <c r="L75" s="36">
        <v>0.79500000000000004</v>
      </c>
      <c r="M75" s="40">
        <f t="shared" si="1"/>
        <v>3.971830985915493</v>
      </c>
      <c r="N75" s="36">
        <v>7.1</v>
      </c>
      <c r="O75" s="36">
        <v>4</v>
      </c>
      <c r="P75" s="36" t="s">
        <v>510</v>
      </c>
      <c r="Q75" s="36" t="s">
        <v>11</v>
      </c>
      <c r="R75" s="107" t="s">
        <v>483</v>
      </c>
    </row>
    <row r="76" spans="1:18" ht="15" x14ac:dyDescent="0.15">
      <c r="A76" s="34">
        <v>45013.55972222222</v>
      </c>
      <c r="B76" s="58" t="s">
        <v>89</v>
      </c>
      <c r="C76" s="36" t="s">
        <v>497</v>
      </c>
      <c r="D76" s="36" t="s">
        <v>496</v>
      </c>
      <c r="E76" s="36" t="s">
        <v>71</v>
      </c>
      <c r="F76" s="36">
        <v>39.6</v>
      </c>
      <c r="G76" s="68">
        <f t="shared" si="0"/>
        <v>1465.2</v>
      </c>
      <c r="H76" s="38">
        <v>0.55972222222222223</v>
      </c>
      <c r="I76" s="38">
        <v>0.5541666666666667</v>
      </c>
      <c r="J76" s="38">
        <f>Table_1[[#This Row],[End of Synthesis
(EOS) (hhmm)]]-Table_1[[#This Row],[Time of Elution
(EOE) (hhmm)]]</f>
        <v>5.5555555555555358E-3</v>
      </c>
      <c r="K76" s="36">
        <v>96.92</v>
      </c>
      <c r="L76" s="36">
        <v>0.81699999999999995</v>
      </c>
      <c r="M76" s="40">
        <f t="shared" si="1"/>
        <v>5.7391304347826084</v>
      </c>
      <c r="N76" s="36">
        <v>6.9</v>
      </c>
      <c r="O76" s="36">
        <v>4</v>
      </c>
      <c r="P76" s="36" t="s">
        <v>510</v>
      </c>
      <c r="Q76" s="36" t="s">
        <v>11</v>
      </c>
      <c r="R76" s="107" t="s">
        <v>482</v>
      </c>
    </row>
    <row r="77" spans="1:18" ht="15" x14ac:dyDescent="0.15">
      <c r="A77" s="34">
        <v>45014.571527777778</v>
      </c>
      <c r="B77" s="58" t="s">
        <v>90</v>
      </c>
      <c r="C77" s="36" t="s">
        <v>498</v>
      </c>
      <c r="D77" s="36" t="s">
        <v>494</v>
      </c>
      <c r="E77" s="36" t="s">
        <v>71</v>
      </c>
      <c r="F77" s="36">
        <v>40.1</v>
      </c>
      <c r="G77" s="68">
        <f t="shared" si="0"/>
        <v>1483.7</v>
      </c>
      <c r="H77" s="38">
        <v>0.57152777777777775</v>
      </c>
      <c r="I77" s="38">
        <v>0.56666666666666665</v>
      </c>
      <c r="J77" s="38">
        <f>Table_1[[#This Row],[End of Synthesis
(EOS) (hhmm)]]-Table_1[[#This Row],[Time of Elution
(EOE) (hhmm)]]</f>
        <v>4.8611111111110938E-3</v>
      </c>
      <c r="K77" s="36">
        <v>98.04</v>
      </c>
      <c r="L77" s="36">
        <v>0.81100000000000005</v>
      </c>
      <c r="M77" s="40">
        <f t="shared" si="1"/>
        <v>5.493150684931507</v>
      </c>
      <c r="N77" s="36">
        <v>7.3</v>
      </c>
      <c r="O77" s="36">
        <v>4.2</v>
      </c>
      <c r="P77" s="36" t="s">
        <v>510</v>
      </c>
      <c r="Q77" s="36" t="s">
        <v>11</v>
      </c>
      <c r="R77" s="107" t="s">
        <v>482</v>
      </c>
    </row>
    <row r="78" spans="1:18" ht="15" x14ac:dyDescent="0.15">
      <c r="A78" s="34">
        <v>45015.569444444445</v>
      </c>
      <c r="B78" s="58" t="s">
        <v>91</v>
      </c>
      <c r="C78" s="36" t="s">
        <v>496</v>
      </c>
      <c r="D78" s="36" t="s">
        <v>498</v>
      </c>
      <c r="E78" s="36" t="s">
        <v>71</v>
      </c>
      <c r="F78" s="36">
        <v>40.299999999999997</v>
      </c>
      <c r="G78" s="68">
        <f t="shared" si="0"/>
        <v>1491.1</v>
      </c>
      <c r="H78" s="38">
        <v>0.56944444444444442</v>
      </c>
      <c r="I78" s="38">
        <v>0.56527777777777777</v>
      </c>
      <c r="J78" s="38">
        <f>Table_1[[#This Row],[End of Synthesis
(EOS) (hhmm)]]-Table_1[[#This Row],[Time of Elution
(EOE) (hhmm)]]</f>
        <v>4.1666666666666519E-3</v>
      </c>
      <c r="K78" s="36">
        <v>98.09</v>
      </c>
      <c r="L78" s="36">
        <v>0.71299999999999997</v>
      </c>
      <c r="M78" s="40">
        <f t="shared" si="1"/>
        <v>5.5205479452054789</v>
      </c>
      <c r="N78" s="36">
        <v>7.3</v>
      </c>
      <c r="O78" s="36">
        <v>4.25</v>
      </c>
      <c r="P78" s="36" t="s">
        <v>510</v>
      </c>
      <c r="Q78" s="36" t="s">
        <v>11</v>
      </c>
      <c r="R78" s="107" t="s">
        <v>482</v>
      </c>
    </row>
    <row r="79" spans="1:18" ht="15" x14ac:dyDescent="0.15">
      <c r="A79" s="34">
        <v>45019.556250000001</v>
      </c>
      <c r="B79" s="58" t="s">
        <v>92</v>
      </c>
      <c r="C79" s="36" t="s">
        <v>496</v>
      </c>
      <c r="D79" s="36" t="s">
        <v>497</v>
      </c>
      <c r="E79" s="36" t="s">
        <v>71</v>
      </c>
      <c r="F79" s="36">
        <v>39</v>
      </c>
      <c r="G79" s="68">
        <f t="shared" si="0"/>
        <v>1443</v>
      </c>
      <c r="H79" s="38">
        <v>0.55625000000000002</v>
      </c>
      <c r="I79" s="38">
        <v>0.55208333333333337</v>
      </c>
      <c r="J79" s="38">
        <f>Table_1[[#This Row],[End of Synthesis
(EOS) (hhmm)]]-Table_1[[#This Row],[Time of Elution
(EOE) (hhmm)]]</f>
        <v>4.1666666666666519E-3</v>
      </c>
      <c r="K79" s="36">
        <v>97.86</v>
      </c>
      <c r="L79" s="36">
        <v>0.86499999999999999</v>
      </c>
      <c r="M79" s="40">
        <f t="shared" si="1"/>
        <v>5.3424657534246576</v>
      </c>
      <c r="N79" s="36">
        <v>7.3</v>
      </c>
      <c r="O79" s="36">
        <v>4.25</v>
      </c>
      <c r="P79" s="36" t="s">
        <v>510</v>
      </c>
      <c r="Q79" s="36" t="s">
        <v>11</v>
      </c>
      <c r="R79" s="107" t="s">
        <v>482</v>
      </c>
    </row>
    <row r="80" spans="1:18" ht="15" x14ac:dyDescent="0.15">
      <c r="A80" s="34">
        <v>45020.571527777778</v>
      </c>
      <c r="B80" s="58" t="s">
        <v>93</v>
      </c>
      <c r="C80" s="36" t="s">
        <v>498</v>
      </c>
      <c r="D80" s="36" t="s">
        <v>496</v>
      </c>
      <c r="E80" s="36" t="s">
        <v>71</v>
      </c>
      <c r="F80" s="36">
        <v>39.4</v>
      </c>
      <c r="G80" s="68">
        <f t="shared" si="0"/>
        <v>1457.8</v>
      </c>
      <c r="H80" s="38">
        <v>0.57152777777777775</v>
      </c>
      <c r="I80" s="38">
        <v>0.56736111111111109</v>
      </c>
      <c r="J80" s="38">
        <f>Table_1[[#This Row],[End of Synthesis
(EOS) (hhmm)]]-Table_1[[#This Row],[Time of Elution
(EOE) (hhmm)]]</f>
        <v>4.1666666666666519E-3</v>
      </c>
      <c r="K80" s="36">
        <v>97.43</v>
      </c>
      <c r="L80" s="36">
        <v>0.82899999999999996</v>
      </c>
      <c r="M80" s="40">
        <f t="shared" si="1"/>
        <v>5.3243243243243237</v>
      </c>
      <c r="N80" s="36">
        <v>7.4</v>
      </c>
      <c r="O80" s="36">
        <v>4</v>
      </c>
      <c r="P80" s="36" t="s">
        <v>510</v>
      </c>
      <c r="Q80" s="36" t="s">
        <v>11</v>
      </c>
      <c r="R80" s="107" t="s">
        <v>482</v>
      </c>
    </row>
    <row r="81" spans="1:18" ht="15" x14ac:dyDescent="0.15">
      <c r="A81" s="34">
        <v>45021.561805555553</v>
      </c>
      <c r="B81" s="58" t="s">
        <v>94</v>
      </c>
      <c r="C81" s="36" t="s">
        <v>494</v>
      </c>
      <c r="D81" s="36" t="s">
        <v>496</v>
      </c>
      <c r="E81" s="36" t="s">
        <v>71</v>
      </c>
      <c r="F81" s="36">
        <v>39</v>
      </c>
      <c r="G81" s="68">
        <f t="shared" si="0"/>
        <v>1443</v>
      </c>
      <c r="H81" s="38">
        <v>0.56180555555555556</v>
      </c>
      <c r="I81" s="38">
        <v>0.55694444444444446</v>
      </c>
      <c r="J81" s="38">
        <f>Table_1[[#This Row],[End of Synthesis
(EOS) (hhmm)]]-Table_1[[#This Row],[Time of Elution
(EOE) (hhmm)]]</f>
        <v>4.8611111111110938E-3</v>
      </c>
      <c r="K81" s="36">
        <v>97.32</v>
      </c>
      <c r="L81" s="36">
        <v>0.81699999999999995</v>
      </c>
      <c r="M81" s="40">
        <f t="shared" si="1"/>
        <v>5.2702702702702702</v>
      </c>
      <c r="N81" s="36">
        <v>7.4</v>
      </c>
      <c r="O81" s="36">
        <v>4</v>
      </c>
      <c r="P81" s="36" t="s">
        <v>510</v>
      </c>
      <c r="Q81" s="36" t="s">
        <v>11</v>
      </c>
      <c r="R81" s="107" t="s">
        <v>482</v>
      </c>
    </row>
    <row r="82" spans="1:18" ht="15" x14ac:dyDescent="0.15">
      <c r="A82" s="34">
        <v>45022.561805555553</v>
      </c>
      <c r="B82" s="58" t="s">
        <v>95</v>
      </c>
      <c r="C82" s="36" t="s">
        <v>498</v>
      </c>
      <c r="D82" s="36" t="s">
        <v>496</v>
      </c>
      <c r="E82" s="36" t="s">
        <v>71</v>
      </c>
      <c r="F82" s="36">
        <v>39</v>
      </c>
      <c r="G82" s="68">
        <f t="shared" si="0"/>
        <v>1443</v>
      </c>
      <c r="H82" s="38">
        <v>0.56180555555555556</v>
      </c>
      <c r="I82" s="38">
        <v>0.5541666666666667</v>
      </c>
      <c r="J82" s="70">
        <f>Table_1[[#This Row],[End of Synthesis
(EOS) (hhmm)]]-Table_1[[#This Row],[Time of Elution
(EOE) (hhmm)]]</f>
        <v>7.6388888888888618E-3</v>
      </c>
      <c r="K82" s="36">
        <v>98.08</v>
      </c>
      <c r="L82" s="36">
        <v>0.80700000000000005</v>
      </c>
      <c r="M82" s="40">
        <f t="shared" si="1"/>
        <v>5.2</v>
      </c>
      <c r="N82" s="36">
        <v>7.5</v>
      </c>
      <c r="O82" s="36">
        <v>4</v>
      </c>
      <c r="P82" s="36" t="s">
        <v>510</v>
      </c>
      <c r="Q82" s="36" t="s">
        <v>11</v>
      </c>
      <c r="R82" s="107" t="s">
        <v>482</v>
      </c>
    </row>
    <row r="83" spans="1:18" ht="15" x14ac:dyDescent="0.15">
      <c r="A83" s="34">
        <v>45023.556250000001</v>
      </c>
      <c r="B83" s="58" t="s">
        <v>96</v>
      </c>
      <c r="C83" s="36" t="s">
        <v>496</v>
      </c>
      <c r="D83" s="36" t="s">
        <v>498</v>
      </c>
      <c r="E83" s="36" t="s">
        <v>50</v>
      </c>
      <c r="F83" s="36">
        <v>25.4</v>
      </c>
      <c r="G83" s="68">
        <f t="shared" si="0"/>
        <v>939.8</v>
      </c>
      <c r="H83" s="38">
        <v>0.55625000000000002</v>
      </c>
      <c r="I83" s="38">
        <v>0.55208333333333337</v>
      </c>
      <c r="J83" s="38">
        <f>Table_1[[#This Row],[End of Synthesis
(EOS) (hhmm)]]-Table_1[[#This Row],[Time of Elution
(EOE) (hhmm)]]</f>
        <v>4.1666666666666519E-3</v>
      </c>
      <c r="K83" s="36">
        <v>98</v>
      </c>
      <c r="L83" s="36">
        <v>0.79600000000000004</v>
      </c>
      <c r="M83" s="40">
        <f t="shared" si="1"/>
        <v>3.5277777777777777</v>
      </c>
      <c r="N83" s="36">
        <v>7.2</v>
      </c>
      <c r="O83" s="36">
        <v>4.25</v>
      </c>
      <c r="P83" s="36" t="s">
        <v>510</v>
      </c>
      <c r="Q83" s="36" t="s">
        <v>11</v>
      </c>
      <c r="R83" s="107" t="s">
        <v>482</v>
      </c>
    </row>
    <row r="84" spans="1:18" ht="15" x14ac:dyDescent="0.15">
      <c r="A84" s="34">
        <v>45026.584722222222</v>
      </c>
      <c r="B84" s="58" t="s">
        <v>97</v>
      </c>
      <c r="C84" s="36" t="s">
        <v>494</v>
      </c>
      <c r="D84" s="36" t="s">
        <v>497</v>
      </c>
      <c r="E84" s="36" t="s">
        <v>71</v>
      </c>
      <c r="F84" s="36">
        <v>37.299999999999997</v>
      </c>
      <c r="G84" s="68">
        <f t="shared" si="0"/>
        <v>1380.1</v>
      </c>
      <c r="H84" s="38">
        <v>0.58472222222222225</v>
      </c>
      <c r="I84" s="38">
        <v>0.5805555555555556</v>
      </c>
      <c r="J84" s="38">
        <f>Table_1[[#This Row],[End of Synthesis
(EOS) (hhmm)]]-Table_1[[#This Row],[Time of Elution
(EOE) (hhmm)]]</f>
        <v>4.1666666666666519E-3</v>
      </c>
      <c r="K84" s="36">
        <v>98</v>
      </c>
      <c r="L84" s="36">
        <v>0.85699999999999998</v>
      </c>
      <c r="M84" s="40">
        <f t="shared" si="1"/>
        <v>5.0405405405405403</v>
      </c>
      <c r="N84" s="36">
        <v>7.4</v>
      </c>
      <c r="O84" s="36">
        <v>4.2</v>
      </c>
      <c r="P84" s="36" t="s">
        <v>510</v>
      </c>
      <c r="Q84" s="36" t="s">
        <v>11</v>
      </c>
      <c r="R84" s="107" t="s">
        <v>482</v>
      </c>
    </row>
    <row r="85" spans="1:18" ht="15" x14ac:dyDescent="0.15">
      <c r="A85" s="34">
        <v>45027.561111111114</v>
      </c>
      <c r="B85" s="58" t="s">
        <v>98</v>
      </c>
      <c r="C85" s="36" t="s">
        <v>498</v>
      </c>
      <c r="D85" s="36" t="s">
        <v>496</v>
      </c>
      <c r="E85" s="36" t="s">
        <v>71</v>
      </c>
      <c r="F85" s="36">
        <v>37.700000000000003</v>
      </c>
      <c r="G85" s="68">
        <f t="shared" si="0"/>
        <v>1394.9</v>
      </c>
      <c r="H85" s="38">
        <v>0.56111111111111112</v>
      </c>
      <c r="I85" s="38">
        <v>0.55694444444444446</v>
      </c>
      <c r="J85" s="38">
        <f>Table_1[[#This Row],[End of Synthesis
(EOS) (hhmm)]]-Table_1[[#This Row],[Time of Elution
(EOE) (hhmm)]]</f>
        <v>4.1666666666666519E-3</v>
      </c>
      <c r="K85" s="36">
        <v>96.58</v>
      </c>
      <c r="L85" s="36">
        <v>0.76800000000000002</v>
      </c>
      <c r="M85" s="40">
        <f t="shared" si="1"/>
        <v>5.2361111111111116</v>
      </c>
      <c r="N85" s="36">
        <v>7.2</v>
      </c>
      <c r="O85" s="36">
        <v>4</v>
      </c>
      <c r="P85" s="36" t="s">
        <v>510</v>
      </c>
      <c r="Q85" s="36" t="s">
        <v>11</v>
      </c>
      <c r="R85" s="107" t="s">
        <v>482</v>
      </c>
    </row>
    <row r="86" spans="1:18" ht="15" x14ac:dyDescent="0.15">
      <c r="A86" s="34">
        <v>45027.587500000001</v>
      </c>
      <c r="B86" s="58" t="s">
        <v>99</v>
      </c>
      <c r="C86" s="36" t="s">
        <v>496</v>
      </c>
      <c r="D86" s="36" t="s">
        <v>498</v>
      </c>
      <c r="E86" s="36" t="s">
        <v>50</v>
      </c>
      <c r="F86" s="36">
        <v>24.7</v>
      </c>
      <c r="G86" s="68">
        <f t="shared" si="0"/>
        <v>913.9</v>
      </c>
      <c r="H86" s="38">
        <v>0.58750000000000002</v>
      </c>
      <c r="I86" s="38">
        <v>0.58333333333333337</v>
      </c>
      <c r="J86" s="38">
        <f>Table_1[[#This Row],[End of Synthesis
(EOS) (hhmm)]]-Table_1[[#This Row],[Time of Elution
(EOE) (hhmm)]]</f>
        <v>4.1666666666666519E-3</v>
      </c>
      <c r="K86" s="36">
        <v>96.38</v>
      </c>
      <c r="L86" s="36">
        <v>0.85299999999999998</v>
      </c>
      <c r="M86" s="40">
        <f t="shared" si="1"/>
        <v>3.3835616438356166</v>
      </c>
      <c r="N86" s="36">
        <v>7.3</v>
      </c>
      <c r="O86" s="36">
        <v>4.25</v>
      </c>
      <c r="P86" s="36" t="s">
        <v>510</v>
      </c>
      <c r="Q86" s="36" t="s">
        <v>11</v>
      </c>
      <c r="R86" s="107" t="s">
        <v>482</v>
      </c>
    </row>
    <row r="87" spans="1:18" ht="15" x14ac:dyDescent="0.15">
      <c r="A87" s="34">
        <v>45028.561805555553</v>
      </c>
      <c r="B87" s="58" t="s">
        <v>100</v>
      </c>
      <c r="C87" s="36" t="s">
        <v>496</v>
      </c>
      <c r="D87" s="36" t="s">
        <v>497</v>
      </c>
      <c r="E87" s="36" t="s">
        <v>71</v>
      </c>
      <c r="F87" s="36">
        <v>36.799999999999997</v>
      </c>
      <c r="G87" s="68">
        <f t="shared" si="0"/>
        <v>1361.6</v>
      </c>
      <c r="H87" s="38">
        <v>0.56180555555555556</v>
      </c>
      <c r="I87" s="38">
        <v>0.55694444444444446</v>
      </c>
      <c r="J87" s="38">
        <f>Table_1[[#This Row],[End of Synthesis
(EOS) (hhmm)]]-Table_1[[#This Row],[Time of Elution
(EOE) (hhmm)]]</f>
        <v>4.8611111111110938E-3</v>
      </c>
      <c r="K87" s="36">
        <v>98.35</v>
      </c>
      <c r="L87" s="36">
        <v>0.85299999999999998</v>
      </c>
      <c r="M87" s="40">
        <f t="shared" si="1"/>
        <v>5.183098591549296</v>
      </c>
      <c r="N87" s="36">
        <v>7.1</v>
      </c>
      <c r="O87" s="36">
        <v>4.2</v>
      </c>
      <c r="P87" s="36" t="s">
        <v>510</v>
      </c>
      <c r="Q87" s="36" t="s">
        <v>11</v>
      </c>
      <c r="R87" s="107" t="s">
        <v>482</v>
      </c>
    </row>
    <row r="88" spans="1:18" ht="15" x14ac:dyDescent="0.15">
      <c r="A88" s="34">
        <v>45028.623611111114</v>
      </c>
      <c r="B88" s="58" t="s">
        <v>101</v>
      </c>
      <c r="C88" s="36" t="s">
        <v>496</v>
      </c>
      <c r="D88" s="36" t="s">
        <v>497</v>
      </c>
      <c r="E88" s="36" t="s">
        <v>71</v>
      </c>
      <c r="F88" s="36">
        <v>24.3</v>
      </c>
      <c r="G88" s="68">
        <f t="shared" si="0"/>
        <v>899.1</v>
      </c>
      <c r="H88" s="38">
        <v>0.62361111111111112</v>
      </c>
      <c r="I88" s="38">
        <v>0.61944444444444446</v>
      </c>
      <c r="J88" s="38">
        <f>Table_1[[#This Row],[End of Synthesis
(EOS) (hhmm)]]-Table_1[[#This Row],[Time of Elution
(EOE) (hhmm)]]</f>
        <v>4.1666666666666519E-3</v>
      </c>
      <c r="K88" s="36">
        <v>97.63</v>
      </c>
      <c r="L88" s="36">
        <v>0.84799999999999998</v>
      </c>
      <c r="M88" s="40">
        <f t="shared" si="1"/>
        <v>3.422535211267606</v>
      </c>
      <c r="N88" s="36">
        <v>7.1</v>
      </c>
      <c r="O88" s="36">
        <v>4.2</v>
      </c>
      <c r="P88" s="36" t="s">
        <v>510</v>
      </c>
      <c r="Q88" s="36" t="s">
        <v>11</v>
      </c>
      <c r="R88" s="107" t="s">
        <v>482</v>
      </c>
    </row>
    <row r="89" spans="1:18" ht="15" x14ac:dyDescent="0.15">
      <c r="A89" s="34">
        <v>45029.558333333334</v>
      </c>
      <c r="B89" s="58" t="s">
        <v>102</v>
      </c>
      <c r="C89" s="36" t="s">
        <v>496</v>
      </c>
      <c r="D89" s="36" t="s">
        <v>497</v>
      </c>
      <c r="E89" s="36" t="s">
        <v>71</v>
      </c>
      <c r="F89" s="36">
        <v>39.299999999999997</v>
      </c>
      <c r="G89" s="68">
        <f t="shared" si="0"/>
        <v>1454.1</v>
      </c>
      <c r="H89" s="38">
        <v>0.55833333333333335</v>
      </c>
      <c r="I89" s="38">
        <v>0.5541666666666667</v>
      </c>
      <c r="J89" s="38">
        <f>Table_1[[#This Row],[End of Synthesis
(EOS) (hhmm)]]-Table_1[[#This Row],[Time of Elution
(EOE) (hhmm)]]</f>
        <v>4.1666666666666519E-3</v>
      </c>
      <c r="K89" s="36">
        <v>96.8</v>
      </c>
      <c r="L89" s="36">
        <v>0.80500000000000005</v>
      </c>
      <c r="M89" s="40">
        <f t="shared" si="1"/>
        <v>5.458333333333333</v>
      </c>
      <c r="N89" s="36">
        <v>7.2</v>
      </c>
      <c r="O89" s="36">
        <v>4</v>
      </c>
      <c r="P89" s="36" t="s">
        <v>510</v>
      </c>
      <c r="Q89" s="36" t="s">
        <v>11</v>
      </c>
      <c r="R89" s="107" t="s">
        <v>482</v>
      </c>
    </row>
    <row r="90" spans="1:18" ht="15" x14ac:dyDescent="0.15">
      <c r="A90" s="34">
        <v>45029.598611111112</v>
      </c>
      <c r="B90" s="58" t="s">
        <v>103</v>
      </c>
      <c r="C90" s="36" t="s">
        <v>497</v>
      </c>
      <c r="D90" s="36" t="s">
        <v>496</v>
      </c>
      <c r="E90" s="36" t="s">
        <v>50</v>
      </c>
      <c r="F90" s="36">
        <v>24.9</v>
      </c>
      <c r="G90" s="68">
        <f t="shared" si="0"/>
        <v>921.3</v>
      </c>
      <c r="H90" s="38">
        <v>0.59861111111111109</v>
      </c>
      <c r="I90" s="38">
        <v>0.59444444444444444</v>
      </c>
      <c r="J90" s="38">
        <f>Table_1[[#This Row],[End of Synthesis
(EOS) (hhmm)]]-Table_1[[#This Row],[Time of Elution
(EOE) (hhmm)]]</f>
        <v>4.1666666666666519E-3</v>
      </c>
      <c r="K90" s="36">
        <v>97.39</v>
      </c>
      <c r="L90" s="36">
        <v>0.751</v>
      </c>
      <c r="M90" s="40">
        <f t="shared" si="1"/>
        <v>3.458333333333333</v>
      </c>
      <c r="N90" s="36">
        <v>7.2</v>
      </c>
      <c r="O90" s="36">
        <v>4</v>
      </c>
      <c r="P90" s="36" t="s">
        <v>510</v>
      </c>
      <c r="Q90" s="36" t="s">
        <v>11</v>
      </c>
      <c r="R90" s="107" t="s">
        <v>482</v>
      </c>
    </row>
    <row r="91" spans="1:18" ht="15" x14ac:dyDescent="0.15">
      <c r="A91" s="34">
        <v>45030.561111111114</v>
      </c>
      <c r="B91" s="58" t="s">
        <v>104</v>
      </c>
      <c r="C91" s="36" t="s">
        <v>498</v>
      </c>
      <c r="D91" s="36" t="s">
        <v>496</v>
      </c>
      <c r="E91" s="36" t="s">
        <v>71</v>
      </c>
      <c r="F91" s="36">
        <v>36.700000000000003</v>
      </c>
      <c r="G91" s="68">
        <f t="shared" si="0"/>
        <v>1357.9</v>
      </c>
      <c r="H91" s="38">
        <v>0.56111111111111112</v>
      </c>
      <c r="I91" s="38">
        <v>0.55694444444444446</v>
      </c>
      <c r="J91" s="38">
        <f>Table_1[[#This Row],[End of Synthesis
(EOS) (hhmm)]]-Table_1[[#This Row],[Time of Elution
(EOE) (hhmm)]]</f>
        <v>4.1666666666666519E-3</v>
      </c>
      <c r="K91" s="36">
        <v>98.41</v>
      </c>
      <c r="L91" s="36">
        <v>0.78800000000000003</v>
      </c>
      <c r="M91" s="40">
        <f t="shared" si="1"/>
        <v>5.0273972602739727</v>
      </c>
      <c r="N91" s="36">
        <v>7.3</v>
      </c>
      <c r="O91" s="36">
        <v>4</v>
      </c>
      <c r="P91" s="36" t="s">
        <v>510</v>
      </c>
      <c r="Q91" s="36" t="s">
        <v>11</v>
      </c>
      <c r="R91" s="107" t="s">
        <v>482</v>
      </c>
    </row>
    <row r="92" spans="1:18" ht="15" x14ac:dyDescent="0.15">
      <c r="A92" s="34">
        <v>45030.588888888888</v>
      </c>
      <c r="B92" s="58" t="s">
        <v>105</v>
      </c>
      <c r="C92" s="36" t="s">
        <v>496</v>
      </c>
      <c r="D92" s="36" t="s">
        <v>498</v>
      </c>
      <c r="E92" s="36" t="s">
        <v>50</v>
      </c>
      <c r="F92" s="36">
        <v>25.1</v>
      </c>
      <c r="G92" s="68">
        <f t="shared" si="0"/>
        <v>928.7</v>
      </c>
      <c r="H92" s="38">
        <v>0.58888888888888891</v>
      </c>
      <c r="I92" s="38">
        <v>0.58472222222222225</v>
      </c>
      <c r="J92" s="38">
        <f>Table_1[[#This Row],[End of Synthesis
(EOS) (hhmm)]]-Table_1[[#This Row],[Time of Elution
(EOE) (hhmm)]]</f>
        <v>4.1666666666666519E-3</v>
      </c>
      <c r="K92" s="36">
        <v>97.52</v>
      </c>
      <c r="L92" s="36">
        <v>0.76900000000000002</v>
      </c>
      <c r="M92" s="40">
        <f t="shared" si="1"/>
        <v>3.535211267605634</v>
      </c>
      <c r="N92" s="36">
        <v>7.1</v>
      </c>
      <c r="O92" s="36">
        <v>4.25</v>
      </c>
      <c r="P92" s="36" t="s">
        <v>510</v>
      </c>
      <c r="Q92" s="36" t="s">
        <v>11</v>
      </c>
      <c r="R92" s="107" t="s">
        <v>482</v>
      </c>
    </row>
    <row r="93" spans="1:18" ht="15" x14ac:dyDescent="0.15">
      <c r="A93" s="34">
        <v>45033.561805555553</v>
      </c>
      <c r="B93" s="58" t="s">
        <v>106</v>
      </c>
      <c r="C93" s="36" t="s">
        <v>496</v>
      </c>
      <c r="D93" s="36" t="s">
        <v>494</v>
      </c>
      <c r="E93" s="36" t="s">
        <v>71</v>
      </c>
      <c r="F93" s="36">
        <v>37.700000000000003</v>
      </c>
      <c r="G93" s="68">
        <f t="shared" si="0"/>
        <v>1394.9</v>
      </c>
      <c r="H93" s="38">
        <v>0.56180555555555556</v>
      </c>
      <c r="I93" s="38">
        <v>0.55763888888888891</v>
      </c>
      <c r="J93" s="38">
        <f>Table_1[[#This Row],[End of Synthesis
(EOS) (hhmm)]]-Table_1[[#This Row],[Time of Elution
(EOE) (hhmm)]]</f>
        <v>4.1666666666666519E-3</v>
      </c>
      <c r="K93" s="36">
        <v>97.81</v>
      </c>
      <c r="L93" s="36">
        <v>0.90200000000000002</v>
      </c>
      <c r="M93" s="40">
        <f t="shared" si="1"/>
        <v>5.1643835616438363</v>
      </c>
      <c r="N93" s="36">
        <v>7.3</v>
      </c>
      <c r="O93" s="36">
        <v>4.2</v>
      </c>
      <c r="P93" s="36" t="s">
        <v>510</v>
      </c>
      <c r="Q93" s="36" t="s">
        <v>11</v>
      </c>
      <c r="R93" s="107" t="s">
        <v>482</v>
      </c>
    </row>
    <row r="94" spans="1:18" ht="30" x14ac:dyDescent="0.15">
      <c r="A94" s="34">
        <v>45033.593055555553</v>
      </c>
      <c r="B94" s="58" t="s">
        <v>107</v>
      </c>
      <c r="C94" s="36" t="s">
        <v>494</v>
      </c>
      <c r="D94" s="36" t="s">
        <v>496</v>
      </c>
      <c r="E94" s="36" t="s">
        <v>47</v>
      </c>
      <c r="F94" s="36">
        <v>26.1</v>
      </c>
      <c r="G94" s="68">
        <f t="shared" si="0"/>
        <v>965.7</v>
      </c>
      <c r="H94" s="38">
        <v>0.59305555555555556</v>
      </c>
      <c r="I94" s="38">
        <v>0.58888888888888891</v>
      </c>
      <c r="J94" s="38">
        <f>Table_1[[#This Row],[End of Synthesis
(EOS) (hhmm)]]-Table_1[[#This Row],[Time of Elution
(EOE) (hhmm)]]</f>
        <v>4.1666666666666519E-3</v>
      </c>
      <c r="K94" s="36">
        <v>97.55</v>
      </c>
      <c r="L94" s="36">
        <v>0.73899999999999999</v>
      </c>
      <c r="M94" s="40">
        <f t="shared" si="1"/>
        <v>3.6760563380281694</v>
      </c>
      <c r="N94" s="36">
        <v>7.1</v>
      </c>
      <c r="O94" s="36">
        <v>4</v>
      </c>
      <c r="P94" s="36" t="s">
        <v>510</v>
      </c>
      <c r="Q94" s="36" t="s">
        <v>11</v>
      </c>
      <c r="R94" s="107" t="s">
        <v>483</v>
      </c>
    </row>
    <row r="95" spans="1:18" ht="15" x14ac:dyDescent="0.15">
      <c r="A95" s="34">
        <v>45034.570833333331</v>
      </c>
      <c r="B95" s="58" t="s">
        <v>108</v>
      </c>
      <c r="C95" s="36" t="s">
        <v>496</v>
      </c>
      <c r="D95" s="36" t="s">
        <v>497</v>
      </c>
      <c r="E95" s="36" t="s">
        <v>71</v>
      </c>
      <c r="F95" s="36">
        <v>38.4</v>
      </c>
      <c r="G95" s="68">
        <f t="shared" si="0"/>
        <v>1420.8</v>
      </c>
      <c r="H95" s="38">
        <v>0.5708333333333333</v>
      </c>
      <c r="I95" s="38">
        <v>0.56666666666666665</v>
      </c>
      <c r="J95" s="38">
        <f>Table_1[[#This Row],[End of Synthesis
(EOS) (hhmm)]]-Table_1[[#This Row],[Time of Elution
(EOE) (hhmm)]]</f>
        <v>4.1666666666666519E-3</v>
      </c>
      <c r="K95" s="36">
        <v>97.78</v>
      </c>
      <c r="L95" s="36">
        <v>0.79900000000000004</v>
      </c>
      <c r="M95" s="40">
        <f t="shared" si="1"/>
        <v>5.333333333333333</v>
      </c>
      <c r="N95" s="36">
        <v>7.2</v>
      </c>
      <c r="O95" s="36">
        <v>4.2</v>
      </c>
      <c r="P95" s="36" t="s">
        <v>510</v>
      </c>
      <c r="Q95" s="36" t="s">
        <v>11</v>
      </c>
      <c r="R95" s="107" t="s">
        <v>482</v>
      </c>
    </row>
    <row r="96" spans="1:18" ht="15" x14ac:dyDescent="0.15">
      <c r="A96" s="34">
        <v>45035.561111111114</v>
      </c>
      <c r="B96" s="58" t="s">
        <v>109</v>
      </c>
      <c r="C96" s="36" t="s">
        <v>494</v>
      </c>
      <c r="D96" s="36" t="s">
        <v>497</v>
      </c>
      <c r="E96" s="36" t="s">
        <v>71</v>
      </c>
      <c r="F96" s="36">
        <v>38.200000000000003</v>
      </c>
      <c r="G96" s="68">
        <f t="shared" si="0"/>
        <v>1413.4</v>
      </c>
      <c r="H96" s="38">
        <v>0.56111111111111112</v>
      </c>
      <c r="I96" s="38">
        <v>0.55694444444444446</v>
      </c>
      <c r="J96" s="38">
        <f>Table_1[[#This Row],[End of Synthesis
(EOS) (hhmm)]]-Table_1[[#This Row],[Time of Elution
(EOE) (hhmm)]]</f>
        <v>4.1666666666666519E-3</v>
      </c>
      <c r="K96" s="36">
        <v>97.83</v>
      </c>
      <c r="L96" s="36">
        <v>0.77300000000000002</v>
      </c>
      <c r="M96" s="40">
        <f t="shared" si="1"/>
        <v>5.2328767123287676</v>
      </c>
      <c r="N96" s="36">
        <v>7.3</v>
      </c>
      <c r="O96" s="36">
        <v>4.2</v>
      </c>
      <c r="P96" s="36" t="s">
        <v>510</v>
      </c>
      <c r="Q96" s="36" t="s">
        <v>11</v>
      </c>
      <c r="R96" s="107" t="s">
        <v>482</v>
      </c>
    </row>
    <row r="97" spans="1:18" ht="15" x14ac:dyDescent="0.15">
      <c r="A97" s="34">
        <v>45035.589583333334</v>
      </c>
      <c r="B97" s="58" t="s">
        <v>110</v>
      </c>
      <c r="C97" s="36" t="s">
        <v>497</v>
      </c>
      <c r="D97" s="36" t="s">
        <v>494</v>
      </c>
      <c r="E97" s="36" t="s">
        <v>50</v>
      </c>
      <c r="F97" s="36">
        <v>24</v>
      </c>
      <c r="G97" s="68">
        <f t="shared" si="0"/>
        <v>888</v>
      </c>
      <c r="H97" s="38">
        <v>0.58958333333333335</v>
      </c>
      <c r="I97" s="38">
        <v>0.5854166666666667</v>
      </c>
      <c r="J97" s="38">
        <f>Table_1[[#This Row],[End of Synthesis
(EOS) (hhmm)]]-Table_1[[#This Row],[Time of Elution
(EOE) (hhmm)]]</f>
        <v>4.1666666666666519E-3</v>
      </c>
      <c r="K97" s="36">
        <v>98.31</v>
      </c>
      <c r="L97" s="36">
        <v>0.751</v>
      </c>
      <c r="M97" s="40">
        <f t="shared" si="1"/>
        <v>3.3802816901408455</v>
      </c>
      <c r="N97" s="36">
        <v>7.1</v>
      </c>
      <c r="O97" s="36">
        <v>4.2</v>
      </c>
      <c r="P97" s="36" t="s">
        <v>510</v>
      </c>
      <c r="Q97" s="36" t="s">
        <v>11</v>
      </c>
      <c r="R97" s="107" t="s">
        <v>482</v>
      </c>
    </row>
    <row r="98" spans="1:18" ht="15" x14ac:dyDescent="0.15">
      <c r="A98" s="34">
        <v>45036.560416666667</v>
      </c>
      <c r="B98" s="58" t="s">
        <v>111</v>
      </c>
      <c r="C98" s="36" t="s">
        <v>496</v>
      </c>
      <c r="D98" s="36" t="s">
        <v>497</v>
      </c>
      <c r="E98" s="36" t="s">
        <v>71</v>
      </c>
      <c r="F98" s="36">
        <v>37.700000000000003</v>
      </c>
      <c r="G98" s="68">
        <f t="shared" si="0"/>
        <v>1394.9</v>
      </c>
      <c r="H98" s="38">
        <v>0.56041666666666667</v>
      </c>
      <c r="I98" s="38">
        <v>0.55694444444444446</v>
      </c>
      <c r="J98" s="38">
        <f>Table_1[[#This Row],[End of Synthesis
(EOS) (hhmm)]]-Table_1[[#This Row],[Time of Elution
(EOE) (hhmm)]]</f>
        <v>3.4722222222222099E-3</v>
      </c>
      <c r="K98" s="36">
        <v>98.29</v>
      </c>
      <c r="L98" s="36">
        <v>0.80800000000000005</v>
      </c>
      <c r="M98" s="40">
        <f t="shared" si="1"/>
        <v>5.2361111111111116</v>
      </c>
      <c r="N98" s="36">
        <v>7.2</v>
      </c>
      <c r="O98" s="36">
        <v>4.2</v>
      </c>
      <c r="P98" s="36" t="s">
        <v>510</v>
      </c>
      <c r="Q98" s="36" t="s">
        <v>11</v>
      </c>
      <c r="R98" s="107" t="s">
        <v>482</v>
      </c>
    </row>
    <row r="99" spans="1:18" ht="15" x14ac:dyDescent="0.15">
      <c r="A99" s="34">
        <v>45036.589583333334</v>
      </c>
      <c r="B99" s="58" t="s">
        <v>112</v>
      </c>
      <c r="C99" s="36" t="s">
        <v>497</v>
      </c>
      <c r="D99" s="36" t="s">
        <v>496</v>
      </c>
      <c r="E99" s="36" t="s">
        <v>50</v>
      </c>
      <c r="F99" s="36">
        <v>24.9</v>
      </c>
      <c r="G99" s="68">
        <f t="shared" si="0"/>
        <v>921.3</v>
      </c>
      <c r="H99" s="38">
        <v>0.58958333333333335</v>
      </c>
      <c r="I99" s="38">
        <v>0.58611111111111114</v>
      </c>
      <c r="J99" s="38">
        <f>Table_1[[#This Row],[End of Synthesis
(EOS) (hhmm)]]-Table_1[[#This Row],[Time of Elution
(EOE) (hhmm)]]</f>
        <v>3.4722222222222099E-3</v>
      </c>
      <c r="K99" s="36">
        <v>97.21</v>
      </c>
      <c r="L99" s="36">
        <v>0.69499999999999995</v>
      </c>
      <c r="M99" s="40">
        <f t="shared" si="1"/>
        <v>3.5070422535211265</v>
      </c>
      <c r="N99" s="36">
        <v>7.1</v>
      </c>
      <c r="O99" s="36">
        <v>4</v>
      </c>
      <c r="P99" s="36" t="s">
        <v>510</v>
      </c>
      <c r="Q99" s="36" t="s">
        <v>11</v>
      </c>
      <c r="R99" s="107" t="s">
        <v>482</v>
      </c>
    </row>
    <row r="100" spans="1:18" ht="15" x14ac:dyDescent="0.15">
      <c r="A100" s="34">
        <v>45037.570833333331</v>
      </c>
      <c r="B100" s="58" t="s">
        <v>113</v>
      </c>
      <c r="C100" s="36" t="s">
        <v>496</v>
      </c>
      <c r="D100" s="36" t="s">
        <v>497</v>
      </c>
      <c r="E100" s="36" t="s">
        <v>71</v>
      </c>
      <c r="F100" s="36">
        <v>38</v>
      </c>
      <c r="G100" s="68">
        <f t="shared" si="0"/>
        <v>1406</v>
      </c>
      <c r="H100" s="38">
        <v>0.5708333333333333</v>
      </c>
      <c r="I100" s="38">
        <v>0.56666666666666665</v>
      </c>
      <c r="J100" s="38">
        <f>Table_1[[#This Row],[End of Synthesis
(EOS) (hhmm)]]-Table_1[[#This Row],[Time of Elution
(EOE) (hhmm)]]</f>
        <v>4.1666666666666519E-3</v>
      </c>
      <c r="K100" s="36">
        <v>98.69</v>
      </c>
      <c r="L100" s="36">
        <v>0.73899999999999999</v>
      </c>
      <c r="M100" s="40">
        <f t="shared" si="1"/>
        <v>5.2054794520547949</v>
      </c>
      <c r="N100" s="36">
        <v>7.3</v>
      </c>
      <c r="O100" s="36">
        <v>4.2</v>
      </c>
      <c r="P100" s="36" t="s">
        <v>510</v>
      </c>
      <c r="Q100" s="36" t="s">
        <v>11</v>
      </c>
      <c r="R100" s="107" t="s">
        <v>482</v>
      </c>
    </row>
    <row r="101" spans="1:18" ht="30" x14ac:dyDescent="0.15">
      <c r="A101" s="34">
        <v>45037.612500000003</v>
      </c>
      <c r="B101" s="58" t="s">
        <v>114</v>
      </c>
      <c r="C101" s="36" t="s">
        <v>497</v>
      </c>
      <c r="D101" s="36" t="s">
        <v>496</v>
      </c>
      <c r="E101" s="36" t="s">
        <v>47</v>
      </c>
      <c r="F101" s="36">
        <v>24.9</v>
      </c>
      <c r="G101" s="68">
        <f t="shared" si="0"/>
        <v>921.3</v>
      </c>
      <c r="H101" s="38">
        <v>0.61250000000000004</v>
      </c>
      <c r="I101" s="38">
        <v>0.60833333333333328</v>
      </c>
      <c r="J101" s="38">
        <f>Table_1[[#This Row],[End of Synthesis
(EOS) (hhmm)]]-Table_1[[#This Row],[Time of Elution
(EOE) (hhmm)]]</f>
        <v>4.1666666666667629E-3</v>
      </c>
      <c r="K101" s="36">
        <v>96.96</v>
      </c>
      <c r="L101" s="36">
        <v>0.92500000000000004</v>
      </c>
      <c r="M101" s="40">
        <f t="shared" si="1"/>
        <v>3.5070422535211265</v>
      </c>
      <c r="N101" s="36">
        <v>7.1</v>
      </c>
      <c r="O101" s="36">
        <v>4</v>
      </c>
      <c r="P101" s="36" t="s">
        <v>510</v>
      </c>
      <c r="Q101" s="36" t="s">
        <v>11</v>
      </c>
      <c r="R101" s="107" t="s">
        <v>483</v>
      </c>
    </row>
    <row r="102" spans="1:18" ht="15" x14ac:dyDescent="0.15">
      <c r="A102" s="34">
        <v>45040.568055555559</v>
      </c>
      <c r="B102" s="58" t="s">
        <v>115</v>
      </c>
      <c r="C102" s="36" t="s">
        <v>496</v>
      </c>
      <c r="D102" s="36" t="s">
        <v>497</v>
      </c>
      <c r="E102" s="36" t="s">
        <v>71</v>
      </c>
      <c r="F102" s="36">
        <v>36.6</v>
      </c>
      <c r="G102" s="68">
        <f t="shared" si="0"/>
        <v>1354.2</v>
      </c>
      <c r="H102" s="38">
        <v>0.56805555555555554</v>
      </c>
      <c r="I102" s="38">
        <v>0.56319444444444444</v>
      </c>
      <c r="J102" s="38">
        <f>Table_1[[#This Row],[End of Synthesis
(EOS) (hhmm)]]-Table_1[[#This Row],[Time of Elution
(EOE) (hhmm)]]</f>
        <v>4.8611111111110938E-3</v>
      </c>
      <c r="K102" s="36">
        <v>97.18</v>
      </c>
      <c r="L102" s="36">
        <v>0.85599999999999998</v>
      </c>
      <c r="M102" s="40">
        <f t="shared" si="1"/>
        <v>5.083333333333333</v>
      </c>
      <c r="N102" s="36">
        <v>7.2</v>
      </c>
      <c r="O102" s="36">
        <v>4.2</v>
      </c>
      <c r="P102" s="36" t="s">
        <v>510</v>
      </c>
      <c r="Q102" s="36" t="s">
        <v>11</v>
      </c>
      <c r="R102" s="107" t="s">
        <v>482</v>
      </c>
    </row>
    <row r="103" spans="1:18" ht="30" x14ac:dyDescent="0.15">
      <c r="A103" s="34">
        <v>45040.595833333333</v>
      </c>
      <c r="B103" s="58" t="s">
        <v>116</v>
      </c>
      <c r="C103" s="36" t="s">
        <v>497</v>
      </c>
      <c r="D103" s="36" t="s">
        <v>496</v>
      </c>
      <c r="E103" s="36" t="s">
        <v>47</v>
      </c>
      <c r="F103" s="36">
        <v>24.9</v>
      </c>
      <c r="G103" s="68">
        <f t="shared" si="0"/>
        <v>921.3</v>
      </c>
      <c r="H103" s="38">
        <v>0.59583333333333333</v>
      </c>
      <c r="I103" s="38">
        <v>0.59166666666666667</v>
      </c>
      <c r="J103" s="38">
        <f>Table_1[[#This Row],[End of Synthesis
(EOS) (hhmm)]]-Table_1[[#This Row],[Time of Elution
(EOE) (hhmm)]]</f>
        <v>4.1666666666666519E-3</v>
      </c>
      <c r="K103" s="36">
        <v>97.65</v>
      </c>
      <c r="L103" s="36">
        <v>0.98599999999999999</v>
      </c>
      <c r="M103" s="40">
        <f t="shared" si="1"/>
        <v>3.5571428571428569</v>
      </c>
      <c r="N103" s="36">
        <v>7</v>
      </c>
      <c r="O103" s="36">
        <v>4</v>
      </c>
      <c r="P103" s="36" t="s">
        <v>510</v>
      </c>
      <c r="Q103" s="36" t="s">
        <v>11</v>
      </c>
      <c r="R103" s="107" t="s">
        <v>483</v>
      </c>
    </row>
    <row r="104" spans="1:18" ht="15" x14ac:dyDescent="0.15">
      <c r="A104" s="34">
        <v>45041.575694444444</v>
      </c>
      <c r="B104" s="58" t="s">
        <v>117</v>
      </c>
      <c r="C104" s="36" t="s">
        <v>496</v>
      </c>
      <c r="D104" s="36" t="s">
        <v>497</v>
      </c>
      <c r="E104" s="36" t="s">
        <v>71</v>
      </c>
      <c r="F104" s="36">
        <v>37.6</v>
      </c>
      <c r="G104" s="68">
        <f t="shared" si="0"/>
        <v>1391.2</v>
      </c>
      <c r="H104" s="38">
        <v>0.5756944444444444</v>
      </c>
      <c r="I104" s="38">
        <v>0.57152777777777775</v>
      </c>
      <c r="J104" s="38">
        <f>Table_1[[#This Row],[End of Synthesis
(EOS) (hhmm)]]-Table_1[[#This Row],[Time of Elution
(EOE) (hhmm)]]</f>
        <v>4.1666666666666519E-3</v>
      </c>
      <c r="K104" s="36">
        <v>97.65</v>
      </c>
      <c r="L104" s="36">
        <v>0.89500000000000002</v>
      </c>
      <c r="M104" s="40">
        <f t="shared" si="1"/>
        <v>5.0810810810810807</v>
      </c>
      <c r="N104" s="36">
        <v>7.4</v>
      </c>
      <c r="O104" s="36">
        <v>4.2</v>
      </c>
      <c r="P104" s="36" t="s">
        <v>510</v>
      </c>
      <c r="Q104" s="36" t="s">
        <v>11</v>
      </c>
      <c r="R104" s="107" t="s">
        <v>484</v>
      </c>
    </row>
    <row r="105" spans="1:18" ht="15" x14ac:dyDescent="0.15">
      <c r="A105" s="34">
        <v>45042.563194444447</v>
      </c>
      <c r="B105" s="58" t="s">
        <v>118</v>
      </c>
      <c r="C105" s="36" t="s">
        <v>498</v>
      </c>
      <c r="D105" s="36" t="s">
        <v>494</v>
      </c>
      <c r="E105" s="36" t="s">
        <v>71</v>
      </c>
      <c r="F105" s="36">
        <v>37.6</v>
      </c>
      <c r="G105" s="68">
        <f t="shared" si="0"/>
        <v>1391.2</v>
      </c>
      <c r="H105" s="38">
        <v>0.56319444444444444</v>
      </c>
      <c r="I105" s="38">
        <v>0.55902777777777779</v>
      </c>
      <c r="J105" s="38">
        <f>Table_1[[#This Row],[End of Synthesis
(EOS) (hhmm)]]-Table_1[[#This Row],[Time of Elution
(EOE) (hhmm)]]</f>
        <v>4.1666666666666519E-3</v>
      </c>
      <c r="K105" s="36">
        <v>97.65</v>
      </c>
      <c r="L105" s="36">
        <v>0.80400000000000005</v>
      </c>
      <c r="M105" s="40">
        <f t="shared" si="1"/>
        <v>5.1506849315068495</v>
      </c>
      <c r="N105" s="36">
        <v>7.3</v>
      </c>
      <c r="O105" s="36">
        <v>4.25</v>
      </c>
      <c r="P105" s="36" t="s">
        <v>510</v>
      </c>
      <c r="Q105" s="36" t="s">
        <v>11</v>
      </c>
      <c r="R105" s="107" t="s">
        <v>484</v>
      </c>
    </row>
    <row r="106" spans="1:18" ht="30" x14ac:dyDescent="0.15">
      <c r="A106" s="34">
        <v>45042.591666666667</v>
      </c>
      <c r="B106" s="58" t="s">
        <v>119</v>
      </c>
      <c r="C106" s="36" t="s">
        <v>494</v>
      </c>
      <c r="D106" s="36" t="s">
        <v>498</v>
      </c>
      <c r="E106" s="36" t="s">
        <v>47</v>
      </c>
      <c r="F106" s="36">
        <v>25.1</v>
      </c>
      <c r="G106" s="68">
        <f t="shared" si="0"/>
        <v>928.7</v>
      </c>
      <c r="H106" s="38">
        <v>0.59166666666666667</v>
      </c>
      <c r="I106" s="38">
        <v>0.58750000000000002</v>
      </c>
      <c r="J106" s="38">
        <f>Table_1[[#This Row],[End of Synthesis
(EOS) (hhmm)]]-Table_1[[#This Row],[Time of Elution
(EOE) (hhmm)]]</f>
        <v>4.1666666666666519E-3</v>
      </c>
      <c r="K106" s="36">
        <v>98.26</v>
      </c>
      <c r="L106" s="36">
        <v>0.82899999999999996</v>
      </c>
      <c r="M106" s="40">
        <f t="shared" si="1"/>
        <v>3.535211267605634</v>
      </c>
      <c r="N106" s="36">
        <v>7.1</v>
      </c>
      <c r="O106" s="36">
        <v>4.25</v>
      </c>
      <c r="P106" s="36" t="s">
        <v>510</v>
      </c>
      <c r="Q106" s="36" t="s">
        <v>11</v>
      </c>
      <c r="R106" s="107" t="s">
        <v>483</v>
      </c>
    </row>
    <row r="107" spans="1:18" ht="15" x14ac:dyDescent="0.15">
      <c r="A107" s="34">
        <v>45043.56527777778</v>
      </c>
      <c r="B107" s="58" t="s">
        <v>120</v>
      </c>
      <c r="C107" s="36" t="s">
        <v>498</v>
      </c>
      <c r="D107" s="36" t="s">
        <v>496</v>
      </c>
      <c r="E107" s="36" t="s">
        <v>71</v>
      </c>
      <c r="F107" s="36">
        <v>37.200000000000003</v>
      </c>
      <c r="G107" s="68">
        <f t="shared" si="0"/>
        <v>1376.4</v>
      </c>
      <c r="H107" s="38">
        <v>0.56527777777777777</v>
      </c>
      <c r="I107" s="38">
        <v>0.56111111111111112</v>
      </c>
      <c r="J107" s="38">
        <f>Table_1[[#This Row],[End of Synthesis
(EOS) (hhmm)]]-Table_1[[#This Row],[Time of Elution
(EOE) (hhmm)]]</f>
        <v>4.1666666666666519E-3</v>
      </c>
      <c r="K107" s="36">
        <v>98.09</v>
      </c>
      <c r="L107" s="36">
        <v>0.71</v>
      </c>
      <c r="M107" s="40">
        <f t="shared" si="1"/>
        <v>5.0958904109589049</v>
      </c>
      <c r="N107" s="36">
        <v>7.3</v>
      </c>
      <c r="O107" s="36">
        <v>4</v>
      </c>
      <c r="P107" s="36" t="s">
        <v>510</v>
      </c>
      <c r="Q107" s="36" t="s">
        <v>11</v>
      </c>
      <c r="R107" s="107" t="s">
        <v>484</v>
      </c>
    </row>
    <row r="108" spans="1:18" ht="15" x14ac:dyDescent="0.15">
      <c r="A108" s="34">
        <v>45043.590277777781</v>
      </c>
      <c r="B108" s="58" t="s">
        <v>121</v>
      </c>
      <c r="C108" s="36" t="s">
        <v>496</v>
      </c>
      <c r="D108" s="36" t="s">
        <v>498</v>
      </c>
      <c r="E108" s="36" t="s">
        <v>50</v>
      </c>
      <c r="F108" s="36">
        <v>24.6</v>
      </c>
      <c r="G108" s="68">
        <f t="shared" si="0"/>
        <v>910.2</v>
      </c>
      <c r="H108" s="38">
        <v>0.59027777777777779</v>
      </c>
      <c r="I108" s="38">
        <v>0.58680555555555558</v>
      </c>
      <c r="J108" s="38">
        <f>Table_1[[#This Row],[End of Synthesis
(EOS) (hhmm)]]-Table_1[[#This Row],[Time of Elution
(EOE) (hhmm)]]</f>
        <v>3.4722222222222099E-3</v>
      </c>
      <c r="K108" s="36">
        <v>98.01</v>
      </c>
      <c r="L108" s="36">
        <v>0.75700000000000001</v>
      </c>
      <c r="M108" s="40">
        <f t="shared" si="1"/>
        <v>3.3698630136986303</v>
      </c>
      <c r="N108" s="36">
        <v>7.3</v>
      </c>
      <c r="O108" s="36">
        <v>4.25</v>
      </c>
      <c r="P108" s="36" t="s">
        <v>510</v>
      </c>
      <c r="Q108" s="36" t="s">
        <v>11</v>
      </c>
      <c r="R108" s="107" t="s">
        <v>484</v>
      </c>
    </row>
    <row r="109" spans="1:18" ht="15" x14ac:dyDescent="0.15">
      <c r="A109" s="34">
        <v>45044.574305555558</v>
      </c>
      <c r="B109" s="58" t="s">
        <v>122</v>
      </c>
      <c r="C109" s="36" t="s">
        <v>494</v>
      </c>
      <c r="D109" s="36" t="s">
        <v>496</v>
      </c>
      <c r="E109" s="36" t="s">
        <v>71</v>
      </c>
      <c r="F109" s="36">
        <v>37.1</v>
      </c>
      <c r="G109" s="68">
        <f t="shared" si="0"/>
        <v>1372.7</v>
      </c>
      <c r="H109" s="38">
        <v>0.57430555555555551</v>
      </c>
      <c r="I109" s="38">
        <v>0.57013888888888886</v>
      </c>
      <c r="J109" s="38">
        <f>Table_1[[#This Row],[End of Synthesis
(EOS) (hhmm)]]-Table_1[[#This Row],[Time of Elution
(EOE) (hhmm)]]</f>
        <v>4.1666666666666519E-3</v>
      </c>
      <c r="K109" s="36">
        <v>97.85</v>
      </c>
      <c r="L109" s="36">
        <v>0.73199999999999998</v>
      </c>
      <c r="M109" s="40">
        <f t="shared" si="1"/>
        <v>5.0135135135135132</v>
      </c>
      <c r="N109" s="36">
        <v>7.4</v>
      </c>
      <c r="O109" s="36">
        <v>4.2</v>
      </c>
      <c r="P109" s="36" t="s">
        <v>510</v>
      </c>
      <c r="Q109" s="36" t="s">
        <v>11</v>
      </c>
      <c r="R109" s="107" t="s">
        <v>484</v>
      </c>
    </row>
    <row r="110" spans="1:18" ht="15" x14ac:dyDescent="0.15">
      <c r="A110" s="34">
        <v>45047.561111111114</v>
      </c>
      <c r="B110" s="122" t="s">
        <v>519</v>
      </c>
      <c r="C110" s="36" t="s">
        <v>494</v>
      </c>
      <c r="D110" s="36" t="s">
        <v>496</v>
      </c>
      <c r="E110" s="36" t="s">
        <v>71</v>
      </c>
      <c r="F110" s="36">
        <v>36.200000000000003</v>
      </c>
      <c r="G110" s="68">
        <f t="shared" si="0"/>
        <v>1339.4</v>
      </c>
      <c r="H110" s="38">
        <v>0.56111111111111112</v>
      </c>
      <c r="I110" s="38">
        <v>0.55694444444444446</v>
      </c>
      <c r="J110" s="38">
        <f>Table_1[[#This Row],[End of Synthesis
(EOS) (hhmm)]]-Table_1[[#This Row],[Time of Elution
(EOE) (hhmm)]]</f>
        <v>4.1666666666666519E-3</v>
      </c>
      <c r="K110" s="36">
        <v>97.11</v>
      </c>
      <c r="L110" s="36">
        <v>0.86799999999999999</v>
      </c>
      <c r="M110" s="40">
        <f t="shared" si="1"/>
        <v>4.8918918918918921</v>
      </c>
      <c r="N110" s="36">
        <v>7.4</v>
      </c>
      <c r="O110" s="36">
        <v>4.2</v>
      </c>
      <c r="P110" s="36" t="s">
        <v>510</v>
      </c>
      <c r="Q110" s="36" t="s">
        <v>11</v>
      </c>
      <c r="R110" s="107" t="s">
        <v>484</v>
      </c>
    </row>
    <row r="111" spans="1:18" ht="30" x14ac:dyDescent="0.15">
      <c r="A111" s="34">
        <v>45047.588194444441</v>
      </c>
      <c r="B111" s="122" t="s">
        <v>520</v>
      </c>
      <c r="C111" s="36" t="s">
        <v>496</v>
      </c>
      <c r="D111" s="36" t="s">
        <v>494</v>
      </c>
      <c r="E111" s="36" t="s">
        <v>47</v>
      </c>
      <c r="F111" s="36">
        <v>24.6</v>
      </c>
      <c r="G111" s="68">
        <f t="shared" si="0"/>
        <v>910.2</v>
      </c>
      <c r="H111" s="38">
        <v>0.58819444444444446</v>
      </c>
      <c r="I111" s="38">
        <v>0.58402777777777781</v>
      </c>
      <c r="J111" s="38">
        <f>Table_1[[#This Row],[End of Synthesis
(EOS) (hhmm)]]-Table_1[[#This Row],[Time of Elution
(EOE) (hhmm)]]</f>
        <v>4.1666666666666519E-3</v>
      </c>
      <c r="K111" s="36">
        <v>97.82</v>
      </c>
      <c r="L111" s="36">
        <v>0.89600000000000002</v>
      </c>
      <c r="M111" s="40">
        <f t="shared" si="1"/>
        <v>3.4647887323943665</v>
      </c>
      <c r="N111" s="36">
        <v>7.1</v>
      </c>
      <c r="O111" s="36">
        <v>4.2</v>
      </c>
      <c r="P111" s="36" t="s">
        <v>510</v>
      </c>
      <c r="Q111" s="36" t="s">
        <v>11</v>
      </c>
      <c r="R111" s="107" t="s">
        <v>483</v>
      </c>
    </row>
    <row r="112" spans="1:18" ht="15" x14ac:dyDescent="0.15">
      <c r="A112" s="34">
        <v>45048.561805555553</v>
      </c>
      <c r="B112" s="58" t="s">
        <v>123</v>
      </c>
      <c r="C112" s="36" t="s">
        <v>494</v>
      </c>
      <c r="D112" s="36" t="s">
        <v>496</v>
      </c>
      <c r="E112" s="36" t="s">
        <v>71</v>
      </c>
      <c r="F112" s="36">
        <v>36.700000000000003</v>
      </c>
      <c r="G112" s="68">
        <f t="shared" si="0"/>
        <v>1357.9</v>
      </c>
      <c r="H112" s="38">
        <v>0.56180555555555556</v>
      </c>
      <c r="I112" s="38">
        <v>0.55694444444444446</v>
      </c>
      <c r="J112" s="38">
        <f>Table_1[[#This Row],[End of Synthesis
(EOS) (hhmm)]]-Table_1[[#This Row],[Time of Elution
(EOE) (hhmm)]]</f>
        <v>4.8611111111110938E-3</v>
      </c>
      <c r="K112" s="36">
        <v>98.1</v>
      </c>
      <c r="L112" s="36">
        <v>0.81200000000000006</v>
      </c>
      <c r="M112" s="40">
        <f t="shared" si="1"/>
        <v>4.8933333333333335</v>
      </c>
      <c r="N112" s="36">
        <v>7.5</v>
      </c>
      <c r="O112" s="36">
        <v>4.2</v>
      </c>
      <c r="P112" s="36" t="s">
        <v>510</v>
      </c>
      <c r="Q112" s="36" t="s">
        <v>11</v>
      </c>
      <c r="R112" s="107" t="s">
        <v>484</v>
      </c>
    </row>
    <row r="113" spans="1:35" ht="30" x14ac:dyDescent="0.15">
      <c r="A113" s="34">
        <v>45048.588888888888</v>
      </c>
      <c r="B113" s="58" t="s">
        <v>124</v>
      </c>
      <c r="C113" s="36" t="s">
        <v>496</v>
      </c>
      <c r="D113" s="36" t="s">
        <v>494</v>
      </c>
      <c r="E113" s="36" t="s">
        <v>47</v>
      </c>
      <c r="F113" s="36">
        <v>24.6</v>
      </c>
      <c r="G113" s="68">
        <f t="shared" si="0"/>
        <v>910.2</v>
      </c>
      <c r="H113" s="38">
        <v>0.58888888888888891</v>
      </c>
      <c r="I113" s="38">
        <v>0.58472222222222225</v>
      </c>
      <c r="J113" s="38">
        <f>Table_1[[#This Row],[End of Synthesis
(EOS) (hhmm)]]-Table_1[[#This Row],[Time of Elution
(EOE) (hhmm)]]</f>
        <v>4.1666666666666519E-3</v>
      </c>
      <c r="K113" s="36">
        <v>98.63</v>
      </c>
      <c r="L113" s="36">
        <v>0.85499999999999998</v>
      </c>
      <c r="M113" s="40">
        <f t="shared" si="1"/>
        <v>3.5142857142857147</v>
      </c>
      <c r="N113" s="36">
        <v>7</v>
      </c>
      <c r="O113" s="36">
        <v>4.2</v>
      </c>
      <c r="P113" s="36" t="s">
        <v>510</v>
      </c>
      <c r="Q113" s="36" t="s">
        <v>11</v>
      </c>
      <c r="R113" s="107" t="s">
        <v>483</v>
      </c>
    </row>
    <row r="114" spans="1:35" ht="15" x14ac:dyDescent="0.15">
      <c r="A114" s="34">
        <v>45049.586111111108</v>
      </c>
      <c r="B114" s="58" t="s">
        <v>125</v>
      </c>
      <c r="C114" s="36" t="s">
        <v>498</v>
      </c>
      <c r="D114" s="36" t="s">
        <v>496</v>
      </c>
      <c r="E114" s="36" t="s">
        <v>71</v>
      </c>
      <c r="F114" s="36">
        <v>37.1</v>
      </c>
      <c r="G114" s="68">
        <f t="shared" si="0"/>
        <v>1372.7</v>
      </c>
      <c r="H114" s="38">
        <v>0.58611111111111114</v>
      </c>
      <c r="I114" s="38">
        <v>0.58194444444444449</v>
      </c>
      <c r="J114" s="38">
        <f>Table_1[[#This Row],[End of Synthesis
(EOS) (hhmm)]]-Table_1[[#This Row],[Time of Elution
(EOE) (hhmm)]]</f>
        <v>4.1666666666666519E-3</v>
      </c>
      <c r="K114" s="36">
        <v>96.92</v>
      </c>
      <c r="L114" s="36">
        <v>0.76700000000000002</v>
      </c>
      <c r="M114" s="40">
        <f t="shared" si="1"/>
        <v>5.0821917808219181</v>
      </c>
      <c r="N114" s="36">
        <v>7.3</v>
      </c>
      <c r="O114" s="36">
        <v>4.2</v>
      </c>
      <c r="P114" s="36" t="s">
        <v>510</v>
      </c>
      <c r="Q114" s="36" t="s">
        <v>11</v>
      </c>
      <c r="R114" s="107" t="s">
        <v>484</v>
      </c>
    </row>
    <row r="115" spans="1:35" ht="15" x14ac:dyDescent="0.15">
      <c r="A115" s="34">
        <v>45050.556250000001</v>
      </c>
      <c r="B115" s="58" t="s">
        <v>126</v>
      </c>
      <c r="C115" s="36" t="s">
        <v>496</v>
      </c>
      <c r="D115" s="36" t="s">
        <v>497</v>
      </c>
      <c r="E115" s="36" t="s">
        <v>71</v>
      </c>
      <c r="F115" s="36">
        <v>37.299999999999997</v>
      </c>
      <c r="G115" s="68">
        <f t="shared" si="0"/>
        <v>1380.1</v>
      </c>
      <c r="H115" s="38">
        <v>0.55625000000000002</v>
      </c>
      <c r="I115" s="38">
        <v>0.55277777777777781</v>
      </c>
      <c r="J115" s="38">
        <f>Table_1[[#This Row],[End of Synthesis
(EOS) (hhmm)]]-Table_1[[#This Row],[Time of Elution
(EOE) (hhmm)]]</f>
        <v>3.4722222222222099E-3</v>
      </c>
      <c r="K115" s="36">
        <v>97.55</v>
      </c>
      <c r="L115" s="36">
        <v>0.82599999999999996</v>
      </c>
      <c r="M115" s="40">
        <f t="shared" si="1"/>
        <v>5.253521126760563</v>
      </c>
      <c r="N115" s="36">
        <v>7.1</v>
      </c>
      <c r="O115" s="36">
        <v>4.2</v>
      </c>
      <c r="P115" s="36" t="s">
        <v>510</v>
      </c>
      <c r="Q115" s="36" t="s">
        <v>11</v>
      </c>
      <c r="R115" s="107" t="s">
        <v>484</v>
      </c>
    </row>
    <row r="116" spans="1:35" ht="15" x14ac:dyDescent="0.15">
      <c r="A116" s="34">
        <v>45051.560416666667</v>
      </c>
      <c r="B116" s="58" t="s">
        <v>127</v>
      </c>
      <c r="C116" s="36" t="s">
        <v>498</v>
      </c>
      <c r="D116" s="36" t="s">
        <v>494</v>
      </c>
      <c r="E116" s="36" t="s">
        <v>71</v>
      </c>
      <c r="F116" s="36">
        <v>36.9</v>
      </c>
      <c r="G116" s="68">
        <f t="shared" si="0"/>
        <v>1365.3</v>
      </c>
      <c r="H116" s="38">
        <v>0.56041666666666667</v>
      </c>
      <c r="I116" s="38">
        <v>0.55625000000000002</v>
      </c>
      <c r="J116" s="38">
        <f>Table_1[[#This Row],[End of Synthesis
(EOS) (hhmm)]]-Table_1[[#This Row],[Time of Elution
(EOE) (hhmm)]]</f>
        <v>4.1666666666666519E-3</v>
      </c>
      <c r="K116" s="36">
        <v>98.38</v>
      </c>
      <c r="L116" s="36">
        <v>0.79</v>
      </c>
      <c r="M116" s="40">
        <f t="shared" si="1"/>
        <v>4.92</v>
      </c>
      <c r="N116" s="36">
        <v>7.5</v>
      </c>
      <c r="O116" s="36">
        <v>4.2</v>
      </c>
      <c r="P116" s="36" t="s">
        <v>510</v>
      </c>
      <c r="Q116" s="36" t="s">
        <v>11</v>
      </c>
      <c r="R116" s="107" t="s">
        <v>484</v>
      </c>
    </row>
    <row r="117" spans="1:35" ht="30" x14ac:dyDescent="0.15">
      <c r="A117" s="34">
        <v>45051.59097222222</v>
      </c>
      <c r="B117" s="58" t="s">
        <v>128</v>
      </c>
      <c r="C117" s="36" t="s">
        <v>494</v>
      </c>
      <c r="D117" s="36" t="s">
        <v>498</v>
      </c>
      <c r="E117" s="36" t="s">
        <v>47</v>
      </c>
      <c r="F117" s="36">
        <v>24.7</v>
      </c>
      <c r="G117" s="68">
        <f t="shared" si="0"/>
        <v>913.9</v>
      </c>
      <c r="H117" s="38">
        <v>0.59097222222222223</v>
      </c>
      <c r="I117" s="38">
        <v>0.58611111111111114</v>
      </c>
      <c r="J117" s="38">
        <f>Table_1[[#This Row],[End of Synthesis
(EOS) (hhmm)]]-Table_1[[#This Row],[Time of Elution
(EOE) (hhmm)]]</f>
        <v>4.8611111111110938E-3</v>
      </c>
      <c r="K117" s="36">
        <v>97.08</v>
      </c>
      <c r="L117" s="36">
        <v>0.81200000000000006</v>
      </c>
      <c r="M117" s="40">
        <f t="shared" si="1"/>
        <v>3.5285714285714285</v>
      </c>
      <c r="N117" s="36">
        <v>7</v>
      </c>
      <c r="O117" s="36">
        <v>4.25</v>
      </c>
      <c r="P117" s="36" t="s">
        <v>510</v>
      </c>
      <c r="Q117" s="36" t="s">
        <v>11</v>
      </c>
      <c r="R117" s="107" t="s">
        <v>483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" x14ac:dyDescent="0.15">
      <c r="A118" s="34">
        <v>45054.563888888886</v>
      </c>
      <c r="B118" s="58" t="s">
        <v>129</v>
      </c>
      <c r="C118" s="36" t="s">
        <v>496</v>
      </c>
      <c r="D118" s="36" t="s">
        <v>494</v>
      </c>
      <c r="E118" s="36" t="s">
        <v>71</v>
      </c>
      <c r="F118" s="36">
        <v>35.700000000000003</v>
      </c>
      <c r="G118" s="68">
        <f t="shared" si="0"/>
        <v>1320.9</v>
      </c>
      <c r="H118" s="38">
        <v>0.56388888888888888</v>
      </c>
      <c r="I118" s="38">
        <v>0.55902777777777779</v>
      </c>
      <c r="J118" s="38">
        <f>Table_1[[#This Row],[End of Synthesis
(EOS) (hhmm)]]-Table_1[[#This Row],[Time of Elution
(EOE) (hhmm)]]</f>
        <v>4.8611111111110938E-3</v>
      </c>
      <c r="K118" s="36">
        <v>97.12</v>
      </c>
      <c r="L118" s="36">
        <v>0.78700000000000003</v>
      </c>
      <c r="M118" s="40">
        <f t="shared" si="1"/>
        <v>4.89041095890411</v>
      </c>
      <c r="N118" s="36">
        <v>7.3</v>
      </c>
      <c r="O118" s="36">
        <v>4.2</v>
      </c>
      <c r="P118" s="36" t="s">
        <v>510</v>
      </c>
      <c r="Q118" s="36" t="s">
        <v>11</v>
      </c>
      <c r="R118" s="107" t="s">
        <v>484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30" x14ac:dyDescent="0.15">
      <c r="A119" s="34">
        <v>45054.597916666666</v>
      </c>
      <c r="B119" s="58" t="s">
        <v>130</v>
      </c>
      <c r="C119" s="36" t="s">
        <v>494</v>
      </c>
      <c r="D119" s="36" t="s">
        <v>496</v>
      </c>
      <c r="E119" s="36" t="s">
        <v>47</v>
      </c>
      <c r="F119" s="36">
        <v>24.4</v>
      </c>
      <c r="G119" s="68">
        <f t="shared" si="0"/>
        <v>902.8</v>
      </c>
      <c r="H119" s="38">
        <v>0.59791666666666665</v>
      </c>
      <c r="I119" s="38">
        <v>0.59375</v>
      </c>
      <c r="J119" s="38">
        <f>Table_1[[#This Row],[End of Synthesis
(EOS) (hhmm)]]-Table_1[[#This Row],[Time of Elution
(EOE) (hhmm)]]</f>
        <v>4.1666666666666519E-3</v>
      </c>
      <c r="K119" s="36">
        <v>97.63</v>
      </c>
      <c r="L119" s="36">
        <v>0.89700000000000002</v>
      </c>
      <c r="M119" s="40">
        <f t="shared" si="1"/>
        <v>3.436619718309859</v>
      </c>
      <c r="N119" s="36">
        <v>7.1</v>
      </c>
      <c r="O119" s="36">
        <v>4.2</v>
      </c>
      <c r="P119" s="36" t="s">
        <v>510</v>
      </c>
      <c r="Q119" s="36" t="s">
        <v>11</v>
      </c>
      <c r="R119" s="107" t="s">
        <v>483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" x14ac:dyDescent="0.15">
      <c r="A120" s="34">
        <v>45055.582638888889</v>
      </c>
      <c r="B120" s="58" t="s">
        <v>131</v>
      </c>
      <c r="C120" s="36" t="s">
        <v>497</v>
      </c>
      <c r="D120" s="36" t="s">
        <v>496</v>
      </c>
      <c r="E120" s="36" t="s">
        <v>71</v>
      </c>
      <c r="F120" s="36">
        <v>35.6</v>
      </c>
      <c r="G120" s="68">
        <f t="shared" si="0"/>
        <v>1317.2</v>
      </c>
      <c r="H120" s="38">
        <v>0.58263888888888893</v>
      </c>
      <c r="I120" s="38">
        <v>0.57777777777777772</v>
      </c>
      <c r="J120" s="38">
        <f>Table_1[[#This Row],[End of Synthesis
(EOS) (hhmm)]]-Table_1[[#This Row],[Time of Elution
(EOE) (hhmm)]]</f>
        <v>4.8611111111112049E-3</v>
      </c>
      <c r="K120" s="36">
        <v>95.13</v>
      </c>
      <c r="L120" s="36">
        <v>0.76800000000000002</v>
      </c>
      <c r="M120" s="40">
        <f t="shared" si="1"/>
        <v>4.9444444444444446</v>
      </c>
      <c r="N120" s="36">
        <v>7.2</v>
      </c>
      <c r="O120" s="36">
        <v>4.2</v>
      </c>
      <c r="P120" s="36" t="s">
        <v>510</v>
      </c>
      <c r="Q120" s="36" t="s">
        <v>11</v>
      </c>
      <c r="R120" s="107" t="s">
        <v>484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" x14ac:dyDescent="0.15">
      <c r="A121" s="34">
        <v>45056.578472222223</v>
      </c>
      <c r="B121" s="58" t="s">
        <v>132</v>
      </c>
      <c r="C121" s="36" t="s">
        <v>497</v>
      </c>
      <c r="D121" s="36" t="s">
        <v>498</v>
      </c>
      <c r="E121" s="36" t="s">
        <v>71</v>
      </c>
      <c r="F121" s="36">
        <v>35.799999999999997</v>
      </c>
      <c r="G121" s="68">
        <f t="shared" si="0"/>
        <v>1324.6</v>
      </c>
      <c r="H121" s="38">
        <v>0.57847222222222228</v>
      </c>
      <c r="I121" s="38">
        <v>0.57430555555555551</v>
      </c>
      <c r="J121" s="38">
        <f>Table_1[[#This Row],[End of Synthesis
(EOS) (hhmm)]]-Table_1[[#This Row],[Time of Elution
(EOE) (hhmm)]]</f>
        <v>4.1666666666667629E-3</v>
      </c>
      <c r="K121" s="36">
        <v>96.88</v>
      </c>
      <c r="L121" s="36">
        <v>0.82099999999999995</v>
      </c>
      <c r="M121" s="40">
        <f t="shared" si="1"/>
        <v>5.1142857142857139</v>
      </c>
      <c r="N121" s="36">
        <v>7</v>
      </c>
      <c r="O121" s="36">
        <v>4.25</v>
      </c>
      <c r="P121" s="36" t="s">
        <v>510</v>
      </c>
      <c r="Q121" s="36" t="s">
        <v>11</v>
      </c>
      <c r="R121" s="107" t="s">
        <v>484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" x14ac:dyDescent="0.15">
      <c r="A122" s="34">
        <v>45057.563194444447</v>
      </c>
      <c r="B122" s="58" t="s">
        <v>133</v>
      </c>
      <c r="C122" s="36" t="s">
        <v>494</v>
      </c>
      <c r="D122" s="36" t="s">
        <v>496</v>
      </c>
      <c r="E122" s="36" t="s">
        <v>71</v>
      </c>
      <c r="F122" s="36">
        <v>36.799999999999997</v>
      </c>
      <c r="G122" s="68">
        <f t="shared" si="0"/>
        <v>1361.6</v>
      </c>
      <c r="H122" s="38">
        <v>0.56319444444444444</v>
      </c>
      <c r="I122" s="38">
        <v>0.55833333333333335</v>
      </c>
      <c r="J122" s="38">
        <f>Table_1[[#This Row],[End of Synthesis
(EOS) (hhmm)]]-Table_1[[#This Row],[Time of Elution
(EOE) (hhmm)]]</f>
        <v>4.8611111111110938E-3</v>
      </c>
      <c r="K122" s="36">
        <v>98.15</v>
      </c>
      <c r="L122" s="36">
        <v>0.72699999999999998</v>
      </c>
      <c r="M122" s="40">
        <f t="shared" si="1"/>
        <v>4.9066666666666663</v>
      </c>
      <c r="N122" s="36">
        <v>7.5</v>
      </c>
      <c r="O122" s="36">
        <v>4.2</v>
      </c>
      <c r="P122" s="36" t="s">
        <v>510</v>
      </c>
      <c r="Q122" s="36" t="s">
        <v>11</v>
      </c>
      <c r="R122" s="107" t="s">
        <v>484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30" x14ac:dyDescent="0.15">
      <c r="A123" s="34">
        <v>45057.597222222219</v>
      </c>
      <c r="B123" s="58" t="s">
        <v>134</v>
      </c>
      <c r="C123" s="36" t="s">
        <v>496</v>
      </c>
      <c r="D123" s="36" t="s">
        <v>494</v>
      </c>
      <c r="E123" s="36" t="s">
        <v>47</v>
      </c>
      <c r="F123" s="36">
        <v>24.7</v>
      </c>
      <c r="G123" s="68">
        <f t="shared" si="0"/>
        <v>913.9</v>
      </c>
      <c r="H123" s="38">
        <v>0.59722222222222221</v>
      </c>
      <c r="I123" s="38">
        <v>0.59305555555555556</v>
      </c>
      <c r="J123" s="38">
        <f>Table_1[[#This Row],[End of Synthesis
(EOS) (hhmm)]]-Table_1[[#This Row],[Time of Elution
(EOE) (hhmm)]]</f>
        <v>4.1666666666666519E-3</v>
      </c>
      <c r="K123" s="36">
        <v>98.47</v>
      </c>
      <c r="L123" s="36">
        <v>0.74</v>
      </c>
      <c r="M123" s="40">
        <f t="shared" si="1"/>
        <v>3.47887323943662</v>
      </c>
      <c r="N123" s="36">
        <v>7.1</v>
      </c>
      <c r="O123" s="36">
        <v>4.2</v>
      </c>
      <c r="P123" s="36" t="s">
        <v>510</v>
      </c>
      <c r="Q123" s="36" t="s">
        <v>11</v>
      </c>
      <c r="R123" s="107" t="s">
        <v>483</v>
      </c>
      <c r="S123" s="3"/>
      <c r="T123" s="3"/>
      <c r="U123" s="3"/>
    </row>
    <row r="124" spans="1:35" ht="15" x14ac:dyDescent="0.15">
      <c r="A124" s="34">
        <v>45058.574999999997</v>
      </c>
      <c r="B124" s="58" t="s">
        <v>135</v>
      </c>
      <c r="C124" s="36" t="s">
        <v>496</v>
      </c>
      <c r="D124" s="36" t="s">
        <v>498</v>
      </c>
      <c r="E124" s="36" t="s">
        <v>71</v>
      </c>
      <c r="F124" s="36">
        <v>36.1</v>
      </c>
      <c r="G124" s="68">
        <f t="shared" si="0"/>
        <v>1335.7</v>
      </c>
      <c r="H124" s="38">
        <v>0.57499999999999996</v>
      </c>
      <c r="I124" s="38">
        <v>0.5708333333333333</v>
      </c>
      <c r="J124" s="38">
        <f>Table_1[[#This Row],[End of Synthesis
(EOS) (hhmm)]]-Table_1[[#This Row],[Time of Elution
(EOE) (hhmm)]]</f>
        <v>4.1666666666666519E-3</v>
      </c>
      <c r="K124" s="36">
        <v>98.47</v>
      </c>
      <c r="L124" s="36">
        <v>0.76700000000000002</v>
      </c>
      <c r="M124" s="40">
        <f t="shared" si="1"/>
        <v>4.8783783783783781</v>
      </c>
      <c r="N124" s="36">
        <v>7.4</v>
      </c>
      <c r="O124" s="36">
        <v>4.25</v>
      </c>
      <c r="P124" s="36" t="s">
        <v>510</v>
      </c>
      <c r="Q124" s="36" t="s">
        <v>11</v>
      </c>
      <c r="R124" s="107" t="s">
        <v>484</v>
      </c>
      <c r="S124" s="3"/>
      <c r="T124" s="3"/>
      <c r="U124" s="3"/>
    </row>
    <row r="125" spans="1:35" ht="15" x14ac:dyDescent="0.15">
      <c r="A125" s="34">
        <v>45061.564583333333</v>
      </c>
      <c r="B125" s="58" t="s">
        <v>136</v>
      </c>
      <c r="C125" s="36" t="s">
        <v>496</v>
      </c>
      <c r="D125" s="36" t="s">
        <v>494</v>
      </c>
      <c r="E125" s="36" t="s">
        <v>71</v>
      </c>
      <c r="F125" s="36">
        <v>34.799999999999997</v>
      </c>
      <c r="G125" s="68">
        <f t="shared" si="0"/>
        <v>1287.5999999999999</v>
      </c>
      <c r="H125" s="38">
        <v>0.56458333333333333</v>
      </c>
      <c r="I125" s="38">
        <v>0.56041666666666667</v>
      </c>
      <c r="J125" s="38">
        <f>Table_1[[#This Row],[End of Synthesis
(EOS) (hhmm)]]-Table_1[[#This Row],[Time of Elution
(EOE) (hhmm)]]</f>
        <v>4.1666666666666519E-3</v>
      </c>
      <c r="K125" s="36">
        <v>97.92</v>
      </c>
      <c r="L125" s="36">
        <v>0.72399999999999998</v>
      </c>
      <c r="M125" s="40">
        <f t="shared" si="1"/>
        <v>4.7671232876712324</v>
      </c>
      <c r="N125" s="36">
        <v>7.3</v>
      </c>
      <c r="O125" s="36">
        <v>4.2</v>
      </c>
      <c r="P125" s="36" t="s">
        <v>510</v>
      </c>
      <c r="Q125" s="36" t="s">
        <v>11</v>
      </c>
      <c r="R125" s="107" t="s">
        <v>484</v>
      </c>
      <c r="S125" s="3"/>
      <c r="T125" s="3"/>
      <c r="U125" s="3"/>
    </row>
    <row r="126" spans="1:35" ht="30" x14ac:dyDescent="0.15">
      <c r="A126" s="34">
        <v>45061.59652777778</v>
      </c>
      <c r="B126" s="58" t="s">
        <v>137</v>
      </c>
      <c r="C126" s="36" t="s">
        <v>494</v>
      </c>
      <c r="D126" s="36" t="s">
        <v>496</v>
      </c>
      <c r="E126" s="36" t="s">
        <v>47</v>
      </c>
      <c r="F126" s="36">
        <v>24</v>
      </c>
      <c r="G126" s="68">
        <f t="shared" si="0"/>
        <v>888</v>
      </c>
      <c r="H126" s="38">
        <v>0.59652777777777777</v>
      </c>
      <c r="I126" s="38">
        <v>0.59166666666666667</v>
      </c>
      <c r="J126" s="38">
        <f>Table_1[[#This Row],[End of Synthesis
(EOS) (hhmm)]]-Table_1[[#This Row],[Time of Elution
(EOE) (hhmm)]]</f>
        <v>4.8611111111110938E-3</v>
      </c>
      <c r="K126" s="36">
        <v>98.22</v>
      </c>
      <c r="L126" s="36">
        <v>0.70099999999999996</v>
      </c>
      <c r="M126" s="40">
        <f t="shared" si="1"/>
        <v>3.333333333333333</v>
      </c>
      <c r="N126" s="36">
        <v>7.2</v>
      </c>
      <c r="O126" s="36">
        <v>4.2</v>
      </c>
      <c r="P126" s="36" t="s">
        <v>510</v>
      </c>
      <c r="Q126" s="36" t="s">
        <v>11</v>
      </c>
      <c r="R126" s="107" t="s">
        <v>483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" x14ac:dyDescent="0.15">
      <c r="A127" s="34">
        <v>45062.564583333333</v>
      </c>
      <c r="B127" s="58" t="s">
        <v>138</v>
      </c>
      <c r="C127" s="36" t="s">
        <v>496</v>
      </c>
      <c r="D127" s="36" t="s">
        <v>497</v>
      </c>
      <c r="E127" s="36" t="s">
        <v>71</v>
      </c>
      <c r="F127" s="36">
        <v>35.299999999999997</v>
      </c>
      <c r="G127" s="68">
        <f t="shared" si="0"/>
        <v>1306.0999999999999</v>
      </c>
      <c r="H127" s="38">
        <v>0.56458333333333333</v>
      </c>
      <c r="I127" s="38">
        <v>0.56041666666666667</v>
      </c>
      <c r="J127" s="38">
        <f>Table_1[[#This Row],[End of Synthesis
(EOS) (hhmm)]]-Table_1[[#This Row],[Time of Elution
(EOE) (hhmm)]]</f>
        <v>4.1666666666666519E-3</v>
      </c>
      <c r="K127" s="36">
        <v>97.77</v>
      </c>
      <c r="L127" s="36">
        <v>0.873</v>
      </c>
      <c r="M127" s="40">
        <f t="shared" si="1"/>
        <v>4.8356164383561637</v>
      </c>
      <c r="N127" s="36">
        <v>7.3</v>
      </c>
      <c r="O127" s="36">
        <v>4.2</v>
      </c>
      <c r="P127" s="36" t="s">
        <v>510</v>
      </c>
      <c r="Q127" s="36" t="s">
        <v>11</v>
      </c>
      <c r="R127" s="107" t="s">
        <v>484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30" x14ac:dyDescent="0.15">
      <c r="A128" s="34">
        <v>45062.6</v>
      </c>
      <c r="B128" s="58" t="s">
        <v>139</v>
      </c>
      <c r="C128" s="36" t="s">
        <v>497</v>
      </c>
      <c r="D128" s="36" t="s">
        <v>496</v>
      </c>
      <c r="E128" s="36" t="s">
        <v>47</v>
      </c>
      <c r="F128" s="36">
        <v>23.2</v>
      </c>
      <c r="G128" s="68">
        <f t="shared" si="0"/>
        <v>858.4</v>
      </c>
      <c r="H128" s="38">
        <v>0.6</v>
      </c>
      <c r="I128" s="38">
        <v>0.59513888888888888</v>
      </c>
      <c r="J128" s="38">
        <f>Table_1[[#This Row],[End of Synthesis
(EOS) (hhmm)]]-Table_1[[#This Row],[Time of Elution
(EOE) (hhmm)]]</f>
        <v>4.8611111111110938E-3</v>
      </c>
      <c r="K128" s="36">
        <v>97.28</v>
      </c>
      <c r="L128" s="36">
        <v>0.60699999999999998</v>
      </c>
      <c r="M128" s="40">
        <f t="shared" si="1"/>
        <v>3.36231884057971</v>
      </c>
      <c r="N128" s="36">
        <v>6.9</v>
      </c>
      <c r="O128" s="36">
        <v>4.2</v>
      </c>
      <c r="P128" s="36" t="s">
        <v>510</v>
      </c>
      <c r="Q128" s="36" t="s">
        <v>11</v>
      </c>
      <c r="R128" s="107" t="s">
        <v>483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" x14ac:dyDescent="0.15">
      <c r="A129" s="34">
        <v>45063.572222222225</v>
      </c>
      <c r="B129" s="58" t="s">
        <v>140</v>
      </c>
      <c r="C129" s="36" t="s">
        <v>498</v>
      </c>
      <c r="D129" s="36" t="s">
        <v>496</v>
      </c>
      <c r="E129" s="36" t="s">
        <v>71</v>
      </c>
      <c r="F129" s="36">
        <v>35.5</v>
      </c>
      <c r="G129" s="68">
        <f t="shared" si="0"/>
        <v>1313.5</v>
      </c>
      <c r="H129" s="38">
        <v>0.57222222222222219</v>
      </c>
      <c r="I129" s="38">
        <v>0.56736111111111109</v>
      </c>
      <c r="J129" s="38">
        <f>Table_1[[#This Row],[End of Synthesis
(EOS) (hhmm)]]-Table_1[[#This Row],[Time of Elution
(EOE) (hhmm)]]</f>
        <v>4.8611111111110938E-3</v>
      </c>
      <c r="K129" s="36">
        <v>98.34</v>
      </c>
      <c r="L129" s="36">
        <v>0.73</v>
      </c>
      <c r="M129" s="40">
        <f t="shared" si="1"/>
        <v>4.9305555555555554</v>
      </c>
      <c r="N129" s="36">
        <v>7.2</v>
      </c>
      <c r="O129" s="36">
        <v>4.2</v>
      </c>
      <c r="P129" s="36" t="s">
        <v>510</v>
      </c>
      <c r="Q129" s="36" t="s">
        <v>11</v>
      </c>
      <c r="R129" s="107" t="s">
        <v>484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" x14ac:dyDescent="0.15">
      <c r="A130" s="34">
        <v>45064.571527777778</v>
      </c>
      <c r="B130" s="58" t="s">
        <v>141</v>
      </c>
      <c r="C130" s="36" t="s">
        <v>494</v>
      </c>
      <c r="D130" s="36" t="s">
        <v>496</v>
      </c>
      <c r="E130" s="36" t="s">
        <v>71</v>
      </c>
      <c r="F130" s="36">
        <v>34.9</v>
      </c>
      <c r="G130" s="68">
        <f t="shared" si="0"/>
        <v>1291.3</v>
      </c>
      <c r="H130" s="38">
        <v>0.57152777777777775</v>
      </c>
      <c r="I130" s="38">
        <v>0.56736111111111109</v>
      </c>
      <c r="J130" s="38">
        <f>Table_1[[#This Row],[End of Synthesis
(EOS) (hhmm)]]-Table_1[[#This Row],[Time of Elution
(EOE) (hhmm)]]</f>
        <v>4.1666666666666519E-3</v>
      </c>
      <c r="K130" s="36">
        <v>97.27</v>
      </c>
      <c r="L130" s="36">
        <v>0.73799999999999999</v>
      </c>
      <c r="M130" s="40">
        <f t="shared" si="1"/>
        <v>4.7808219178082192</v>
      </c>
      <c r="N130" s="36">
        <v>7.3</v>
      </c>
      <c r="O130" s="36">
        <v>4.2</v>
      </c>
      <c r="P130" s="36" t="s">
        <v>510</v>
      </c>
      <c r="Q130" s="36" t="s">
        <v>11</v>
      </c>
      <c r="R130" s="107" t="s">
        <v>484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" x14ac:dyDescent="0.15">
      <c r="A131" s="34">
        <v>45065.556250000001</v>
      </c>
      <c r="B131" s="58" t="s">
        <v>142</v>
      </c>
      <c r="C131" s="36" t="s">
        <v>496</v>
      </c>
      <c r="D131" s="36" t="s">
        <v>498</v>
      </c>
      <c r="E131" s="36" t="s">
        <v>71</v>
      </c>
      <c r="F131" s="36">
        <v>35.200000000000003</v>
      </c>
      <c r="G131" s="68">
        <f t="shared" si="0"/>
        <v>1302.4000000000001</v>
      </c>
      <c r="H131" s="38">
        <v>0.55625000000000002</v>
      </c>
      <c r="I131" s="38">
        <v>0.55208333333333337</v>
      </c>
      <c r="J131" s="38">
        <f>Table_1[[#This Row],[End of Synthesis
(EOS) (hhmm)]]-Table_1[[#This Row],[Time of Elution
(EOE) (hhmm)]]</f>
        <v>4.1666666666666519E-3</v>
      </c>
      <c r="K131" s="36">
        <v>97.74</v>
      </c>
      <c r="L131" s="36">
        <v>0.90800000000000003</v>
      </c>
      <c r="M131" s="40">
        <f t="shared" si="1"/>
        <v>4.8219178082191787</v>
      </c>
      <c r="N131" s="36">
        <v>7.3</v>
      </c>
      <c r="O131" s="36">
        <v>4.25</v>
      </c>
      <c r="P131" s="36" t="s">
        <v>510</v>
      </c>
      <c r="Q131" s="36" t="s">
        <v>11</v>
      </c>
      <c r="R131" s="107" t="s">
        <v>484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" x14ac:dyDescent="0.15">
      <c r="A132" s="34">
        <v>45068.563888888886</v>
      </c>
      <c r="B132" s="58" t="s">
        <v>143</v>
      </c>
      <c r="C132" s="36" t="s">
        <v>498</v>
      </c>
      <c r="D132" s="36" t="s">
        <v>500</v>
      </c>
      <c r="E132" s="36" t="s">
        <v>71</v>
      </c>
      <c r="F132" s="36">
        <v>34</v>
      </c>
      <c r="G132" s="68">
        <f t="shared" si="0"/>
        <v>1258</v>
      </c>
      <c r="H132" s="38">
        <v>0.56388888888888888</v>
      </c>
      <c r="I132" s="38">
        <v>0.55902777777777779</v>
      </c>
      <c r="J132" s="38">
        <f>Table_1[[#This Row],[End of Synthesis
(EOS) (hhmm)]]-Table_1[[#This Row],[Time of Elution
(EOE) (hhmm)]]</f>
        <v>4.8611111111110938E-3</v>
      </c>
      <c r="K132" s="36">
        <v>98.07</v>
      </c>
      <c r="L132" s="36">
        <v>0.745</v>
      </c>
      <c r="M132" s="40">
        <f t="shared" si="1"/>
        <v>4.5945945945945947</v>
      </c>
      <c r="N132" s="36">
        <v>7.4</v>
      </c>
      <c r="O132" s="36">
        <v>4.2</v>
      </c>
      <c r="P132" s="36" t="s">
        <v>510</v>
      </c>
      <c r="Q132" s="36" t="s">
        <v>11</v>
      </c>
      <c r="R132" s="107" t="s">
        <v>484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30" x14ac:dyDescent="0.15">
      <c r="A133" s="34">
        <v>45068.597916666666</v>
      </c>
      <c r="B133" s="58" t="s">
        <v>144</v>
      </c>
      <c r="C133" s="36" t="s">
        <v>498</v>
      </c>
      <c r="D133" s="36" t="s">
        <v>500</v>
      </c>
      <c r="E133" s="36" t="s">
        <v>47</v>
      </c>
      <c r="F133" s="36">
        <v>23.4</v>
      </c>
      <c r="G133" s="68">
        <f t="shared" si="0"/>
        <v>865.8</v>
      </c>
      <c r="H133" s="38">
        <v>0.59791666666666665</v>
      </c>
      <c r="I133" s="38">
        <v>0.59375</v>
      </c>
      <c r="J133" s="38">
        <f>Table_1[[#This Row],[End of Synthesis
(EOS) (hhmm)]]-Table_1[[#This Row],[Time of Elution
(EOE) (hhmm)]]</f>
        <v>4.1666666666666519E-3</v>
      </c>
      <c r="K133" s="36">
        <v>98.19</v>
      </c>
      <c r="L133" s="36">
        <v>0.72799999999999998</v>
      </c>
      <c r="M133" s="40">
        <f t="shared" si="1"/>
        <v>3.295774647887324</v>
      </c>
      <c r="N133" s="36">
        <v>7.1</v>
      </c>
      <c r="O133" s="36">
        <v>4.2</v>
      </c>
      <c r="P133" s="36" t="s">
        <v>510</v>
      </c>
      <c r="Q133" s="36" t="s">
        <v>11</v>
      </c>
      <c r="R133" s="107" t="s">
        <v>483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" x14ac:dyDescent="0.15">
      <c r="A134" s="34">
        <v>45069.551388888889</v>
      </c>
      <c r="B134" s="58" t="s">
        <v>145</v>
      </c>
      <c r="C134" s="36" t="s">
        <v>498</v>
      </c>
      <c r="D134" s="36" t="s">
        <v>500</v>
      </c>
      <c r="E134" s="36" t="s">
        <v>71</v>
      </c>
      <c r="F134" s="36">
        <v>34.700000000000003</v>
      </c>
      <c r="G134" s="68">
        <f t="shared" si="0"/>
        <v>1283.9000000000001</v>
      </c>
      <c r="H134" s="38">
        <v>0.55138888888888893</v>
      </c>
      <c r="I134" s="38">
        <v>0.54652777777777772</v>
      </c>
      <c r="J134" s="38">
        <f>Table_1[[#This Row],[End of Synthesis
(EOS) (hhmm)]]-Table_1[[#This Row],[Time of Elution
(EOE) (hhmm)]]</f>
        <v>4.8611111111112049E-3</v>
      </c>
      <c r="K134" s="36">
        <v>98.25</v>
      </c>
      <c r="L134" s="36">
        <v>0.84399999999999997</v>
      </c>
      <c r="M134" s="40">
        <f t="shared" si="1"/>
        <v>4.6266666666666669</v>
      </c>
      <c r="N134" s="36">
        <v>7.5</v>
      </c>
      <c r="O134" s="36">
        <v>4.2</v>
      </c>
      <c r="P134" s="36" t="s">
        <v>510</v>
      </c>
      <c r="Q134" s="36" t="s">
        <v>11</v>
      </c>
      <c r="R134" s="107" t="s">
        <v>484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" x14ac:dyDescent="0.15">
      <c r="A135" s="34">
        <v>45070.564583333333</v>
      </c>
      <c r="B135" s="58" t="s">
        <v>146</v>
      </c>
      <c r="C135" s="36" t="s">
        <v>498</v>
      </c>
      <c r="D135" s="36" t="s">
        <v>497</v>
      </c>
      <c r="E135" s="36" t="s">
        <v>71</v>
      </c>
      <c r="F135" s="36">
        <v>34.9</v>
      </c>
      <c r="G135" s="68">
        <f t="shared" si="0"/>
        <v>1291.3</v>
      </c>
      <c r="H135" s="38">
        <v>0.56458333333333333</v>
      </c>
      <c r="I135" s="38">
        <v>0.55972222222222223</v>
      </c>
      <c r="J135" s="38">
        <f>Table_1[[#This Row],[End of Synthesis
(EOS) (hhmm)]]-Table_1[[#This Row],[Time of Elution
(EOE) (hhmm)]]</f>
        <v>4.8611111111110938E-3</v>
      </c>
      <c r="K135" s="36">
        <v>98.07</v>
      </c>
      <c r="L135" s="36">
        <v>0.78700000000000003</v>
      </c>
      <c r="M135" s="40">
        <f t="shared" si="1"/>
        <v>4.7162162162162158</v>
      </c>
      <c r="N135" s="36">
        <v>7.4</v>
      </c>
      <c r="O135" s="36">
        <v>4.2</v>
      </c>
      <c r="P135" s="36" t="s">
        <v>510</v>
      </c>
      <c r="Q135" s="36" t="s">
        <v>11</v>
      </c>
      <c r="R135" s="107" t="s">
        <v>484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" x14ac:dyDescent="0.15">
      <c r="A136" s="34">
        <v>45070.592361111114</v>
      </c>
      <c r="B136" s="58" t="s">
        <v>147</v>
      </c>
      <c r="C136" s="36" t="s">
        <v>497</v>
      </c>
      <c r="D136" s="36" t="s">
        <v>498</v>
      </c>
      <c r="E136" s="36" t="s">
        <v>50</v>
      </c>
      <c r="F136" s="36">
        <v>22.8</v>
      </c>
      <c r="G136" s="68">
        <f t="shared" si="0"/>
        <v>843.6</v>
      </c>
      <c r="H136" s="38">
        <v>0.59236111111111112</v>
      </c>
      <c r="I136" s="38">
        <v>0.58750000000000002</v>
      </c>
      <c r="J136" s="38">
        <f>Table_1[[#This Row],[End of Synthesis
(EOS) (hhmm)]]-Table_1[[#This Row],[Time of Elution
(EOE) (hhmm)]]</f>
        <v>4.8611111111110938E-3</v>
      </c>
      <c r="K136" s="36">
        <v>98.49</v>
      </c>
      <c r="L136" s="36">
        <v>0.81499999999999995</v>
      </c>
      <c r="M136" s="40">
        <f t="shared" si="1"/>
        <v>3.1232876712328768</v>
      </c>
      <c r="N136" s="36">
        <v>7.3</v>
      </c>
      <c r="O136" s="36">
        <v>4.25</v>
      </c>
      <c r="P136" s="36" t="s">
        <v>510</v>
      </c>
      <c r="Q136" s="36" t="s">
        <v>11</v>
      </c>
      <c r="R136" s="107" t="s">
        <v>484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" x14ac:dyDescent="0.15">
      <c r="A137" s="34">
        <v>45071.570138888892</v>
      </c>
      <c r="B137" s="58" t="s">
        <v>148</v>
      </c>
      <c r="C137" s="36" t="s">
        <v>497</v>
      </c>
      <c r="D137" s="36" t="s">
        <v>498</v>
      </c>
      <c r="E137" s="36" t="s">
        <v>71</v>
      </c>
      <c r="F137" s="36">
        <v>35</v>
      </c>
      <c r="G137" s="68">
        <f t="shared" si="0"/>
        <v>1295</v>
      </c>
      <c r="H137" s="38">
        <v>0.57013888888888886</v>
      </c>
      <c r="I137" s="38">
        <v>0.56597222222222221</v>
      </c>
      <c r="J137" s="38">
        <f>Table_1[[#This Row],[End of Synthesis
(EOS) (hhmm)]]-Table_1[[#This Row],[Time of Elution
(EOE) (hhmm)]]</f>
        <v>4.1666666666666519E-3</v>
      </c>
      <c r="K137" s="36">
        <v>97.28</v>
      </c>
      <c r="L137" s="36">
        <v>0.72399999999999998</v>
      </c>
      <c r="M137" s="40">
        <f t="shared" si="1"/>
        <v>4.8611111111111107</v>
      </c>
      <c r="N137" s="36">
        <v>7.2</v>
      </c>
      <c r="O137" s="36">
        <v>4.25</v>
      </c>
      <c r="P137" s="36" t="s">
        <v>510</v>
      </c>
      <c r="Q137" s="36" t="s">
        <v>11</v>
      </c>
      <c r="R137" s="107" t="s">
        <v>484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" x14ac:dyDescent="0.15">
      <c r="A138" s="34">
        <v>45072.563888888886</v>
      </c>
      <c r="B138" s="58" t="s">
        <v>149</v>
      </c>
      <c r="C138" s="36" t="s">
        <v>498</v>
      </c>
      <c r="D138" s="36" t="s">
        <v>500</v>
      </c>
      <c r="E138" s="36" t="s">
        <v>71</v>
      </c>
      <c r="F138" s="36">
        <v>34.6</v>
      </c>
      <c r="G138" s="68">
        <f t="shared" si="0"/>
        <v>1280.2</v>
      </c>
      <c r="H138" s="38">
        <v>0.56388888888888888</v>
      </c>
      <c r="I138" s="38">
        <v>0.55972222222222223</v>
      </c>
      <c r="J138" s="38">
        <f>Table_1[[#This Row],[End of Synthesis
(EOS) (hhmm)]]-Table_1[[#This Row],[Time of Elution
(EOE) (hhmm)]]</f>
        <v>4.1666666666666519E-3</v>
      </c>
      <c r="K138" s="36">
        <v>97.22</v>
      </c>
      <c r="L138" s="36">
        <v>0.82399999999999995</v>
      </c>
      <c r="M138" s="40">
        <f t="shared" si="1"/>
        <v>4.7397260273972606</v>
      </c>
      <c r="N138" s="36">
        <v>7.3</v>
      </c>
      <c r="O138" s="36">
        <v>4.2</v>
      </c>
      <c r="P138" s="36" t="s">
        <v>510</v>
      </c>
      <c r="Q138" s="36" t="s">
        <v>11</v>
      </c>
      <c r="R138" s="107" t="s">
        <v>484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" x14ac:dyDescent="0.15">
      <c r="A139" s="34">
        <v>45072.594444444447</v>
      </c>
      <c r="B139" s="58" t="s">
        <v>150</v>
      </c>
      <c r="C139" s="36" t="s">
        <v>497</v>
      </c>
      <c r="D139" s="36" t="s">
        <v>500</v>
      </c>
      <c r="E139" s="36" t="s">
        <v>47</v>
      </c>
      <c r="F139" s="36">
        <v>25</v>
      </c>
      <c r="G139" s="68">
        <f t="shared" si="0"/>
        <v>925</v>
      </c>
      <c r="H139" s="38">
        <v>0.59444444444444444</v>
      </c>
      <c r="I139" s="38">
        <v>0.59097222222222223</v>
      </c>
      <c r="J139" s="38">
        <f>Table_1[[#This Row],[End of Synthesis
(EOS) (hhmm)]]-Table_1[[#This Row],[Time of Elution
(EOE) (hhmm)]]</f>
        <v>3.4722222222222099E-3</v>
      </c>
      <c r="K139" s="36">
        <v>97.96</v>
      </c>
      <c r="L139" s="36">
        <v>0.78700000000000003</v>
      </c>
      <c r="M139" s="40">
        <f t="shared" si="1"/>
        <v>3.4246575342465753</v>
      </c>
      <c r="N139" s="36">
        <v>7.3</v>
      </c>
      <c r="O139" s="36">
        <v>4.2</v>
      </c>
      <c r="P139" s="36" t="s">
        <v>510</v>
      </c>
      <c r="Q139" s="36" t="s">
        <v>11</v>
      </c>
      <c r="R139" s="107" t="s">
        <v>484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" x14ac:dyDescent="0.15">
      <c r="A140" s="34">
        <v>45076.565972222219</v>
      </c>
      <c r="B140" s="58" t="s">
        <v>151</v>
      </c>
      <c r="C140" s="36" t="s">
        <v>497</v>
      </c>
      <c r="D140" s="36" t="s">
        <v>496</v>
      </c>
      <c r="E140" s="36" t="s">
        <v>71</v>
      </c>
      <c r="F140" s="36">
        <v>33.1</v>
      </c>
      <c r="G140" s="68">
        <f t="shared" si="0"/>
        <v>1224.7</v>
      </c>
      <c r="H140" s="38">
        <v>0.56597222222222221</v>
      </c>
      <c r="I140" s="38">
        <v>0.56111111111111112</v>
      </c>
      <c r="J140" s="38">
        <f>Table_1[[#This Row],[End of Synthesis
(EOS) (hhmm)]]-Table_1[[#This Row],[Time of Elution
(EOE) (hhmm)]]</f>
        <v>4.8611111111110938E-3</v>
      </c>
      <c r="K140" s="36">
        <v>97.47</v>
      </c>
      <c r="L140" s="36">
        <v>0.76800000000000002</v>
      </c>
      <c r="M140" s="40">
        <f t="shared" si="1"/>
        <v>4.5342465753424657</v>
      </c>
      <c r="N140" s="36">
        <v>7.3</v>
      </c>
      <c r="O140" s="36">
        <v>4.2</v>
      </c>
      <c r="P140" s="36" t="s">
        <v>510</v>
      </c>
      <c r="Q140" s="36" t="s">
        <v>11</v>
      </c>
      <c r="R140" s="107" t="s">
        <v>484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" x14ac:dyDescent="0.15">
      <c r="A141" s="34">
        <v>45077.571527777778</v>
      </c>
      <c r="B141" s="58" t="s">
        <v>152</v>
      </c>
      <c r="C141" s="36" t="s">
        <v>497</v>
      </c>
      <c r="D141" s="36" t="s">
        <v>498</v>
      </c>
      <c r="E141" s="36" t="s">
        <v>71</v>
      </c>
      <c r="F141" s="36">
        <v>34</v>
      </c>
      <c r="G141" s="68">
        <f t="shared" si="0"/>
        <v>1258</v>
      </c>
      <c r="H141" s="38">
        <v>0.57152777777777775</v>
      </c>
      <c r="I141" s="38">
        <v>0.56736111111111109</v>
      </c>
      <c r="J141" s="38">
        <f>Table_1[[#This Row],[End of Synthesis
(EOS) (hhmm)]]-Table_1[[#This Row],[Time of Elution
(EOE) (hhmm)]]</f>
        <v>4.1666666666666519E-3</v>
      </c>
      <c r="K141" s="36">
        <v>96.57</v>
      </c>
      <c r="L141" s="36">
        <v>0.81200000000000006</v>
      </c>
      <c r="M141" s="40">
        <f t="shared" si="1"/>
        <v>4.7222222222222223</v>
      </c>
      <c r="N141" s="36">
        <v>7.2</v>
      </c>
      <c r="O141" s="36">
        <v>4.25</v>
      </c>
      <c r="P141" s="36" t="s">
        <v>510</v>
      </c>
      <c r="Q141" s="36" t="s">
        <v>11</v>
      </c>
      <c r="R141" s="107" t="s">
        <v>484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x14ac:dyDescent="0.15">
      <c r="A142" s="34">
        <v>45078.572222222225</v>
      </c>
      <c r="B142" s="58" t="s">
        <v>153</v>
      </c>
      <c r="C142" s="36" t="s">
        <v>499</v>
      </c>
      <c r="D142" s="36" t="s">
        <v>500</v>
      </c>
      <c r="E142" s="36" t="s">
        <v>71</v>
      </c>
      <c r="F142" s="36">
        <v>34.4</v>
      </c>
      <c r="G142" s="68">
        <f t="shared" si="0"/>
        <v>1272.8</v>
      </c>
      <c r="H142" s="38">
        <v>0.57222222222222219</v>
      </c>
      <c r="I142" s="38">
        <v>0.56805555555555554</v>
      </c>
      <c r="J142" s="38">
        <f>Table_1[[#This Row],[End of Synthesis
(EOS) (hhmm)]]-Table_1[[#This Row],[Time of Elution
(EOE) (hhmm)]]</f>
        <v>4.1666666666666519E-3</v>
      </c>
      <c r="K142" s="36">
        <v>97.59</v>
      </c>
      <c r="L142" s="36">
        <v>0.877</v>
      </c>
      <c r="M142" s="40">
        <f t="shared" si="1"/>
        <v>4.5866666666666669</v>
      </c>
      <c r="N142" s="36">
        <v>7.5</v>
      </c>
      <c r="O142" s="36">
        <v>4.2</v>
      </c>
      <c r="P142" s="36" t="s">
        <v>510</v>
      </c>
      <c r="Q142" s="36" t="s">
        <v>11</v>
      </c>
      <c r="R142" s="107" t="s">
        <v>484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x14ac:dyDescent="0.15">
      <c r="A143" s="34">
        <v>45079.566666666666</v>
      </c>
      <c r="B143" s="58" t="s">
        <v>154</v>
      </c>
      <c r="C143" s="36" t="s">
        <v>500</v>
      </c>
      <c r="D143" s="36" t="s">
        <v>498</v>
      </c>
      <c r="E143" s="36" t="s">
        <v>71</v>
      </c>
      <c r="F143" s="36">
        <v>34.6</v>
      </c>
      <c r="G143" s="68">
        <f t="shared" si="0"/>
        <v>1280.2</v>
      </c>
      <c r="H143" s="38">
        <v>0.56666666666666665</v>
      </c>
      <c r="I143" s="38">
        <v>0.5625</v>
      </c>
      <c r="J143" s="38">
        <f>Table_1[[#This Row],[End of Synthesis
(EOS) (hhmm)]]-Table_1[[#This Row],[Time of Elution
(EOE) (hhmm)]]</f>
        <v>4.1666666666666519E-3</v>
      </c>
      <c r="K143" s="36">
        <v>96.76</v>
      </c>
      <c r="L143" s="36">
        <v>0.81699999999999995</v>
      </c>
      <c r="M143" s="40">
        <f t="shared" si="1"/>
        <v>4.9428571428571431</v>
      </c>
      <c r="N143" s="36">
        <v>7</v>
      </c>
      <c r="O143" s="36">
        <v>4</v>
      </c>
      <c r="P143" s="36" t="s">
        <v>510</v>
      </c>
      <c r="Q143" s="36" t="s">
        <v>11</v>
      </c>
      <c r="R143" s="107" t="s">
        <v>484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x14ac:dyDescent="0.15">
      <c r="A144" s="34">
        <v>45082.564583333333</v>
      </c>
      <c r="B144" s="58" t="s">
        <v>155</v>
      </c>
      <c r="C144" s="36" t="s">
        <v>496</v>
      </c>
      <c r="D144" s="36" t="s">
        <v>500</v>
      </c>
      <c r="E144" s="36" t="s">
        <v>71</v>
      </c>
      <c r="F144" s="36">
        <v>32.799999999999997</v>
      </c>
      <c r="G144" s="68">
        <f t="shared" si="0"/>
        <v>1213.5999999999999</v>
      </c>
      <c r="H144" s="38">
        <v>0.56458333333333333</v>
      </c>
      <c r="I144" s="38">
        <v>0.56041666666666667</v>
      </c>
      <c r="J144" s="38">
        <f>Table_1[[#This Row],[End of Synthesis
(EOS) (hhmm)]]-Table_1[[#This Row],[Time of Elution
(EOE) (hhmm)]]</f>
        <v>4.1666666666666519E-3</v>
      </c>
      <c r="K144" s="36">
        <v>97.48</v>
      </c>
      <c r="L144" s="36">
        <v>0.85199999999999998</v>
      </c>
      <c r="M144" s="40">
        <f t="shared" si="1"/>
        <v>4.4931506849315062</v>
      </c>
      <c r="N144" s="36">
        <v>7.3</v>
      </c>
      <c r="O144" s="36">
        <v>4.2</v>
      </c>
      <c r="P144" s="36" t="s">
        <v>510</v>
      </c>
      <c r="Q144" s="36" t="s">
        <v>11</v>
      </c>
      <c r="R144" s="107" t="s">
        <v>484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30" x14ac:dyDescent="0.15">
      <c r="A145" s="34">
        <v>45082.59097222222</v>
      </c>
      <c r="B145" s="58" t="s">
        <v>156</v>
      </c>
      <c r="C145" s="36" t="s">
        <v>494</v>
      </c>
      <c r="D145" s="36" t="s">
        <v>496</v>
      </c>
      <c r="E145" s="36" t="s">
        <v>157</v>
      </c>
      <c r="F145" s="36">
        <v>31.7</v>
      </c>
      <c r="G145" s="68">
        <f t="shared" si="0"/>
        <v>1172.8999999999999</v>
      </c>
      <c r="H145" s="38">
        <v>0.59097222222222223</v>
      </c>
      <c r="I145" s="38">
        <v>0.58680555555555558</v>
      </c>
      <c r="J145" s="38">
        <f>Table_1[[#This Row],[End of Synthesis
(EOS) (hhmm)]]-Table_1[[#This Row],[Time of Elution
(EOE) (hhmm)]]</f>
        <v>4.1666666666666519E-3</v>
      </c>
      <c r="K145" s="36">
        <v>95.37</v>
      </c>
      <c r="L145" s="36">
        <v>0.81599999999999995</v>
      </c>
      <c r="M145" s="40">
        <f t="shared" si="1"/>
        <v>4.2837837837837833</v>
      </c>
      <c r="N145" s="36">
        <v>7.4</v>
      </c>
      <c r="O145" s="36">
        <v>4.2</v>
      </c>
      <c r="P145" s="36" t="s">
        <v>510</v>
      </c>
      <c r="Q145" s="36" t="s">
        <v>11</v>
      </c>
      <c r="R145" s="107" t="s">
        <v>483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x14ac:dyDescent="0.15">
      <c r="A146" s="34">
        <v>45083.56527777778</v>
      </c>
      <c r="B146" s="58" t="s">
        <v>158</v>
      </c>
      <c r="C146" s="36" t="s">
        <v>496</v>
      </c>
      <c r="D146" s="36" t="s">
        <v>497</v>
      </c>
      <c r="E146" s="36" t="s">
        <v>71</v>
      </c>
      <c r="F146" s="36">
        <v>33.4</v>
      </c>
      <c r="G146" s="68">
        <f t="shared" si="0"/>
        <v>1235.8</v>
      </c>
      <c r="H146" s="38">
        <v>0.56527777777777777</v>
      </c>
      <c r="I146" s="38">
        <v>0.56041666666666667</v>
      </c>
      <c r="J146" s="38">
        <f>Table_1[[#This Row],[End of Synthesis
(EOS) (hhmm)]]-Table_1[[#This Row],[Time of Elution
(EOE) (hhmm)]]</f>
        <v>4.8611111111110938E-3</v>
      </c>
      <c r="K146" s="36">
        <v>98.36</v>
      </c>
      <c r="L146" s="36">
        <v>0.81200000000000006</v>
      </c>
      <c r="M146" s="40">
        <f t="shared" si="1"/>
        <v>4.5753424657534243</v>
      </c>
      <c r="N146" s="36">
        <v>7.3</v>
      </c>
      <c r="O146" s="36">
        <v>4.2</v>
      </c>
      <c r="P146" s="36" t="s">
        <v>510</v>
      </c>
      <c r="Q146" s="36" t="s">
        <v>11</v>
      </c>
      <c r="R146" s="107" t="s">
        <v>484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x14ac:dyDescent="0.15">
      <c r="A147" s="34">
        <v>45083.600694444445</v>
      </c>
      <c r="B147" s="58" t="s">
        <v>159</v>
      </c>
      <c r="C147" s="36" t="s">
        <v>497</v>
      </c>
      <c r="D147" s="36" t="s">
        <v>496</v>
      </c>
      <c r="E147" s="36" t="s">
        <v>47</v>
      </c>
      <c r="F147" s="36">
        <v>23.8</v>
      </c>
      <c r="G147" s="68">
        <f t="shared" si="0"/>
        <v>880.6</v>
      </c>
      <c r="H147" s="38">
        <v>0.60069444444444442</v>
      </c>
      <c r="I147" s="38">
        <v>0.59652777777777777</v>
      </c>
      <c r="J147" s="38">
        <f>Table_1[[#This Row],[End of Synthesis
(EOS) (hhmm)]]-Table_1[[#This Row],[Time of Elution
(EOE) (hhmm)]]</f>
        <v>4.1666666666666519E-3</v>
      </c>
      <c r="K147" s="36">
        <v>96.69</v>
      </c>
      <c r="L147" s="36">
        <v>0.78900000000000003</v>
      </c>
      <c r="M147" s="40">
        <f t="shared" si="1"/>
        <v>3.3521126760563384</v>
      </c>
      <c r="N147" s="36">
        <v>7.1</v>
      </c>
      <c r="O147" s="36">
        <v>4.2</v>
      </c>
      <c r="P147" s="36" t="s">
        <v>510</v>
      </c>
      <c r="Q147" s="36" t="s">
        <v>11</v>
      </c>
      <c r="R147" s="107" t="s">
        <v>484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x14ac:dyDescent="0.15">
      <c r="A148" s="34">
        <v>45084.563888888886</v>
      </c>
      <c r="B148" s="58" t="s">
        <v>160</v>
      </c>
      <c r="C148" s="36" t="s">
        <v>497</v>
      </c>
      <c r="D148" s="36" t="s">
        <v>500</v>
      </c>
      <c r="E148" s="36" t="s">
        <v>71</v>
      </c>
      <c r="F148" s="36">
        <v>33.4</v>
      </c>
      <c r="G148" s="68">
        <f t="shared" si="0"/>
        <v>1235.8</v>
      </c>
      <c r="H148" s="38">
        <v>0.56388888888888888</v>
      </c>
      <c r="I148" s="38">
        <v>0.55902777777777779</v>
      </c>
      <c r="J148" s="38">
        <f>Table_1[[#This Row],[End of Synthesis
(EOS) (hhmm)]]-Table_1[[#This Row],[Time of Elution
(EOE) (hhmm)]]</f>
        <v>4.8611111111110938E-3</v>
      </c>
      <c r="K148" s="36">
        <v>98.05</v>
      </c>
      <c r="L148" s="36">
        <v>0.79700000000000004</v>
      </c>
      <c r="M148" s="40">
        <f t="shared" si="1"/>
        <v>4.7714285714285714</v>
      </c>
      <c r="N148" s="36">
        <v>7</v>
      </c>
      <c r="O148" s="36">
        <v>4.2</v>
      </c>
      <c r="P148" s="36" t="s">
        <v>510</v>
      </c>
      <c r="Q148" s="36" t="s">
        <v>11</v>
      </c>
      <c r="R148" s="107" t="s">
        <v>484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30" x14ac:dyDescent="0.15">
      <c r="A149" s="34">
        <v>45084.604166666664</v>
      </c>
      <c r="B149" s="58" t="s">
        <v>161</v>
      </c>
      <c r="C149" s="36" t="s">
        <v>500</v>
      </c>
      <c r="D149" s="36" t="s">
        <v>497</v>
      </c>
      <c r="E149" s="36" t="s">
        <v>47</v>
      </c>
      <c r="F149" s="36">
        <v>20.9</v>
      </c>
      <c r="G149" s="68">
        <f>F149*37</f>
        <v>773.3</v>
      </c>
      <c r="H149" s="38">
        <v>0.60416666666666663</v>
      </c>
      <c r="I149" s="38">
        <v>0.59375</v>
      </c>
      <c r="J149" s="70">
        <f>Table_1[[#This Row],[End of Synthesis
(EOS) (hhmm)]]-Table_1[[#This Row],[Time of Elution
(EOE) (hhmm)]]</f>
        <v>1.041666666666663E-2</v>
      </c>
      <c r="K149" s="36">
        <v>97.27</v>
      </c>
      <c r="L149" s="36">
        <v>0.745</v>
      </c>
      <c r="M149" s="40">
        <f t="shared" si="1"/>
        <v>2.943661971830986</v>
      </c>
      <c r="N149" s="36">
        <v>7.1</v>
      </c>
      <c r="O149" s="75">
        <v>4.2</v>
      </c>
      <c r="P149" s="36" t="s">
        <v>510</v>
      </c>
      <c r="Q149" s="36" t="s">
        <v>11</v>
      </c>
      <c r="R149" s="107" t="s">
        <v>485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x14ac:dyDescent="0.15">
      <c r="A150" s="34">
        <v>45085.55972222222</v>
      </c>
      <c r="B150" s="58" t="s">
        <v>162</v>
      </c>
      <c r="C150" s="36" t="s">
        <v>498</v>
      </c>
      <c r="D150" s="36" t="s">
        <v>500</v>
      </c>
      <c r="E150" s="36" t="s">
        <v>71</v>
      </c>
      <c r="F150" s="36">
        <v>33.4</v>
      </c>
      <c r="G150" s="68">
        <f t="shared" si="0"/>
        <v>1235.8</v>
      </c>
      <c r="H150" s="38">
        <v>0.55972222222222223</v>
      </c>
      <c r="I150" s="38">
        <v>0.55486111111111114</v>
      </c>
      <c r="J150" s="38">
        <f>Table_1[[#This Row],[End of Synthesis
(EOS) (hhmm)]]-Table_1[[#This Row],[Time of Elution
(EOE) (hhmm)]]</f>
        <v>4.8611111111110938E-3</v>
      </c>
      <c r="K150" s="36">
        <v>98.5</v>
      </c>
      <c r="L150" s="36">
        <v>0.81799999999999995</v>
      </c>
      <c r="M150" s="40">
        <f t="shared" si="1"/>
        <v>4.5135135135135132</v>
      </c>
      <c r="N150" s="36">
        <v>7.4</v>
      </c>
      <c r="O150" s="36">
        <v>4.2</v>
      </c>
      <c r="P150" s="36" t="s">
        <v>510</v>
      </c>
      <c r="Q150" s="36" t="s">
        <v>11</v>
      </c>
      <c r="R150" s="107" t="s">
        <v>484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x14ac:dyDescent="0.15">
      <c r="A151" s="34">
        <v>45085.594444444447</v>
      </c>
      <c r="B151" s="58" t="s">
        <v>163</v>
      </c>
      <c r="C151" s="36" t="s">
        <v>500</v>
      </c>
      <c r="D151" s="36" t="s">
        <v>498</v>
      </c>
      <c r="E151" s="36" t="s">
        <v>47</v>
      </c>
      <c r="F151" s="36">
        <v>23.9</v>
      </c>
      <c r="G151" s="68">
        <f t="shared" si="0"/>
        <v>884.3</v>
      </c>
      <c r="H151" s="38">
        <v>0.59444444444444444</v>
      </c>
      <c r="I151" s="38">
        <v>0.59027777777777779</v>
      </c>
      <c r="J151" s="38">
        <f>Table_1[[#This Row],[End of Synthesis
(EOS) (hhmm)]]-Table_1[[#This Row],[Time of Elution
(EOE) (hhmm)]]</f>
        <v>4.1666666666666519E-3</v>
      </c>
      <c r="K151" s="36">
        <v>97.62</v>
      </c>
      <c r="L151" s="36">
        <v>0.77600000000000002</v>
      </c>
      <c r="M151" s="40">
        <f t="shared" si="1"/>
        <v>3.3661971830985915</v>
      </c>
      <c r="N151" s="36">
        <v>7.1</v>
      </c>
      <c r="O151" s="36">
        <v>4.25</v>
      </c>
      <c r="P151" s="36" t="s">
        <v>510</v>
      </c>
      <c r="Q151" s="36" t="s">
        <v>11</v>
      </c>
      <c r="R151" s="107" t="s">
        <v>484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x14ac:dyDescent="0.15">
      <c r="A152" s="34">
        <v>45086.561111111114</v>
      </c>
      <c r="B152" s="58" t="s">
        <v>164</v>
      </c>
      <c r="C152" s="36" t="s">
        <v>494</v>
      </c>
      <c r="D152" s="36" t="s">
        <v>500</v>
      </c>
      <c r="E152" s="36" t="s">
        <v>71</v>
      </c>
      <c r="F152" s="36">
        <v>32.9</v>
      </c>
      <c r="G152" s="68">
        <f t="shared" si="0"/>
        <v>1217.3</v>
      </c>
      <c r="H152" s="38">
        <v>0.56111111111111112</v>
      </c>
      <c r="I152" s="38">
        <v>0.55694444444444446</v>
      </c>
      <c r="J152" s="38">
        <f>Table_1[[#This Row],[End of Synthesis
(EOS) (hhmm)]]-Table_1[[#This Row],[Time of Elution
(EOE) (hhmm)]]</f>
        <v>4.1666666666666519E-3</v>
      </c>
      <c r="K152" s="36">
        <v>98.43</v>
      </c>
      <c r="L152" s="36">
        <v>0.90400000000000003</v>
      </c>
      <c r="M152" s="40">
        <f t="shared" si="1"/>
        <v>4.506849315068493</v>
      </c>
      <c r="N152" s="36">
        <v>7.3</v>
      </c>
      <c r="O152" s="36">
        <v>4.2</v>
      </c>
      <c r="P152" s="36" t="s">
        <v>510</v>
      </c>
      <c r="Q152" s="36" t="s">
        <v>11</v>
      </c>
      <c r="R152" s="107" t="s">
        <v>484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30" x14ac:dyDescent="0.15">
      <c r="A153" s="34">
        <v>45086.595138888886</v>
      </c>
      <c r="B153" s="58" t="s">
        <v>165</v>
      </c>
      <c r="C153" s="36" t="s">
        <v>500</v>
      </c>
      <c r="D153" s="36" t="s">
        <v>494</v>
      </c>
      <c r="E153" s="36" t="s">
        <v>157</v>
      </c>
      <c r="F153" s="36">
        <v>31.1</v>
      </c>
      <c r="G153" s="68">
        <f t="shared" si="0"/>
        <v>1150.7</v>
      </c>
      <c r="H153" s="38">
        <v>0.59513888888888888</v>
      </c>
      <c r="I153" s="38">
        <v>0.59027777777777779</v>
      </c>
      <c r="J153" s="38">
        <f>Table_1[[#This Row],[End of Synthesis
(EOS) (hhmm)]]-Table_1[[#This Row],[Time of Elution
(EOE) (hhmm)]]</f>
        <v>4.8611111111110938E-3</v>
      </c>
      <c r="K153" s="36">
        <v>97.92</v>
      </c>
      <c r="L153" s="36">
        <v>0.79</v>
      </c>
      <c r="M153" s="40">
        <f t="shared" si="1"/>
        <v>4.2027027027027026</v>
      </c>
      <c r="N153" s="36">
        <v>7.4</v>
      </c>
      <c r="O153" s="36">
        <v>4.2</v>
      </c>
      <c r="P153" s="36" t="s">
        <v>510</v>
      </c>
      <c r="Q153" s="36" t="s">
        <v>11</v>
      </c>
      <c r="R153" s="107" t="s">
        <v>483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x14ac:dyDescent="0.15">
      <c r="A154" s="34">
        <v>45089.5625</v>
      </c>
      <c r="B154" s="58" t="s">
        <v>166</v>
      </c>
      <c r="C154" s="36" t="s">
        <v>494</v>
      </c>
      <c r="D154" s="36" t="s">
        <v>500</v>
      </c>
      <c r="E154" s="36" t="s">
        <v>71</v>
      </c>
      <c r="F154" s="36">
        <v>32.299999999999997</v>
      </c>
      <c r="G154" s="68">
        <f t="shared" si="0"/>
        <v>1195.0999999999999</v>
      </c>
      <c r="H154" s="38">
        <v>0.5625</v>
      </c>
      <c r="I154" s="38">
        <v>0.55763888888888891</v>
      </c>
      <c r="J154" s="38">
        <f>Table_1[[#This Row],[End of Synthesis
(EOS) (hhmm)]]-Table_1[[#This Row],[Time of Elution
(EOE) (hhmm)]]</f>
        <v>4.8611111111110938E-3</v>
      </c>
      <c r="K154" s="36">
        <v>97.97</v>
      </c>
      <c r="L154" s="36">
        <v>0.88800000000000001</v>
      </c>
      <c r="M154" s="40">
        <f t="shared" si="1"/>
        <v>4.4246575342465748</v>
      </c>
      <c r="N154" s="36">
        <v>7.3</v>
      </c>
      <c r="O154" s="36">
        <v>4.2</v>
      </c>
      <c r="P154" s="36" t="s">
        <v>510</v>
      </c>
      <c r="Q154" s="36" t="s">
        <v>11</v>
      </c>
      <c r="R154" s="107" t="s">
        <v>484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30" x14ac:dyDescent="0.15">
      <c r="A155" s="34">
        <v>45089.598611111112</v>
      </c>
      <c r="B155" s="58" t="s">
        <v>167</v>
      </c>
      <c r="C155" s="36" t="s">
        <v>500</v>
      </c>
      <c r="D155" s="36" t="s">
        <v>494</v>
      </c>
      <c r="E155" s="36" t="s">
        <v>157</v>
      </c>
      <c r="F155" s="36">
        <v>31.4</v>
      </c>
      <c r="G155" s="68">
        <f t="shared" si="0"/>
        <v>1161.8</v>
      </c>
      <c r="H155" s="38">
        <v>0.59861111111111109</v>
      </c>
      <c r="I155" s="38">
        <v>0.59444444444444444</v>
      </c>
      <c r="J155" s="38">
        <f>Table_1[[#This Row],[End of Synthesis
(EOS) (hhmm)]]-Table_1[[#This Row],[Time of Elution
(EOE) (hhmm)]]</f>
        <v>4.1666666666666519E-3</v>
      </c>
      <c r="K155" s="36">
        <v>97.66</v>
      </c>
      <c r="L155" s="36">
        <v>0.78800000000000003</v>
      </c>
      <c r="M155" s="40">
        <f t="shared" si="1"/>
        <v>4.243243243243243</v>
      </c>
      <c r="N155" s="36">
        <v>7.4</v>
      </c>
      <c r="O155" s="36">
        <v>4.2</v>
      </c>
      <c r="P155" s="36" t="s">
        <v>510</v>
      </c>
      <c r="Q155" s="36" t="s">
        <v>11</v>
      </c>
      <c r="R155" s="107" t="s">
        <v>483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x14ac:dyDescent="0.15">
      <c r="A156" s="34">
        <v>45090.560416666667</v>
      </c>
      <c r="B156" s="58" t="s">
        <v>168</v>
      </c>
      <c r="C156" s="36" t="s">
        <v>497</v>
      </c>
      <c r="D156" s="36" t="s">
        <v>500</v>
      </c>
      <c r="E156" s="36" t="s">
        <v>71</v>
      </c>
      <c r="F156" s="36">
        <v>32.799999999999997</v>
      </c>
      <c r="G156" s="68">
        <f t="shared" si="0"/>
        <v>1213.5999999999999</v>
      </c>
      <c r="H156" s="38">
        <v>0.56041666666666667</v>
      </c>
      <c r="I156" s="38">
        <v>0.55625000000000002</v>
      </c>
      <c r="J156" s="38">
        <f>Table_1[[#This Row],[End of Synthesis
(EOS) (hhmm)]]-Table_1[[#This Row],[Time of Elution
(EOE) (hhmm)]]</f>
        <v>4.1666666666666519E-3</v>
      </c>
      <c r="K156" s="36">
        <v>98.36</v>
      </c>
      <c r="L156" s="36">
        <v>0.85799999999999998</v>
      </c>
      <c r="M156" s="40">
        <f t="shared" si="1"/>
        <v>4.5555555555555554</v>
      </c>
      <c r="N156" s="36">
        <v>7.2</v>
      </c>
      <c r="O156" s="36">
        <v>4.2</v>
      </c>
      <c r="P156" s="36" t="s">
        <v>510</v>
      </c>
      <c r="Q156" s="36" t="s">
        <v>11</v>
      </c>
      <c r="R156" s="107" t="s">
        <v>484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30" x14ac:dyDescent="0.15">
      <c r="A157" s="34">
        <v>45090.597222222219</v>
      </c>
      <c r="B157" s="58" t="s">
        <v>169</v>
      </c>
      <c r="C157" s="36" t="s">
        <v>500</v>
      </c>
      <c r="D157" s="36" t="s">
        <v>501</v>
      </c>
      <c r="E157" s="36" t="s">
        <v>157</v>
      </c>
      <c r="F157" s="36">
        <v>31.6</v>
      </c>
      <c r="G157" s="68">
        <f t="shared" si="0"/>
        <v>1169.2</v>
      </c>
      <c r="H157" s="38">
        <v>0.59722222222222221</v>
      </c>
      <c r="I157" s="38">
        <v>0.59305555555555556</v>
      </c>
      <c r="J157" s="38">
        <f>Table_1[[#This Row],[End of Synthesis
(EOS) (hhmm)]]-Table_1[[#This Row],[Time of Elution
(EOE) (hhmm)]]</f>
        <v>4.1666666666666519E-3</v>
      </c>
      <c r="K157" s="36">
        <v>98.15</v>
      </c>
      <c r="L157" s="36">
        <v>0.873</v>
      </c>
      <c r="M157" s="40">
        <f t="shared" si="1"/>
        <v>4.3287671232876717</v>
      </c>
      <c r="N157" s="36">
        <v>7.3</v>
      </c>
      <c r="O157" s="36">
        <v>4.2</v>
      </c>
      <c r="P157" s="36" t="s">
        <v>510</v>
      </c>
      <c r="Q157" s="36" t="s">
        <v>11</v>
      </c>
      <c r="R157" s="107" t="s">
        <v>483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x14ac:dyDescent="0.15">
      <c r="A158" s="34">
        <v>45091.561111111114</v>
      </c>
      <c r="B158" s="58" t="s">
        <v>170</v>
      </c>
      <c r="C158" s="36" t="s">
        <v>498</v>
      </c>
      <c r="D158" s="36" t="s">
        <v>501</v>
      </c>
      <c r="E158" s="36" t="s">
        <v>71</v>
      </c>
      <c r="F158" s="36">
        <v>33</v>
      </c>
      <c r="G158" s="68">
        <f t="shared" si="0"/>
        <v>1221</v>
      </c>
      <c r="H158" s="38">
        <v>0.56111111111111112</v>
      </c>
      <c r="I158" s="38">
        <v>0.55694444444444446</v>
      </c>
      <c r="J158" s="38">
        <f>Table_1[[#This Row],[End of Synthesis
(EOS) (hhmm)]]-Table_1[[#This Row],[Time of Elution
(EOE) (hhmm)]]</f>
        <v>4.1666666666666519E-3</v>
      </c>
      <c r="K158" s="36">
        <v>97.87</v>
      </c>
      <c r="L158" s="36">
        <v>0.78700000000000003</v>
      </c>
      <c r="M158" s="40">
        <f t="shared" si="1"/>
        <v>4.647887323943662</v>
      </c>
      <c r="N158" s="36">
        <v>7.1</v>
      </c>
      <c r="O158" s="36">
        <v>4</v>
      </c>
      <c r="P158" s="36" t="s">
        <v>510</v>
      </c>
      <c r="Q158" s="36" t="s">
        <v>11</v>
      </c>
      <c r="R158" s="107" t="s">
        <v>484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30" x14ac:dyDescent="0.15">
      <c r="A159" s="34">
        <v>45091.589583333334</v>
      </c>
      <c r="B159" s="58" t="s">
        <v>171</v>
      </c>
      <c r="C159" s="36" t="s">
        <v>497</v>
      </c>
      <c r="D159" s="36" t="s">
        <v>501</v>
      </c>
      <c r="E159" s="36" t="s">
        <v>157</v>
      </c>
      <c r="F159" s="36">
        <v>30</v>
      </c>
      <c r="G159" s="68">
        <f t="shared" si="0"/>
        <v>1110</v>
      </c>
      <c r="H159" s="38">
        <v>0.58958333333333335</v>
      </c>
      <c r="I159" s="38">
        <v>0.5854166666666667</v>
      </c>
      <c r="J159" s="38">
        <f>Table_1[[#This Row],[End of Synthesis
(EOS) (hhmm)]]-Table_1[[#This Row],[Time of Elution
(EOE) (hhmm)]]</f>
        <v>4.1666666666666519E-3</v>
      </c>
      <c r="K159" s="36">
        <v>97.04</v>
      </c>
      <c r="L159" s="36">
        <v>0.75600000000000001</v>
      </c>
      <c r="M159" s="40">
        <f t="shared" si="1"/>
        <v>4.1095890410958908</v>
      </c>
      <c r="N159" s="36">
        <v>7.3</v>
      </c>
      <c r="O159" s="36">
        <v>4.2</v>
      </c>
      <c r="P159" s="36" t="s">
        <v>510</v>
      </c>
      <c r="Q159" s="36" t="s">
        <v>11</v>
      </c>
      <c r="R159" s="107" t="s">
        <v>483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x14ac:dyDescent="0.15">
      <c r="A160" s="34">
        <v>45092.568055555559</v>
      </c>
      <c r="B160" s="58" t="s">
        <v>172</v>
      </c>
      <c r="C160" s="36" t="s">
        <v>498</v>
      </c>
      <c r="D160" s="36" t="s">
        <v>500</v>
      </c>
      <c r="E160" s="36" t="s">
        <v>71</v>
      </c>
      <c r="F160" s="36">
        <v>33.6</v>
      </c>
      <c r="G160" s="68">
        <f t="shared" si="0"/>
        <v>1243.2</v>
      </c>
      <c r="H160" s="38">
        <v>0.56805555555555554</v>
      </c>
      <c r="I160" s="38">
        <v>0.56388888888888888</v>
      </c>
      <c r="J160" s="38">
        <f>Table_1[[#This Row],[End of Synthesis
(EOS) (hhmm)]]-Table_1[[#This Row],[Time of Elution
(EOE) (hhmm)]]</f>
        <v>4.1666666666666519E-3</v>
      </c>
      <c r="K160" s="36">
        <v>98.04</v>
      </c>
      <c r="L160" s="36">
        <v>0.79500000000000004</v>
      </c>
      <c r="M160" s="40">
        <f t="shared" si="1"/>
        <v>4.5405405405405403</v>
      </c>
      <c r="N160" s="36">
        <v>7.4</v>
      </c>
      <c r="O160" s="36">
        <v>4.2</v>
      </c>
      <c r="P160" s="36" t="s">
        <v>510</v>
      </c>
      <c r="Q160" s="36" t="s">
        <v>11</v>
      </c>
      <c r="R160" s="107" t="s">
        <v>484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x14ac:dyDescent="0.15">
      <c r="A161" s="34">
        <v>45093.560416666667</v>
      </c>
      <c r="B161" s="58" t="s">
        <v>173</v>
      </c>
      <c r="C161" s="36" t="s">
        <v>498</v>
      </c>
      <c r="D161" s="36" t="s">
        <v>500</v>
      </c>
      <c r="E161" s="36" t="s">
        <v>71</v>
      </c>
      <c r="F161" s="36">
        <v>32.9</v>
      </c>
      <c r="G161" s="68">
        <f t="shared" si="0"/>
        <v>1217.3</v>
      </c>
      <c r="H161" s="38">
        <v>0.56041666666666667</v>
      </c>
      <c r="I161" s="38">
        <v>0.55555555555555558</v>
      </c>
      <c r="J161" s="38">
        <f>Table_1[[#This Row],[End of Synthesis
(EOS) (hhmm)]]-Table_1[[#This Row],[Time of Elution
(EOE) (hhmm)]]</f>
        <v>4.8611111111110938E-3</v>
      </c>
      <c r="K161" s="36">
        <v>97.72</v>
      </c>
      <c r="L161" s="36">
        <v>0.83599999999999997</v>
      </c>
      <c r="M161" s="40">
        <f t="shared" si="1"/>
        <v>4.6338028169014081</v>
      </c>
      <c r="N161" s="36">
        <v>7.1</v>
      </c>
      <c r="O161" s="36">
        <v>4.2</v>
      </c>
      <c r="P161" s="36" t="s">
        <v>510</v>
      </c>
      <c r="Q161" s="36" t="s">
        <v>11</v>
      </c>
      <c r="R161" s="107" t="s">
        <v>484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x14ac:dyDescent="0.15">
      <c r="A162" s="34">
        <v>45096.565972222219</v>
      </c>
      <c r="B162" s="58" t="s">
        <v>174</v>
      </c>
      <c r="C162" s="36" t="s">
        <v>494</v>
      </c>
      <c r="D162" s="36" t="s">
        <v>501</v>
      </c>
      <c r="E162" s="36" t="s">
        <v>71</v>
      </c>
      <c r="F162" s="36">
        <v>31.7</v>
      </c>
      <c r="G162" s="68">
        <f t="shared" si="0"/>
        <v>1172.8999999999999</v>
      </c>
      <c r="H162" s="38">
        <v>0.56597222222222221</v>
      </c>
      <c r="I162" s="38">
        <v>0.56111111111111112</v>
      </c>
      <c r="J162" s="38">
        <f>Table_1[[#This Row],[End of Synthesis
(EOS) (hhmm)]]-Table_1[[#This Row],[Time of Elution
(EOE) (hhmm)]]</f>
        <v>4.8611111111110938E-3</v>
      </c>
      <c r="K162" s="36">
        <v>98.08</v>
      </c>
      <c r="L162" s="36">
        <v>0.82299999999999995</v>
      </c>
      <c r="M162" s="40">
        <f t="shared" si="1"/>
        <v>4.4027777777777777</v>
      </c>
      <c r="N162" s="36">
        <v>7.2</v>
      </c>
      <c r="O162" s="36">
        <v>4.2</v>
      </c>
      <c r="P162" s="36" t="s">
        <v>510</v>
      </c>
      <c r="Q162" s="36" t="s">
        <v>11</v>
      </c>
      <c r="R162" s="107" t="s">
        <v>484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30" x14ac:dyDescent="0.15">
      <c r="A163" s="34">
        <v>45096.606249999997</v>
      </c>
      <c r="B163" s="58" t="s">
        <v>175</v>
      </c>
      <c r="C163" s="36" t="s">
        <v>500</v>
      </c>
      <c r="D163" s="36" t="s">
        <v>501</v>
      </c>
      <c r="E163" s="36" t="s">
        <v>157</v>
      </c>
      <c r="F163" s="36">
        <v>26.2</v>
      </c>
      <c r="G163" s="68">
        <f t="shared" si="0"/>
        <v>969.4</v>
      </c>
      <c r="H163" s="38">
        <v>0.60624999999999996</v>
      </c>
      <c r="I163" s="38">
        <v>0.59652777777777777</v>
      </c>
      <c r="J163" s="70">
        <f>Table_1[[#This Row],[End of Synthesis
(EOS) (hhmm)]]-Table_1[[#This Row],[Time of Elution
(EOE) (hhmm)]]</f>
        <v>9.7222222222221877E-3</v>
      </c>
      <c r="K163" s="36">
        <v>98.08</v>
      </c>
      <c r="L163" s="36">
        <v>0.75700000000000001</v>
      </c>
      <c r="M163" s="40">
        <f t="shared" si="1"/>
        <v>3.7428571428571429</v>
      </c>
      <c r="N163" s="36">
        <v>7</v>
      </c>
      <c r="O163" s="75">
        <v>4.3499999999999996</v>
      </c>
      <c r="P163" s="36" t="s">
        <v>510</v>
      </c>
      <c r="Q163" s="36" t="s">
        <v>11</v>
      </c>
      <c r="R163" s="107" t="s">
        <v>486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x14ac:dyDescent="0.15">
      <c r="A164" s="34">
        <v>45097.561805555553</v>
      </c>
      <c r="B164" s="58" t="s">
        <v>176</v>
      </c>
      <c r="C164" s="36" t="s">
        <v>500</v>
      </c>
      <c r="D164" s="36" t="s">
        <v>501</v>
      </c>
      <c r="E164" s="36" t="s">
        <v>71</v>
      </c>
      <c r="F164" s="36">
        <v>32.799999999999997</v>
      </c>
      <c r="G164" s="68">
        <f t="shared" si="0"/>
        <v>1213.5999999999999</v>
      </c>
      <c r="H164" s="38">
        <v>0.56180555555555556</v>
      </c>
      <c r="I164" s="38">
        <v>0.55763888888888891</v>
      </c>
      <c r="J164" s="38">
        <f>Table_1[[#This Row],[End of Synthesis
(EOS) (hhmm)]]-Table_1[[#This Row],[Time of Elution
(EOE) (hhmm)]]</f>
        <v>4.1666666666666519E-3</v>
      </c>
      <c r="K164" s="36">
        <v>95.94</v>
      </c>
      <c r="L164" s="36">
        <v>0.82599999999999996</v>
      </c>
      <c r="M164" s="40">
        <f t="shared" si="1"/>
        <v>4.4324324324324316</v>
      </c>
      <c r="N164" s="36">
        <v>7.4</v>
      </c>
      <c r="O164" s="36">
        <v>4.3499999999999996</v>
      </c>
      <c r="P164" s="36" t="s">
        <v>510</v>
      </c>
      <c r="Q164" s="36" t="s">
        <v>11</v>
      </c>
      <c r="R164" s="107" t="s">
        <v>484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30" x14ac:dyDescent="0.15">
      <c r="A165" s="34">
        <v>45097.592361111114</v>
      </c>
      <c r="B165" s="58" t="s">
        <v>177</v>
      </c>
      <c r="C165" s="36" t="s">
        <v>497</v>
      </c>
      <c r="D165" s="36" t="s">
        <v>501</v>
      </c>
      <c r="E165" s="36" t="s">
        <v>157</v>
      </c>
      <c r="F165" s="36">
        <v>30.3</v>
      </c>
      <c r="G165" s="68">
        <f t="shared" si="0"/>
        <v>1121.1000000000001</v>
      </c>
      <c r="H165" s="38">
        <v>0.59236111111111112</v>
      </c>
      <c r="I165" s="38">
        <v>0.58819444444444446</v>
      </c>
      <c r="J165" s="38">
        <f>Table_1[[#This Row],[End of Synthesis
(EOS) (hhmm)]]-Table_1[[#This Row],[Time of Elution
(EOE) (hhmm)]]</f>
        <v>4.1666666666666519E-3</v>
      </c>
      <c r="K165" s="36">
        <v>98.07</v>
      </c>
      <c r="L165" s="36">
        <v>0.71599999999999997</v>
      </c>
      <c r="M165" s="40">
        <f t="shared" si="1"/>
        <v>4.1506849315068495</v>
      </c>
      <c r="N165" s="36">
        <v>7.3</v>
      </c>
      <c r="O165" s="36">
        <v>4.2</v>
      </c>
      <c r="P165" s="36" t="s">
        <v>510</v>
      </c>
      <c r="Q165" s="36" t="s">
        <v>11</v>
      </c>
      <c r="R165" s="107" t="s">
        <v>483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x14ac:dyDescent="0.15">
      <c r="A166" s="34">
        <v>45098.561805555553</v>
      </c>
      <c r="B166" s="58" t="s">
        <v>178</v>
      </c>
      <c r="C166" s="36" t="s">
        <v>494</v>
      </c>
      <c r="D166" s="36" t="s">
        <v>501</v>
      </c>
      <c r="E166" s="36" t="s">
        <v>71</v>
      </c>
      <c r="F166" s="36">
        <v>31.4</v>
      </c>
      <c r="G166" s="68">
        <f t="shared" si="0"/>
        <v>1161.8</v>
      </c>
      <c r="H166" s="38">
        <v>0.56180555555555556</v>
      </c>
      <c r="I166" s="38">
        <v>0.55694444444444446</v>
      </c>
      <c r="J166" s="38">
        <f>Table_1[[#This Row],[End of Synthesis
(EOS) (hhmm)]]-Table_1[[#This Row],[Time of Elution
(EOE) (hhmm)]]</f>
        <v>4.8611111111110938E-3</v>
      </c>
      <c r="K166" s="36">
        <v>98.43</v>
      </c>
      <c r="L166" s="36">
        <v>0.80700000000000005</v>
      </c>
      <c r="M166" s="40">
        <f t="shared" si="1"/>
        <v>4.243243243243243</v>
      </c>
      <c r="N166" s="36">
        <v>7.4</v>
      </c>
      <c r="O166" s="36">
        <v>4.2</v>
      </c>
      <c r="P166" s="36" t="s">
        <v>510</v>
      </c>
      <c r="Q166" s="36" t="s">
        <v>11</v>
      </c>
      <c r="R166" s="107" t="s">
        <v>484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30" x14ac:dyDescent="0.15">
      <c r="A167" s="34">
        <v>45098.593055555553</v>
      </c>
      <c r="B167" s="58" t="s">
        <v>179</v>
      </c>
      <c r="C167" s="36" t="s">
        <v>500</v>
      </c>
      <c r="D167" s="36" t="s">
        <v>501</v>
      </c>
      <c r="E167" s="36" t="s">
        <v>157</v>
      </c>
      <c r="F167" s="36">
        <v>29.1</v>
      </c>
      <c r="G167" s="68">
        <f t="shared" si="0"/>
        <v>1076.7</v>
      </c>
      <c r="H167" s="38">
        <v>0.59305555555555556</v>
      </c>
      <c r="I167" s="38">
        <v>0.58888888888888891</v>
      </c>
      <c r="J167" s="38">
        <f>Table_1[[#This Row],[End of Synthesis
(EOS) (hhmm)]]-Table_1[[#This Row],[Time of Elution
(EOE) (hhmm)]]</f>
        <v>4.1666666666666519E-3</v>
      </c>
      <c r="K167" s="36">
        <v>97.84</v>
      </c>
      <c r="L167" s="36">
        <v>0.77200000000000002</v>
      </c>
      <c r="M167" s="40">
        <f t="shared" si="1"/>
        <v>3.8800000000000003</v>
      </c>
      <c r="N167" s="36">
        <v>7.5</v>
      </c>
      <c r="O167" s="36">
        <v>4.3499999999999996</v>
      </c>
      <c r="P167" s="36" t="s">
        <v>510</v>
      </c>
      <c r="Q167" s="36" t="s">
        <v>11</v>
      </c>
      <c r="R167" s="107" t="s">
        <v>483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x14ac:dyDescent="0.15">
      <c r="A168" s="34">
        <v>45099.561805555553</v>
      </c>
      <c r="B168" s="58" t="s">
        <v>180</v>
      </c>
      <c r="C168" s="36" t="s">
        <v>498</v>
      </c>
      <c r="D168" s="36" t="s">
        <v>501</v>
      </c>
      <c r="E168" s="36" t="s">
        <v>71</v>
      </c>
      <c r="F168" s="36">
        <v>32.5</v>
      </c>
      <c r="G168" s="68">
        <f t="shared" si="0"/>
        <v>1202.5</v>
      </c>
      <c r="H168" s="38">
        <v>0.56180555555555556</v>
      </c>
      <c r="I168" s="38">
        <v>0.55694444444444446</v>
      </c>
      <c r="J168" s="38">
        <f>Table_1[[#This Row],[End of Synthesis
(EOS) (hhmm)]]-Table_1[[#This Row],[Time of Elution
(EOE) (hhmm)]]</f>
        <v>4.8611111111110938E-3</v>
      </c>
      <c r="K168" s="36">
        <v>97.35</v>
      </c>
      <c r="L168" s="36">
        <v>0.79300000000000004</v>
      </c>
      <c r="M168" s="40">
        <f t="shared" si="1"/>
        <v>4.4520547945205484</v>
      </c>
      <c r="N168" s="36">
        <v>7.3</v>
      </c>
      <c r="O168" s="36">
        <v>4.2</v>
      </c>
      <c r="P168" s="36" t="s">
        <v>510</v>
      </c>
      <c r="Q168" s="36" t="s">
        <v>11</v>
      </c>
      <c r="R168" s="107" t="s">
        <v>484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30" x14ac:dyDescent="0.15">
      <c r="A169" s="34">
        <v>45099.59097222222</v>
      </c>
      <c r="B169" s="58" t="s">
        <v>181</v>
      </c>
      <c r="C169" s="36" t="s">
        <v>500</v>
      </c>
      <c r="D169" s="36" t="s">
        <v>501</v>
      </c>
      <c r="E169" s="36" t="s">
        <v>157</v>
      </c>
      <c r="F169" s="36">
        <v>29.1</v>
      </c>
      <c r="G169" s="68">
        <f t="shared" si="0"/>
        <v>1076.7</v>
      </c>
      <c r="H169" s="38">
        <v>0.59097222222222223</v>
      </c>
      <c r="I169" s="38">
        <v>0.58680555555555558</v>
      </c>
      <c r="J169" s="38">
        <f>Table_1[[#This Row],[End of Synthesis
(EOS) (hhmm)]]-Table_1[[#This Row],[Time of Elution
(EOE) (hhmm)]]</f>
        <v>4.1666666666666519E-3</v>
      </c>
      <c r="K169" s="36">
        <v>98.57</v>
      </c>
      <c r="L169" s="36">
        <v>0.77</v>
      </c>
      <c r="M169" s="40">
        <f t="shared" si="1"/>
        <v>3.9324324324324325</v>
      </c>
      <c r="N169" s="36">
        <v>7.4</v>
      </c>
      <c r="O169" s="36">
        <v>4.3499999999999996</v>
      </c>
      <c r="P169" s="36" t="s">
        <v>510</v>
      </c>
      <c r="Q169" s="36" t="s">
        <v>11</v>
      </c>
      <c r="R169" s="107" t="s">
        <v>483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x14ac:dyDescent="0.15">
      <c r="A170" s="34">
        <v>45100.559027777781</v>
      </c>
      <c r="B170" s="58" t="s">
        <v>182</v>
      </c>
      <c r="C170" s="36" t="s">
        <v>498</v>
      </c>
      <c r="D170" s="36" t="s">
        <v>500</v>
      </c>
      <c r="E170" s="36" t="s">
        <v>71</v>
      </c>
      <c r="F170" s="36">
        <v>32.700000000000003</v>
      </c>
      <c r="G170" s="68">
        <f t="shared" si="0"/>
        <v>1209.9000000000001</v>
      </c>
      <c r="H170" s="38">
        <v>0.55902777777777779</v>
      </c>
      <c r="I170" s="38">
        <v>0.55486111111111114</v>
      </c>
      <c r="J170" s="38">
        <f>Table_1[[#This Row],[End of Synthesis
(EOS) (hhmm)]]-Table_1[[#This Row],[Time of Elution
(EOE) (hhmm)]]</f>
        <v>4.1666666666666519E-3</v>
      </c>
      <c r="K170" s="36">
        <v>98.17</v>
      </c>
      <c r="L170" s="36">
        <v>0.77500000000000002</v>
      </c>
      <c r="M170" s="40">
        <f t="shared" si="1"/>
        <v>4.4189189189189193</v>
      </c>
      <c r="N170" s="36">
        <v>7.4</v>
      </c>
      <c r="O170" s="36">
        <v>4.2</v>
      </c>
      <c r="P170" s="36" t="s">
        <v>510</v>
      </c>
      <c r="Q170" s="36" t="s">
        <v>11</v>
      </c>
      <c r="R170" s="107" t="s">
        <v>484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30" x14ac:dyDescent="0.15">
      <c r="A171" s="34">
        <v>45100.591666666667</v>
      </c>
      <c r="B171" s="58" t="s">
        <v>183</v>
      </c>
      <c r="C171" s="36" t="s">
        <v>500</v>
      </c>
      <c r="D171" s="36" t="s">
        <v>501</v>
      </c>
      <c r="E171" s="36" t="s">
        <v>157</v>
      </c>
      <c r="F171" s="36">
        <v>29.5</v>
      </c>
      <c r="G171" s="68">
        <f t="shared" si="0"/>
        <v>1091.5</v>
      </c>
      <c r="H171" s="38">
        <v>0.59166666666666667</v>
      </c>
      <c r="I171" s="38">
        <v>0.58750000000000002</v>
      </c>
      <c r="J171" s="38">
        <f>Table_1[[#This Row],[End of Synthesis
(EOS) (hhmm)]]-Table_1[[#This Row],[Time of Elution
(EOE) (hhmm)]]</f>
        <v>4.1666666666666519E-3</v>
      </c>
      <c r="K171" s="36">
        <v>97.92</v>
      </c>
      <c r="L171" s="36">
        <v>0.77200000000000002</v>
      </c>
      <c r="M171" s="40">
        <f t="shared" si="1"/>
        <v>3.9864864864864864</v>
      </c>
      <c r="N171" s="36">
        <v>7.4</v>
      </c>
      <c r="O171" s="36">
        <v>4.2</v>
      </c>
      <c r="P171" s="36" t="s">
        <v>510</v>
      </c>
      <c r="Q171" s="36" t="s">
        <v>11</v>
      </c>
      <c r="R171" s="107" t="s">
        <v>483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x14ac:dyDescent="0.15">
      <c r="A172" s="34">
        <v>45112.561805555553</v>
      </c>
      <c r="B172" s="58" t="s">
        <v>184</v>
      </c>
      <c r="C172" s="36" t="s">
        <v>500</v>
      </c>
      <c r="D172" s="36" t="s">
        <v>494</v>
      </c>
      <c r="E172" s="36" t="s">
        <v>71</v>
      </c>
      <c r="F172" s="36">
        <v>30.7</v>
      </c>
      <c r="G172" s="68">
        <f t="shared" si="0"/>
        <v>1135.8999999999999</v>
      </c>
      <c r="H172" s="38">
        <v>0.56180555555555556</v>
      </c>
      <c r="I172" s="38">
        <v>0.55763888888888891</v>
      </c>
      <c r="J172" s="38">
        <f>Table_1[[#This Row],[End of Synthesis
(EOS) (hhmm)]]-Table_1[[#This Row],[Time of Elution
(EOE) (hhmm)]]</f>
        <v>4.1666666666666519E-3</v>
      </c>
      <c r="K172" s="36">
        <v>98.16</v>
      </c>
      <c r="L172" s="36">
        <v>0.77600000000000002</v>
      </c>
      <c r="M172" s="40">
        <f t="shared" si="1"/>
        <v>4.323943661971831</v>
      </c>
      <c r="N172" s="36">
        <v>7.1</v>
      </c>
      <c r="O172" s="36">
        <v>4.2</v>
      </c>
      <c r="P172" s="36" t="s">
        <v>510</v>
      </c>
      <c r="Q172" s="36" t="s">
        <v>11</v>
      </c>
      <c r="R172" s="107" t="s">
        <v>484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30" x14ac:dyDescent="0.15">
      <c r="A173" s="34">
        <v>45112.59097222222</v>
      </c>
      <c r="B173" s="58" t="s">
        <v>185</v>
      </c>
      <c r="C173" s="36" t="s">
        <v>494</v>
      </c>
      <c r="D173" s="36" t="s">
        <v>500</v>
      </c>
      <c r="E173" s="36" t="s">
        <v>157</v>
      </c>
      <c r="F173" s="36">
        <v>29.6</v>
      </c>
      <c r="G173" s="68">
        <f t="shared" si="0"/>
        <v>1095.2</v>
      </c>
      <c r="H173" s="38">
        <v>0.59097222222222223</v>
      </c>
      <c r="I173" s="38">
        <v>0.58750000000000002</v>
      </c>
      <c r="J173" s="38">
        <f>Table_1[[#This Row],[End of Synthesis
(EOS) (hhmm)]]-Table_1[[#This Row],[Time of Elution
(EOE) (hhmm)]]</f>
        <v>3.4722222222222099E-3</v>
      </c>
      <c r="K173" s="36">
        <v>98.19</v>
      </c>
      <c r="L173" s="36">
        <v>0.77500000000000002</v>
      </c>
      <c r="M173" s="40">
        <f t="shared" si="1"/>
        <v>4.0547945205479454</v>
      </c>
      <c r="N173" s="36">
        <v>7.3</v>
      </c>
      <c r="O173" s="36">
        <v>4.2</v>
      </c>
      <c r="P173" s="36" t="s">
        <v>510</v>
      </c>
      <c r="Q173" s="36" t="s">
        <v>11</v>
      </c>
      <c r="R173" s="107" t="s">
        <v>483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x14ac:dyDescent="0.15">
      <c r="A174" s="34">
        <v>45113.560416666667</v>
      </c>
      <c r="B174" s="58" t="s">
        <v>186</v>
      </c>
      <c r="C174" s="36" t="s">
        <v>498</v>
      </c>
      <c r="D174" s="36" t="s">
        <v>501</v>
      </c>
      <c r="E174" s="36" t="s">
        <v>71</v>
      </c>
      <c r="F174" s="36">
        <v>31.5</v>
      </c>
      <c r="G174" s="68">
        <f t="shared" si="0"/>
        <v>1165.5</v>
      </c>
      <c r="H174" s="38">
        <v>0.56041666666666667</v>
      </c>
      <c r="I174" s="38">
        <v>0.55625000000000002</v>
      </c>
      <c r="J174" s="38">
        <f>Table_1[[#This Row],[End of Synthesis
(EOS) (hhmm)]]-Table_1[[#This Row],[Time of Elution
(EOE) (hhmm)]]</f>
        <v>4.1666666666666519E-3</v>
      </c>
      <c r="K174" s="36">
        <v>98.02</v>
      </c>
      <c r="L174" s="36">
        <v>0.83299999999999996</v>
      </c>
      <c r="M174" s="40">
        <f t="shared" si="1"/>
        <v>4.375</v>
      </c>
      <c r="N174" s="36">
        <v>7.2</v>
      </c>
      <c r="O174" s="36">
        <v>4.2</v>
      </c>
      <c r="P174" s="36" t="s">
        <v>510</v>
      </c>
      <c r="Q174" s="36" t="s">
        <v>11</v>
      </c>
      <c r="R174" s="107" t="s">
        <v>484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30" x14ac:dyDescent="0.15">
      <c r="A175" s="34">
        <v>45113.595138888886</v>
      </c>
      <c r="B175" s="58" t="s">
        <v>187</v>
      </c>
      <c r="C175" s="36" t="s">
        <v>501</v>
      </c>
      <c r="D175" s="36" t="s">
        <v>498</v>
      </c>
      <c r="E175" s="36" t="s">
        <v>157</v>
      </c>
      <c r="F175" s="36">
        <v>28.4</v>
      </c>
      <c r="G175" s="68">
        <f t="shared" si="0"/>
        <v>1050.8</v>
      </c>
      <c r="H175" s="38">
        <v>0.59513888888888888</v>
      </c>
      <c r="I175" s="38">
        <v>0.59097222222222223</v>
      </c>
      <c r="J175" s="38">
        <f>Table_1[[#This Row],[End of Synthesis
(EOS) (hhmm)]]-Table_1[[#This Row],[Time of Elution
(EOE) (hhmm)]]</f>
        <v>4.1666666666666519E-3</v>
      </c>
      <c r="K175" s="36">
        <v>97.07</v>
      </c>
      <c r="L175" s="36">
        <v>0.79400000000000004</v>
      </c>
      <c r="M175" s="40">
        <f t="shared" si="1"/>
        <v>3.8904109589041096</v>
      </c>
      <c r="N175" s="36">
        <v>7.3</v>
      </c>
      <c r="O175" s="36">
        <v>4.25</v>
      </c>
      <c r="P175" s="36" t="s">
        <v>510</v>
      </c>
      <c r="Q175" s="36" t="s">
        <v>11</v>
      </c>
      <c r="R175" s="107" t="s">
        <v>483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x14ac:dyDescent="0.15">
      <c r="A176" s="34">
        <v>45114.565972222219</v>
      </c>
      <c r="B176" s="58" t="s">
        <v>188</v>
      </c>
      <c r="C176" s="36" t="s">
        <v>494</v>
      </c>
      <c r="D176" s="36" t="s">
        <v>501</v>
      </c>
      <c r="E176" s="36" t="s">
        <v>71</v>
      </c>
      <c r="F176" s="36">
        <v>30.6</v>
      </c>
      <c r="G176" s="68">
        <f t="shared" si="0"/>
        <v>1132.2</v>
      </c>
      <c r="H176" s="38">
        <v>0.56597222222222221</v>
      </c>
      <c r="I176" s="38">
        <v>0.56111111111111112</v>
      </c>
      <c r="J176" s="38">
        <f>Table_1[[#This Row],[End of Synthesis
(EOS) (hhmm)]]-Table_1[[#This Row],[Time of Elution
(EOE) (hhmm)]]</f>
        <v>4.8611111111110938E-3</v>
      </c>
      <c r="K176" s="36">
        <v>96.72</v>
      </c>
      <c r="L176" s="36">
        <v>0.84599999999999997</v>
      </c>
      <c r="M176" s="40">
        <f t="shared" si="1"/>
        <v>4.1917808219178081</v>
      </c>
      <c r="N176" s="36">
        <v>7.3</v>
      </c>
      <c r="O176" s="36">
        <v>4.3499999999999996</v>
      </c>
      <c r="P176" s="36" t="s">
        <v>510</v>
      </c>
      <c r="Q176" s="36" t="s">
        <v>11</v>
      </c>
      <c r="R176" s="107" t="s">
        <v>484</v>
      </c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30" x14ac:dyDescent="0.15">
      <c r="A177" s="34">
        <v>45114.602777777778</v>
      </c>
      <c r="B177" s="58" t="s">
        <v>189</v>
      </c>
      <c r="C177" s="36" t="s">
        <v>501</v>
      </c>
      <c r="D177" s="36" t="s">
        <v>494</v>
      </c>
      <c r="E177" s="36" t="s">
        <v>157</v>
      </c>
      <c r="F177" s="36">
        <v>30.2</v>
      </c>
      <c r="G177" s="68">
        <f t="shared" si="0"/>
        <v>1117.3999999999999</v>
      </c>
      <c r="H177" s="38">
        <v>0.60277777777777775</v>
      </c>
      <c r="I177" s="38">
        <v>0.59791666666666665</v>
      </c>
      <c r="J177" s="38">
        <f>Table_1[[#This Row],[End of Synthesis
(EOS) (hhmm)]]-Table_1[[#This Row],[Time of Elution
(EOE) (hhmm)]]</f>
        <v>4.8611111111110938E-3</v>
      </c>
      <c r="K177" s="36">
        <v>97.59</v>
      </c>
      <c r="L177" s="36">
        <v>0.82499999999999996</v>
      </c>
      <c r="M177" s="40">
        <f t="shared" si="1"/>
        <v>4.1369863013698627</v>
      </c>
      <c r="N177" s="36">
        <v>7.3</v>
      </c>
      <c r="O177" s="36">
        <v>4.2</v>
      </c>
      <c r="P177" s="36" t="s">
        <v>510</v>
      </c>
      <c r="Q177" s="36" t="s">
        <v>11</v>
      </c>
      <c r="R177" s="107" t="s">
        <v>483</v>
      </c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x14ac:dyDescent="0.15">
      <c r="A178" s="34">
        <v>45117.55972222222</v>
      </c>
      <c r="B178" s="58" t="s">
        <v>190</v>
      </c>
      <c r="C178" s="36" t="s">
        <v>494</v>
      </c>
      <c r="D178" s="36" t="s">
        <v>501</v>
      </c>
      <c r="E178" s="36" t="s">
        <v>71</v>
      </c>
      <c r="F178" s="36">
        <v>30.3</v>
      </c>
      <c r="G178" s="68">
        <f t="shared" si="0"/>
        <v>1121.1000000000001</v>
      </c>
      <c r="H178" s="38">
        <v>0.55972222222222223</v>
      </c>
      <c r="I178" s="38">
        <v>0.55555555555555558</v>
      </c>
      <c r="J178" s="38">
        <f>Table_1[[#This Row],[End of Synthesis
(EOS) (hhmm)]]-Table_1[[#This Row],[Time of Elution
(EOE) (hhmm)]]</f>
        <v>4.1666666666666519E-3</v>
      </c>
      <c r="K178" s="36">
        <v>97.48</v>
      </c>
      <c r="L178" s="36">
        <v>0.77700000000000002</v>
      </c>
      <c r="M178" s="40">
        <f t="shared" si="1"/>
        <v>4.267605633802817</v>
      </c>
      <c r="N178" s="36">
        <v>7.1</v>
      </c>
      <c r="O178" s="36">
        <v>4.3499999999999996</v>
      </c>
      <c r="P178" s="36" t="s">
        <v>510</v>
      </c>
      <c r="Q178" s="36" t="s">
        <v>11</v>
      </c>
      <c r="R178" s="107" t="s">
        <v>484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30" x14ac:dyDescent="0.15">
      <c r="A179" s="34">
        <v>45117.595138888886</v>
      </c>
      <c r="B179" s="58" t="s">
        <v>191</v>
      </c>
      <c r="C179" s="36" t="s">
        <v>501</v>
      </c>
      <c r="D179" s="36" t="s">
        <v>494</v>
      </c>
      <c r="E179" s="36" t="s">
        <v>157</v>
      </c>
      <c r="F179" s="36">
        <v>29.9</v>
      </c>
      <c r="G179" s="68">
        <f t="shared" si="0"/>
        <v>1106.3</v>
      </c>
      <c r="H179" s="38">
        <v>0.59513888888888888</v>
      </c>
      <c r="I179" s="38">
        <v>0.59097222222222223</v>
      </c>
      <c r="J179" s="38">
        <f>Table_1[[#This Row],[End of Synthesis
(EOS) (hhmm)]]-Table_1[[#This Row],[Time of Elution
(EOE) (hhmm)]]</f>
        <v>4.1666666666666519E-3</v>
      </c>
      <c r="K179" s="36">
        <v>97.18</v>
      </c>
      <c r="L179" s="36">
        <v>0.85099999999999998</v>
      </c>
      <c r="M179" s="40">
        <f t="shared" si="1"/>
        <v>4.0405405405405403</v>
      </c>
      <c r="N179" s="36">
        <v>7.4</v>
      </c>
      <c r="O179" s="36">
        <v>4.2</v>
      </c>
      <c r="P179" s="36" t="s">
        <v>510</v>
      </c>
      <c r="Q179" s="36" t="s">
        <v>11</v>
      </c>
      <c r="R179" s="107" t="s">
        <v>483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x14ac:dyDescent="0.15">
      <c r="A180" s="34">
        <v>45118.561805555553</v>
      </c>
      <c r="B180" s="58" t="s">
        <v>192</v>
      </c>
      <c r="C180" s="36" t="s">
        <v>497</v>
      </c>
      <c r="D180" s="36" t="s">
        <v>500</v>
      </c>
      <c r="E180" s="36" t="s">
        <v>71</v>
      </c>
      <c r="F180" s="36">
        <v>30.7</v>
      </c>
      <c r="G180" s="68">
        <f t="shared" si="0"/>
        <v>1135.8999999999999</v>
      </c>
      <c r="H180" s="38">
        <v>0.56180555555555556</v>
      </c>
      <c r="I180" s="38">
        <v>0.55694444444444446</v>
      </c>
      <c r="J180" s="38">
        <f>Table_1[[#This Row],[End of Synthesis
(EOS) (hhmm)]]-Table_1[[#This Row],[Time of Elution
(EOE) (hhmm)]]</f>
        <v>4.8611111111110938E-3</v>
      </c>
      <c r="K180" s="36">
        <v>98.33</v>
      </c>
      <c r="L180" s="36">
        <v>0.76400000000000001</v>
      </c>
      <c r="M180" s="40">
        <f t="shared" si="1"/>
        <v>4.3857142857142852</v>
      </c>
      <c r="N180" s="36">
        <v>7</v>
      </c>
      <c r="O180" s="36">
        <v>4.2</v>
      </c>
      <c r="P180" s="36" t="s">
        <v>510</v>
      </c>
      <c r="Q180" s="36" t="s">
        <v>11</v>
      </c>
      <c r="R180" s="107" t="s">
        <v>484</v>
      </c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30" x14ac:dyDescent="0.15">
      <c r="A181" s="34">
        <v>45118.595138888886</v>
      </c>
      <c r="B181" s="58" t="s">
        <v>193</v>
      </c>
      <c r="C181" s="36" t="s">
        <v>500</v>
      </c>
      <c r="D181" s="36" t="s">
        <v>497</v>
      </c>
      <c r="E181" s="36" t="s">
        <v>157</v>
      </c>
      <c r="F181" s="36">
        <v>28.6</v>
      </c>
      <c r="G181" s="68">
        <f t="shared" si="0"/>
        <v>1058.2</v>
      </c>
      <c r="H181" s="38">
        <v>0.59513888888888888</v>
      </c>
      <c r="I181" s="38">
        <v>0.59097222222222223</v>
      </c>
      <c r="J181" s="38">
        <f>Table_1[[#This Row],[End of Synthesis
(EOS) (hhmm)]]-Table_1[[#This Row],[Time of Elution
(EOE) (hhmm)]]</f>
        <v>4.1666666666666519E-3</v>
      </c>
      <c r="K181" s="36">
        <v>97.23</v>
      </c>
      <c r="L181" s="36">
        <v>0.85099999999999998</v>
      </c>
      <c r="M181" s="40">
        <f t="shared" si="1"/>
        <v>3.9178082191780823</v>
      </c>
      <c r="N181" s="36">
        <v>7.3</v>
      </c>
      <c r="O181" s="36">
        <v>4.2</v>
      </c>
      <c r="P181" s="36" t="s">
        <v>510</v>
      </c>
      <c r="Q181" s="36" t="s">
        <v>11</v>
      </c>
      <c r="R181" s="107" t="s">
        <v>483</v>
      </c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x14ac:dyDescent="0.15">
      <c r="A182" s="34">
        <v>45119.561805555553</v>
      </c>
      <c r="B182" s="58" t="s">
        <v>194</v>
      </c>
      <c r="C182" s="36" t="s">
        <v>501</v>
      </c>
      <c r="D182" s="36" t="s">
        <v>498</v>
      </c>
      <c r="E182" s="36" t="s">
        <v>71</v>
      </c>
      <c r="F182" s="36">
        <v>30.4</v>
      </c>
      <c r="G182" s="68">
        <f t="shared" si="0"/>
        <v>1124.8</v>
      </c>
      <c r="H182" s="38">
        <v>0.56180555555555556</v>
      </c>
      <c r="I182" s="38">
        <v>0.55694444444444446</v>
      </c>
      <c r="J182" s="38">
        <f>Table_1[[#This Row],[End of Synthesis
(EOS) (hhmm)]]-Table_1[[#This Row],[Time of Elution
(EOE) (hhmm)]]</f>
        <v>4.8611111111110938E-3</v>
      </c>
      <c r="K182" s="36">
        <v>97.28</v>
      </c>
      <c r="L182" s="36">
        <v>0.82599999999999996</v>
      </c>
      <c r="M182" s="40">
        <f t="shared" si="1"/>
        <v>4.3428571428571425</v>
      </c>
      <c r="N182" s="36">
        <v>7</v>
      </c>
      <c r="O182" s="36">
        <v>4.25</v>
      </c>
      <c r="P182" s="36" t="s">
        <v>510</v>
      </c>
      <c r="Q182" s="36" t="s">
        <v>11</v>
      </c>
      <c r="R182" s="107" t="s">
        <v>484</v>
      </c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30" x14ac:dyDescent="0.15">
      <c r="A183" s="34">
        <v>45119.595833333333</v>
      </c>
      <c r="B183" s="58" t="s">
        <v>195</v>
      </c>
      <c r="C183" s="36" t="s">
        <v>498</v>
      </c>
      <c r="D183" s="36" t="s">
        <v>501</v>
      </c>
      <c r="E183" s="36" t="s">
        <v>157</v>
      </c>
      <c r="F183" s="36">
        <v>27.4</v>
      </c>
      <c r="G183" s="68">
        <f t="shared" si="0"/>
        <v>1013.8</v>
      </c>
      <c r="H183" s="38">
        <v>0.59583333333333333</v>
      </c>
      <c r="I183" s="38">
        <v>0.59166666666666667</v>
      </c>
      <c r="J183" s="38">
        <f>Table_1[[#This Row],[End of Synthesis
(EOS) (hhmm)]]-Table_1[[#This Row],[Time of Elution
(EOE) (hhmm)]]</f>
        <v>4.1666666666666519E-3</v>
      </c>
      <c r="K183" s="36">
        <v>97.44</v>
      </c>
      <c r="L183" s="36">
        <v>0.84599999999999997</v>
      </c>
      <c r="M183" s="40">
        <f t="shared" si="1"/>
        <v>3.7027027027027022</v>
      </c>
      <c r="N183" s="36">
        <v>7.4</v>
      </c>
      <c r="O183" s="36">
        <v>4.2</v>
      </c>
      <c r="P183" s="36" t="s">
        <v>510</v>
      </c>
      <c r="Q183" s="36" t="s">
        <v>11</v>
      </c>
      <c r="R183" s="107" t="s">
        <v>483</v>
      </c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x14ac:dyDescent="0.15">
      <c r="A184" s="34">
        <v>45120.561805555553</v>
      </c>
      <c r="B184" s="58" t="s">
        <v>196</v>
      </c>
      <c r="C184" s="36" t="s">
        <v>500</v>
      </c>
      <c r="D184" s="36" t="s">
        <v>494</v>
      </c>
      <c r="E184" s="36" t="s">
        <v>71</v>
      </c>
      <c r="F184" s="36">
        <v>31.2</v>
      </c>
      <c r="G184" s="68">
        <f t="shared" si="0"/>
        <v>1154.3999999999999</v>
      </c>
      <c r="H184" s="38">
        <v>0.56180555555555556</v>
      </c>
      <c r="I184" s="38">
        <v>0.55694444444444446</v>
      </c>
      <c r="J184" s="38">
        <f>Table_1[[#This Row],[End of Synthesis
(EOS) (hhmm)]]-Table_1[[#This Row],[Time of Elution
(EOE) (hhmm)]]</f>
        <v>4.8611111111110938E-3</v>
      </c>
      <c r="K184" s="36">
        <v>97.88</v>
      </c>
      <c r="L184" s="36">
        <v>0.81799999999999995</v>
      </c>
      <c r="M184" s="40">
        <f t="shared" si="1"/>
        <v>4.394366197183099</v>
      </c>
      <c r="N184" s="36">
        <v>7.1</v>
      </c>
      <c r="O184" s="36">
        <v>4.2</v>
      </c>
      <c r="P184" s="36" t="s">
        <v>510</v>
      </c>
      <c r="Q184" s="36" t="s">
        <v>11</v>
      </c>
      <c r="R184" s="107" t="s">
        <v>484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30" x14ac:dyDescent="0.15">
      <c r="A185" s="34">
        <v>45120.590277777781</v>
      </c>
      <c r="B185" s="58" t="s">
        <v>197</v>
      </c>
      <c r="C185" s="36" t="s">
        <v>494</v>
      </c>
      <c r="D185" s="36" t="s">
        <v>500</v>
      </c>
      <c r="E185" s="36" t="s">
        <v>157</v>
      </c>
      <c r="F185" s="36">
        <v>28.1</v>
      </c>
      <c r="G185" s="68">
        <f t="shared" si="0"/>
        <v>1039.7</v>
      </c>
      <c r="H185" s="38">
        <v>0.59027777777777779</v>
      </c>
      <c r="I185" s="38">
        <v>0.58611111111111114</v>
      </c>
      <c r="J185" s="38">
        <f>Table_1[[#This Row],[End of Synthesis
(EOS) (hhmm)]]-Table_1[[#This Row],[Time of Elution
(EOE) (hhmm)]]</f>
        <v>4.1666666666666519E-3</v>
      </c>
      <c r="K185" s="36">
        <v>97.7</v>
      </c>
      <c r="L185" s="36">
        <v>0.84099999999999997</v>
      </c>
      <c r="M185" s="40">
        <f t="shared" si="1"/>
        <v>3.849315068493151</v>
      </c>
      <c r="N185" s="36">
        <v>7.3</v>
      </c>
      <c r="O185" s="36">
        <v>4.2</v>
      </c>
      <c r="P185" s="36" t="s">
        <v>510</v>
      </c>
      <c r="Q185" s="36" t="s">
        <v>11</v>
      </c>
      <c r="R185" s="107" t="s">
        <v>483</v>
      </c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x14ac:dyDescent="0.15">
      <c r="A186" s="34">
        <v>45121.567361111112</v>
      </c>
      <c r="B186" s="58" t="s">
        <v>198</v>
      </c>
      <c r="C186" s="36" t="s">
        <v>500</v>
      </c>
      <c r="D186" s="36" t="s">
        <v>501</v>
      </c>
      <c r="E186" s="36" t="s">
        <v>71</v>
      </c>
      <c r="F186" s="36">
        <v>31.1</v>
      </c>
      <c r="G186" s="68">
        <f t="shared" si="0"/>
        <v>1150.7</v>
      </c>
      <c r="H186" s="38">
        <v>0.56736111111111109</v>
      </c>
      <c r="I186" s="38">
        <v>0.5625</v>
      </c>
      <c r="J186" s="38">
        <f>Table_1[[#This Row],[End of Synthesis
(EOS) (hhmm)]]-Table_1[[#This Row],[Time of Elution
(EOE) (hhmm)]]</f>
        <v>4.8611111111110938E-3</v>
      </c>
      <c r="K186" s="36">
        <v>97.82</v>
      </c>
      <c r="L186" s="36">
        <v>0.83399999999999996</v>
      </c>
      <c r="M186" s="40">
        <f t="shared" si="1"/>
        <v>4.0921052631578947</v>
      </c>
      <c r="N186" s="36">
        <v>7.6</v>
      </c>
      <c r="O186" s="36">
        <v>4.3499999999999996</v>
      </c>
      <c r="P186" s="36" t="s">
        <v>510</v>
      </c>
      <c r="Q186" s="36" t="s">
        <v>11</v>
      </c>
      <c r="R186" s="107" t="s">
        <v>484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30" x14ac:dyDescent="0.15">
      <c r="A187" s="34">
        <v>45121.602083333331</v>
      </c>
      <c r="B187" s="58" t="s">
        <v>199</v>
      </c>
      <c r="C187" s="36" t="s">
        <v>501</v>
      </c>
      <c r="D187" s="36" t="s">
        <v>500</v>
      </c>
      <c r="E187" s="36" t="s">
        <v>157</v>
      </c>
      <c r="F187" s="36">
        <v>29.3</v>
      </c>
      <c r="G187" s="68">
        <f t="shared" si="0"/>
        <v>1084.1000000000001</v>
      </c>
      <c r="H187" s="38">
        <v>0.6020833333333333</v>
      </c>
      <c r="I187" s="38">
        <v>0.59791666666666665</v>
      </c>
      <c r="J187" s="38">
        <f>Table_1[[#This Row],[End of Synthesis
(EOS) (hhmm)]]-Table_1[[#This Row],[Time of Elution
(EOE) (hhmm)]]</f>
        <v>4.1666666666666519E-3</v>
      </c>
      <c r="K187" s="36">
        <v>98.72</v>
      </c>
      <c r="L187" s="36">
        <v>0.81</v>
      </c>
      <c r="M187" s="40">
        <f t="shared" si="1"/>
        <v>3.9594594594594592</v>
      </c>
      <c r="N187" s="36">
        <v>7.4</v>
      </c>
      <c r="O187" s="36">
        <v>4.2</v>
      </c>
      <c r="P187" s="36" t="s">
        <v>510</v>
      </c>
      <c r="Q187" s="36" t="s">
        <v>11</v>
      </c>
      <c r="R187" s="107" t="s">
        <v>483</v>
      </c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x14ac:dyDescent="0.15">
      <c r="A188" s="34">
        <v>45124.5625</v>
      </c>
      <c r="B188" s="58" t="s">
        <v>200</v>
      </c>
      <c r="C188" s="36" t="s">
        <v>501</v>
      </c>
      <c r="D188" s="36" t="s">
        <v>500</v>
      </c>
      <c r="E188" s="36" t="s">
        <v>71</v>
      </c>
      <c r="F188" s="36">
        <v>29.9</v>
      </c>
      <c r="G188" s="68">
        <f t="shared" si="0"/>
        <v>1106.3</v>
      </c>
      <c r="H188" s="38">
        <v>0.5625</v>
      </c>
      <c r="I188" s="38">
        <v>0.55833333333333335</v>
      </c>
      <c r="J188" s="38">
        <f>Table_1[[#This Row],[End of Synthesis
(EOS) (hhmm)]]-Table_1[[#This Row],[Time of Elution
(EOE) (hhmm)]]</f>
        <v>4.1666666666666519E-3</v>
      </c>
      <c r="K188" s="36">
        <v>97.73</v>
      </c>
      <c r="L188" s="36">
        <v>0.98</v>
      </c>
      <c r="M188" s="40">
        <f t="shared" si="1"/>
        <v>4.095890410958904</v>
      </c>
      <c r="N188" s="36">
        <v>7.3</v>
      </c>
      <c r="O188" s="36">
        <v>4.2</v>
      </c>
      <c r="P188" s="36" t="s">
        <v>510</v>
      </c>
      <c r="Q188" s="36" t="s">
        <v>11</v>
      </c>
      <c r="R188" s="107" t="s">
        <v>484</v>
      </c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x14ac:dyDescent="0.15">
      <c r="A189" s="34">
        <v>45124.604166666664</v>
      </c>
      <c r="B189" s="58" t="s">
        <v>201</v>
      </c>
      <c r="C189" s="36" t="s">
        <v>500</v>
      </c>
      <c r="D189" s="36" t="s">
        <v>501</v>
      </c>
      <c r="E189" s="36" t="s">
        <v>47</v>
      </c>
      <c r="F189" s="36">
        <v>21.5</v>
      </c>
      <c r="G189" s="68">
        <f t="shared" si="0"/>
        <v>795.5</v>
      </c>
      <c r="H189" s="38">
        <v>0.60416666666666663</v>
      </c>
      <c r="I189" s="38">
        <v>0.6</v>
      </c>
      <c r="J189" s="38">
        <f>Table_1[[#This Row],[End of Synthesis
(EOS) (hhmm)]]-Table_1[[#This Row],[Time of Elution
(EOE) (hhmm)]]</f>
        <v>4.1666666666666519E-3</v>
      </c>
      <c r="K189" s="36">
        <v>97.73</v>
      </c>
      <c r="L189" s="36">
        <v>0.79800000000000004</v>
      </c>
      <c r="M189" s="40">
        <f t="shared" si="1"/>
        <v>2.9054054054054053</v>
      </c>
      <c r="N189" s="36">
        <v>7.4</v>
      </c>
      <c r="O189" s="36">
        <v>4.2</v>
      </c>
      <c r="P189" s="36" t="s">
        <v>510</v>
      </c>
      <c r="Q189" s="36" t="s">
        <v>11</v>
      </c>
      <c r="R189" s="107" t="s">
        <v>484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x14ac:dyDescent="0.15">
      <c r="A190" s="34">
        <v>45125.558333333334</v>
      </c>
      <c r="B190" s="58" t="s">
        <v>202</v>
      </c>
      <c r="C190" s="36" t="s">
        <v>498</v>
      </c>
      <c r="D190" s="36" t="s">
        <v>500</v>
      </c>
      <c r="E190" s="36" t="s">
        <v>71</v>
      </c>
      <c r="F190" s="36">
        <v>30.2</v>
      </c>
      <c r="G190" s="68">
        <f t="shared" si="0"/>
        <v>1117.3999999999999</v>
      </c>
      <c r="H190" s="38">
        <v>0.55833333333333335</v>
      </c>
      <c r="I190" s="38">
        <v>0.5541666666666667</v>
      </c>
      <c r="J190" s="38">
        <f>Table_1[[#This Row],[End of Synthesis
(EOS) (hhmm)]]-Table_1[[#This Row],[Time of Elution
(EOE) (hhmm)]]</f>
        <v>4.1666666666666519E-3</v>
      </c>
      <c r="K190" s="36">
        <v>98.44</v>
      </c>
      <c r="L190" s="36">
        <v>0.83099999999999996</v>
      </c>
      <c r="M190" s="40">
        <f t="shared" si="1"/>
        <v>4.1944444444444446</v>
      </c>
      <c r="N190" s="36">
        <v>7.2</v>
      </c>
      <c r="O190" s="36">
        <v>4.2</v>
      </c>
      <c r="P190" s="36" t="s">
        <v>510</v>
      </c>
      <c r="Q190" s="36" t="s">
        <v>11</v>
      </c>
      <c r="R190" s="107" t="s">
        <v>484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30" x14ac:dyDescent="0.15">
      <c r="A191" s="34">
        <v>45125.594444444447</v>
      </c>
      <c r="B191" s="58" t="s">
        <v>203</v>
      </c>
      <c r="C191" s="36" t="s">
        <v>500</v>
      </c>
      <c r="D191" s="36" t="s">
        <v>498</v>
      </c>
      <c r="E191" s="36" t="s">
        <v>157</v>
      </c>
      <c r="F191" s="36">
        <v>29.2</v>
      </c>
      <c r="G191" s="68">
        <f t="shared" si="0"/>
        <v>1080.3999999999999</v>
      </c>
      <c r="H191" s="38">
        <v>0.59444444444444444</v>
      </c>
      <c r="I191" s="38">
        <v>0.59027777777777779</v>
      </c>
      <c r="J191" s="38">
        <f>Table_1[[#This Row],[End of Synthesis
(EOS) (hhmm)]]-Table_1[[#This Row],[Time of Elution
(EOE) (hhmm)]]</f>
        <v>4.1666666666666519E-3</v>
      </c>
      <c r="K191" s="36">
        <v>97.59</v>
      </c>
      <c r="L191" s="36">
        <v>0.88400000000000001</v>
      </c>
      <c r="M191" s="40">
        <f t="shared" si="1"/>
        <v>4.0555555555555554</v>
      </c>
      <c r="N191" s="36">
        <v>7.2</v>
      </c>
      <c r="O191" s="36">
        <v>4.25</v>
      </c>
      <c r="P191" s="36" t="s">
        <v>510</v>
      </c>
      <c r="Q191" s="36" t="s">
        <v>11</v>
      </c>
      <c r="R191" s="107" t="s">
        <v>483</v>
      </c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x14ac:dyDescent="0.15">
      <c r="A192" s="34">
        <v>45126.560416666667</v>
      </c>
      <c r="B192" s="58" t="s">
        <v>204</v>
      </c>
      <c r="C192" s="36" t="s">
        <v>494</v>
      </c>
      <c r="D192" s="36" t="s">
        <v>498</v>
      </c>
      <c r="E192" s="36" t="s">
        <v>71</v>
      </c>
      <c r="F192" s="36">
        <v>31.6</v>
      </c>
      <c r="G192" s="68">
        <f t="shared" si="0"/>
        <v>1169.2</v>
      </c>
      <c r="H192" s="38">
        <v>0.56041666666666667</v>
      </c>
      <c r="I192" s="38">
        <v>0.55694444444444446</v>
      </c>
      <c r="J192" s="38">
        <f>Table_1[[#This Row],[End of Synthesis
(EOS) (hhmm)]]-Table_1[[#This Row],[Time of Elution
(EOE) (hhmm)]]</f>
        <v>3.4722222222222099E-3</v>
      </c>
      <c r="K192" s="36">
        <v>98.33</v>
      </c>
      <c r="L192" s="36">
        <v>0.90500000000000003</v>
      </c>
      <c r="M192" s="40">
        <f t="shared" si="1"/>
        <v>4.3287671232876717</v>
      </c>
      <c r="N192" s="36">
        <v>7.3</v>
      </c>
      <c r="O192" s="36">
        <v>4.25</v>
      </c>
      <c r="P192" s="36" t="s">
        <v>510</v>
      </c>
      <c r="Q192" s="36" t="s">
        <v>11</v>
      </c>
      <c r="R192" s="107" t="s">
        <v>484</v>
      </c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30" x14ac:dyDescent="0.15">
      <c r="A193" s="34">
        <v>45126.597222222219</v>
      </c>
      <c r="B193" s="58" t="s">
        <v>205</v>
      </c>
      <c r="C193" s="36" t="s">
        <v>498</v>
      </c>
      <c r="D193" s="36" t="s">
        <v>494</v>
      </c>
      <c r="E193" s="36" t="s">
        <v>157</v>
      </c>
      <c r="F193" s="36">
        <v>28</v>
      </c>
      <c r="G193" s="68">
        <f t="shared" si="0"/>
        <v>1036</v>
      </c>
      <c r="H193" s="38">
        <v>0.59722222222222221</v>
      </c>
      <c r="I193" s="38">
        <v>0.59305555555555556</v>
      </c>
      <c r="J193" s="38">
        <f>Table_1[[#This Row],[End of Synthesis
(EOS) (hhmm)]]-Table_1[[#This Row],[Time of Elution
(EOE) (hhmm)]]</f>
        <v>4.1666666666666519E-3</v>
      </c>
      <c r="K193" s="36">
        <v>98.55</v>
      </c>
      <c r="L193" s="36">
        <v>0.80400000000000005</v>
      </c>
      <c r="M193" s="40">
        <f t="shared" si="1"/>
        <v>3.7333333333333334</v>
      </c>
      <c r="N193" s="36">
        <v>7.5</v>
      </c>
      <c r="O193" s="36">
        <v>4.2</v>
      </c>
      <c r="P193" s="36" t="s">
        <v>510</v>
      </c>
      <c r="Q193" s="36" t="s">
        <v>11</v>
      </c>
      <c r="R193" s="107" t="s">
        <v>483</v>
      </c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x14ac:dyDescent="0.15">
      <c r="A194" s="34">
        <v>45127.55972222222</v>
      </c>
      <c r="B194" s="58" t="s">
        <v>206</v>
      </c>
      <c r="C194" s="36" t="s">
        <v>494</v>
      </c>
      <c r="D194" s="36" t="s">
        <v>501</v>
      </c>
      <c r="E194" s="36" t="s">
        <v>71</v>
      </c>
      <c r="F194" s="36">
        <v>29.1</v>
      </c>
      <c r="G194" s="68">
        <f t="shared" si="0"/>
        <v>1076.7</v>
      </c>
      <c r="H194" s="38">
        <v>0.55972222222222223</v>
      </c>
      <c r="I194" s="38">
        <v>0.55625000000000002</v>
      </c>
      <c r="J194" s="38">
        <f>Table_1[[#This Row],[End of Synthesis
(EOS) (hhmm)]]-Table_1[[#This Row],[Time of Elution
(EOE) (hhmm)]]</f>
        <v>3.4722222222222099E-3</v>
      </c>
      <c r="K194" s="36">
        <v>98.41</v>
      </c>
      <c r="L194" s="36">
        <v>0.80700000000000005</v>
      </c>
      <c r="M194" s="40">
        <f t="shared" si="1"/>
        <v>3.9863013698630141</v>
      </c>
      <c r="N194" s="36">
        <v>7.3</v>
      </c>
      <c r="O194" s="36">
        <v>4.3499999999999996</v>
      </c>
      <c r="P194" s="36" t="s">
        <v>510</v>
      </c>
      <c r="Q194" s="36" t="s">
        <v>11</v>
      </c>
      <c r="R194" s="107" t="s">
        <v>484</v>
      </c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30" x14ac:dyDescent="0.15">
      <c r="A195" s="34">
        <v>45127.597222222219</v>
      </c>
      <c r="B195" s="58" t="s">
        <v>207</v>
      </c>
      <c r="C195" s="36" t="s">
        <v>501</v>
      </c>
      <c r="D195" s="36" t="s">
        <v>494</v>
      </c>
      <c r="E195" s="36" t="s">
        <v>157</v>
      </c>
      <c r="F195" s="36">
        <v>28.6</v>
      </c>
      <c r="G195" s="68">
        <f t="shared" si="0"/>
        <v>1058.2</v>
      </c>
      <c r="H195" s="38">
        <v>0.59722222222222221</v>
      </c>
      <c r="I195" s="38">
        <v>0.59236111111111112</v>
      </c>
      <c r="J195" s="38">
        <f>Table_1[[#This Row],[End of Synthesis
(EOS) (hhmm)]]-Table_1[[#This Row],[Time of Elution
(EOE) (hhmm)]]</f>
        <v>4.8611111111110938E-3</v>
      </c>
      <c r="K195" s="36">
        <v>98.07</v>
      </c>
      <c r="L195" s="36">
        <v>0.77800000000000002</v>
      </c>
      <c r="M195" s="40">
        <f t="shared" si="1"/>
        <v>3.9722222222222223</v>
      </c>
      <c r="N195" s="36">
        <v>7.2</v>
      </c>
      <c r="O195" s="36">
        <v>4.2</v>
      </c>
      <c r="P195" s="36" t="s">
        <v>510</v>
      </c>
      <c r="Q195" s="36" t="s">
        <v>11</v>
      </c>
      <c r="R195" s="107" t="s">
        <v>483</v>
      </c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x14ac:dyDescent="0.15">
      <c r="A196" s="34">
        <v>45128.558333333334</v>
      </c>
      <c r="B196" s="58" t="s">
        <v>208</v>
      </c>
      <c r="C196" s="36" t="s">
        <v>500</v>
      </c>
      <c r="D196" s="36" t="s">
        <v>501</v>
      </c>
      <c r="E196" s="36" t="s">
        <v>71</v>
      </c>
      <c r="F196" s="36">
        <v>31</v>
      </c>
      <c r="G196" s="68">
        <f t="shared" si="0"/>
        <v>1147</v>
      </c>
      <c r="H196" s="38">
        <v>0.55833333333333335</v>
      </c>
      <c r="I196" s="38">
        <v>0.55347222222222225</v>
      </c>
      <c r="J196" s="38">
        <f>Table_1[[#This Row],[End of Synthesis
(EOS) (hhmm)]]-Table_1[[#This Row],[Time of Elution
(EOE) (hhmm)]]</f>
        <v>4.8611111111110938E-3</v>
      </c>
      <c r="K196" s="36">
        <v>97.5</v>
      </c>
      <c r="L196" s="36">
        <v>0.87</v>
      </c>
      <c r="M196" s="40">
        <f t="shared" si="1"/>
        <v>4.1891891891891886</v>
      </c>
      <c r="N196" s="36">
        <v>7.4</v>
      </c>
      <c r="O196" s="36">
        <v>4.3499999999999996</v>
      </c>
      <c r="P196" s="36" t="s">
        <v>510</v>
      </c>
      <c r="Q196" s="36" t="s">
        <v>11</v>
      </c>
      <c r="R196" s="107" t="s">
        <v>484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x14ac:dyDescent="0.15">
      <c r="A197" s="34">
        <v>45131.559027777781</v>
      </c>
      <c r="B197" s="58" t="s">
        <v>209</v>
      </c>
      <c r="C197" s="36" t="s">
        <v>498</v>
      </c>
      <c r="D197" s="36" t="s">
        <v>501</v>
      </c>
      <c r="E197" s="36" t="s">
        <v>71</v>
      </c>
      <c r="F197" s="36">
        <v>30.6</v>
      </c>
      <c r="G197" s="68">
        <f t="shared" si="0"/>
        <v>1132.2</v>
      </c>
      <c r="H197" s="38">
        <v>0.55902777777777779</v>
      </c>
      <c r="I197" s="38">
        <v>0.55486111111111114</v>
      </c>
      <c r="J197" s="38">
        <f>Table_1[[#This Row],[End of Synthesis
(EOS) (hhmm)]]-Table_1[[#This Row],[Time of Elution
(EOE) (hhmm)]]</f>
        <v>4.1666666666666519E-3</v>
      </c>
      <c r="K197" s="36">
        <v>97.04</v>
      </c>
      <c r="L197" s="36">
        <v>0.82899999999999996</v>
      </c>
      <c r="M197" s="40">
        <f t="shared" si="1"/>
        <v>4.25</v>
      </c>
      <c r="N197" s="36">
        <v>7.2</v>
      </c>
      <c r="O197" s="36">
        <v>4.3499999999999996</v>
      </c>
      <c r="P197" s="36" t="s">
        <v>510</v>
      </c>
      <c r="Q197" s="36" t="s">
        <v>11</v>
      </c>
      <c r="R197" s="107" t="s">
        <v>484</v>
      </c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30" x14ac:dyDescent="0.15">
      <c r="A198" s="34">
        <v>45131.597916666666</v>
      </c>
      <c r="B198" s="58" t="s">
        <v>210</v>
      </c>
      <c r="C198" s="36" t="s">
        <v>501</v>
      </c>
      <c r="D198" s="36" t="s">
        <v>498</v>
      </c>
      <c r="E198" s="36" t="s">
        <v>157</v>
      </c>
      <c r="F198" s="36">
        <v>28.6</v>
      </c>
      <c r="G198" s="68">
        <f t="shared" si="0"/>
        <v>1058.2</v>
      </c>
      <c r="H198" s="38">
        <v>0.59791666666666665</v>
      </c>
      <c r="I198" s="38">
        <v>0.59305555555555556</v>
      </c>
      <c r="J198" s="38">
        <f>Table_1[[#This Row],[End of Synthesis
(EOS) (hhmm)]]-Table_1[[#This Row],[Time of Elution
(EOE) (hhmm)]]</f>
        <v>4.8611111111110938E-3</v>
      </c>
      <c r="K198" s="36">
        <v>97.88</v>
      </c>
      <c r="L198" s="36">
        <v>0.80500000000000005</v>
      </c>
      <c r="M198" s="40">
        <f t="shared" si="1"/>
        <v>3.9178082191780823</v>
      </c>
      <c r="N198" s="36">
        <v>7.3</v>
      </c>
      <c r="O198" s="36">
        <v>4.25</v>
      </c>
      <c r="P198" s="36" t="s">
        <v>510</v>
      </c>
      <c r="Q198" s="36" t="s">
        <v>11</v>
      </c>
      <c r="R198" s="107" t="s">
        <v>483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30" x14ac:dyDescent="0.15">
      <c r="A199" s="34">
        <v>45132.5625</v>
      </c>
      <c r="B199" s="58" t="s">
        <v>211</v>
      </c>
      <c r="C199" s="36" t="s">
        <v>498</v>
      </c>
      <c r="D199" s="36" t="s">
        <v>500</v>
      </c>
      <c r="E199" s="36" t="s">
        <v>71</v>
      </c>
      <c r="F199" s="36">
        <v>21.6</v>
      </c>
      <c r="G199" s="68">
        <f t="shared" si="0"/>
        <v>799.2</v>
      </c>
      <c r="H199" s="38">
        <v>0.5625</v>
      </c>
      <c r="I199" s="38">
        <v>0.55833333333333335</v>
      </c>
      <c r="J199" s="38">
        <f>Table_1[[#This Row],[End of Synthesis
(EOS) (hhmm)]]-Table_1[[#This Row],[Time of Elution
(EOE) (hhmm)]]</f>
        <v>4.1666666666666519E-3</v>
      </c>
      <c r="K199" s="36">
        <v>98.14</v>
      </c>
      <c r="L199" s="36">
        <v>0.84199999999999997</v>
      </c>
      <c r="M199" s="40">
        <f t="shared" si="1"/>
        <v>3.1764705882352944</v>
      </c>
      <c r="N199" s="36">
        <v>6.8</v>
      </c>
      <c r="O199" s="36">
        <v>4.2</v>
      </c>
      <c r="P199" s="36" t="s">
        <v>510</v>
      </c>
      <c r="Q199" s="75" t="s">
        <v>11</v>
      </c>
      <c r="R199" s="107" t="s">
        <v>487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30" x14ac:dyDescent="0.15">
      <c r="A200" s="34">
        <v>45132.599305555559</v>
      </c>
      <c r="B200" s="58" t="s">
        <v>212</v>
      </c>
      <c r="C200" s="36" t="s">
        <v>500</v>
      </c>
      <c r="D200" s="36" t="s">
        <v>498</v>
      </c>
      <c r="E200" s="36" t="s">
        <v>157</v>
      </c>
      <c r="F200" s="36">
        <v>28</v>
      </c>
      <c r="G200" s="68">
        <f t="shared" si="0"/>
        <v>1036</v>
      </c>
      <c r="H200" s="38">
        <v>0.59930555555555554</v>
      </c>
      <c r="I200" s="38">
        <v>0.59513888888888888</v>
      </c>
      <c r="J200" s="38">
        <f>Table_1[[#This Row],[End of Synthesis
(EOS) (hhmm)]]-Table_1[[#This Row],[Time of Elution
(EOE) (hhmm)]]</f>
        <v>4.1666666666666519E-3</v>
      </c>
      <c r="K200" s="36">
        <v>97.99</v>
      </c>
      <c r="L200" s="36">
        <v>0.78</v>
      </c>
      <c r="M200" s="40">
        <f t="shared" si="1"/>
        <v>3.8356164383561646</v>
      </c>
      <c r="N200" s="36">
        <v>7.3</v>
      </c>
      <c r="O200" s="36">
        <v>4.25</v>
      </c>
      <c r="P200" s="36" t="s">
        <v>510</v>
      </c>
      <c r="Q200" s="36" t="s">
        <v>11</v>
      </c>
      <c r="R200" s="107" t="s">
        <v>483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x14ac:dyDescent="0.15">
      <c r="A201" s="34">
        <v>45133.563888888886</v>
      </c>
      <c r="B201" s="58" t="s">
        <v>213</v>
      </c>
      <c r="C201" s="36" t="s">
        <v>500</v>
      </c>
      <c r="D201" s="36" t="s">
        <v>494</v>
      </c>
      <c r="E201" s="36" t="s">
        <v>71</v>
      </c>
      <c r="F201" s="36">
        <v>31.1</v>
      </c>
      <c r="G201" s="68">
        <f t="shared" si="0"/>
        <v>1150.7</v>
      </c>
      <c r="H201" s="38">
        <v>0.56388888888888888</v>
      </c>
      <c r="I201" s="38">
        <v>0.55902777777777779</v>
      </c>
      <c r="J201" s="38">
        <f>Table_1[[#This Row],[End of Synthesis
(EOS) (hhmm)]]-Table_1[[#This Row],[Time of Elution
(EOE) (hhmm)]]</f>
        <v>4.8611111111110938E-3</v>
      </c>
      <c r="K201" s="36">
        <v>97.53</v>
      </c>
      <c r="L201" s="36">
        <v>0.81100000000000005</v>
      </c>
      <c r="M201" s="40">
        <f t="shared" si="1"/>
        <v>4.1466666666666665</v>
      </c>
      <c r="N201" s="36">
        <v>7.5</v>
      </c>
      <c r="O201" s="36">
        <v>4.2</v>
      </c>
      <c r="P201" s="36" t="s">
        <v>510</v>
      </c>
      <c r="Q201" s="36" t="s">
        <v>11</v>
      </c>
      <c r="R201" s="107" t="s">
        <v>484</v>
      </c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x14ac:dyDescent="0.15">
      <c r="A202" s="34">
        <v>45134.561111111114</v>
      </c>
      <c r="B202" s="58" t="s">
        <v>214</v>
      </c>
      <c r="C202" s="36" t="s">
        <v>494</v>
      </c>
      <c r="D202" s="36" t="s">
        <v>501</v>
      </c>
      <c r="E202" s="36" t="s">
        <v>71</v>
      </c>
      <c r="F202" s="36">
        <v>30.5</v>
      </c>
      <c r="G202" s="68">
        <f t="shared" si="0"/>
        <v>1128.5</v>
      </c>
      <c r="H202" s="38">
        <v>0.56111111111111112</v>
      </c>
      <c r="I202" s="38">
        <v>0.55625000000000002</v>
      </c>
      <c r="J202" s="38">
        <f>Table_1[[#This Row],[End of Synthesis
(EOS) (hhmm)]]-Table_1[[#This Row],[Time of Elution
(EOE) (hhmm)]]</f>
        <v>4.8611111111110938E-3</v>
      </c>
      <c r="K202" s="36">
        <v>98.33</v>
      </c>
      <c r="L202" s="36">
        <v>0.75800000000000001</v>
      </c>
      <c r="M202" s="40">
        <f t="shared" si="1"/>
        <v>4.295774647887324</v>
      </c>
      <c r="N202" s="36">
        <v>7.1</v>
      </c>
      <c r="O202" s="36">
        <v>4.3499999999999996</v>
      </c>
      <c r="P202" s="36" t="s">
        <v>510</v>
      </c>
      <c r="Q202" s="36" t="s">
        <v>11</v>
      </c>
      <c r="R202" s="107" t="s">
        <v>484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x14ac:dyDescent="0.15">
      <c r="A203" s="34">
        <v>45135.557638888888</v>
      </c>
      <c r="B203" s="58" t="s">
        <v>215</v>
      </c>
      <c r="C203" s="36" t="s">
        <v>500</v>
      </c>
      <c r="D203" s="36" t="s">
        <v>494</v>
      </c>
      <c r="E203" s="36" t="s">
        <v>71</v>
      </c>
      <c r="F203" s="36">
        <v>31</v>
      </c>
      <c r="G203" s="68">
        <f t="shared" si="0"/>
        <v>1147</v>
      </c>
      <c r="H203" s="38">
        <v>0.55763888888888891</v>
      </c>
      <c r="I203" s="38">
        <v>0.5541666666666667</v>
      </c>
      <c r="J203" s="38">
        <f>Table_1[[#This Row],[End of Synthesis
(EOS) (hhmm)]]-Table_1[[#This Row],[Time of Elution
(EOE) (hhmm)]]</f>
        <v>3.4722222222222099E-3</v>
      </c>
      <c r="K203" s="36">
        <v>97.81</v>
      </c>
      <c r="L203" s="36">
        <v>0.82299999999999995</v>
      </c>
      <c r="M203" s="40">
        <f t="shared" si="1"/>
        <v>4.1333333333333337</v>
      </c>
      <c r="N203" s="36">
        <v>7.5</v>
      </c>
      <c r="O203" s="36">
        <v>4.2</v>
      </c>
      <c r="P203" s="36" t="s">
        <v>510</v>
      </c>
      <c r="Q203" s="36" t="s">
        <v>11</v>
      </c>
      <c r="R203" s="107" t="s">
        <v>484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30" x14ac:dyDescent="0.15">
      <c r="A204" s="34">
        <v>45138.566666666666</v>
      </c>
      <c r="B204" s="58" t="s">
        <v>216</v>
      </c>
      <c r="C204" s="36" t="s">
        <v>501</v>
      </c>
      <c r="D204" s="36" t="s">
        <v>494</v>
      </c>
      <c r="E204" s="36" t="s">
        <v>71</v>
      </c>
      <c r="F204" s="36">
        <v>29.5</v>
      </c>
      <c r="G204" s="68">
        <f t="shared" si="0"/>
        <v>1091.5</v>
      </c>
      <c r="H204" s="38">
        <v>0.56666666666666665</v>
      </c>
      <c r="I204" s="38">
        <v>0.56180555555555556</v>
      </c>
      <c r="J204" s="38">
        <f>Table_1[[#This Row],[End of Synthesis
(EOS) (hhmm)]]-Table_1[[#This Row],[Time of Elution
(EOE) (hhmm)]]</f>
        <v>4.8611111111110938E-3</v>
      </c>
      <c r="K204" s="36">
        <v>98.59</v>
      </c>
      <c r="L204" s="36">
        <v>0.73</v>
      </c>
      <c r="M204" s="40">
        <f t="shared" si="1"/>
        <v>4.0410958904109586</v>
      </c>
      <c r="N204" s="36">
        <v>7.3</v>
      </c>
      <c r="O204" s="36">
        <v>4.2</v>
      </c>
      <c r="P204" s="36" t="s">
        <v>510</v>
      </c>
      <c r="Q204" s="36" t="s">
        <v>11</v>
      </c>
      <c r="R204" s="107" t="s">
        <v>488</v>
      </c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30" x14ac:dyDescent="0.15">
      <c r="A205" s="34">
        <v>45138.59375</v>
      </c>
      <c r="B205" s="58" t="s">
        <v>217</v>
      </c>
      <c r="C205" s="36" t="s">
        <v>494</v>
      </c>
      <c r="D205" s="36" t="s">
        <v>501</v>
      </c>
      <c r="E205" s="36" t="s">
        <v>157</v>
      </c>
      <c r="F205" s="36">
        <v>28.6</v>
      </c>
      <c r="G205" s="68">
        <f t="shared" si="0"/>
        <v>1058.2</v>
      </c>
      <c r="H205" s="38">
        <v>0.59375</v>
      </c>
      <c r="I205" s="38">
        <v>0.58958333333333335</v>
      </c>
      <c r="J205" s="38">
        <f>Table_1[[#This Row],[End of Synthesis
(EOS) (hhmm)]]-Table_1[[#This Row],[Time of Elution
(EOE) (hhmm)]]</f>
        <v>4.1666666666666519E-3</v>
      </c>
      <c r="K205" s="36">
        <v>98.03</v>
      </c>
      <c r="L205" s="36">
        <v>0.79200000000000004</v>
      </c>
      <c r="M205" s="40">
        <f t="shared" si="1"/>
        <v>3.8648648648648649</v>
      </c>
      <c r="N205" s="36">
        <v>7.4</v>
      </c>
      <c r="O205" s="36">
        <v>4.2</v>
      </c>
      <c r="P205" s="36" t="s">
        <v>510</v>
      </c>
      <c r="Q205" s="36" t="s">
        <v>11</v>
      </c>
      <c r="R205" s="107" t="s">
        <v>483</v>
      </c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30" x14ac:dyDescent="0.15">
      <c r="A206" s="34">
        <v>45139.561111111114</v>
      </c>
      <c r="B206" s="58" t="s">
        <v>218</v>
      </c>
      <c r="C206" s="36" t="s">
        <v>499</v>
      </c>
      <c r="D206" s="36" t="s">
        <v>501</v>
      </c>
      <c r="E206" s="36" t="s">
        <v>71</v>
      </c>
      <c r="F206" s="36">
        <v>29.8</v>
      </c>
      <c r="G206" s="68">
        <f t="shared" si="0"/>
        <v>1102.6000000000001</v>
      </c>
      <c r="H206" s="38">
        <v>0.56111111111111112</v>
      </c>
      <c r="I206" s="38">
        <v>0.55555555555555558</v>
      </c>
      <c r="J206" s="38">
        <f>Table_1[[#This Row],[End of Synthesis
(EOS) (hhmm)]]-Table_1[[#This Row],[Time of Elution
(EOE) (hhmm)]]</f>
        <v>5.5555555555555358E-3</v>
      </c>
      <c r="K206" s="36">
        <v>98.76</v>
      </c>
      <c r="L206" s="36">
        <v>0.81599999999999995</v>
      </c>
      <c r="M206" s="40">
        <f t="shared" si="1"/>
        <v>4.2571428571428571</v>
      </c>
      <c r="N206" s="36">
        <v>7</v>
      </c>
      <c r="O206" s="36">
        <v>4.3499999999999996</v>
      </c>
      <c r="P206" s="36" t="s">
        <v>510</v>
      </c>
      <c r="Q206" s="36" t="s">
        <v>11</v>
      </c>
      <c r="R206" s="107" t="s">
        <v>488</v>
      </c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30" x14ac:dyDescent="0.15">
      <c r="A207" s="34">
        <v>45139.594444444447</v>
      </c>
      <c r="B207" s="58" t="s">
        <v>219</v>
      </c>
      <c r="C207" s="36" t="s">
        <v>501</v>
      </c>
      <c r="D207" s="36" t="s">
        <v>494</v>
      </c>
      <c r="E207" s="36" t="s">
        <v>157</v>
      </c>
      <c r="F207" s="36">
        <v>27.8</v>
      </c>
      <c r="G207" s="68">
        <f t="shared" si="0"/>
        <v>1028.6000000000001</v>
      </c>
      <c r="H207" s="38">
        <v>0.59444444444444444</v>
      </c>
      <c r="I207" s="38">
        <v>0.58958333333333335</v>
      </c>
      <c r="J207" s="38">
        <f>Table_1[[#This Row],[End of Synthesis
(EOS) (hhmm)]]-Table_1[[#This Row],[Time of Elution
(EOE) (hhmm)]]</f>
        <v>4.8611111111110938E-3</v>
      </c>
      <c r="K207" s="36">
        <v>98.38</v>
      </c>
      <c r="L207" s="36">
        <v>0.78400000000000003</v>
      </c>
      <c r="M207" s="40">
        <f t="shared" si="1"/>
        <v>3.8611111111111112</v>
      </c>
      <c r="N207" s="36">
        <v>7.2</v>
      </c>
      <c r="O207" s="36">
        <v>4.2</v>
      </c>
      <c r="P207" s="36" t="s">
        <v>510</v>
      </c>
      <c r="Q207" s="36" t="s">
        <v>11</v>
      </c>
      <c r="R207" s="107" t="s">
        <v>483</v>
      </c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30" x14ac:dyDescent="0.15">
      <c r="A208" s="34">
        <v>45140.55972222222</v>
      </c>
      <c r="B208" s="58" t="s">
        <v>220</v>
      </c>
      <c r="C208" s="36" t="s">
        <v>500</v>
      </c>
      <c r="D208" s="36" t="s">
        <v>501</v>
      </c>
      <c r="E208" s="36" t="s">
        <v>71</v>
      </c>
      <c r="F208" s="36">
        <v>30.5</v>
      </c>
      <c r="G208" s="68">
        <f t="shared" si="0"/>
        <v>1128.5</v>
      </c>
      <c r="H208" s="38">
        <v>0.55972222222222223</v>
      </c>
      <c r="I208" s="38">
        <v>0.55486111111111114</v>
      </c>
      <c r="J208" s="38">
        <f>Table_1[[#This Row],[End of Synthesis
(EOS) (hhmm)]]-Table_1[[#This Row],[Time of Elution
(EOE) (hhmm)]]</f>
        <v>4.8611111111110938E-3</v>
      </c>
      <c r="K208" s="36">
        <v>98.27</v>
      </c>
      <c r="L208" s="36">
        <v>0.76500000000000001</v>
      </c>
      <c r="M208" s="40">
        <f t="shared" si="1"/>
        <v>3.9610389610389611</v>
      </c>
      <c r="N208" s="36">
        <v>7.7</v>
      </c>
      <c r="O208" s="36">
        <v>4.3499999999999996</v>
      </c>
      <c r="P208" s="36" t="s">
        <v>510</v>
      </c>
      <c r="Q208" s="36" t="s">
        <v>11</v>
      </c>
      <c r="R208" s="107" t="s">
        <v>488</v>
      </c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30" x14ac:dyDescent="0.15">
      <c r="A209" s="34">
        <v>45141.561111111114</v>
      </c>
      <c r="B209" s="58" t="s">
        <v>221</v>
      </c>
      <c r="C209" s="36" t="s">
        <v>501</v>
      </c>
      <c r="D209" s="36" t="s">
        <v>500</v>
      </c>
      <c r="E209" s="36" t="s">
        <v>71</v>
      </c>
      <c r="F209" s="36">
        <v>30.2</v>
      </c>
      <c r="G209" s="68">
        <f t="shared" si="0"/>
        <v>1117.3999999999999</v>
      </c>
      <c r="H209" s="38">
        <v>0.56111111111111112</v>
      </c>
      <c r="I209" s="38">
        <v>0.55625000000000002</v>
      </c>
      <c r="J209" s="38">
        <f>Table_1[[#This Row],[End of Synthesis
(EOS) (hhmm)]]-Table_1[[#This Row],[Time of Elution
(EOE) (hhmm)]]</f>
        <v>4.8611111111110938E-3</v>
      </c>
      <c r="K209" s="36">
        <v>98.55</v>
      </c>
      <c r="L209" s="36">
        <v>0.78800000000000003</v>
      </c>
      <c r="M209" s="40">
        <f t="shared" si="1"/>
        <v>4.3768115942028984</v>
      </c>
      <c r="N209" s="36">
        <v>6.9</v>
      </c>
      <c r="O209" s="36">
        <v>4.2</v>
      </c>
      <c r="P209" s="36" t="s">
        <v>510</v>
      </c>
      <c r="Q209" s="36" t="s">
        <v>11</v>
      </c>
      <c r="R209" s="107" t="s">
        <v>488</v>
      </c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30" x14ac:dyDescent="0.15">
      <c r="A210" s="34">
        <v>45142.55972222222</v>
      </c>
      <c r="B210" s="58" t="s">
        <v>222</v>
      </c>
      <c r="C210" s="36" t="s">
        <v>501</v>
      </c>
      <c r="D210" s="36" t="s">
        <v>500</v>
      </c>
      <c r="E210" s="36" t="s">
        <v>71</v>
      </c>
      <c r="F210" s="36">
        <v>29.5</v>
      </c>
      <c r="G210" s="68">
        <f t="shared" si="0"/>
        <v>1091.5</v>
      </c>
      <c r="H210" s="38">
        <v>0.55972222222222223</v>
      </c>
      <c r="I210" s="38">
        <v>0.55555555555555558</v>
      </c>
      <c r="J210" s="38">
        <f>Table_1[[#This Row],[End of Synthesis
(EOS) (hhmm)]]-Table_1[[#This Row],[Time of Elution
(EOE) (hhmm)]]</f>
        <v>4.1666666666666519E-3</v>
      </c>
      <c r="K210" s="36">
        <v>98.4</v>
      </c>
      <c r="L210" s="36">
        <v>0.80500000000000005</v>
      </c>
      <c r="M210" s="40">
        <f t="shared" si="1"/>
        <v>4.2753623188405792</v>
      </c>
      <c r="N210" s="36">
        <v>6.9</v>
      </c>
      <c r="O210" s="36">
        <v>4.2</v>
      </c>
      <c r="P210" s="36" t="s">
        <v>510</v>
      </c>
      <c r="Q210" s="36" t="s">
        <v>11</v>
      </c>
      <c r="R210" s="107" t="s">
        <v>488</v>
      </c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30" x14ac:dyDescent="0.15">
      <c r="A211" s="34">
        <v>45142.597916666666</v>
      </c>
      <c r="B211" s="58" t="s">
        <v>223</v>
      </c>
      <c r="C211" s="36" t="s">
        <v>500</v>
      </c>
      <c r="D211" s="36" t="s">
        <v>501</v>
      </c>
      <c r="E211" s="36" t="s">
        <v>157</v>
      </c>
      <c r="F211" s="36">
        <v>27.4</v>
      </c>
      <c r="G211" s="68">
        <f t="shared" si="0"/>
        <v>1013.8</v>
      </c>
      <c r="H211" s="38">
        <v>0.59791666666666665</v>
      </c>
      <c r="I211" s="38">
        <v>0.59375</v>
      </c>
      <c r="J211" s="38">
        <f>Table_1[[#This Row],[End of Synthesis
(EOS) (hhmm)]]-Table_1[[#This Row],[Time of Elution
(EOE) (hhmm)]]</f>
        <v>4.1666666666666519E-3</v>
      </c>
      <c r="K211" s="36">
        <v>98.33</v>
      </c>
      <c r="L211" s="36">
        <v>0.751</v>
      </c>
      <c r="M211" s="40">
        <f t="shared" si="1"/>
        <v>3.7027027027027022</v>
      </c>
      <c r="N211" s="36">
        <v>7.4</v>
      </c>
      <c r="O211" s="36">
        <v>4.2</v>
      </c>
      <c r="P211" s="36" t="s">
        <v>510</v>
      </c>
      <c r="Q211" s="36" t="s">
        <v>11</v>
      </c>
      <c r="R211" s="107" t="s">
        <v>483</v>
      </c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30" x14ac:dyDescent="0.15">
      <c r="A212" s="34">
        <v>45145.569444444445</v>
      </c>
      <c r="B212" s="58" t="s">
        <v>224</v>
      </c>
      <c r="C212" s="36" t="s">
        <v>494</v>
      </c>
      <c r="D212" s="36" t="s">
        <v>501</v>
      </c>
      <c r="E212" s="36" t="s">
        <v>71</v>
      </c>
      <c r="F212" s="36">
        <v>28.8</v>
      </c>
      <c r="G212" s="68">
        <f t="shared" si="0"/>
        <v>1065.6000000000001</v>
      </c>
      <c r="H212" s="38">
        <v>0.56944444444444442</v>
      </c>
      <c r="I212" s="38">
        <v>0.56597222222222221</v>
      </c>
      <c r="J212" s="38">
        <f>Table_1[[#This Row],[End of Synthesis
(EOS) (hhmm)]]-Table_1[[#This Row],[Time of Elution
(EOE) (hhmm)]]</f>
        <v>3.4722222222222099E-3</v>
      </c>
      <c r="K212" s="36">
        <v>98.59</v>
      </c>
      <c r="L212" s="36">
        <v>0.745</v>
      </c>
      <c r="M212" s="40">
        <f t="shared" si="1"/>
        <v>3.945205479452055</v>
      </c>
      <c r="N212" s="36">
        <v>7.3</v>
      </c>
      <c r="O212" s="36">
        <v>4.3499999999999996</v>
      </c>
      <c r="P212" s="36" t="s">
        <v>510</v>
      </c>
      <c r="Q212" s="36" t="s">
        <v>11</v>
      </c>
      <c r="R212" s="107" t="s">
        <v>488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30" x14ac:dyDescent="0.15">
      <c r="A213" s="34">
        <v>45147.559027777781</v>
      </c>
      <c r="B213" s="58" t="s">
        <v>225</v>
      </c>
      <c r="C213" s="36" t="s">
        <v>501</v>
      </c>
      <c r="D213" s="36" t="s">
        <v>500</v>
      </c>
      <c r="E213" s="36" t="s">
        <v>226</v>
      </c>
      <c r="F213" s="36">
        <v>32.9</v>
      </c>
      <c r="G213" s="68">
        <f>F213*37</f>
        <v>1217.3</v>
      </c>
      <c r="H213" s="38">
        <v>0.55902777777777779</v>
      </c>
      <c r="I213" s="38">
        <v>0.55486111111111114</v>
      </c>
      <c r="J213" s="38">
        <f>Table_1[[#This Row],[End of Synthesis
(EOS) (hhmm)]]-Table_1[[#This Row],[Time of Elution
(EOE) (hhmm)]]</f>
        <v>4.1666666666666519E-3</v>
      </c>
      <c r="K213" s="36">
        <v>97.94</v>
      </c>
      <c r="L213" s="36">
        <v>0.746</v>
      </c>
      <c r="M213" s="40">
        <f t="shared" si="1"/>
        <v>4.506849315068493</v>
      </c>
      <c r="N213" s="36">
        <v>7.3</v>
      </c>
      <c r="O213" s="36">
        <v>4.2</v>
      </c>
      <c r="P213" s="36" t="s">
        <v>510</v>
      </c>
      <c r="Q213" s="36" t="s">
        <v>11</v>
      </c>
      <c r="R213" s="107" t="s">
        <v>483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30" x14ac:dyDescent="0.15">
      <c r="A214" s="34">
        <v>45148.557638888888</v>
      </c>
      <c r="B214" s="58" t="s">
        <v>227</v>
      </c>
      <c r="C214" s="36" t="s">
        <v>494</v>
      </c>
      <c r="D214" s="36" t="s">
        <v>500</v>
      </c>
      <c r="E214" s="36" t="s">
        <v>226</v>
      </c>
      <c r="F214" s="36">
        <v>32.6</v>
      </c>
      <c r="G214" s="68">
        <f t="shared" si="0"/>
        <v>1206.2</v>
      </c>
      <c r="H214" s="38">
        <v>0.55763888888888891</v>
      </c>
      <c r="I214" s="38">
        <v>0.55347222222222225</v>
      </c>
      <c r="J214" s="38">
        <f>Table_1[[#This Row],[End of Synthesis
(EOS) (hhmm)]]-Table_1[[#This Row],[Time of Elution
(EOE) (hhmm)]]</f>
        <v>4.1666666666666519E-3</v>
      </c>
      <c r="K214" s="36">
        <v>98.26</v>
      </c>
      <c r="L214" s="36">
        <v>0.82699999999999996</v>
      </c>
      <c r="M214" s="40">
        <f t="shared" si="1"/>
        <v>4.4054054054054053</v>
      </c>
      <c r="N214" s="36">
        <v>7.4</v>
      </c>
      <c r="O214" s="36">
        <v>4.2</v>
      </c>
      <c r="P214" s="36" t="s">
        <v>510</v>
      </c>
      <c r="Q214" s="36" t="s">
        <v>11</v>
      </c>
      <c r="R214" s="107" t="s">
        <v>483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30" x14ac:dyDescent="0.15">
      <c r="A215" s="34">
        <v>45149.591666666667</v>
      </c>
      <c r="B215" s="58" t="s">
        <v>228</v>
      </c>
      <c r="C215" s="36" t="s">
        <v>494</v>
      </c>
      <c r="D215" s="36" t="s">
        <v>500</v>
      </c>
      <c r="E215" s="36" t="s">
        <v>226</v>
      </c>
      <c r="F215" s="36">
        <v>33.1</v>
      </c>
      <c r="G215" s="68">
        <f t="shared" si="0"/>
        <v>1224.7</v>
      </c>
      <c r="H215" s="38">
        <v>0.59166666666666667</v>
      </c>
      <c r="I215" s="38">
        <v>0.58750000000000002</v>
      </c>
      <c r="J215" s="38">
        <f>Table_1[[#This Row],[End of Synthesis
(EOS) (hhmm)]]-Table_1[[#This Row],[Time of Elution
(EOE) (hhmm)]]</f>
        <v>4.1666666666666519E-3</v>
      </c>
      <c r="K215" s="36">
        <v>97.74</v>
      </c>
      <c r="L215" s="36">
        <v>0.78400000000000003</v>
      </c>
      <c r="M215" s="40">
        <f t="shared" si="1"/>
        <v>4.6619718309859159</v>
      </c>
      <c r="N215" s="36">
        <v>7.1</v>
      </c>
      <c r="O215" s="36">
        <v>4.2</v>
      </c>
      <c r="P215" s="36" t="s">
        <v>510</v>
      </c>
      <c r="Q215" s="36" t="s">
        <v>11</v>
      </c>
      <c r="R215" s="107" t="s">
        <v>483</v>
      </c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30" x14ac:dyDescent="0.15">
      <c r="A216" s="34">
        <v>45152.559027777781</v>
      </c>
      <c r="B216" s="58" t="s">
        <v>229</v>
      </c>
      <c r="C216" s="36" t="s">
        <v>501</v>
      </c>
      <c r="D216" s="36" t="s">
        <v>494</v>
      </c>
      <c r="E216" s="36" t="s">
        <v>226</v>
      </c>
      <c r="F216" s="36">
        <v>32.6</v>
      </c>
      <c r="G216" s="68">
        <f t="shared" si="0"/>
        <v>1206.2</v>
      </c>
      <c r="H216" s="38">
        <v>0.55902777777777779</v>
      </c>
      <c r="I216" s="38">
        <v>0.55486111111111114</v>
      </c>
      <c r="J216" s="38">
        <f>Table_1[[#This Row],[End of Synthesis
(EOS) (hhmm)]]-Table_1[[#This Row],[Time of Elution
(EOE) (hhmm)]]</f>
        <v>4.1666666666666519E-3</v>
      </c>
      <c r="K216" s="36">
        <v>98.28</v>
      </c>
      <c r="L216" s="36">
        <v>0.84099999999999997</v>
      </c>
      <c r="M216" s="40">
        <f t="shared" si="1"/>
        <v>4.5277777777777777</v>
      </c>
      <c r="N216" s="36">
        <v>7.2</v>
      </c>
      <c r="O216" s="36">
        <v>4.2</v>
      </c>
      <c r="P216" s="36" t="s">
        <v>510</v>
      </c>
      <c r="Q216" s="36" t="s">
        <v>11</v>
      </c>
      <c r="R216" s="107" t="s">
        <v>483</v>
      </c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30" x14ac:dyDescent="0.15">
      <c r="A217" s="34">
        <v>45152.592361111114</v>
      </c>
      <c r="B217" s="58" t="s">
        <v>230</v>
      </c>
      <c r="C217" s="36" t="s">
        <v>494</v>
      </c>
      <c r="D217" s="36" t="s">
        <v>501</v>
      </c>
      <c r="E217" s="36" t="s">
        <v>71</v>
      </c>
      <c r="F217" s="36">
        <v>28.5</v>
      </c>
      <c r="G217" s="68">
        <f t="shared" si="0"/>
        <v>1054.5</v>
      </c>
      <c r="H217" s="38">
        <v>0.59236111111111112</v>
      </c>
      <c r="I217" s="38">
        <v>0.58819444444444446</v>
      </c>
      <c r="J217" s="38">
        <f>Table_1[[#This Row],[End of Synthesis
(EOS) (hhmm)]]-Table_1[[#This Row],[Time of Elution
(EOE) (hhmm)]]</f>
        <v>4.1666666666666519E-3</v>
      </c>
      <c r="K217" s="36">
        <v>98.57</v>
      </c>
      <c r="L217" s="36">
        <v>0.79400000000000004</v>
      </c>
      <c r="M217" s="40">
        <f t="shared" si="1"/>
        <v>3.958333333333333</v>
      </c>
      <c r="N217" s="36">
        <v>7.2</v>
      </c>
      <c r="O217" s="36">
        <v>4.3499999999999996</v>
      </c>
      <c r="P217" s="36" t="s">
        <v>510</v>
      </c>
      <c r="Q217" s="36" t="s">
        <v>11</v>
      </c>
      <c r="R217" s="107" t="s">
        <v>488</v>
      </c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30" x14ac:dyDescent="0.15">
      <c r="A218" s="34">
        <v>45153.558333333334</v>
      </c>
      <c r="B218" s="58" t="s">
        <v>231</v>
      </c>
      <c r="C218" s="36" t="s">
        <v>500</v>
      </c>
      <c r="D218" s="36" t="s">
        <v>501</v>
      </c>
      <c r="E218" s="36" t="s">
        <v>226</v>
      </c>
      <c r="F218" s="36">
        <v>32.299999999999997</v>
      </c>
      <c r="G218" s="68">
        <f t="shared" si="0"/>
        <v>1195.0999999999999</v>
      </c>
      <c r="H218" s="38">
        <v>0.55833333333333335</v>
      </c>
      <c r="I218" s="38">
        <v>0.5541666666666667</v>
      </c>
      <c r="J218" s="38">
        <f>Table_1[[#This Row],[End of Synthesis
(EOS) (hhmm)]]-Table_1[[#This Row],[Time of Elution
(EOE) (hhmm)]]</f>
        <v>4.1666666666666519E-3</v>
      </c>
      <c r="K218" s="36">
        <v>97.57</v>
      </c>
      <c r="L218" s="36">
        <v>0.81200000000000006</v>
      </c>
      <c r="M218" s="40">
        <f t="shared" si="1"/>
        <v>4.4861111111111107</v>
      </c>
      <c r="N218" s="36">
        <v>7.2</v>
      </c>
      <c r="O218" s="36">
        <v>4.3499999999999996</v>
      </c>
      <c r="P218" s="36" t="s">
        <v>510</v>
      </c>
      <c r="Q218" s="36" t="s">
        <v>11</v>
      </c>
      <c r="R218" s="107" t="s">
        <v>483</v>
      </c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30" x14ac:dyDescent="0.15">
      <c r="A219" s="34">
        <v>45153.599305555559</v>
      </c>
      <c r="B219" s="58" t="s">
        <v>232</v>
      </c>
      <c r="C219" s="36" t="s">
        <v>501</v>
      </c>
      <c r="D219" s="36" t="s">
        <v>500</v>
      </c>
      <c r="E219" s="36" t="s">
        <v>71</v>
      </c>
      <c r="F219" s="36">
        <v>29.1</v>
      </c>
      <c r="G219" s="68">
        <f t="shared" si="0"/>
        <v>1076.7</v>
      </c>
      <c r="H219" s="38">
        <v>0.59930555555555554</v>
      </c>
      <c r="I219" s="38">
        <v>0.59513888888888888</v>
      </c>
      <c r="J219" s="38">
        <f>Table_1[[#This Row],[End of Synthesis
(EOS) (hhmm)]]-Table_1[[#This Row],[Time of Elution
(EOE) (hhmm)]]</f>
        <v>4.1666666666666519E-3</v>
      </c>
      <c r="K219" s="36">
        <v>98.1</v>
      </c>
      <c r="L219" s="36">
        <v>0.80700000000000005</v>
      </c>
      <c r="M219" s="40">
        <f t="shared" si="1"/>
        <v>4.041666666666667</v>
      </c>
      <c r="N219" s="36">
        <v>7.2</v>
      </c>
      <c r="O219" s="36">
        <v>4.2</v>
      </c>
      <c r="P219" s="36" t="s">
        <v>510</v>
      </c>
      <c r="Q219" s="36" t="s">
        <v>11</v>
      </c>
      <c r="R219" s="107" t="s">
        <v>488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30" x14ac:dyDescent="0.15">
      <c r="A220" s="34">
        <v>45154.586111111108</v>
      </c>
      <c r="B220" s="58" t="s">
        <v>233</v>
      </c>
      <c r="C220" s="36" t="s">
        <v>494</v>
      </c>
      <c r="D220" s="36" t="s">
        <v>501</v>
      </c>
      <c r="E220" s="36" t="s">
        <v>226</v>
      </c>
      <c r="F220" s="36">
        <v>31.8</v>
      </c>
      <c r="G220" s="68">
        <f t="shared" si="0"/>
        <v>1176.6000000000001</v>
      </c>
      <c r="H220" s="38">
        <v>0.58611111111111114</v>
      </c>
      <c r="I220" s="38">
        <v>0.58194444444444449</v>
      </c>
      <c r="J220" s="38">
        <f>Table_1[[#This Row],[End of Synthesis
(EOS) (hhmm)]]-Table_1[[#This Row],[Time of Elution
(EOE) (hhmm)]]</f>
        <v>4.1666666666666519E-3</v>
      </c>
      <c r="K220" s="36">
        <v>97.37</v>
      </c>
      <c r="L220" s="36">
        <v>0.872</v>
      </c>
      <c r="M220" s="40">
        <f t="shared" si="1"/>
        <v>4.3561643835616444</v>
      </c>
      <c r="N220" s="36">
        <v>7.3</v>
      </c>
      <c r="O220" s="36">
        <v>4.5</v>
      </c>
      <c r="P220" s="36" t="s">
        <v>510</v>
      </c>
      <c r="Q220" s="36" t="s">
        <v>11</v>
      </c>
      <c r="R220" s="107" t="s">
        <v>483</v>
      </c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30" x14ac:dyDescent="0.15">
      <c r="A221" s="34">
        <v>45155.586805555555</v>
      </c>
      <c r="B221" s="58" t="s">
        <v>234</v>
      </c>
      <c r="C221" s="36" t="s">
        <v>500</v>
      </c>
      <c r="D221" s="36" t="s">
        <v>494</v>
      </c>
      <c r="E221" s="36" t="s">
        <v>226</v>
      </c>
      <c r="F221" s="36">
        <v>32.9</v>
      </c>
      <c r="G221" s="68">
        <f t="shared" si="0"/>
        <v>1217.3</v>
      </c>
      <c r="H221" s="38">
        <v>0.58680555555555558</v>
      </c>
      <c r="I221" s="38">
        <v>0.58263888888888882</v>
      </c>
      <c r="J221" s="38">
        <f>Table_1[[#This Row],[End of Synthesis
(EOS) (hhmm)]]-Table_1[[#This Row],[Time of Elution
(EOE) (hhmm)]]</f>
        <v>4.1666666666667629E-3</v>
      </c>
      <c r="K221" s="36">
        <v>98.29</v>
      </c>
      <c r="L221" s="36">
        <v>0.79400000000000004</v>
      </c>
      <c r="M221" s="40">
        <f t="shared" si="1"/>
        <v>4.5694444444444438</v>
      </c>
      <c r="N221" s="36">
        <v>7.2</v>
      </c>
      <c r="O221" s="36">
        <v>4.2</v>
      </c>
      <c r="P221" s="36" t="s">
        <v>510</v>
      </c>
      <c r="Q221" s="36" t="s">
        <v>11</v>
      </c>
      <c r="R221" s="107" t="s">
        <v>483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30" x14ac:dyDescent="0.15">
      <c r="A222" s="34">
        <v>45156.558333333334</v>
      </c>
      <c r="B222" s="58" t="s">
        <v>235</v>
      </c>
      <c r="C222" s="36" t="s">
        <v>501</v>
      </c>
      <c r="D222" s="36" t="s">
        <v>500</v>
      </c>
      <c r="E222" s="36" t="s">
        <v>226</v>
      </c>
      <c r="F222" s="36">
        <v>31.8</v>
      </c>
      <c r="G222" s="68">
        <f t="shared" si="0"/>
        <v>1176.6000000000001</v>
      </c>
      <c r="H222" s="38">
        <v>0.55833333333333335</v>
      </c>
      <c r="I222" s="38">
        <v>0.5541666666666667</v>
      </c>
      <c r="J222" s="38">
        <f>Table_1[[#This Row],[End of Synthesis
(EOS) (hhmm)]]-Table_1[[#This Row],[Time of Elution
(EOE) (hhmm)]]</f>
        <v>4.1666666666666519E-3</v>
      </c>
      <c r="K222" s="36">
        <v>98.36</v>
      </c>
      <c r="L222" s="36">
        <v>0.82</v>
      </c>
      <c r="M222" s="40">
        <f t="shared" si="1"/>
        <v>4.416666666666667</v>
      </c>
      <c r="N222" s="36">
        <v>7.2</v>
      </c>
      <c r="O222" s="36">
        <v>4.2</v>
      </c>
      <c r="P222" s="36" t="s">
        <v>510</v>
      </c>
      <c r="Q222" s="36" t="s">
        <v>11</v>
      </c>
      <c r="R222" s="107" t="s">
        <v>483</v>
      </c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30" x14ac:dyDescent="0.15">
      <c r="A223" s="34">
        <v>45159.558333333334</v>
      </c>
      <c r="B223" s="58" t="s">
        <v>236</v>
      </c>
      <c r="C223" s="36" t="s">
        <v>501</v>
      </c>
      <c r="D223" s="36" t="s">
        <v>494</v>
      </c>
      <c r="E223" s="36" t="s">
        <v>226</v>
      </c>
      <c r="F223" s="36">
        <v>31.3</v>
      </c>
      <c r="G223" s="68">
        <f t="shared" si="0"/>
        <v>1158.1000000000001</v>
      </c>
      <c r="H223" s="38">
        <v>0.55833333333333335</v>
      </c>
      <c r="I223" s="38">
        <v>0.5541666666666667</v>
      </c>
      <c r="J223" s="38">
        <f>Table_1[[#This Row],[End of Synthesis
(EOS) (hhmm)]]-Table_1[[#This Row],[Time of Elution
(EOE) (hhmm)]]</f>
        <v>4.1666666666666519E-3</v>
      </c>
      <c r="K223" s="36">
        <v>97.38</v>
      </c>
      <c r="L223" s="36">
        <v>0.82399999999999995</v>
      </c>
      <c r="M223" s="40">
        <f t="shared" si="1"/>
        <v>4.408450704225352</v>
      </c>
      <c r="N223" s="36">
        <v>7.1</v>
      </c>
      <c r="O223" s="36">
        <v>4.2</v>
      </c>
      <c r="P223" s="36" t="s">
        <v>510</v>
      </c>
      <c r="Q223" s="36" t="s">
        <v>11</v>
      </c>
      <c r="R223" s="107" t="s">
        <v>483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x14ac:dyDescent="0.15">
      <c r="A224" s="34">
        <v>45159.587500000001</v>
      </c>
      <c r="B224" s="58" t="s">
        <v>237</v>
      </c>
      <c r="C224" s="36" t="s">
        <v>494</v>
      </c>
      <c r="D224" s="36" t="s">
        <v>501</v>
      </c>
      <c r="E224" s="36" t="s">
        <v>157</v>
      </c>
      <c r="F224" s="36">
        <v>26.4</v>
      </c>
      <c r="G224" s="68">
        <f t="shared" si="0"/>
        <v>976.8</v>
      </c>
      <c r="H224" s="38">
        <v>0.58750000000000002</v>
      </c>
      <c r="I224" s="38">
        <v>0.58333333333333337</v>
      </c>
      <c r="J224" s="38">
        <f>Table_1[[#This Row],[End of Synthesis
(EOS) (hhmm)]]-Table_1[[#This Row],[Time of Elution
(EOE) (hhmm)]]</f>
        <v>4.1666666666666519E-3</v>
      </c>
      <c r="K224" s="36">
        <v>98.1</v>
      </c>
      <c r="L224" s="36">
        <v>0.83</v>
      </c>
      <c r="M224" s="40">
        <f t="shared" si="1"/>
        <v>3.6666666666666665</v>
      </c>
      <c r="N224" s="36">
        <v>7.2</v>
      </c>
      <c r="O224" s="36">
        <v>4.5</v>
      </c>
      <c r="P224" s="36" t="s">
        <v>510</v>
      </c>
      <c r="Q224" s="36" t="s">
        <v>11</v>
      </c>
      <c r="R224" s="107" t="s">
        <v>484</v>
      </c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30" x14ac:dyDescent="0.15">
      <c r="A225" s="34">
        <v>45160.558333333334</v>
      </c>
      <c r="B225" s="58" t="s">
        <v>238</v>
      </c>
      <c r="C225" s="36" t="s">
        <v>500</v>
      </c>
      <c r="D225" s="36" t="s">
        <v>494</v>
      </c>
      <c r="E225" s="36" t="s">
        <v>226</v>
      </c>
      <c r="F225" s="36">
        <v>32.1</v>
      </c>
      <c r="G225" s="68">
        <f t="shared" si="0"/>
        <v>1187.7</v>
      </c>
      <c r="H225" s="38">
        <v>0.55833333333333335</v>
      </c>
      <c r="I225" s="38">
        <v>0.5541666666666667</v>
      </c>
      <c r="J225" s="38">
        <f>Table_1[[#This Row],[End of Synthesis
(EOS) (hhmm)]]-Table_1[[#This Row],[Time of Elution
(EOE) (hhmm)]]</f>
        <v>4.1666666666666519E-3</v>
      </c>
      <c r="K225" s="36">
        <v>98.02</v>
      </c>
      <c r="L225" s="36">
        <v>0.878</v>
      </c>
      <c r="M225" s="40">
        <f t="shared" si="1"/>
        <v>4.5211267605633809</v>
      </c>
      <c r="N225" s="36">
        <v>7.1</v>
      </c>
      <c r="O225" s="36">
        <v>4.2</v>
      </c>
      <c r="P225" s="36" t="s">
        <v>510</v>
      </c>
      <c r="Q225" s="36" t="s">
        <v>11</v>
      </c>
      <c r="R225" s="107" t="s">
        <v>483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x14ac:dyDescent="0.15">
      <c r="A226" s="34">
        <v>45160.588888888888</v>
      </c>
      <c r="B226" s="58" t="s">
        <v>239</v>
      </c>
      <c r="C226" s="36" t="s">
        <v>494</v>
      </c>
      <c r="D226" s="36" t="s">
        <v>500</v>
      </c>
      <c r="E226" s="36" t="s">
        <v>157</v>
      </c>
      <c r="F226" s="36">
        <v>26.2</v>
      </c>
      <c r="G226" s="68">
        <f t="shared" si="0"/>
        <v>969.4</v>
      </c>
      <c r="H226" s="38">
        <v>0.58888888888888891</v>
      </c>
      <c r="I226" s="38">
        <v>0.58472222222222225</v>
      </c>
      <c r="J226" s="38">
        <f>Table_1[[#This Row],[End of Synthesis
(EOS) (hhmm)]]-Table_1[[#This Row],[Time of Elution
(EOE) (hhmm)]]</f>
        <v>4.1666666666666519E-3</v>
      </c>
      <c r="K226" s="36">
        <v>98.42</v>
      </c>
      <c r="L226" s="36">
        <v>0.80200000000000005</v>
      </c>
      <c r="M226" s="40">
        <f t="shared" si="1"/>
        <v>3.6388888888888888</v>
      </c>
      <c r="N226" s="36">
        <v>7.2</v>
      </c>
      <c r="O226" s="36">
        <v>4.2</v>
      </c>
      <c r="P226" s="36" t="s">
        <v>510</v>
      </c>
      <c r="Q226" s="36" t="s">
        <v>11</v>
      </c>
      <c r="R226" s="107" t="s">
        <v>484</v>
      </c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30" x14ac:dyDescent="0.15">
      <c r="A227" s="34">
        <v>45161.558333333334</v>
      </c>
      <c r="B227" s="58" t="s">
        <v>240</v>
      </c>
      <c r="C227" s="36" t="s">
        <v>501</v>
      </c>
      <c r="D227" s="36" t="s">
        <v>494</v>
      </c>
      <c r="E227" s="36" t="s">
        <v>226</v>
      </c>
      <c r="F227" s="36">
        <v>31.9</v>
      </c>
      <c r="G227" s="68">
        <f t="shared" si="0"/>
        <v>1180.3</v>
      </c>
      <c r="H227" s="38">
        <v>0.55833333333333335</v>
      </c>
      <c r="I227" s="38">
        <v>0.5541666666666667</v>
      </c>
      <c r="J227" s="38">
        <f>Table_1[[#This Row],[End of Synthesis
(EOS) (hhmm)]]-Table_1[[#This Row],[Time of Elution
(EOE) (hhmm)]]</f>
        <v>4.1666666666666519E-3</v>
      </c>
      <c r="K227" s="36">
        <v>98.69</v>
      </c>
      <c r="L227" s="36">
        <v>0.78700000000000003</v>
      </c>
      <c r="M227" s="40">
        <f t="shared" si="1"/>
        <v>4.5571428571428569</v>
      </c>
      <c r="N227" s="36">
        <v>7</v>
      </c>
      <c r="O227" s="36">
        <v>4.2</v>
      </c>
      <c r="P227" s="36" t="s">
        <v>510</v>
      </c>
      <c r="Q227" s="36" t="s">
        <v>11</v>
      </c>
      <c r="R227" s="107" t="s">
        <v>483</v>
      </c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x14ac:dyDescent="0.15">
      <c r="A228" s="34">
        <v>45161.584722222222</v>
      </c>
      <c r="B228" s="58" t="s">
        <v>241</v>
      </c>
      <c r="C228" s="36" t="s">
        <v>494</v>
      </c>
      <c r="D228" s="36" t="s">
        <v>501</v>
      </c>
      <c r="E228" s="36" t="s">
        <v>157</v>
      </c>
      <c r="F228" s="36">
        <v>26</v>
      </c>
      <c r="G228" s="68">
        <f t="shared" si="0"/>
        <v>962</v>
      </c>
      <c r="H228" s="38">
        <v>0.58472222222222225</v>
      </c>
      <c r="I228" s="38">
        <v>0.58124999999999993</v>
      </c>
      <c r="J228" s="38">
        <f>Table_1[[#This Row],[End of Synthesis
(EOS) (hhmm)]]-Table_1[[#This Row],[Time of Elution
(EOE) (hhmm)]]</f>
        <v>3.4722222222223209E-3</v>
      </c>
      <c r="K228" s="36">
        <v>98.24</v>
      </c>
      <c r="L228" s="36">
        <v>0.79500000000000004</v>
      </c>
      <c r="M228" s="40">
        <f t="shared" si="1"/>
        <v>3.5616438356164384</v>
      </c>
      <c r="N228" s="36">
        <v>7.3</v>
      </c>
      <c r="O228" s="36">
        <v>4.2</v>
      </c>
      <c r="P228" s="36" t="s">
        <v>510</v>
      </c>
      <c r="Q228" s="36" t="s">
        <v>11</v>
      </c>
      <c r="R228" s="107" t="s">
        <v>484</v>
      </c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30" x14ac:dyDescent="0.15">
      <c r="A229" s="34">
        <v>45162.558333333334</v>
      </c>
      <c r="B229" s="58" t="s">
        <v>242</v>
      </c>
      <c r="C229" s="36" t="s">
        <v>501</v>
      </c>
      <c r="D229" s="36" t="s">
        <v>500</v>
      </c>
      <c r="E229" s="36" t="s">
        <v>226</v>
      </c>
      <c r="F229" s="36">
        <v>31.3</v>
      </c>
      <c r="G229" s="68">
        <f t="shared" si="0"/>
        <v>1158.1000000000001</v>
      </c>
      <c r="H229" s="38">
        <v>0.55833333333333335</v>
      </c>
      <c r="I229" s="38">
        <v>0.5541666666666667</v>
      </c>
      <c r="J229" s="38">
        <f>Table_1[[#This Row],[End of Synthesis
(EOS) (hhmm)]]-Table_1[[#This Row],[Time of Elution
(EOE) (hhmm)]]</f>
        <v>4.1666666666666519E-3</v>
      </c>
      <c r="K229" s="36">
        <v>97.87</v>
      </c>
      <c r="L229" s="36">
        <v>0.85499999999999998</v>
      </c>
      <c r="M229" s="40">
        <f t="shared" si="1"/>
        <v>4.4714285714285715</v>
      </c>
      <c r="N229" s="36">
        <v>7</v>
      </c>
      <c r="O229" s="36">
        <v>4.2</v>
      </c>
      <c r="P229" s="36" t="s">
        <v>510</v>
      </c>
      <c r="Q229" s="36" t="s">
        <v>11</v>
      </c>
      <c r="R229" s="107" t="s">
        <v>483</v>
      </c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x14ac:dyDescent="0.15">
      <c r="A230" s="34">
        <v>45162.599305555559</v>
      </c>
      <c r="B230" s="58" t="s">
        <v>243</v>
      </c>
      <c r="C230" s="36" t="s">
        <v>500</v>
      </c>
      <c r="D230" s="36" t="s">
        <v>501</v>
      </c>
      <c r="E230" s="36" t="s">
        <v>157</v>
      </c>
      <c r="F230" s="36">
        <v>26</v>
      </c>
      <c r="G230" s="68">
        <f t="shared" si="0"/>
        <v>962</v>
      </c>
      <c r="H230" s="38">
        <v>0.59930555555555554</v>
      </c>
      <c r="I230" s="38">
        <v>0.59513888888888888</v>
      </c>
      <c r="J230" s="38">
        <f>Table_1[[#This Row],[End of Synthesis
(EOS) (hhmm)]]-Table_1[[#This Row],[Time of Elution
(EOE) (hhmm)]]</f>
        <v>4.1666666666666519E-3</v>
      </c>
      <c r="K230" s="36">
        <v>97.92</v>
      </c>
      <c r="L230" s="36">
        <v>0.82799999999999996</v>
      </c>
      <c r="M230" s="40">
        <f t="shared" si="1"/>
        <v>3.6619718309859155</v>
      </c>
      <c r="N230" s="36">
        <v>7.1</v>
      </c>
      <c r="O230" s="36">
        <v>4.3499999999999996</v>
      </c>
      <c r="P230" s="36" t="s">
        <v>510</v>
      </c>
      <c r="Q230" s="36" t="s">
        <v>11</v>
      </c>
      <c r="R230" s="107" t="s">
        <v>484</v>
      </c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30" x14ac:dyDescent="0.15">
      <c r="A231" s="34">
        <v>45163.5625</v>
      </c>
      <c r="B231" s="58" t="s">
        <v>244</v>
      </c>
      <c r="C231" s="36" t="s">
        <v>501</v>
      </c>
      <c r="D231" s="36" t="s">
        <v>494</v>
      </c>
      <c r="E231" s="36" t="s">
        <v>226</v>
      </c>
      <c r="F231" s="36">
        <v>31.9</v>
      </c>
      <c r="G231" s="68">
        <f t="shared" si="0"/>
        <v>1180.3</v>
      </c>
      <c r="H231" s="38">
        <v>0.5625</v>
      </c>
      <c r="I231" s="38">
        <v>0.55833333333333335</v>
      </c>
      <c r="J231" s="38">
        <f>Table_1[[#This Row],[End of Synthesis
(EOS) (hhmm)]]-Table_1[[#This Row],[Time of Elution
(EOE) (hhmm)]]</f>
        <v>4.1666666666666519E-3</v>
      </c>
      <c r="K231" s="36">
        <v>98.41</v>
      </c>
      <c r="L231" s="36">
        <v>0.82</v>
      </c>
      <c r="M231" s="40">
        <f t="shared" si="1"/>
        <v>4.492957746478873</v>
      </c>
      <c r="N231" s="36">
        <v>7.1</v>
      </c>
      <c r="O231" s="36">
        <v>4.2</v>
      </c>
      <c r="P231" s="36" t="s">
        <v>510</v>
      </c>
      <c r="Q231" s="36" t="s">
        <v>11</v>
      </c>
      <c r="R231" s="107" t="s">
        <v>483</v>
      </c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x14ac:dyDescent="0.15">
      <c r="A232" s="34">
        <v>45163.592361111114</v>
      </c>
      <c r="B232" s="58" t="s">
        <v>245</v>
      </c>
      <c r="C232" s="36" t="s">
        <v>494</v>
      </c>
      <c r="D232" s="36" t="s">
        <v>501</v>
      </c>
      <c r="E232" s="36" t="s">
        <v>157</v>
      </c>
      <c r="F232" s="36">
        <v>26.3</v>
      </c>
      <c r="G232" s="68">
        <f t="shared" si="0"/>
        <v>973.1</v>
      </c>
      <c r="H232" s="38">
        <v>0.59236111111111112</v>
      </c>
      <c r="I232" s="38">
        <v>0.58819444444444446</v>
      </c>
      <c r="J232" s="38">
        <f>Table_1[[#This Row],[End of Synthesis
(EOS) (hhmm)]]-Table_1[[#This Row],[Time of Elution
(EOE) (hhmm)]]</f>
        <v>4.1666666666666519E-3</v>
      </c>
      <c r="K232" s="36">
        <v>97.92</v>
      </c>
      <c r="L232" s="36">
        <v>0.82199999999999995</v>
      </c>
      <c r="M232" s="40">
        <f t="shared" si="1"/>
        <v>3.6027397260273974</v>
      </c>
      <c r="N232" s="36">
        <v>7.3</v>
      </c>
      <c r="O232" s="36">
        <v>4.3499999999999996</v>
      </c>
      <c r="P232" s="36" t="s">
        <v>510</v>
      </c>
      <c r="Q232" s="36" t="s">
        <v>11</v>
      </c>
      <c r="R232" s="107" t="s">
        <v>484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30" x14ac:dyDescent="0.15">
      <c r="A233" s="34">
        <v>45166.560416666667</v>
      </c>
      <c r="B233" s="58" t="s">
        <v>246</v>
      </c>
      <c r="C233" s="36" t="s">
        <v>501</v>
      </c>
      <c r="D233" s="36" t="s">
        <v>494</v>
      </c>
      <c r="E233" s="36" t="s">
        <v>226</v>
      </c>
      <c r="F233" s="36">
        <v>30.5</v>
      </c>
      <c r="G233" s="68">
        <f t="shared" si="0"/>
        <v>1128.5</v>
      </c>
      <c r="H233" s="38">
        <v>0.56041666666666667</v>
      </c>
      <c r="I233" s="38">
        <v>0.55625000000000002</v>
      </c>
      <c r="J233" s="38">
        <f>Table_1[[#This Row],[End of Synthesis
(EOS) (hhmm)]]-Table_1[[#This Row],[Time of Elution
(EOE) (hhmm)]]</f>
        <v>4.1666666666666519E-3</v>
      </c>
      <c r="K233" s="36">
        <v>98.92</v>
      </c>
      <c r="L233" s="36">
        <v>0.81599999999999995</v>
      </c>
      <c r="M233" s="40">
        <f t="shared" si="1"/>
        <v>4.295774647887324</v>
      </c>
      <c r="N233" s="36">
        <v>7.1</v>
      </c>
      <c r="O233" s="36">
        <v>4.2</v>
      </c>
      <c r="P233" s="36" t="s">
        <v>510</v>
      </c>
      <c r="Q233" s="36" t="s">
        <v>11</v>
      </c>
      <c r="R233" s="107" t="s">
        <v>483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x14ac:dyDescent="0.15">
      <c r="A234" s="34">
        <v>45166.590277777781</v>
      </c>
      <c r="B234" s="58" t="s">
        <v>247</v>
      </c>
      <c r="C234" s="36" t="s">
        <v>494</v>
      </c>
      <c r="D234" s="36" t="s">
        <v>501</v>
      </c>
      <c r="E234" s="36" t="s">
        <v>157</v>
      </c>
      <c r="F234" s="36">
        <v>26.5</v>
      </c>
      <c r="G234" s="68">
        <f t="shared" si="0"/>
        <v>980.5</v>
      </c>
      <c r="H234" s="38">
        <v>0.59027777777777779</v>
      </c>
      <c r="I234" s="38">
        <v>0.58680555555555558</v>
      </c>
      <c r="J234" s="38">
        <f>Table_1[[#This Row],[End of Synthesis
(EOS) (hhmm)]]-Table_1[[#This Row],[Time of Elution
(EOE) (hhmm)]]</f>
        <v>3.4722222222222099E-3</v>
      </c>
      <c r="K234" s="36">
        <v>98.36</v>
      </c>
      <c r="L234" s="36">
        <v>0.82699999999999996</v>
      </c>
      <c r="M234" s="40">
        <f t="shared" si="1"/>
        <v>3.5810810810810807</v>
      </c>
      <c r="N234" s="36">
        <v>7.4</v>
      </c>
      <c r="O234" s="36">
        <v>4.3499999999999996</v>
      </c>
      <c r="P234" s="36" t="s">
        <v>510</v>
      </c>
      <c r="Q234" s="36" t="s">
        <v>11</v>
      </c>
      <c r="R234" s="107" t="s">
        <v>484</v>
      </c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30" x14ac:dyDescent="0.15">
      <c r="A235" s="34">
        <v>45167.558333333334</v>
      </c>
      <c r="B235" s="58" t="s">
        <v>248</v>
      </c>
      <c r="C235" s="36" t="s">
        <v>500</v>
      </c>
      <c r="D235" s="36" t="s">
        <v>501</v>
      </c>
      <c r="E235" s="36" t="s">
        <v>226</v>
      </c>
      <c r="F235" s="36">
        <v>31.5</v>
      </c>
      <c r="G235" s="68">
        <f t="shared" si="0"/>
        <v>1165.5</v>
      </c>
      <c r="H235" s="38">
        <v>0.55833333333333335</v>
      </c>
      <c r="I235" s="38">
        <v>0.5541666666666667</v>
      </c>
      <c r="J235" s="38">
        <f>Table_1[[#This Row],[End of Synthesis
(EOS) (hhmm)]]-Table_1[[#This Row],[Time of Elution
(EOE) (hhmm)]]</f>
        <v>4.1666666666666519E-3</v>
      </c>
      <c r="K235" s="36">
        <v>98.17</v>
      </c>
      <c r="L235" s="36">
        <v>0.80800000000000005</v>
      </c>
      <c r="M235" s="40">
        <f t="shared" si="1"/>
        <v>4.436619718309859</v>
      </c>
      <c r="N235" s="36">
        <v>7.1</v>
      </c>
      <c r="O235" s="36">
        <v>4.3499999999999996</v>
      </c>
      <c r="P235" s="36" t="s">
        <v>510</v>
      </c>
      <c r="Q235" s="36" t="s">
        <v>11</v>
      </c>
      <c r="R235" s="107" t="s">
        <v>483</v>
      </c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x14ac:dyDescent="0.15">
      <c r="A236" s="34">
        <v>45167.599305555559</v>
      </c>
      <c r="B236" s="58" t="s">
        <v>249</v>
      </c>
      <c r="C236" s="36" t="s">
        <v>501</v>
      </c>
      <c r="D236" s="36" t="s">
        <v>500</v>
      </c>
      <c r="E236" s="36" t="s">
        <v>157</v>
      </c>
      <c r="F236" s="36">
        <v>26</v>
      </c>
      <c r="G236" s="68">
        <f t="shared" si="0"/>
        <v>962</v>
      </c>
      <c r="H236" s="38">
        <v>0.59930555555555554</v>
      </c>
      <c r="I236" s="38">
        <v>0.59513888888888888</v>
      </c>
      <c r="J236" s="38">
        <f>Table_1[[#This Row],[End of Synthesis
(EOS) (hhmm)]]-Table_1[[#This Row],[Time of Elution
(EOE) (hhmm)]]</f>
        <v>4.1666666666666519E-3</v>
      </c>
      <c r="K236" s="36">
        <v>98.82</v>
      </c>
      <c r="L236" s="36">
        <v>0.76900000000000002</v>
      </c>
      <c r="M236" s="40">
        <f t="shared" si="1"/>
        <v>3.6111111111111112</v>
      </c>
      <c r="N236" s="36">
        <v>7.2</v>
      </c>
      <c r="O236" s="36">
        <v>4.2</v>
      </c>
      <c r="P236" s="36" t="s">
        <v>510</v>
      </c>
      <c r="Q236" s="36" t="s">
        <v>11</v>
      </c>
      <c r="R236" s="107" t="s">
        <v>484</v>
      </c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30" x14ac:dyDescent="0.15">
      <c r="A237" s="34">
        <v>45168.55972222222</v>
      </c>
      <c r="B237" s="58" t="s">
        <v>250</v>
      </c>
      <c r="C237" s="36" t="s">
        <v>494</v>
      </c>
      <c r="D237" s="36" t="s">
        <v>500</v>
      </c>
      <c r="E237" s="36" t="s">
        <v>226</v>
      </c>
      <c r="F237" s="36">
        <v>31.5</v>
      </c>
      <c r="G237" s="68">
        <f t="shared" si="0"/>
        <v>1165.5</v>
      </c>
      <c r="H237" s="38">
        <v>0.55972222222222223</v>
      </c>
      <c r="I237" s="38">
        <v>0.55555555555555558</v>
      </c>
      <c r="J237" s="38">
        <f>Table_1[[#This Row],[End of Synthesis
(EOS) (hhmm)]]-Table_1[[#This Row],[Time of Elution
(EOE) (hhmm)]]</f>
        <v>4.1666666666666519E-3</v>
      </c>
      <c r="K237" s="36">
        <v>97.85</v>
      </c>
      <c r="L237" s="36">
        <v>0.79100000000000004</v>
      </c>
      <c r="M237" s="40">
        <f t="shared" si="1"/>
        <v>4.436619718309859</v>
      </c>
      <c r="N237" s="36">
        <v>7.1</v>
      </c>
      <c r="O237" s="36">
        <v>4.2</v>
      </c>
      <c r="P237" s="36" t="s">
        <v>510</v>
      </c>
      <c r="Q237" s="36" t="s">
        <v>11</v>
      </c>
      <c r="R237" s="107" t="s">
        <v>483</v>
      </c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x14ac:dyDescent="0.15">
      <c r="A238" s="34">
        <v>45168.590277777781</v>
      </c>
      <c r="B238" s="58" t="s">
        <v>251</v>
      </c>
      <c r="C238" s="36" t="s">
        <v>500</v>
      </c>
      <c r="D238" s="36" t="s">
        <v>494</v>
      </c>
      <c r="E238" s="36" t="s">
        <v>157</v>
      </c>
      <c r="F238" s="36">
        <v>25.9</v>
      </c>
      <c r="G238" s="68">
        <f t="shared" si="0"/>
        <v>958.3</v>
      </c>
      <c r="H238" s="38">
        <v>0.59027777777777779</v>
      </c>
      <c r="I238" s="38">
        <v>0.58611111111111114</v>
      </c>
      <c r="J238" s="38">
        <f>Table_1[[#This Row],[End of Synthesis
(EOS) (hhmm)]]-Table_1[[#This Row],[Time of Elution
(EOE) (hhmm)]]</f>
        <v>4.1666666666666519E-3</v>
      </c>
      <c r="K238" s="36">
        <v>98.02</v>
      </c>
      <c r="L238" s="36">
        <v>0.81299999999999994</v>
      </c>
      <c r="M238" s="40">
        <f t="shared" si="1"/>
        <v>3.5972222222222219</v>
      </c>
      <c r="N238" s="36">
        <v>7.2</v>
      </c>
      <c r="O238" s="36">
        <v>4.2</v>
      </c>
      <c r="P238" s="36" t="s">
        <v>510</v>
      </c>
      <c r="Q238" s="36" t="s">
        <v>11</v>
      </c>
      <c r="R238" s="107" t="s">
        <v>484</v>
      </c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30" x14ac:dyDescent="0.15">
      <c r="A239" s="34">
        <v>45169.55972222222</v>
      </c>
      <c r="B239" s="58" t="s">
        <v>252</v>
      </c>
      <c r="C239" s="36" t="s">
        <v>501</v>
      </c>
      <c r="D239" s="36" t="s">
        <v>494</v>
      </c>
      <c r="E239" s="36" t="s">
        <v>226</v>
      </c>
      <c r="F239" s="36">
        <v>29.3</v>
      </c>
      <c r="G239" s="68">
        <f t="shared" si="0"/>
        <v>1084.1000000000001</v>
      </c>
      <c r="H239" s="38">
        <v>0.55972222222222223</v>
      </c>
      <c r="I239" s="38">
        <v>0.55555555555555558</v>
      </c>
      <c r="J239" s="38">
        <f>Table_1[[#This Row],[End of Synthesis
(EOS) (hhmm)]]-Table_1[[#This Row],[Time of Elution
(EOE) (hhmm)]]</f>
        <v>4.1666666666666519E-3</v>
      </c>
      <c r="K239" s="36">
        <v>98.16</v>
      </c>
      <c r="L239" s="36">
        <v>0.8</v>
      </c>
      <c r="M239" s="40">
        <f t="shared" si="1"/>
        <v>4.3731343283582094</v>
      </c>
      <c r="N239" s="36">
        <v>6.7</v>
      </c>
      <c r="O239" s="36">
        <v>4.2</v>
      </c>
      <c r="P239" s="36" t="s">
        <v>510</v>
      </c>
      <c r="Q239" s="75" t="s">
        <v>11</v>
      </c>
      <c r="R239" s="107" t="s">
        <v>514</v>
      </c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x14ac:dyDescent="0.15">
      <c r="A240" s="34">
        <v>45169.593055555553</v>
      </c>
      <c r="B240" s="58" t="s">
        <v>253</v>
      </c>
      <c r="C240" s="36" t="s">
        <v>494</v>
      </c>
      <c r="D240" s="36" t="s">
        <v>501</v>
      </c>
      <c r="E240" s="36" t="s">
        <v>157</v>
      </c>
      <c r="F240" s="36">
        <v>25.5</v>
      </c>
      <c r="G240" s="68">
        <f t="shared" si="0"/>
        <v>943.5</v>
      </c>
      <c r="H240" s="38">
        <v>0.59305555555555556</v>
      </c>
      <c r="I240" s="38">
        <v>0.58819444444444446</v>
      </c>
      <c r="J240" s="38">
        <f>Table_1[[#This Row],[End of Synthesis
(EOS) (hhmm)]]-Table_1[[#This Row],[Time of Elution
(EOE) (hhmm)]]</f>
        <v>4.8611111111110938E-3</v>
      </c>
      <c r="K240" s="36">
        <v>98.43</v>
      </c>
      <c r="L240" s="36">
        <v>0.749</v>
      </c>
      <c r="M240" s="40">
        <f t="shared" si="1"/>
        <v>3.493150684931507</v>
      </c>
      <c r="N240" s="36">
        <v>7.3</v>
      </c>
      <c r="O240" s="36">
        <v>4.2</v>
      </c>
      <c r="P240" s="36" t="s">
        <v>510</v>
      </c>
      <c r="Q240" s="36" t="s">
        <v>11</v>
      </c>
      <c r="R240" s="107" t="s">
        <v>484</v>
      </c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30" x14ac:dyDescent="0.15">
      <c r="A241" s="34">
        <v>45170.558333333334</v>
      </c>
      <c r="B241" s="58" t="s">
        <v>254</v>
      </c>
      <c r="C241" s="36" t="s">
        <v>500</v>
      </c>
      <c r="D241" s="36" t="s">
        <v>501</v>
      </c>
      <c r="E241" s="36" t="s">
        <v>226</v>
      </c>
      <c r="F241" s="36">
        <v>31</v>
      </c>
      <c r="G241" s="68">
        <f t="shared" si="0"/>
        <v>1147</v>
      </c>
      <c r="H241" s="38">
        <v>0.55833333333333335</v>
      </c>
      <c r="I241" s="38">
        <v>0.5541666666666667</v>
      </c>
      <c r="J241" s="38">
        <f>Table_1[[#This Row],[End of Synthesis
(EOS) (hhmm)]]-Table_1[[#This Row],[Time of Elution
(EOE) (hhmm)]]</f>
        <v>4.1666666666666519E-3</v>
      </c>
      <c r="K241" s="36">
        <v>97.94</v>
      </c>
      <c r="L241" s="36">
        <v>0.745</v>
      </c>
      <c r="M241" s="40">
        <f t="shared" si="1"/>
        <v>4.3661971830985919</v>
      </c>
      <c r="N241" s="36">
        <v>7.1</v>
      </c>
      <c r="O241" s="36">
        <v>4.3499999999999996</v>
      </c>
      <c r="P241" s="36" t="s">
        <v>510</v>
      </c>
      <c r="Q241" s="36" t="s">
        <v>11</v>
      </c>
      <c r="R241" s="107" t="s">
        <v>483</v>
      </c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x14ac:dyDescent="0.15">
      <c r="A242" s="34">
        <v>45170.597916666666</v>
      </c>
      <c r="B242" s="58" t="s">
        <v>255</v>
      </c>
      <c r="C242" s="36" t="s">
        <v>501</v>
      </c>
      <c r="D242" s="36" t="s">
        <v>500</v>
      </c>
      <c r="E242" s="36" t="s">
        <v>157</v>
      </c>
      <c r="F242" s="36">
        <v>25.6</v>
      </c>
      <c r="G242" s="68">
        <f t="shared" si="0"/>
        <v>947.2</v>
      </c>
      <c r="H242" s="38">
        <v>0.59791666666666665</v>
      </c>
      <c r="I242" s="38">
        <v>0.59375</v>
      </c>
      <c r="J242" s="38">
        <f>Table_1[[#This Row],[End of Synthesis
(EOS) (hhmm)]]-Table_1[[#This Row],[Time of Elution
(EOE) (hhmm)]]</f>
        <v>4.1666666666666519E-3</v>
      </c>
      <c r="K242" s="36">
        <v>98.45</v>
      </c>
      <c r="L242" s="36">
        <v>0.72099999999999997</v>
      </c>
      <c r="M242" s="40">
        <f t="shared" si="1"/>
        <v>3.5068493150684934</v>
      </c>
      <c r="N242" s="36">
        <v>7.3</v>
      </c>
      <c r="O242" s="36">
        <v>4.2</v>
      </c>
      <c r="P242" s="36" t="s">
        <v>510</v>
      </c>
      <c r="Q242" s="36" t="s">
        <v>11</v>
      </c>
      <c r="R242" s="107" t="s">
        <v>484</v>
      </c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x14ac:dyDescent="0.15">
      <c r="A243" s="34">
        <v>45174.557638888888</v>
      </c>
      <c r="B243" s="58" t="s">
        <v>256</v>
      </c>
      <c r="C243" s="36" t="s">
        <v>501</v>
      </c>
      <c r="D243" s="36" t="s">
        <v>500</v>
      </c>
      <c r="E243" s="36" t="s">
        <v>157</v>
      </c>
      <c r="F243" s="36">
        <v>25.1</v>
      </c>
      <c r="G243" s="68">
        <f t="shared" si="0"/>
        <v>928.7</v>
      </c>
      <c r="H243" s="38">
        <v>0.55763888888888891</v>
      </c>
      <c r="I243" s="38">
        <v>0.55347222222222225</v>
      </c>
      <c r="J243" s="38">
        <f>Table_1[[#This Row],[End of Synthesis
(EOS) (hhmm)]]-Table_1[[#This Row],[Time of Elution
(EOE) (hhmm)]]</f>
        <v>4.1666666666666519E-3</v>
      </c>
      <c r="K243" s="36">
        <v>99.27</v>
      </c>
      <c r="L243" s="36">
        <v>0.747</v>
      </c>
      <c r="M243" s="40">
        <f t="shared" si="1"/>
        <v>3.4861111111111112</v>
      </c>
      <c r="N243" s="36">
        <v>7.2</v>
      </c>
      <c r="O243" s="36">
        <v>4.2</v>
      </c>
      <c r="P243" s="36" t="s">
        <v>510</v>
      </c>
      <c r="Q243" s="36" t="s">
        <v>11</v>
      </c>
      <c r="R243" s="107" t="s">
        <v>484</v>
      </c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30" x14ac:dyDescent="0.15">
      <c r="A244" s="34">
        <v>45174.597916666666</v>
      </c>
      <c r="B244" s="58" t="s">
        <v>257</v>
      </c>
      <c r="C244" s="36" t="s">
        <v>500</v>
      </c>
      <c r="D244" s="36" t="s">
        <v>501</v>
      </c>
      <c r="E244" s="36" t="s">
        <v>226</v>
      </c>
      <c r="F244" s="36">
        <v>31.2</v>
      </c>
      <c r="G244" s="68">
        <f t="shared" si="0"/>
        <v>1154.3999999999999</v>
      </c>
      <c r="H244" s="38">
        <v>0.59791666666666665</v>
      </c>
      <c r="I244" s="38">
        <v>0.59375</v>
      </c>
      <c r="J244" s="38">
        <f>Table_1[[#This Row],[End of Synthesis
(EOS) (hhmm)]]-Table_1[[#This Row],[Time of Elution
(EOE) (hhmm)]]</f>
        <v>4.1666666666666519E-3</v>
      </c>
      <c r="K244" s="36">
        <v>99.18</v>
      </c>
      <c r="L244" s="36">
        <v>0.79200000000000004</v>
      </c>
      <c r="M244" s="40">
        <f t="shared" si="1"/>
        <v>4.4571428571428573</v>
      </c>
      <c r="N244" s="36">
        <v>7</v>
      </c>
      <c r="O244" s="36">
        <v>4.5</v>
      </c>
      <c r="P244" s="36" t="s">
        <v>510</v>
      </c>
      <c r="Q244" s="36" t="s">
        <v>11</v>
      </c>
      <c r="R244" s="107" t="s">
        <v>483</v>
      </c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30" x14ac:dyDescent="0.15">
      <c r="A245" s="34">
        <v>45175.558333333334</v>
      </c>
      <c r="B245" s="58" t="s">
        <v>258</v>
      </c>
      <c r="C245" s="36" t="s">
        <v>500</v>
      </c>
      <c r="D245" s="36" t="s">
        <v>501</v>
      </c>
      <c r="E245" s="36" t="s">
        <v>226</v>
      </c>
      <c r="F245" s="36">
        <v>30.9</v>
      </c>
      <c r="G245" s="68">
        <f t="shared" si="0"/>
        <v>1143.3</v>
      </c>
      <c r="H245" s="38">
        <v>0.55833333333333335</v>
      </c>
      <c r="I245" s="38">
        <v>0.5541666666666667</v>
      </c>
      <c r="J245" s="38">
        <f>Table_1[[#This Row],[End of Synthesis
(EOS) (hhmm)]]-Table_1[[#This Row],[Time of Elution
(EOE) (hhmm)]]</f>
        <v>4.1666666666666519E-3</v>
      </c>
      <c r="K245" s="36">
        <v>98.19</v>
      </c>
      <c r="L245" s="36">
        <v>0.80500000000000005</v>
      </c>
      <c r="M245" s="40">
        <f t="shared" si="1"/>
        <v>4.352112676056338</v>
      </c>
      <c r="N245" s="36">
        <v>7.1</v>
      </c>
      <c r="O245" s="36">
        <v>4.5</v>
      </c>
      <c r="P245" s="36" t="s">
        <v>510</v>
      </c>
      <c r="Q245" s="36" t="s">
        <v>11</v>
      </c>
      <c r="R245" s="107" t="s">
        <v>483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x14ac:dyDescent="0.15">
      <c r="A246" s="34">
        <v>45175.599305555559</v>
      </c>
      <c r="B246" s="58" t="s">
        <v>259</v>
      </c>
      <c r="C246" s="36" t="s">
        <v>501</v>
      </c>
      <c r="D246" s="36" t="s">
        <v>500</v>
      </c>
      <c r="E246" s="36" t="s">
        <v>157</v>
      </c>
      <c r="F246" s="36">
        <v>25.6</v>
      </c>
      <c r="G246" s="68">
        <f t="shared" si="0"/>
        <v>947.2</v>
      </c>
      <c r="H246" s="38">
        <v>0.59930555555555554</v>
      </c>
      <c r="I246" s="38">
        <v>0.59513888888888888</v>
      </c>
      <c r="J246" s="38">
        <f>Table_1[[#This Row],[End of Synthesis
(EOS) (hhmm)]]-Table_1[[#This Row],[Time of Elution
(EOE) (hhmm)]]</f>
        <v>4.1666666666666519E-3</v>
      </c>
      <c r="K246" s="36">
        <v>98.42</v>
      </c>
      <c r="L246" s="36">
        <v>0.82099999999999995</v>
      </c>
      <c r="M246" s="40">
        <f t="shared" si="1"/>
        <v>3.4594594594594597</v>
      </c>
      <c r="N246" s="36">
        <v>7.4</v>
      </c>
      <c r="O246" s="36">
        <v>4.2</v>
      </c>
      <c r="P246" s="36" t="s">
        <v>510</v>
      </c>
      <c r="Q246" s="36" t="s">
        <v>11</v>
      </c>
      <c r="R246" s="107" t="s">
        <v>484</v>
      </c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45" x14ac:dyDescent="0.15">
      <c r="A247" s="34">
        <v>45176.559027777781</v>
      </c>
      <c r="B247" s="58" t="s">
        <v>260</v>
      </c>
      <c r="C247" s="36" t="s">
        <v>494</v>
      </c>
      <c r="D247" s="36" t="s">
        <v>500</v>
      </c>
      <c r="E247" s="36" t="s">
        <v>226</v>
      </c>
      <c r="F247" s="36">
        <v>30.8</v>
      </c>
      <c r="G247" s="68">
        <f t="shared" si="0"/>
        <v>1139.6000000000001</v>
      </c>
      <c r="H247" s="38">
        <v>0.55902777777777779</v>
      </c>
      <c r="I247" s="38">
        <v>0.55555555555555558</v>
      </c>
      <c r="J247" s="38">
        <f>Table_1[[#This Row],[End of Synthesis
(EOS) (hhmm)]]-Table_1[[#This Row],[Time of Elution
(EOE) (hhmm)]]</f>
        <v>3.4722222222222099E-3</v>
      </c>
      <c r="K247" s="36">
        <v>98.54</v>
      </c>
      <c r="L247" s="36">
        <v>0.75800000000000001</v>
      </c>
      <c r="M247" s="40">
        <f t="shared" si="1"/>
        <v>4.5970149253731343</v>
      </c>
      <c r="N247" s="75">
        <v>6.7</v>
      </c>
      <c r="O247" s="36">
        <v>4.5</v>
      </c>
      <c r="P247" s="36" t="s">
        <v>510</v>
      </c>
      <c r="Q247" s="75" t="s">
        <v>11</v>
      </c>
      <c r="R247" s="107" t="s">
        <v>489</v>
      </c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x14ac:dyDescent="0.15">
      <c r="A248" s="34">
        <v>45176.591666666667</v>
      </c>
      <c r="B248" s="58" t="s">
        <v>261</v>
      </c>
      <c r="C248" s="36" t="s">
        <v>500</v>
      </c>
      <c r="D248" s="36" t="s">
        <v>494</v>
      </c>
      <c r="E248" s="36" t="s">
        <v>157</v>
      </c>
      <c r="F248" s="36">
        <v>26.6</v>
      </c>
      <c r="G248" s="68">
        <f t="shared" si="0"/>
        <v>984.2</v>
      </c>
      <c r="H248" s="38">
        <v>0.59166666666666667</v>
      </c>
      <c r="I248" s="38">
        <v>0.58819444444444446</v>
      </c>
      <c r="J248" s="38">
        <f>Table_1[[#This Row],[End of Synthesis
(EOS) (hhmm)]]-Table_1[[#This Row],[Time of Elution
(EOE) (hhmm)]]</f>
        <v>3.4722222222222099E-3</v>
      </c>
      <c r="K248" s="36">
        <v>98.61</v>
      </c>
      <c r="L248" s="36">
        <v>0.753</v>
      </c>
      <c r="M248" s="40">
        <f t="shared" si="1"/>
        <v>3.6438356164383565</v>
      </c>
      <c r="N248" s="36">
        <v>7.3</v>
      </c>
      <c r="O248" s="36">
        <v>4.2</v>
      </c>
      <c r="P248" s="36" t="s">
        <v>510</v>
      </c>
      <c r="Q248" s="36" t="s">
        <v>11</v>
      </c>
      <c r="R248" s="107" t="s">
        <v>484</v>
      </c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x14ac:dyDescent="0.15">
      <c r="A249" s="34">
        <v>45177.570138888892</v>
      </c>
      <c r="B249" s="58" t="s">
        <v>262</v>
      </c>
      <c r="C249" s="36" t="s">
        <v>501</v>
      </c>
      <c r="D249" s="36" t="s">
        <v>494</v>
      </c>
      <c r="E249" s="36" t="s">
        <v>157</v>
      </c>
      <c r="F249" s="36">
        <v>24.6</v>
      </c>
      <c r="G249" s="68">
        <f t="shared" si="0"/>
        <v>910.2</v>
      </c>
      <c r="H249" s="38">
        <v>0.57013888888888886</v>
      </c>
      <c r="I249" s="38">
        <v>0.56597222222222221</v>
      </c>
      <c r="J249" s="38">
        <f>Table_1[[#This Row],[End of Synthesis
(EOS) (hhmm)]]-Table_1[[#This Row],[Time of Elution
(EOE) (hhmm)]]</f>
        <v>4.1666666666666519E-3</v>
      </c>
      <c r="K249" s="36">
        <v>97.71</v>
      </c>
      <c r="L249" s="36">
        <v>0.80300000000000005</v>
      </c>
      <c r="M249" s="40">
        <f t="shared" si="1"/>
        <v>3.3243243243243246</v>
      </c>
      <c r="N249" s="36">
        <v>7.4</v>
      </c>
      <c r="O249" s="36">
        <v>4.2</v>
      </c>
      <c r="P249" s="36" t="s">
        <v>510</v>
      </c>
      <c r="Q249" s="36" t="s">
        <v>11</v>
      </c>
      <c r="R249" s="107" t="s">
        <v>484</v>
      </c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x14ac:dyDescent="0.15">
      <c r="A250" s="34">
        <v>45177.625</v>
      </c>
      <c r="B250" s="58" t="s">
        <v>263</v>
      </c>
      <c r="C250" s="36" t="s">
        <v>494</v>
      </c>
      <c r="D250" s="36" t="s">
        <v>501</v>
      </c>
      <c r="E250" s="36" t="s">
        <v>157</v>
      </c>
      <c r="F250" s="36">
        <v>16.5</v>
      </c>
      <c r="G250" s="68">
        <f t="shared" si="0"/>
        <v>610.5</v>
      </c>
      <c r="H250" s="38">
        <v>0.625</v>
      </c>
      <c r="I250" s="38">
        <v>0.62083333333333335</v>
      </c>
      <c r="J250" s="38">
        <f>Table_1[[#This Row],[End of Synthesis
(EOS) (hhmm)]]-Table_1[[#This Row],[Time of Elution
(EOE) (hhmm)]]</f>
        <v>4.1666666666666519E-3</v>
      </c>
      <c r="K250" s="36">
        <v>97.95</v>
      </c>
      <c r="L250" s="36">
        <v>0.78900000000000003</v>
      </c>
      <c r="M250" s="40">
        <f t="shared" si="1"/>
        <v>2.2602739726027399</v>
      </c>
      <c r="N250" s="36">
        <v>7.3</v>
      </c>
      <c r="O250" s="36">
        <v>4.2</v>
      </c>
      <c r="P250" s="36" t="s">
        <v>510</v>
      </c>
      <c r="Q250" s="36" t="s">
        <v>11</v>
      </c>
      <c r="R250" s="107" t="s">
        <v>490</v>
      </c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" x14ac:dyDescent="0.15">
      <c r="A251" s="34">
        <v>45180.554861111108</v>
      </c>
      <c r="B251" s="58" t="s">
        <v>264</v>
      </c>
      <c r="C251" s="36" t="s">
        <v>501</v>
      </c>
      <c r="D251" s="36" t="s">
        <v>494</v>
      </c>
      <c r="E251" s="36" t="s">
        <v>157</v>
      </c>
      <c r="F251" s="36">
        <v>25.8</v>
      </c>
      <c r="G251" s="68">
        <f t="shared" si="0"/>
        <v>954.6</v>
      </c>
      <c r="H251" s="38">
        <v>0.55486111111111114</v>
      </c>
      <c r="I251" s="38">
        <v>0.55000000000000004</v>
      </c>
      <c r="J251" s="38">
        <f>Table_1[[#This Row],[End of Synthesis
(EOS) (hhmm)]]-Table_1[[#This Row],[Time of Elution
(EOE) (hhmm)]]</f>
        <v>4.8611111111110938E-3</v>
      </c>
      <c r="K251" s="36">
        <v>98.35</v>
      </c>
      <c r="L251" s="36">
        <v>0.76900000000000002</v>
      </c>
      <c r="M251" s="40">
        <f t="shared" si="1"/>
        <v>3.6338028169014089</v>
      </c>
      <c r="N251" s="36">
        <v>7.1</v>
      </c>
      <c r="O251" s="36">
        <v>4.2</v>
      </c>
      <c r="P251" s="36" t="s">
        <v>510</v>
      </c>
      <c r="Q251" s="36" t="s">
        <v>11</v>
      </c>
      <c r="R251" s="107" t="s">
        <v>484</v>
      </c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" x14ac:dyDescent="0.15">
      <c r="A252" s="34">
        <v>45180.626388888886</v>
      </c>
      <c r="B252" s="58" t="s">
        <v>265</v>
      </c>
      <c r="C252" s="36" t="s">
        <v>494</v>
      </c>
      <c r="D252" s="36" t="s">
        <v>501</v>
      </c>
      <c r="E252" s="36" t="s">
        <v>157</v>
      </c>
      <c r="F252" s="36">
        <v>17.7</v>
      </c>
      <c r="G252" s="68">
        <f t="shared" si="0"/>
        <v>654.9</v>
      </c>
      <c r="H252" s="38">
        <v>0.62638888888888888</v>
      </c>
      <c r="I252" s="38">
        <v>0.62222222222222223</v>
      </c>
      <c r="J252" s="38">
        <f>Table_1[[#This Row],[End of Synthesis
(EOS) (hhmm)]]-Table_1[[#This Row],[Time of Elution
(EOE) (hhmm)]]</f>
        <v>4.1666666666666519E-3</v>
      </c>
      <c r="K252" s="36">
        <v>97.66</v>
      </c>
      <c r="L252" s="36">
        <v>0.78500000000000003</v>
      </c>
      <c r="M252" s="40">
        <f t="shared" si="1"/>
        <v>2.3918918918918917</v>
      </c>
      <c r="N252" s="36">
        <v>7.4</v>
      </c>
      <c r="O252" s="36">
        <v>4.3499999999999996</v>
      </c>
      <c r="P252" s="36" t="s">
        <v>510</v>
      </c>
      <c r="Q252" s="36" t="s">
        <v>11</v>
      </c>
      <c r="R252" s="107" t="s">
        <v>490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30" x14ac:dyDescent="0.15">
      <c r="A253" s="34">
        <v>45181.558333333334</v>
      </c>
      <c r="B253" s="58" t="s">
        <v>266</v>
      </c>
      <c r="C253" s="36" t="s">
        <v>501</v>
      </c>
      <c r="D253" s="36" t="s">
        <v>500</v>
      </c>
      <c r="E253" s="36" t="s">
        <v>226</v>
      </c>
      <c r="F253" s="36">
        <v>30</v>
      </c>
      <c r="G253" s="68">
        <f t="shared" si="0"/>
        <v>1110</v>
      </c>
      <c r="H253" s="38">
        <v>0.55833333333333335</v>
      </c>
      <c r="I253" s="38">
        <v>0.5541666666666667</v>
      </c>
      <c r="J253" s="38">
        <f>Table_1[[#This Row],[End of Synthesis
(EOS) (hhmm)]]-Table_1[[#This Row],[Time of Elution
(EOE) (hhmm)]]</f>
        <v>4.1666666666666519E-3</v>
      </c>
      <c r="K253" s="36">
        <v>98.38</v>
      </c>
      <c r="L253" s="36">
        <v>0.78400000000000003</v>
      </c>
      <c r="M253" s="40">
        <f t="shared" si="1"/>
        <v>4.1095890410958908</v>
      </c>
      <c r="N253" s="36">
        <v>7.3</v>
      </c>
      <c r="O253" s="36">
        <v>4.2</v>
      </c>
      <c r="P253" s="36" t="s">
        <v>510</v>
      </c>
      <c r="Q253" s="36" t="s">
        <v>11</v>
      </c>
      <c r="R253" s="107" t="s">
        <v>483</v>
      </c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" x14ac:dyDescent="0.15">
      <c r="A254" s="34">
        <v>45181.599305555559</v>
      </c>
      <c r="B254" s="58" t="s">
        <v>267</v>
      </c>
      <c r="C254" s="36" t="s">
        <v>500</v>
      </c>
      <c r="D254" s="36" t="s">
        <v>501</v>
      </c>
      <c r="E254" s="36" t="s">
        <v>157</v>
      </c>
      <c r="F254" s="36">
        <v>25</v>
      </c>
      <c r="G254" s="68">
        <f t="shared" si="0"/>
        <v>925</v>
      </c>
      <c r="H254" s="38">
        <v>0.59930555555555554</v>
      </c>
      <c r="I254" s="38">
        <v>0.59513888888888888</v>
      </c>
      <c r="J254" s="38">
        <f>Table_1[[#This Row],[End of Synthesis
(EOS) (hhmm)]]-Table_1[[#This Row],[Time of Elution
(EOE) (hhmm)]]</f>
        <v>4.1666666666666519E-3</v>
      </c>
      <c r="K254" s="36">
        <v>97.54</v>
      </c>
      <c r="L254" s="36">
        <v>0.81399999999999995</v>
      </c>
      <c r="M254" s="40">
        <f t="shared" si="1"/>
        <v>3.3783783783783781</v>
      </c>
      <c r="N254" s="36">
        <v>7.4</v>
      </c>
      <c r="O254" s="36">
        <v>4.3499999999999996</v>
      </c>
      <c r="P254" s="36" t="s">
        <v>510</v>
      </c>
      <c r="Q254" s="36" t="s">
        <v>11</v>
      </c>
      <c r="R254" s="107" t="s">
        <v>484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30" x14ac:dyDescent="0.15">
      <c r="A255" s="34">
        <v>45182.558333333334</v>
      </c>
      <c r="B255" s="58" t="s">
        <v>268</v>
      </c>
      <c r="C255" s="36" t="s">
        <v>494</v>
      </c>
      <c r="D255" s="36" t="s">
        <v>501</v>
      </c>
      <c r="E255" s="36" t="s">
        <v>226</v>
      </c>
      <c r="F255" s="36">
        <v>28.6</v>
      </c>
      <c r="G255" s="68">
        <f t="shared" si="0"/>
        <v>1058.2</v>
      </c>
      <c r="H255" s="38">
        <v>0.55833333333333335</v>
      </c>
      <c r="I255" s="38">
        <v>0.5541666666666667</v>
      </c>
      <c r="J255" s="38">
        <f>Table_1[[#This Row],[End of Synthesis
(EOS) (hhmm)]]-Table_1[[#This Row],[Time of Elution
(EOE) (hhmm)]]</f>
        <v>4.1666666666666519E-3</v>
      </c>
      <c r="K255" s="36">
        <v>98.41</v>
      </c>
      <c r="L255" s="36">
        <v>0.78800000000000003</v>
      </c>
      <c r="M255" s="40">
        <f t="shared" si="1"/>
        <v>3.9722222222222223</v>
      </c>
      <c r="N255" s="36">
        <v>7.2</v>
      </c>
      <c r="O255" s="36">
        <v>4.2</v>
      </c>
      <c r="P255" s="36" t="s">
        <v>510</v>
      </c>
      <c r="Q255" s="36" t="s">
        <v>11</v>
      </c>
      <c r="R255" s="107" t="s">
        <v>483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3" x14ac:dyDescent="0.15">
      <c r="A256" s="4"/>
      <c r="B256" s="1"/>
      <c r="C256" s="1"/>
      <c r="D256" s="1"/>
      <c r="E256" s="1"/>
      <c r="F256" s="1"/>
      <c r="G256" s="28"/>
      <c r="H256" s="5"/>
      <c r="I256" s="5"/>
      <c r="J256" s="5"/>
      <c r="K256" s="1"/>
      <c r="L256" s="1"/>
      <c r="M256" s="2"/>
      <c r="N256" s="1"/>
      <c r="O256" s="1"/>
      <c r="P256" s="1"/>
      <c r="Q256" s="1"/>
      <c r="R256" s="11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3" x14ac:dyDescent="0.15">
      <c r="A257" s="4"/>
      <c r="B257" s="1"/>
      <c r="C257" s="1"/>
      <c r="D257" s="1"/>
      <c r="E257" s="1"/>
      <c r="F257" s="1"/>
      <c r="G257" s="28"/>
      <c r="H257" s="5"/>
      <c r="I257" s="5"/>
      <c r="J257" s="5"/>
      <c r="K257" s="1"/>
      <c r="L257" s="1"/>
      <c r="M257" s="2"/>
      <c r="N257" s="1"/>
      <c r="O257" s="1"/>
      <c r="P257" s="1"/>
      <c r="Q257" s="1"/>
      <c r="R257" s="11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3" x14ac:dyDescent="0.15">
      <c r="A258" s="4"/>
      <c r="B258" s="1"/>
      <c r="C258" s="1"/>
      <c r="D258" s="1"/>
      <c r="E258" s="1"/>
      <c r="F258" s="1"/>
      <c r="G258" s="28"/>
      <c r="H258" s="5"/>
      <c r="I258" s="5"/>
      <c r="J258" s="5"/>
      <c r="K258" s="1"/>
      <c r="L258" s="1"/>
      <c r="M258" s="2"/>
      <c r="N258" s="1"/>
      <c r="O258" s="1"/>
      <c r="P258" s="1"/>
      <c r="Q258" s="1"/>
      <c r="R258" s="11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3" x14ac:dyDescent="0.15">
      <c r="A259" s="4"/>
      <c r="B259" s="1"/>
      <c r="C259" s="1"/>
      <c r="D259" s="1"/>
      <c r="E259" s="1"/>
      <c r="F259" s="1"/>
      <c r="G259" s="28"/>
      <c r="H259" s="5"/>
      <c r="I259" s="5"/>
      <c r="J259" s="5"/>
      <c r="K259" s="1"/>
      <c r="L259" s="1"/>
      <c r="M259" s="2"/>
      <c r="N259" s="1"/>
      <c r="O259" s="1"/>
      <c r="P259" s="1"/>
      <c r="Q259" s="1"/>
      <c r="R259" s="11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3" x14ac:dyDescent="0.15">
      <c r="A260" s="4"/>
      <c r="B260" s="1"/>
      <c r="C260" s="1"/>
      <c r="D260" s="1"/>
      <c r="E260" s="1"/>
      <c r="F260" s="1"/>
      <c r="G260" s="28"/>
      <c r="H260" s="5"/>
      <c r="I260" s="5"/>
      <c r="J260" s="5"/>
      <c r="K260" s="1"/>
      <c r="L260" s="1"/>
      <c r="M260" s="2"/>
      <c r="N260" s="1"/>
      <c r="O260" s="1"/>
      <c r="P260" s="1"/>
      <c r="Q260" s="1"/>
      <c r="R260" s="11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3" x14ac:dyDescent="0.15">
      <c r="A261" s="4"/>
      <c r="B261" s="1"/>
      <c r="C261" s="1"/>
      <c r="D261" s="1"/>
      <c r="E261" s="1"/>
      <c r="F261" s="1"/>
      <c r="G261" s="28"/>
      <c r="H261" s="5"/>
      <c r="I261" s="5"/>
      <c r="J261" s="5"/>
      <c r="K261" s="1"/>
      <c r="L261" s="1"/>
      <c r="M261" s="2"/>
      <c r="N261" s="1"/>
      <c r="O261" s="1"/>
      <c r="P261" s="1"/>
      <c r="Q261" s="1"/>
      <c r="R261" s="11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3" x14ac:dyDescent="0.15">
      <c r="A262" s="4"/>
      <c r="B262" s="1"/>
      <c r="C262" s="1"/>
      <c r="D262" s="1"/>
      <c r="E262" s="1"/>
      <c r="F262" s="1"/>
      <c r="G262" s="28"/>
      <c r="H262" s="5"/>
      <c r="I262" s="5"/>
      <c r="J262" s="5"/>
      <c r="K262" s="1"/>
      <c r="L262" s="1"/>
      <c r="M262" s="2"/>
      <c r="N262" s="1"/>
      <c r="O262" s="1"/>
      <c r="P262" s="1"/>
      <c r="Q262" s="1"/>
      <c r="R262" s="11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3" x14ac:dyDescent="0.15">
      <c r="A263" s="4"/>
      <c r="B263" s="1"/>
      <c r="C263" s="1"/>
      <c r="D263" s="1"/>
      <c r="E263" s="1"/>
      <c r="F263" s="1"/>
      <c r="G263" s="28"/>
      <c r="H263" s="5"/>
      <c r="I263" s="5"/>
      <c r="J263" s="5"/>
      <c r="K263" s="1"/>
      <c r="L263" s="1"/>
      <c r="M263" s="2"/>
      <c r="N263" s="1"/>
      <c r="O263" s="1"/>
      <c r="P263" s="1"/>
      <c r="Q263" s="1"/>
      <c r="R263" s="11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3" x14ac:dyDescent="0.15">
      <c r="A264" s="4"/>
      <c r="B264" s="1"/>
      <c r="C264" s="1"/>
      <c r="D264" s="1"/>
      <c r="E264" s="1"/>
      <c r="F264" s="1"/>
      <c r="G264" s="28"/>
      <c r="H264" s="5"/>
      <c r="I264" s="5"/>
      <c r="J264" s="5"/>
      <c r="K264" s="1"/>
      <c r="L264" s="1"/>
      <c r="M264" s="2"/>
      <c r="N264" s="1"/>
      <c r="O264" s="1"/>
      <c r="P264" s="1"/>
      <c r="Q264" s="1"/>
      <c r="R264" s="11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3" x14ac:dyDescent="0.15">
      <c r="A265" s="4"/>
      <c r="B265" s="1"/>
      <c r="C265" s="1"/>
      <c r="D265" s="1"/>
      <c r="E265" s="1"/>
      <c r="F265" s="1"/>
      <c r="G265" s="28"/>
      <c r="H265" s="5"/>
      <c r="I265" s="5"/>
      <c r="J265" s="5"/>
      <c r="K265" s="1"/>
      <c r="L265" s="1"/>
      <c r="M265" s="2"/>
      <c r="N265" s="1"/>
      <c r="O265" s="1"/>
      <c r="P265" s="1"/>
      <c r="Q265" s="1"/>
      <c r="R265" s="11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3" x14ac:dyDescent="0.15">
      <c r="A266" s="4"/>
      <c r="B266" s="1"/>
      <c r="C266" s="1"/>
      <c r="D266" s="1"/>
      <c r="E266" s="1"/>
      <c r="F266" s="1"/>
      <c r="G266" s="28"/>
      <c r="H266" s="5"/>
      <c r="I266" s="5"/>
      <c r="J266" s="5"/>
      <c r="K266" s="1"/>
      <c r="L266" s="1"/>
      <c r="M266" s="2"/>
      <c r="N266" s="1"/>
      <c r="O266" s="1"/>
      <c r="P266" s="1"/>
      <c r="Q266" s="1"/>
      <c r="R266" s="11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3" x14ac:dyDescent="0.15">
      <c r="A267" s="4"/>
      <c r="B267" s="1"/>
      <c r="C267" s="1"/>
      <c r="D267" s="1"/>
      <c r="E267" s="1"/>
      <c r="F267" s="1"/>
      <c r="G267" s="28"/>
      <c r="H267" s="5"/>
      <c r="I267" s="5"/>
      <c r="J267" s="5"/>
      <c r="K267" s="1"/>
      <c r="L267" s="1"/>
      <c r="M267" s="1"/>
      <c r="N267" s="1"/>
      <c r="O267" s="1"/>
      <c r="P267" s="1"/>
      <c r="Q267" s="1"/>
      <c r="R267" s="11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3" x14ac:dyDescent="0.15">
      <c r="A268" s="4"/>
      <c r="B268" s="1"/>
      <c r="C268" s="1"/>
      <c r="D268" s="1"/>
      <c r="E268" s="1"/>
      <c r="F268" s="1"/>
      <c r="G268" s="28"/>
      <c r="H268" s="5"/>
      <c r="I268" s="5"/>
      <c r="J268" s="5"/>
      <c r="K268" s="1"/>
      <c r="L268" s="1"/>
      <c r="M268" s="1"/>
      <c r="N268" s="1"/>
      <c r="O268" s="1"/>
      <c r="P268" s="1"/>
      <c r="Q268" s="1"/>
      <c r="R268" s="11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3" x14ac:dyDescent="0.15">
      <c r="A269" s="4"/>
      <c r="B269" s="1"/>
      <c r="C269" s="1"/>
      <c r="D269" s="1"/>
      <c r="E269" s="1"/>
      <c r="F269" s="1"/>
      <c r="G269" s="28"/>
      <c r="H269" s="5"/>
      <c r="I269" s="5"/>
      <c r="J269" s="5"/>
      <c r="K269" s="1"/>
      <c r="L269" s="1"/>
      <c r="M269" s="1"/>
      <c r="N269" s="1"/>
      <c r="O269" s="1"/>
      <c r="P269" s="1"/>
      <c r="Q269" s="1"/>
      <c r="R269" s="11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3" x14ac:dyDescent="0.15">
      <c r="A270" s="4"/>
      <c r="B270" s="1"/>
      <c r="C270" s="1"/>
      <c r="D270" s="1"/>
      <c r="E270" s="1"/>
      <c r="F270" s="1"/>
      <c r="G270" s="28"/>
      <c r="H270" s="5"/>
      <c r="I270" s="5"/>
      <c r="J270" s="5"/>
      <c r="K270" s="1"/>
      <c r="L270" s="1"/>
      <c r="M270" s="1"/>
      <c r="N270" s="1"/>
      <c r="O270" s="1"/>
      <c r="P270" s="1"/>
      <c r="Q270" s="1"/>
      <c r="R270" s="11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3" x14ac:dyDescent="0.15">
      <c r="A271" s="4"/>
      <c r="B271" s="1"/>
      <c r="C271" s="1"/>
      <c r="D271" s="1"/>
      <c r="E271" s="1"/>
      <c r="F271" s="1"/>
      <c r="G271" s="28"/>
      <c r="H271" s="5"/>
      <c r="I271" s="5"/>
      <c r="J271" s="5"/>
      <c r="K271" s="1"/>
      <c r="L271" s="1"/>
      <c r="M271" s="1"/>
      <c r="N271" s="1"/>
      <c r="O271" s="1"/>
      <c r="P271" s="1"/>
      <c r="Q271" s="1"/>
      <c r="R271" s="11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3" x14ac:dyDescent="0.15">
      <c r="A272" s="4"/>
      <c r="B272" s="1"/>
      <c r="C272" s="1"/>
      <c r="D272" s="1"/>
      <c r="E272" s="1"/>
      <c r="F272" s="1"/>
      <c r="G272" s="28"/>
      <c r="H272" s="5"/>
      <c r="I272" s="5"/>
      <c r="J272" s="5"/>
      <c r="K272" s="1"/>
      <c r="L272" s="1"/>
      <c r="M272" s="1"/>
      <c r="N272" s="1"/>
      <c r="O272" s="1"/>
      <c r="P272" s="1"/>
      <c r="Q272" s="1"/>
      <c r="R272" s="11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3" x14ac:dyDescent="0.15">
      <c r="A273" s="4"/>
      <c r="B273" s="1"/>
      <c r="C273" s="1"/>
      <c r="D273" s="1"/>
      <c r="E273" s="1"/>
      <c r="F273" s="1"/>
      <c r="G273" s="28"/>
      <c r="H273" s="5"/>
      <c r="I273" s="5"/>
      <c r="J273" s="5"/>
      <c r="K273" s="1"/>
      <c r="L273" s="1"/>
      <c r="M273" s="1"/>
      <c r="N273" s="1"/>
      <c r="O273" s="1"/>
      <c r="P273" s="1"/>
      <c r="Q273" s="1"/>
      <c r="R273" s="11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3" x14ac:dyDescent="0.15">
      <c r="A274" s="4"/>
      <c r="B274" s="1"/>
      <c r="C274" s="1"/>
      <c r="D274" s="1"/>
      <c r="E274" s="1"/>
      <c r="F274" s="1"/>
      <c r="G274" s="28"/>
      <c r="H274" s="5"/>
      <c r="I274" s="5"/>
      <c r="J274" s="5"/>
      <c r="K274" s="1"/>
      <c r="L274" s="1"/>
      <c r="M274" s="1"/>
      <c r="N274" s="1"/>
      <c r="O274" s="1"/>
      <c r="P274" s="1"/>
      <c r="Q274" s="1"/>
      <c r="R274" s="11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3" x14ac:dyDescent="0.15">
      <c r="A275" s="4"/>
      <c r="B275" s="1"/>
      <c r="C275" s="1"/>
      <c r="D275" s="1"/>
      <c r="E275" s="1"/>
      <c r="F275" s="1"/>
      <c r="G275" s="28"/>
      <c r="H275" s="5"/>
      <c r="I275" s="5"/>
      <c r="J275" s="5"/>
      <c r="K275" s="1"/>
      <c r="L275" s="1"/>
      <c r="M275" s="1"/>
      <c r="N275" s="1"/>
      <c r="O275" s="1"/>
      <c r="P275" s="1"/>
      <c r="Q275" s="1"/>
      <c r="R275" s="11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3" x14ac:dyDescent="0.15">
      <c r="A276" s="4"/>
      <c r="B276" s="1"/>
      <c r="C276" s="1"/>
      <c r="D276" s="1"/>
      <c r="E276" s="1"/>
      <c r="F276" s="1"/>
      <c r="G276" s="28"/>
      <c r="H276" s="5"/>
      <c r="I276" s="5"/>
      <c r="J276" s="5"/>
      <c r="K276" s="1"/>
      <c r="L276" s="1"/>
      <c r="M276" s="1"/>
      <c r="N276" s="1"/>
      <c r="O276" s="1"/>
      <c r="P276" s="1"/>
      <c r="Q276" s="1"/>
      <c r="R276" s="11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3" x14ac:dyDescent="0.15">
      <c r="A277" s="4"/>
      <c r="B277" s="1"/>
      <c r="C277" s="1"/>
      <c r="D277" s="1"/>
      <c r="E277" s="1"/>
      <c r="F277" s="1"/>
      <c r="G277" s="28"/>
      <c r="H277" s="5"/>
      <c r="I277" s="5"/>
      <c r="J277" s="5"/>
      <c r="K277" s="1"/>
      <c r="L277" s="1"/>
      <c r="M277" s="1"/>
      <c r="N277" s="1"/>
      <c r="O277" s="1"/>
      <c r="P277" s="1"/>
      <c r="Q277" s="1"/>
      <c r="R277" s="11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3" x14ac:dyDescent="0.15">
      <c r="A278" s="4"/>
      <c r="B278" s="1"/>
      <c r="C278" s="1"/>
      <c r="D278" s="1"/>
      <c r="E278" s="1"/>
      <c r="F278" s="1"/>
      <c r="G278" s="28"/>
      <c r="H278" s="5"/>
      <c r="I278" s="5"/>
      <c r="J278" s="5"/>
      <c r="K278" s="1"/>
      <c r="L278" s="1"/>
      <c r="M278" s="1"/>
      <c r="N278" s="1"/>
      <c r="O278" s="1"/>
      <c r="P278" s="1"/>
      <c r="Q278" s="1"/>
      <c r="R278" s="11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3" x14ac:dyDescent="0.15">
      <c r="A279" s="4"/>
      <c r="B279" s="1"/>
      <c r="C279" s="1"/>
      <c r="D279" s="1"/>
      <c r="E279" s="1"/>
      <c r="F279" s="1"/>
      <c r="G279" s="28"/>
      <c r="H279" s="5"/>
      <c r="I279" s="5"/>
      <c r="J279" s="5"/>
      <c r="K279" s="1"/>
      <c r="L279" s="1"/>
      <c r="M279" s="1"/>
      <c r="N279" s="1"/>
      <c r="O279" s="1"/>
      <c r="P279" s="1"/>
      <c r="Q279" s="1"/>
      <c r="R279" s="11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3" x14ac:dyDescent="0.15">
      <c r="A280" s="4"/>
      <c r="B280" s="1"/>
      <c r="C280" s="1"/>
      <c r="D280" s="1"/>
      <c r="E280" s="1"/>
      <c r="F280" s="1"/>
      <c r="G280" s="28"/>
      <c r="H280" s="5"/>
      <c r="I280" s="5"/>
      <c r="J280" s="5"/>
      <c r="K280" s="1"/>
      <c r="L280" s="1"/>
      <c r="M280" s="1"/>
      <c r="N280" s="1"/>
      <c r="O280" s="1"/>
      <c r="P280" s="1"/>
      <c r="Q280" s="1"/>
      <c r="R280" s="11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3" x14ac:dyDescent="0.15">
      <c r="A281" s="4"/>
      <c r="B281" s="1"/>
      <c r="C281" s="1"/>
      <c r="D281" s="1"/>
      <c r="E281" s="1"/>
      <c r="F281" s="1"/>
      <c r="G281" s="28"/>
      <c r="H281" s="5"/>
      <c r="I281" s="5"/>
      <c r="J281" s="5"/>
      <c r="K281" s="1"/>
      <c r="L281" s="1"/>
      <c r="M281" s="1"/>
      <c r="N281" s="1"/>
      <c r="O281" s="1"/>
      <c r="P281" s="1"/>
      <c r="Q281" s="1"/>
      <c r="R281" s="11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3" x14ac:dyDescent="0.15">
      <c r="A282" s="4"/>
      <c r="B282" s="1"/>
      <c r="C282" s="1"/>
      <c r="D282" s="1"/>
      <c r="E282" s="1"/>
      <c r="F282" s="1"/>
      <c r="G282" s="28"/>
      <c r="H282" s="5"/>
      <c r="I282" s="5"/>
      <c r="J282" s="5"/>
      <c r="K282" s="1"/>
      <c r="L282" s="1"/>
      <c r="M282" s="1"/>
      <c r="N282" s="1"/>
      <c r="O282" s="1"/>
      <c r="P282" s="1"/>
      <c r="Q282" s="1"/>
      <c r="R282" s="11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3" x14ac:dyDescent="0.15">
      <c r="A283" s="4"/>
      <c r="B283" s="1"/>
      <c r="C283" s="1"/>
      <c r="D283" s="1"/>
      <c r="E283" s="1"/>
      <c r="F283" s="1"/>
      <c r="G283" s="28"/>
      <c r="H283" s="5"/>
      <c r="I283" s="5"/>
      <c r="J283" s="5"/>
      <c r="K283" s="1"/>
      <c r="L283" s="1"/>
      <c r="M283" s="1"/>
      <c r="N283" s="1"/>
      <c r="O283" s="1"/>
      <c r="P283" s="1"/>
      <c r="Q283" s="1"/>
      <c r="R283" s="11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3" x14ac:dyDescent="0.15">
      <c r="A284" s="4"/>
      <c r="B284" s="1"/>
      <c r="C284" s="1"/>
      <c r="D284" s="1"/>
      <c r="E284" s="1"/>
      <c r="F284" s="1"/>
      <c r="G284" s="28"/>
      <c r="H284" s="5"/>
      <c r="I284" s="5"/>
      <c r="J284" s="5"/>
      <c r="K284" s="1"/>
      <c r="L284" s="1"/>
      <c r="M284" s="1"/>
      <c r="N284" s="1"/>
      <c r="O284" s="1"/>
      <c r="P284" s="1"/>
      <c r="Q284" s="1"/>
      <c r="R284" s="11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3" x14ac:dyDescent="0.15">
      <c r="A285" s="4"/>
      <c r="B285" s="1"/>
      <c r="C285" s="1"/>
      <c r="D285" s="1"/>
      <c r="E285" s="1"/>
      <c r="F285" s="1"/>
      <c r="G285" s="28"/>
      <c r="H285" s="5"/>
      <c r="I285" s="5"/>
      <c r="J285" s="5"/>
      <c r="K285" s="1"/>
      <c r="L285" s="1"/>
      <c r="M285" s="1"/>
      <c r="N285" s="1"/>
      <c r="O285" s="1"/>
      <c r="P285" s="1"/>
      <c r="Q285" s="1"/>
      <c r="R285" s="11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3" x14ac:dyDescent="0.15">
      <c r="A286" s="4"/>
      <c r="B286" s="1"/>
      <c r="C286" s="1"/>
      <c r="D286" s="1"/>
      <c r="E286" s="1"/>
      <c r="F286" s="1"/>
      <c r="G286" s="28"/>
      <c r="H286" s="5"/>
      <c r="I286" s="5"/>
      <c r="J286" s="5"/>
      <c r="K286" s="1"/>
      <c r="L286" s="1"/>
      <c r="M286" s="1"/>
      <c r="N286" s="1"/>
      <c r="O286" s="1"/>
      <c r="P286" s="1"/>
      <c r="Q286" s="1"/>
      <c r="R286" s="11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3" x14ac:dyDescent="0.15">
      <c r="A287" s="4"/>
      <c r="B287" s="1"/>
      <c r="C287" s="1"/>
      <c r="D287" s="1"/>
      <c r="E287" s="1"/>
      <c r="F287" s="1"/>
      <c r="G287" s="28"/>
      <c r="H287" s="5"/>
      <c r="I287" s="5"/>
      <c r="J287" s="5"/>
      <c r="K287" s="1"/>
      <c r="L287" s="1"/>
      <c r="M287" s="1"/>
      <c r="N287" s="1"/>
      <c r="O287" s="1"/>
      <c r="P287" s="1"/>
      <c r="Q287" s="1"/>
      <c r="R287" s="11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3" x14ac:dyDescent="0.15">
      <c r="A288" s="4"/>
      <c r="B288" s="1"/>
      <c r="C288" s="1"/>
      <c r="D288" s="1"/>
      <c r="E288" s="1"/>
      <c r="F288" s="1"/>
      <c r="G288" s="28"/>
      <c r="H288" s="5"/>
      <c r="I288" s="5"/>
      <c r="J288" s="5"/>
      <c r="K288" s="1"/>
      <c r="L288" s="1"/>
      <c r="M288" s="1"/>
      <c r="N288" s="1"/>
      <c r="O288" s="1"/>
      <c r="P288" s="1"/>
      <c r="Q288" s="1"/>
      <c r="R288" s="11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3" x14ac:dyDescent="0.15">
      <c r="A289" s="4"/>
      <c r="B289" s="1"/>
      <c r="C289" s="1"/>
      <c r="D289" s="1"/>
      <c r="E289" s="1"/>
      <c r="F289" s="1"/>
      <c r="G289" s="28"/>
      <c r="H289" s="5"/>
      <c r="I289" s="5"/>
      <c r="J289" s="5"/>
      <c r="K289" s="1"/>
      <c r="L289" s="1"/>
      <c r="M289" s="1"/>
      <c r="N289" s="1"/>
      <c r="O289" s="1"/>
      <c r="P289" s="1"/>
      <c r="Q289" s="1"/>
      <c r="R289" s="11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3" x14ac:dyDescent="0.15">
      <c r="A290" s="4"/>
      <c r="B290" s="1"/>
      <c r="C290" s="1"/>
      <c r="D290" s="1"/>
      <c r="E290" s="1"/>
      <c r="F290" s="1"/>
      <c r="G290" s="28"/>
      <c r="H290" s="5"/>
      <c r="I290" s="5"/>
      <c r="J290" s="5"/>
      <c r="K290" s="1"/>
      <c r="L290" s="1"/>
      <c r="M290" s="1"/>
      <c r="N290" s="1"/>
      <c r="O290" s="1"/>
      <c r="P290" s="1"/>
      <c r="Q290" s="1"/>
      <c r="R290" s="11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3" x14ac:dyDescent="0.15">
      <c r="A291" s="4"/>
      <c r="B291" s="1"/>
      <c r="C291" s="1"/>
      <c r="D291" s="1"/>
      <c r="E291" s="1"/>
      <c r="F291" s="1"/>
      <c r="G291" s="28"/>
      <c r="H291" s="5"/>
      <c r="I291" s="5"/>
      <c r="J291" s="5"/>
      <c r="K291" s="1"/>
      <c r="L291" s="1"/>
      <c r="M291" s="1"/>
      <c r="N291" s="1"/>
      <c r="O291" s="1"/>
      <c r="P291" s="1"/>
      <c r="Q291" s="1"/>
      <c r="R291" s="11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3" x14ac:dyDescent="0.15">
      <c r="A292" s="4"/>
      <c r="B292" s="1"/>
      <c r="C292" s="1"/>
      <c r="D292" s="1"/>
      <c r="E292" s="1"/>
      <c r="F292" s="1"/>
      <c r="G292" s="28"/>
      <c r="H292" s="5"/>
      <c r="I292" s="5"/>
      <c r="J292" s="5"/>
      <c r="K292" s="1"/>
      <c r="L292" s="1"/>
      <c r="M292" s="1"/>
      <c r="N292" s="1"/>
      <c r="O292" s="1"/>
      <c r="P292" s="1"/>
      <c r="Q292" s="1"/>
      <c r="R292" s="11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3" x14ac:dyDescent="0.15">
      <c r="A293" s="29"/>
      <c r="B293" s="3"/>
      <c r="C293" s="3"/>
      <c r="D293" s="3"/>
      <c r="G293" s="31"/>
    </row>
    <row r="294" spans="1:35" ht="13" x14ac:dyDescent="0.15">
      <c r="A294" s="29"/>
      <c r="B294" s="3"/>
      <c r="C294" s="3"/>
      <c r="D294" s="3"/>
      <c r="G294" s="31"/>
    </row>
    <row r="295" spans="1:35" ht="13" x14ac:dyDescent="0.15">
      <c r="A295" s="29"/>
      <c r="B295" s="3"/>
      <c r="C295" s="3"/>
      <c r="D295" s="3"/>
      <c r="G295" s="31"/>
    </row>
    <row r="296" spans="1:35" ht="13" x14ac:dyDescent="0.15">
      <c r="A296" s="29"/>
      <c r="B296" s="3"/>
      <c r="C296" s="3"/>
      <c r="D296" s="3"/>
      <c r="G296" s="31"/>
    </row>
    <row r="297" spans="1:35" ht="13" x14ac:dyDescent="0.15">
      <c r="A297" s="29"/>
      <c r="B297" s="3"/>
      <c r="C297" s="3"/>
      <c r="D297" s="3"/>
      <c r="G297" s="31"/>
    </row>
    <row r="298" spans="1:35" ht="13" x14ac:dyDescent="0.15">
      <c r="A298" s="29"/>
      <c r="B298" s="3"/>
      <c r="C298" s="3"/>
      <c r="D298" s="3"/>
      <c r="G298" s="31"/>
    </row>
    <row r="299" spans="1:35" ht="13" x14ac:dyDescent="0.15">
      <c r="A299" s="29"/>
      <c r="B299" s="3"/>
      <c r="C299" s="3"/>
      <c r="D299" s="3"/>
      <c r="G299" s="31"/>
    </row>
    <row r="300" spans="1:35" ht="13" x14ac:dyDescent="0.15">
      <c r="A300" s="29"/>
      <c r="B300" s="3"/>
      <c r="C300" s="3"/>
      <c r="D300" s="3"/>
      <c r="G300" s="31"/>
    </row>
    <row r="301" spans="1:35" ht="13" x14ac:dyDescent="0.15">
      <c r="A301" s="29"/>
      <c r="B301" s="3"/>
      <c r="C301" s="3"/>
      <c r="D301" s="3"/>
      <c r="G301" s="31"/>
    </row>
    <row r="302" spans="1:35" ht="13" x14ac:dyDescent="0.15">
      <c r="A302" s="29"/>
      <c r="B302" s="3"/>
      <c r="C302" s="3"/>
      <c r="D302" s="3"/>
      <c r="G302" s="31"/>
    </row>
    <row r="303" spans="1:35" ht="13" x14ac:dyDescent="0.15">
      <c r="A303" s="29"/>
      <c r="B303" s="3"/>
      <c r="C303" s="3"/>
      <c r="D303" s="3"/>
      <c r="G303" s="31"/>
    </row>
    <row r="304" spans="1:35" ht="13" x14ac:dyDescent="0.15">
      <c r="A304" s="29"/>
      <c r="B304" s="3"/>
      <c r="C304" s="3"/>
      <c r="D304" s="3"/>
      <c r="G304" s="31"/>
    </row>
    <row r="305" spans="1:7" ht="13" x14ac:dyDescent="0.15">
      <c r="A305" s="29"/>
      <c r="B305" s="3"/>
      <c r="C305" s="3"/>
      <c r="D305" s="3"/>
      <c r="G305" s="31"/>
    </row>
    <row r="306" spans="1:7" ht="13" x14ac:dyDescent="0.15">
      <c r="A306" s="29"/>
      <c r="B306" s="3"/>
      <c r="C306" s="3"/>
      <c r="D306" s="3"/>
      <c r="G306" s="31"/>
    </row>
    <row r="307" spans="1:7" ht="13" x14ac:dyDescent="0.15">
      <c r="A307" s="29"/>
      <c r="B307" s="3"/>
      <c r="C307" s="3"/>
      <c r="D307" s="3"/>
      <c r="G307" s="31"/>
    </row>
    <row r="308" spans="1:7" ht="13" x14ac:dyDescent="0.15">
      <c r="A308" s="29"/>
      <c r="B308" s="3"/>
      <c r="C308" s="3"/>
      <c r="D308" s="3"/>
      <c r="G308" s="31"/>
    </row>
    <row r="309" spans="1:7" ht="13" x14ac:dyDescent="0.15">
      <c r="A309" s="29"/>
      <c r="B309" s="3"/>
      <c r="C309" s="3"/>
      <c r="D309" s="3"/>
      <c r="G309" s="31"/>
    </row>
    <row r="310" spans="1:7" ht="13" x14ac:dyDescent="0.15">
      <c r="A310" s="29"/>
      <c r="B310" s="3"/>
      <c r="C310" s="3"/>
      <c r="D310" s="3"/>
      <c r="G310" s="31"/>
    </row>
    <row r="311" spans="1:7" ht="13" x14ac:dyDescent="0.15">
      <c r="A311" s="29"/>
      <c r="B311" s="3"/>
      <c r="C311" s="3"/>
      <c r="D311" s="3"/>
      <c r="G311" s="31"/>
    </row>
    <row r="312" spans="1:7" ht="13" x14ac:dyDescent="0.15">
      <c r="A312" s="29"/>
      <c r="B312" s="3"/>
      <c r="C312" s="3"/>
      <c r="D312" s="3"/>
      <c r="G312" s="31"/>
    </row>
    <row r="313" spans="1:7" ht="13" x14ac:dyDescent="0.15">
      <c r="A313" s="29"/>
      <c r="B313" s="3"/>
      <c r="C313" s="3"/>
      <c r="D313" s="3"/>
      <c r="G313" s="31"/>
    </row>
    <row r="314" spans="1:7" ht="13" x14ac:dyDescent="0.15">
      <c r="A314" s="29"/>
      <c r="B314" s="3"/>
      <c r="C314" s="3"/>
      <c r="D314" s="3"/>
      <c r="G314" s="31"/>
    </row>
    <row r="315" spans="1:7" ht="13" x14ac:dyDescent="0.15">
      <c r="A315" s="29"/>
      <c r="B315" s="3"/>
      <c r="C315" s="3"/>
      <c r="D315" s="3"/>
      <c r="G315" s="31"/>
    </row>
    <row r="316" spans="1:7" ht="13" x14ac:dyDescent="0.15">
      <c r="A316" s="29"/>
      <c r="B316" s="3"/>
      <c r="C316" s="3"/>
      <c r="D316" s="3"/>
      <c r="G316" s="31"/>
    </row>
    <row r="317" spans="1:7" ht="13" x14ac:dyDescent="0.15">
      <c r="A317" s="29"/>
      <c r="B317" s="3"/>
      <c r="C317" s="3"/>
      <c r="D317" s="3"/>
      <c r="G317" s="31"/>
    </row>
    <row r="318" spans="1:7" ht="13" x14ac:dyDescent="0.15">
      <c r="A318" s="29"/>
      <c r="B318" s="3"/>
      <c r="C318" s="3"/>
      <c r="D318" s="3"/>
      <c r="G318" s="31"/>
    </row>
    <row r="319" spans="1:7" ht="13" x14ac:dyDescent="0.15">
      <c r="A319" s="29"/>
      <c r="B319" s="3"/>
      <c r="C319" s="3"/>
      <c r="D319" s="3"/>
      <c r="G319" s="31"/>
    </row>
    <row r="320" spans="1:7" ht="13" x14ac:dyDescent="0.15">
      <c r="A320" s="29"/>
      <c r="B320" s="3"/>
      <c r="C320" s="3"/>
      <c r="D320" s="3"/>
      <c r="G320" s="31"/>
    </row>
    <row r="321" spans="1:7" ht="13" x14ac:dyDescent="0.15">
      <c r="A321" s="29"/>
      <c r="B321" s="3"/>
      <c r="C321" s="3"/>
      <c r="D321" s="3"/>
      <c r="G321" s="31"/>
    </row>
    <row r="322" spans="1:7" ht="13" x14ac:dyDescent="0.15">
      <c r="A322" s="29"/>
      <c r="B322" s="3"/>
      <c r="C322" s="3"/>
      <c r="D322" s="3"/>
      <c r="G322" s="31"/>
    </row>
    <row r="323" spans="1:7" ht="13" x14ac:dyDescent="0.15">
      <c r="A323" s="29"/>
      <c r="B323" s="3"/>
      <c r="C323" s="3"/>
      <c r="D323" s="3"/>
      <c r="G323" s="31"/>
    </row>
    <row r="324" spans="1:7" ht="13" x14ac:dyDescent="0.15">
      <c r="A324" s="29"/>
      <c r="B324" s="3"/>
      <c r="C324" s="3"/>
      <c r="D324" s="3"/>
      <c r="G324" s="31"/>
    </row>
    <row r="325" spans="1:7" ht="13" x14ac:dyDescent="0.15">
      <c r="A325" s="29"/>
      <c r="B325" s="3"/>
      <c r="C325" s="3"/>
      <c r="D325" s="3"/>
      <c r="G325" s="31"/>
    </row>
    <row r="326" spans="1:7" ht="13" x14ac:dyDescent="0.15">
      <c r="A326" s="29"/>
      <c r="B326" s="3"/>
      <c r="C326" s="3"/>
      <c r="D326" s="3"/>
      <c r="G326" s="31"/>
    </row>
    <row r="327" spans="1:7" ht="13" x14ac:dyDescent="0.15">
      <c r="A327" s="29"/>
      <c r="B327" s="3"/>
      <c r="C327" s="3"/>
      <c r="D327" s="3"/>
      <c r="G327" s="31"/>
    </row>
    <row r="328" spans="1:7" ht="13" x14ac:dyDescent="0.15">
      <c r="A328" s="29"/>
      <c r="B328" s="3"/>
      <c r="C328" s="3"/>
      <c r="D328" s="3"/>
      <c r="G328" s="31"/>
    </row>
    <row r="329" spans="1:7" ht="13" x14ac:dyDescent="0.15">
      <c r="A329" s="29"/>
      <c r="B329" s="3"/>
      <c r="C329" s="3"/>
      <c r="D329" s="3"/>
      <c r="G329" s="31"/>
    </row>
    <row r="330" spans="1:7" ht="13" x14ac:dyDescent="0.15">
      <c r="A330" s="29"/>
      <c r="B330" s="3"/>
      <c r="C330" s="3"/>
      <c r="D330" s="3"/>
      <c r="G330" s="31"/>
    </row>
    <row r="331" spans="1:7" ht="13" x14ac:dyDescent="0.15">
      <c r="A331" s="29"/>
      <c r="B331" s="3"/>
      <c r="C331" s="3"/>
      <c r="D331" s="3"/>
      <c r="G331" s="31"/>
    </row>
    <row r="332" spans="1:7" ht="13" x14ac:dyDescent="0.15">
      <c r="A332" s="29"/>
      <c r="B332" s="3"/>
      <c r="C332" s="3"/>
      <c r="D332" s="3"/>
      <c r="G332" s="31"/>
    </row>
    <row r="333" spans="1:7" ht="13" x14ac:dyDescent="0.15">
      <c r="A333" s="29"/>
      <c r="B333" s="3"/>
      <c r="C333" s="3"/>
      <c r="D333" s="3"/>
      <c r="G333" s="31"/>
    </row>
    <row r="334" spans="1:7" ht="13" x14ac:dyDescent="0.15">
      <c r="A334" s="29"/>
      <c r="B334" s="3"/>
      <c r="C334" s="3"/>
      <c r="D334" s="3"/>
      <c r="G334" s="31"/>
    </row>
    <row r="335" spans="1:7" ht="13" x14ac:dyDescent="0.15">
      <c r="A335" s="29"/>
      <c r="B335" s="3"/>
      <c r="C335" s="3"/>
      <c r="D335" s="3"/>
      <c r="G335" s="31"/>
    </row>
    <row r="336" spans="1:7" ht="13" x14ac:dyDescent="0.15">
      <c r="A336" s="29"/>
      <c r="B336" s="3"/>
      <c r="C336" s="3"/>
      <c r="D336" s="3"/>
      <c r="G336" s="31"/>
    </row>
    <row r="337" spans="1:7" ht="13" x14ac:dyDescent="0.15">
      <c r="A337" s="29"/>
      <c r="B337" s="3"/>
      <c r="C337" s="3"/>
      <c r="D337" s="3"/>
      <c r="G337" s="31"/>
    </row>
    <row r="338" spans="1:7" ht="13" x14ac:dyDescent="0.15">
      <c r="A338" s="29"/>
      <c r="B338" s="3"/>
      <c r="C338" s="3"/>
      <c r="D338" s="3"/>
      <c r="G338" s="31"/>
    </row>
    <row r="339" spans="1:7" ht="13" x14ac:dyDescent="0.15">
      <c r="A339" s="29"/>
      <c r="B339" s="3"/>
      <c r="C339" s="3"/>
      <c r="D339" s="3"/>
      <c r="G339" s="31"/>
    </row>
    <row r="340" spans="1:7" ht="13" x14ac:dyDescent="0.15">
      <c r="A340" s="29"/>
      <c r="B340" s="3"/>
      <c r="C340" s="3"/>
      <c r="D340" s="3"/>
      <c r="G340" s="31"/>
    </row>
    <row r="341" spans="1:7" ht="13" x14ac:dyDescent="0.15">
      <c r="A341" s="29"/>
      <c r="B341" s="3"/>
      <c r="C341" s="3"/>
      <c r="D341" s="3"/>
      <c r="G341" s="31"/>
    </row>
    <row r="342" spans="1:7" ht="13" x14ac:dyDescent="0.15">
      <c r="A342" s="29"/>
      <c r="B342" s="3"/>
      <c r="C342" s="3"/>
      <c r="D342" s="3"/>
      <c r="G342" s="31"/>
    </row>
    <row r="343" spans="1:7" ht="13" x14ac:dyDescent="0.15">
      <c r="A343" s="29"/>
      <c r="B343" s="3"/>
      <c r="C343" s="3"/>
      <c r="D343" s="3"/>
      <c r="G343" s="31"/>
    </row>
    <row r="344" spans="1:7" ht="13" x14ac:dyDescent="0.15">
      <c r="A344" s="29"/>
      <c r="B344" s="3"/>
      <c r="C344" s="3"/>
      <c r="D344" s="3"/>
      <c r="G344" s="31"/>
    </row>
    <row r="345" spans="1:7" ht="13" x14ac:dyDescent="0.15">
      <c r="A345" s="29"/>
      <c r="B345" s="3"/>
      <c r="C345" s="3"/>
      <c r="D345" s="3"/>
      <c r="G345" s="31"/>
    </row>
    <row r="346" spans="1:7" ht="13" x14ac:dyDescent="0.15">
      <c r="A346" s="29"/>
      <c r="B346" s="3"/>
      <c r="C346" s="3"/>
      <c r="D346" s="3"/>
      <c r="G346" s="31"/>
    </row>
    <row r="347" spans="1:7" ht="13" x14ac:dyDescent="0.15">
      <c r="A347" s="29"/>
      <c r="B347" s="3"/>
      <c r="C347" s="3"/>
      <c r="D347" s="3"/>
      <c r="G347" s="31"/>
    </row>
    <row r="348" spans="1:7" ht="13" x14ac:dyDescent="0.15">
      <c r="A348" s="29"/>
      <c r="B348" s="3"/>
      <c r="C348" s="3"/>
      <c r="D348" s="3"/>
      <c r="G348" s="31"/>
    </row>
    <row r="349" spans="1:7" ht="13" x14ac:dyDescent="0.15">
      <c r="A349" s="29"/>
      <c r="B349" s="3"/>
      <c r="C349" s="3"/>
      <c r="D349" s="3"/>
      <c r="G349" s="31"/>
    </row>
    <row r="350" spans="1:7" ht="13" x14ac:dyDescent="0.15">
      <c r="A350" s="29"/>
      <c r="B350" s="3"/>
      <c r="C350" s="3"/>
      <c r="D350" s="3"/>
      <c r="G350" s="31"/>
    </row>
    <row r="351" spans="1:7" ht="13" x14ac:dyDescent="0.15">
      <c r="A351" s="29"/>
      <c r="B351" s="3"/>
      <c r="C351" s="3"/>
      <c r="D351" s="3"/>
      <c r="G351" s="31"/>
    </row>
    <row r="352" spans="1:7" ht="13" x14ac:dyDescent="0.15">
      <c r="A352" s="29"/>
      <c r="B352" s="3"/>
      <c r="C352" s="3"/>
      <c r="D352" s="3"/>
      <c r="G352" s="31"/>
    </row>
    <row r="353" spans="1:7" ht="13" x14ac:dyDescent="0.15">
      <c r="A353" s="29"/>
      <c r="B353" s="3"/>
      <c r="C353" s="3"/>
      <c r="D353" s="3"/>
      <c r="G353" s="31"/>
    </row>
    <row r="354" spans="1:7" ht="13" x14ac:dyDescent="0.15">
      <c r="A354" s="29"/>
      <c r="B354" s="3"/>
      <c r="C354" s="3"/>
      <c r="D354" s="3"/>
      <c r="G354" s="31"/>
    </row>
    <row r="355" spans="1:7" ht="13" x14ac:dyDescent="0.15">
      <c r="A355" s="29"/>
      <c r="B355" s="3"/>
      <c r="C355" s="3"/>
      <c r="D355" s="3"/>
      <c r="G355" s="31"/>
    </row>
    <row r="356" spans="1:7" ht="13" x14ac:dyDescent="0.15">
      <c r="A356" s="29"/>
      <c r="B356" s="3"/>
      <c r="C356" s="3"/>
      <c r="D356" s="3"/>
      <c r="G356" s="31"/>
    </row>
    <row r="357" spans="1:7" ht="13" x14ac:dyDescent="0.15">
      <c r="A357" s="29"/>
      <c r="B357" s="3"/>
      <c r="C357" s="3"/>
      <c r="D357" s="3"/>
      <c r="G357" s="31"/>
    </row>
    <row r="358" spans="1:7" ht="13" x14ac:dyDescent="0.15">
      <c r="A358" s="29"/>
      <c r="B358" s="3"/>
      <c r="C358" s="3"/>
      <c r="D358" s="3"/>
      <c r="G358" s="31"/>
    </row>
    <row r="359" spans="1:7" ht="13" x14ac:dyDescent="0.15">
      <c r="A359" s="29"/>
      <c r="B359" s="3"/>
      <c r="C359" s="3"/>
      <c r="D359" s="3"/>
      <c r="G359" s="31"/>
    </row>
    <row r="360" spans="1:7" ht="13" x14ac:dyDescent="0.15">
      <c r="A360" s="29"/>
      <c r="B360" s="3"/>
      <c r="C360" s="3"/>
      <c r="D360" s="3"/>
      <c r="G360" s="31"/>
    </row>
    <row r="361" spans="1:7" ht="13" x14ac:dyDescent="0.15">
      <c r="A361" s="29"/>
      <c r="B361" s="3"/>
      <c r="C361" s="3"/>
      <c r="D361" s="3"/>
      <c r="G361" s="31"/>
    </row>
    <row r="362" spans="1:7" ht="13" x14ac:dyDescent="0.15">
      <c r="A362" s="29"/>
      <c r="B362" s="3"/>
      <c r="C362" s="3"/>
      <c r="D362" s="3"/>
      <c r="G362" s="31"/>
    </row>
    <row r="363" spans="1:7" ht="13" x14ac:dyDescent="0.15">
      <c r="A363" s="29"/>
      <c r="B363" s="3"/>
      <c r="C363" s="3"/>
      <c r="D363" s="3"/>
      <c r="G363" s="31"/>
    </row>
    <row r="364" spans="1:7" ht="13" x14ac:dyDescent="0.15">
      <c r="A364" s="29"/>
      <c r="B364" s="3"/>
      <c r="C364" s="3"/>
      <c r="D364" s="3"/>
      <c r="G364" s="31"/>
    </row>
    <row r="365" spans="1:7" ht="13" x14ac:dyDescent="0.15">
      <c r="A365" s="29"/>
      <c r="B365" s="3"/>
      <c r="C365" s="3"/>
      <c r="D365" s="3"/>
      <c r="G365" s="31"/>
    </row>
    <row r="366" spans="1:7" ht="13" x14ac:dyDescent="0.15">
      <c r="A366" s="29"/>
      <c r="B366" s="3"/>
      <c r="C366" s="3"/>
      <c r="D366" s="3"/>
      <c r="G366" s="31"/>
    </row>
    <row r="367" spans="1:7" ht="13" x14ac:dyDescent="0.15">
      <c r="A367" s="29"/>
      <c r="B367" s="3"/>
      <c r="C367" s="3"/>
      <c r="D367" s="3"/>
      <c r="G367" s="31"/>
    </row>
    <row r="368" spans="1:7" ht="13" x14ac:dyDescent="0.15">
      <c r="A368" s="29"/>
      <c r="B368" s="3"/>
      <c r="C368" s="3"/>
      <c r="D368" s="3"/>
      <c r="G368" s="31"/>
    </row>
    <row r="369" spans="1:7" ht="13" x14ac:dyDescent="0.15">
      <c r="A369" s="29"/>
      <c r="B369" s="3"/>
      <c r="C369" s="3"/>
      <c r="D369" s="3"/>
      <c r="G369" s="31"/>
    </row>
    <row r="370" spans="1:7" ht="13" x14ac:dyDescent="0.15">
      <c r="A370" s="29"/>
      <c r="B370" s="3"/>
      <c r="C370" s="3"/>
      <c r="D370" s="3"/>
      <c r="G370" s="31"/>
    </row>
    <row r="371" spans="1:7" ht="13" x14ac:dyDescent="0.15">
      <c r="A371" s="29"/>
      <c r="B371" s="3"/>
      <c r="C371" s="3"/>
      <c r="D371" s="3"/>
      <c r="G371" s="31"/>
    </row>
    <row r="372" spans="1:7" ht="13" x14ac:dyDescent="0.15">
      <c r="A372" s="29"/>
      <c r="B372" s="3"/>
      <c r="C372" s="3"/>
      <c r="D372" s="3"/>
      <c r="G372" s="31"/>
    </row>
    <row r="373" spans="1:7" ht="13" x14ac:dyDescent="0.15">
      <c r="A373" s="29"/>
      <c r="B373" s="3"/>
      <c r="C373" s="3"/>
      <c r="D373" s="3"/>
      <c r="G373" s="31"/>
    </row>
    <row r="374" spans="1:7" ht="13" x14ac:dyDescent="0.15">
      <c r="A374" s="29"/>
      <c r="B374" s="3"/>
      <c r="C374" s="3"/>
      <c r="D374" s="3"/>
      <c r="G374" s="31"/>
    </row>
    <row r="375" spans="1:7" ht="13" x14ac:dyDescent="0.15">
      <c r="A375" s="29"/>
      <c r="B375" s="3"/>
      <c r="C375" s="3"/>
      <c r="D375" s="3"/>
      <c r="G375" s="31"/>
    </row>
    <row r="376" spans="1:7" ht="13" x14ac:dyDescent="0.15">
      <c r="A376" s="29"/>
      <c r="B376" s="3"/>
      <c r="C376" s="3"/>
      <c r="D376" s="3"/>
      <c r="G376" s="31"/>
    </row>
    <row r="377" spans="1:7" ht="13" x14ac:dyDescent="0.15">
      <c r="A377" s="29"/>
      <c r="B377" s="3"/>
      <c r="C377" s="3"/>
      <c r="D377" s="3"/>
      <c r="G377" s="31"/>
    </row>
    <row r="378" spans="1:7" ht="13" x14ac:dyDescent="0.15">
      <c r="A378" s="29"/>
      <c r="B378" s="3"/>
      <c r="C378" s="3"/>
      <c r="D378" s="3"/>
      <c r="G378" s="31"/>
    </row>
    <row r="379" spans="1:7" ht="13" x14ac:dyDescent="0.15">
      <c r="A379" s="29"/>
      <c r="B379" s="3"/>
      <c r="C379" s="3"/>
      <c r="D379" s="3"/>
      <c r="G379" s="31"/>
    </row>
    <row r="380" spans="1:7" ht="13" x14ac:dyDescent="0.15">
      <c r="A380" s="29"/>
      <c r="B380" s="3"/>
      <c r="C380" s="3"/>
      <c r="D380" s="3"/>
      <c r="G380" s="31"/>
    </row>
    <row r="381" spans="1:7" ht="13" x14ac:dyDescent="0.15">
      <c r="A381" s="29"/>
      <c r="B381" s="3"/>
      <c r="C381" s="3"/>
      <c r="D381" s="3"/>
      <c r="G381" s="31"/>
    </row>
    <row r="382" spans="1:7" ht="13" x14ac:dyDescent="0.15">
      <c r="A382" s="29"/>
      <c r="B382" s="3"/>
      <c r="C382" s="3"/>
      <c r="D382" s="3"/>
      <c r="G382" s="31"/>
    </row>
    <row r="383" spans="1:7" ht="13" x14ac:dyDescent="0.15">
      <c r="A383" s="29"/>
      <c r="B383" s="3"/>
      <c r="C383" s="3"/>
      <c r="D383" s="3"/>
      <c r="G383" s="31"/>
    </row>
    <row r="384" spans="1:7" ht="13" x14ac:dyDescent="0.15">
      <c r="A384" s="29"/>
      <c r="B384" s="3"/>
      <c r="C384" s="3"/>
      <c r="D384" s="3"/>
      <c r="G384" s="31"/>
    </row>
    <row r="385" spans="1:7" ht="13" x14ac:dyDescent="0.15">
      <c r="A385" s="29"/>
      <c r="B385" s="3"/>
      <c r="C385" s="3"/>
      <c r="D385" s="3"/>
      <c r="G385" s="31"/>
    </row>
    <row r="386" spans="1:7" ht="13" x14ac:dyDescent="0.15">
      <c r="A386" s="29"/>
      <c r="B386" s="3"/>
      <c r="C386" s="3"/>
      <c r="D386" s="3"/>
      <c r="G386" s="31"/>
    </row>
    <row r="387" spans="1:7" ht="13" x14ac:dyDescent="0.15">
      <c r="A387" s="29"/>
      <c r="B387" s="3"/>
      <c r="C387" s="3"/>
      <c r="D387" s="3"/>
      <c r="G387" s="31"/>
    </row>
    <row r="388" spans="1:7" ht="13" x14ac:dyDescent="0.15">
      <c r="A388" s="29"/>
      <c r="B388" s="3"/>
      <c r="C388" s="3"/>
      <c r="D388" s="3"/>
      <c r="G388" s="31"/>
    </row>
    <row r="389" spans="1:7" ht="13" x14ac:dyDescent="0.15">
      <c r="A389" s="29"/>
      <c r="B389" s="3"/>
      <c r="C389" s="3"/>
      <c r="D389" s="3"/>
      <c r="G389" s="31"/>
    </row>
    <row r="390" spans="1:7" ht="13" x14ac:dyDescent="0.15">
      <c r="A390" s="29"/>
      <c r="B390" s="3"/>
      <c r="C390" s="3"/>
      <c r="D390" s="3"/>
      <c r="G390" s="31"/>
    </row>
    <row r="391" spans="1:7" ht="13" x14ac:dyDescent="0.15">
      <c r="A391" s="29"/>
      <c r="B391" s="3"/>
      <c r="C391" s="3"/>
      <c r="D391" s="3"/>
      <c r="G391" s="31"/>
    </row>
    <row r="392" spans="1:7" ht="13" x14ac:dyDescent="0.15">
      <c r="A392" s="29"/>
      <c r="B392" s="3"/>
      <c r="C392" s="3"/>
      <c r="D392" s="3"/>
      <c r="G392" s="31"/>
    </row>
    <row r="393" spans="1:7" ht="13" x14ac:dyDescent="0.15">
      <c r="A393" s="29"/>
      <c r="B393" s="3"/>
      <c r="C393" s="3"/>
      <c r="D393" s="3"/>
      <c r="G393" s="31"/>
    </row>
    <row r="394" spans="1:7" ht="13" x14ac:dyDescent="0.15">
      <c r="A394" s="29"/>
      <c r="B394" s="3"/>
      <c r="C394" s="3"/>
      <c r="D394" s="3"/>
      <c r="G394" s="31"/>
    </row>
    <row r="395" spans="1:7" ht="13" x14ac:dyDescent="0.15">
      <c r="A395" s="29"/>
      <c r="B395" s="3"/>
      <c r="C395" s="3"/>
      <c r="D395" s="3"/>
      <c r="G395" s="31"/>
    </row>
    <row r="396" spans="1:7" ht="13" x14ac:dyDescent="0.15">
      <c r="A396" s="29"/>
      <c r="B396" s="3"/>
      <c r="C396" s="3"/>
      <c r="D396" s="3"/>
      <c r="G396" s="31"/>
    </row>
    <row r="397" spans="1:7" ht="13" x14ac:dyDescent="0.15">
      <c r="A397" s="29"/>
      <c r="B397" s="3"/>
      <c r="C397" s="3"/>
      <c r="D397" s="3"/>
      <c r="G397" s="31"/>
    </row>
    <row r="398" spans="1:7" ht="13" x14ac:dyDescent="0.15">
      <c r="A398" s="29"/>
      <c r="B398" s="3"/>
      <c r="C398" s="3"/>
      <c r="D398" s="3"/>
      <c r="G398" s="31"/>
    </row>
    <row r="399" spans="1:7" ht="13" x14ac:dyDescent="0.15">
      <c r="A399" s="29"/>
      <c r="B399" s="3"/>
      <c r="C399" s="3"/>
      <c r="D399" s="3"/>
      <c r="G399" s="31"/>
    </row>
    <row r="400" spans="1:7" ht="13" x14ac:dyDescent="0.15">
      <c r="A400" s="29"/>
      <c r="B400" s="3"/>
      <c r="C400" s="3"/>
      <c r="D400" s="3"/>
      <c r="G400" s="31"/>
    </row>
    <row r="401" spans="1:7" ht="13" x14ac:dyDescent="0.15">
      <c r="A401" s="29"/>
      <c r="B401" s="3"/>
      <c r="C401" s="3"/>
      <c r="D401" s="3"/>
      <c r="G401" s="31"/>
    </row>
    <row r="402" spans="1:7" ht="13" x14ac:dyDescent="0.15">
      <c r="A402" s="29"/>
      <c r="B402" s="3"/>
      <c r="C402" s="3"/>
      <c r="D402" s="3"/>
      <c r="G402" s="31"/>
    </row>
    <row r="403" spans="1:7" ht="13" x14ac:dyDescent="0.15">
      <c r="A403" s="29"/>
      <c r="B403" s="3"/>
      <c r="C403" s="3"/>
      <c r="D403" s="3"/>
      <c r="G403" s="31"/>
    </row>
    <row r="404" spans="1:7" ht="13" x14ac:dyDescent="0.15">
      <c r="A404" s="29"/>
      <c r="B404" s="3"/>
      <c r="C404" s="3"/>
      <c r="D404" s="3"/>
      <c r="G404" s="31"/>
    </row>
    <row r="405" spans="1:7" ht="13" x14ac:dyDescent="0.15">
      <c r="A405" s="29"/>
      <c r="B405" s="3"/>
      <c r="C405" s="3"/>
      <c r="D405" s="3"/>
      <c r="G405" s="31"/>
    </row>
    <row r="406" spans="1:7" ht="13" x14ac:dyDescent="0.15">
      <c r="A406" s="29"/>
      <c r="B406" s="3"/>
      <c r="C406" s="3"/>
      <c r="D406" s="3"/>
      <c r="G406" s="31"/>
    </row>
    <row r="407" spans="1:7" ht="13" x14ac:dyDescent="0.15">
      <c r="A407" s="29"/>
      <c r="B407" s="3"/>
      <c r="C407" s="3"/>
      <c r="D407" s="3"/>
      <c r="G407" s="31"/>
    </row>
    <row r="408" spans="1:7" ht="13" x14ac:dyDescent="0.15">
      <c r="A408" s="29"/>
      <c r="B408" s="3"/>
      <c r="C408" s="3"/>
      <c r="D408" s="3"/>
      <c r="G408" s="31"/>
    </row>
    <row r="409" spans="1:7" ht="13" x14ac:dyDescent="0.15">
      <c r="A409" s="29"/>
      <c r="B409" s="3"/>
      <c r="C409" s="3"/>
      <c r="D409" s="3"/>
      <c r="G409" s="31"/>
    </row>
    <row r="410" spans="1:7" ht="13" x14ac:dyDescent="0.15">
      <c r="A410" s="29"/>
      <c r="B410" s="3"/>
      <c r="C410" s="3"/>
      <c r="D410" s="3"/>
      <c r="G410" s="31"/>
    </row>
    <row r="411" spans="1:7" ht="13" x14ac:dyDescent="0.15">
      <c r="A411" s="29"/>
      <c r="B411" s="3"/>
      <c r="C411" s="3"/>
      <c r="D411" s="3"/>
      <c r="G411" s="31"/>
    </row>
    <row r="412" spans="1:7" ht="13" x14ac:dyDescent="0.15">
      <c r="A412" s="29"/>
      <c r="B412" s="3"/>
      <c r="C412" s="3"/>
      <c r="D412" s="3"/>
      <c r="G412" s="31"/>
    </row>
    <row r="413" spans="1:7" ht="13" x14ac:dyDescent="0.15">
      <c r="A413" s="29"/>
      <c r="B413" s="3"/>
      <c r="C413" s="3"/>
      <c r="D413" s="3"/>
      <c r="G413" s="31"/>
    </row>
    <row r="414" spans="1:7" ht="13" x14ac:dyDescent="0.15">
      <c r="A414" s="29"/>
      <c r="B414" s="3"/>
      <c r="C414" s="3"/>
      <c r="D414" s="3"/>
      <c r="G414" s="31"/>
    </row>
    <row r="415" spans="1:7" ht="13" x14ac:dyDescent="0.15">
      <c r="A415" s="29"/>
      <c r="B415" s="3"/>
      <c r="C415" s="3"/>
      <c r="D415" s="3"/>
      <c r="G415" s="31"/>
    </row>
    <row r="416" spans="1:7" ht="13" x14ac:dyDescent="0.15">
      <c r="A416" s="29"/>
      <c r="B416" s="3"/>
      <c r="C416" s="3"/>
      <c r="D416" s="3"/>
      <c r="G416" s="31"/>
    </row>
    <row r="417" spans="1:7" ht="13" x14ac:dyDescent="0.15">
      <c r="A417" s="29"/>
      <c r="B417" s="3"/>
      <c r="C417" s="3"/>
      <c r="D417" s="3"/>
      <c r="G417" s="31"/>
    </row>
    <row r="418" spans="1:7" ht="13" x14ac:dyDescent="0.15">
      <c r="A418" s="29"/>
      <c r="B418" s="3"/>
      <c r="C418" s="3"/>
      <c r="D418" s="3"/>
      <c r="G418" s="31"/>
    </row>
    <row r="419" spans="1:7" ht="13" x14ac:dyDescent="0.15">
      <c r="A419" s="29"/>
      <c r="B419" s="3"/>
      <c r="C419" s="3"/>
      <c r="D419" s="3"/>
      <c r="G419" s="31"/>
    </row>
    <row r="420" spans="1:7" ht="13" x14ac:dyDescent="0.15">
      <c r="A420" s="29"/>
      <c r="B420" s="3"/>
      <c r="C420" s="3"/>
      <c r="D420" s="3"/>
      <c r="G420" s="31"/>
    </row>
    <row r="421" spans="1:7" ht="13" x14ac:dyDescent="0.15">
      <c r="A421" s="29"/>
      <c r="B421" s="3"/>
      <c r="C421" s="3"/>
      <c r="D421" s="3"/>
      <c r="G421" s="31"/>
    </row>
    <row r="422" spans="1:7" ht="13" x14ac:dyDescent="0.15">
      <c r="A422" s="29"/>
      <c r="B422" s="3"/>
      <c r="C422" s="3"/>
      <c r="D422" s="3"/>
      <c r="G422" s="31"/>
    </row>
    <row r="423" spans="1:7" ht="13" x14ac:dyDescent="0.15">
      <c r="A423" s="29"/>
      <c r="B423" s="3"/>
      <c r="C423" s="3"/>
      <c r="D423" s="3"/>
      <c r="G423" s="31"/>
    </row>
    <row r="424" spans="1:7" ht="13" x14ac:dyDescent="0.15">
      <c r="A424" s="29"/>
      <c r="B424" s="3"/>
      <c r="C424" s="3"/>
      <c r="D424" s="3"/>
      <c r="G424" s="31"/>
    </row>
    <row r="425" spans="1:7" ht="13" x14ac:dyDescent="0.15">
      <c r="A425" s="29"/>
      <c r="B425" s="3"/>
      <c r="C425" s="3"/>
      <c r="D425" s="3"/>
      <c r="G425" s="31"/>
    </row>
    <row r="426" spans="1:7" ht="13" x14ac:dyDescent="0.15">
      <c r="A426" s="29"/>
      <c r="B426" s="3"/>
      <c r="C426" s="3"/>
      <c r="D426" s="3"/>
      <c r="G426" s="31"/>
    </row>
    <row r="427" spans="1:7" ht="13" x14ac:dyDescent="0.15">
      <c r="A427" s="29"/>
      <c r="B427" s="3"/>
      <c r="C427" s="3"/>
      <c r="D427" s="3"/>
      <c r="G427" s="31"/>
    </row>
    <row r="428" spans="1:7" ht="13" x14ac:dyDescent="0.15">
      <c r="A428" s="29"/>
      <c r="B428" s="3"/>
      <c r="C428" s="3"/>
      <c r="D428" s="3"/>
      <c r="G428" s="31"/>
    </row>
    <row r="429" spans="1:7" ht="13" x14ac:dyDescent="0.15">
      <c r="A429" s="29"/>
      <c r="B429" s="3"/>
      <c r="C429" s="3"/>
      <c r="D429" s="3"/>
      <c r="G429" s="31"/>
    </row>
    <row r="430" spans="1:7" ht="13" x14ac:dyDescent="0.15">
      <c r="A430" s="29"/>
      <c r="B430" s="3"/>
      <c r="C430" s="3"/>
      <c r="D430" s="3"/>
      <c r="G430" s="31"/>
    </row>
    <row r="431" spans="1:7" ht="13" x14ac:dyDescent="0.15">
      <c r="A431" s="29"/>
      <c r="B431" s="3"/>
      <c r="C431" s="3"/>
      <c r="D431" s="3"/>
      <c r="G431" s="31"/>
    </row>
    <row r="432" spans="1:7" ht="13" x14ac:dyDescent="0.15">
      <c r="A432" s="29"/>
      <c r="B432" s="3"/>
      <c r="C432" s="3"/>
      <c r="D432" s="3"/>
      <c r="G432" s="31"/>
    </row>
    <row r="433" spans="1:7" ht="13" x14ac:dyDescent="0.15">
      <c r="A433" s="29"/>
      <c r="B433" s="3"/>
      <c r="C433" s="3"/>
      <c r="D433" s="3"/>
      <c r="G433" s="31"/>
    </row>
    <row r="434" spans="1:7" ht="13" x14ac:dyDescent="0.15">
      <c r="A434" s="29"/>
      <c r="B434" s="3"/>
      <c r="C434" s="3"/>
      <c r="D434" s="3"/>
      <c r="G434" s="31"/>
    </row>
    <row r="435" spans="1:7" ht="13" x14ac:dyDescent="0.15">
      <c r="A435" s="29"/>
      <c r="B435" s="3"/>
      <c r="C435" s="3"/>
      <c r="D435" s="3"/>
      <c r="G435" s="31"/>
    </row>
    <row r="436" spans="1:7" ht="13" x14ac:dyDescent="0.15">
      <c r="A436" s="29"/>
      <c r="B436" s="3"/>
      <c r="C436" s="3"/>
      <c r="D436" s="3"/>
      <c r="G436" s="31"/>
    </row>
    <row r="437" spans="1:7" ht="13" x14ac:dyDescent="0.15">
      <c r="A437" s="29"/>
      <c r="B437" s="3"/>
      <c r="C437" s="3"/>
      <c r="D437" s="3"/>
      <c r="G437" s="31"/>
    </row>
    <row r="438" spans="1:7" ht="13" x14ac:dyDescent="0.15">
      <c r="A438" s="29"/>
      <c r="B438" s="3"/>
      <c r="C438" s="3"/>
      <c r="D438" s="3"/>
      <c r="G438" s="31"/>
    </row>
    <row r="439" spans="1:7" ht="13" x14ac:dyDescent="0.15">
      <c r="A439" s="29"/>
      <c r="B439" s="3"/>
      <c r="C439" s="3"/>
      <c r="D439" s="3"/>
      <c r="G439" s="31"/>
    </row>
    <row r="440" spans="1:7" ht="13" x14ac:dyDescent="0.15">
      <c r="A440" s="29"/>
      <c r="B440" s="3"/>
      <c r="C440" s="3"/>
      <c r="D440" s="3"/>
      <c r="G440" s="31"/>
    </row>
    <row r="441" spans="1:7" ht="13" x14ac:dyDescent="0.15">
      <c r="A441" s="29"/>
      <c r="B441" s="3"/>
      <c r="C441" s="3"/>
      <c r="D441" s="3"/>
      <c r="G441" s="31"/>
    </row>
    <row r="442" spans="1:7" ht="13" x14ac:dyDescent="0.15">
      <c r="A442" s="29"/>
      <c r="B442" s="3"/>
      <c r="C442" s="3"/>
      <c r="D442" s="3"/>
      <c r="G442" s="31"/>
    </row>
    <row r="443" spans="1:7" ht="13" x14ac:dyDescent="0.15">
      <c r="A443" s="29"/>
      <c r="B443" s="3"/>
      <c r="C443" s="3"/>
      <c r="D443" s="3"/>
      <c r="G443" s="31"/>
    </row>
    <row r="444" spans="1:7" ht="13" x14ac:dyDescent="0.15">
      <c r="A444" s="29"/>
      <c r="B444" s="3"/>
      <c r="C444" s="3"/>
      <c r="D444" s="3"/>
      <c r="G444" s="31"/>
    </row>
    <row r="445" spans="1:7" ht="13" x14ac:dyDescent="0.15">
      <c r="A445" s="29"/>
      <c r="B445" s="3"/>
      <c r="C445" s="3"/>
      <c r="D445" s="3"/>
      <c r="G445" s="31"/>
    </row>
    <row r="446" spans="1:7" ht="13" x14ac:dyDescent="0.15">
      <c r="A446" s="29"/>
      <c r="B446" s="3"/>
      <c r="C446" s="3"/>
      <c r="D446" s="3"/>
      <c r="G446" s="31"/>
    </row>
    <row r="447" spans="1:7" ht="13" x14ac:dyDescent="0.15">
      <c r="A447" s="29"/>
      <c r="B447" s="3"/>
      <c r="C447" s="3"/>
      <c r="D447" s="3"/>
      <c r="G447" s="31"/>
    </row>
    <row r="448" spans="1:7" ht="13" x14ac:dyDescent="0.15">
      <c r="A448" s="29"/>
      <c r="B448" s="3"/>
      <c r="C448" s="3"/>
      <c r="D448" s="3"/>
      <c r="G448" s="31"/>
    </row>
    <row r="449" spans="1:7" ht="13" x14ac:dyDescent="0.15">
      <c r="A449" s="29"/>
      <c r="B449" s="3"/>
      <c r="C449" s="3"/>
      <c r="D449" s="3"/>
      <c r="G449" s="31"/>
    </row>
    <row r="450" spans="1:7" ht="13" x14ac:dyDescent="0.15">
      <c r="A450" s="29"/>
      <c r="B450" s="3"/>
      <c r="C450" s="3"/>
      <c r="D450" s="3"/>
      <c r="G450" s="31"/>
    </row>
    <row r="451" spans="1:7" ht="13" x14ac:dyDescent="0.15">
      <c r="A451" s="29"/>
      <c r="B451" s="3"/>
      <c r="C451" s="3"/>
      <c r="D451" s="3"/>
      <c r="G451" s="31"/>
    </row>
    <row r="452" spans="1:7" ht="13" x14ac:dyDescent="0.15">
      <c r="A452" s="29"/>
      <c r="B452" s="3"/>
      <c r="C452" s="3"/>
      <c r="D452" s="3"/>
      <c r="G452" s="31"/>
    </row>
    <row r="453" spans="1:7" ht="13" x14ac:dyDescent="0.15">
      <c r="A453" s="29"/>
      <c r="B453" s="3"/>
      <c r="C453" s="3"/>
      <c r="D453" s="3"/>
      <c r="G453" s="31"/>
    </row>
    <row r="454" spans="1:7" ht="13" x14ac:dyDescent="0.15">
      <c r="A454" s="29"/>
      <c r="B454" s="3"/>
      <c r="C454" s="3"/>
      <c r="D454" s="3"/>
      <c r="G454" s="31"/>
    </row>
    <row r="455" spans="1:7" ht="13" x14ac:dyDescent="0.15">
      <c r="A455" s="29"/>
      <c r="B455" s="3"/>
      <c r="C455" s="3"/>
      <c r="D455" s="3"/>
      <c r="G455" s="31"/>
    </row>
    <row r="456" spans="1:7" ht="13" x14ac:dyDescent="0.15">
      <c r="A456" s="29"/>
      <c r="B456" s="3"/>
      <c r="C456" s="3"/>
      <c r="D456" s="3"/>
      <c r="G456" s="31"/>
    </row>
    <row r="457" spans="1:7" ht="13" x14ac:dyDescent="0.15">
      <c r="A457" s="29"/>
      <c r="B457" s="3"/>
      <c r="C457" s="3"/>
      <c r="D457" s="3"/>
      <c r="G457" s="31"/>
    </row>
    <row r="458" spans="1:7" ht="13" x14ac:dyDescent="0.15">
      <c r="A458" s="29"/>
      <c r="B458" s="3"/>
      <c r="C458" s="3"/>
      <c r="D458" s="3"/>
      <c r="G458" s="31"/>
    </row>
    <row r="459" spans="1:7" ht="13" x14ac:dyDescent="0.15">
      <c r="A459" s="29"/>
      <c r="B459" s="3"/>
      <c r="C459" s="3"/>
      <c r="D459" s="3"/>
      <c r="G459" s="31"/>
    </row>
    <row r="460" spans="1:7" ht="13" x14ac:dyDescent="0.15">
      <c r="A460" s="29"/>
      <c r="B460" s="3"/>
      <c r="C460" s="3"/>
      <c r="D460" s="3"/>
      <c r="G460" s="31"/>
    </row>
    <row r="461" spans="1:7" ht="13" x14ac:dyDescent="0.15">
      <c r="A461" s="29"/>
      <c r="B461" s="3"/>
      <c r="C461" s="3"/>
      <c r="D461" s="3"/>
      <c r="G461" s="31"/>
    </row>
    <row r="462" spans="1:7" ht="13" x14ac:dyDescent="0.15">
      <c r="A462" s="29"/>
      <c r="B462" s="3"/>
      <c r="C462" s="3"/>
      <c r="D462" s="3"/>
      <c r="G462" s="31"/>
    </row>
    <row r="463" spans="1:7" ht="13" x14ac:dyDescent="0.15">
      <c r="A463" s="29"/>
      <c r="B463" s="3"/>
      <c r="C463" s="3"/>
      <c r="D463" s="3"/>
      <c r="G463" s="31"/>
    </row>
    <row r="464" spans="1:7" ht="13" x14ac:dyDescent="0.15">
      <c r="A464" s="29"/>
      <c r="B464" s="3"/>
      <c r="C464" s="3"/>
      <c r="D464" s="3"/>
      <c r="G464" s="31"/>
    </row>
    <row r="465" spans="1:7" ht="13" x14ac:dyDescent="0.15">
      <c r="A465" s="29"/>
      <c r="B465" s="3"/>
      <c r="C465" s="3"/>
      <c r="D465" s="3"/>
      <c r="G465" s="31"/>
    </row>
    <row r="466" spans="1:7" ht="13" x14ac:dyDescent="0.15">
      <c r="A466" s="29"/>
      <c r="B466" s="3"/>
      <c r="C466" s="3"/>
      <c r="D466" s="3"/>
      <c r="G466" s="31"/>
    </row>
    <row r="467" spans="1:7" ht="13" x14ac:dyDescent="0.15">
      <c r="A467" s="29"/>
      <c r="B467" s="3"/>
      <c r="C467" s="3"/>
      <c r="D467" s="3"/>
      <c r="G467" s="31"/>
    </row>
    <row r="468" spans="1:7" ht="13" x14ac:dyDescent="0.15">
      <c r="A468" s="29"/>
      <c r="B468" s="3"/>
      <c r="C468" s="3"/>
      <c r="D468" s="3"/>
      <c r="G468" s="31"/>
    </row>
    <row r="469" spans="1:7" ht="13" x14ac:dyDescent="0.15">
      <c r="A469" s="29"/>
      <c r="B469" s="3"/>
      <c r="C469" s="3"/>
      <c r="D469" s="3"/>
      <c r="G469" s="31"/>
    </row>
    <row r="470" spans="1:7" ht="13" x14ac:dyDescent="0.15">
      <c r="A470" s="29"/>
      <c r="B470" s="3"/>
      <c r="C470" s="3"/>
      <c r="D470" s="3"/>
      <c r="G470" s="31"/>
    </row>
    <row r="471" spans="1:7" ht="13" x14ac:dyDescent="0.15">
      <c r="A471" s="29"/>
      <c r="B471" s="3"/>
      <c r="C471" s="3"/>
      <c r="D471" s="3"/>
      <c r="G471" s="31"/>
    </row>
    <row r="472" spans="1:7" ht="13" x14ac:dyDescent="0.15">
      <c r="A472" s="29"/>
      <c r="B472" s="3"/>
      <c r="C472" s="3"/>
      <c r="D472" s="3"/>
      <c r="G472" s="31"/>
    </row>
    <row r="473" spans="1:7" ht="13" x14ac:dyDescent="0.15">
      <c r="A473" s="29"/>
      <c r="B473" s="3"/>
      <c r="C473" s="3"/>
      <c r="D473" s="3"/>
      <c r="G473" s="31"/>
    </row>
    <row r="474" spans="1:7" ht="13" x14ac:dyDescent="0.15">
      <c r="A474" s="29"/>
      <c r="B474" s="3"/>
      <c r="C474" s="3"/>
      <c r="D474" s="3"/>
      <c r="G474" s="31"/>
    </row>
    <row r="475" spans="1:7" ht="13" x14ac:dyDescent="0.15">
      <c r="A475" s="29"/>
      <c r="B475" s="3"/>
      <c r="C475" s="3"/>
      <c r="D475" s="3"/>
      <c r="G475" s="31"/>
    </row>
    <row r="476" spans="1:7" ht="13" x14ac:dyDescent="0.15">
      <c r="A476" s="29"/>
      <c r="B476" s="3"/>
      <c r="C476" s="3"/>
      <c r="D476" s="3"/>
      <c r="G476" s="31"/>
    </row>
    <row r="477" spans="1:7" ht="13" x14ac:dyDescent="0.15">
      <c r="A477" s="29"/>
      <c r="B477" s="3"/>
      <c r="C477" s="3"/>
      <c r="D477" s="3"/>
      <c r="G477" s="31"/>
    </row>
    <row r="478" spans="1:7" ht="13" x14ac:dyDescent="0.15">
      <c r="A478" s="29"/>
      <c r="B478" s="3"/>
      <c r="C478" s="3"/>
      <c r="D478" s="3"/>
      <c r="G478" s="31"/>
    </row>
    <row r="479" spans="1:7" ht="13" x14ac:dyDescent="0.15">
      <c r="A479" s="29"/>
      <c r="B479" s="3"/>
      <c r="C479" s="3"/>
      <c r="D479" s="3"/>
      <c r="G479" s="31"/>
    </row>
    <row r="480" spans="1:7" ht="13" x14ac:dyDescent="0.15">
      <c r="A480" s="29"/>
      <c r="B480" s="3"/>
      <c r="C480" s="3"/>
      <c r="D480" s="3"/>
      <c r="G480" s="31"/>
    </row>
    <row r="481" spans="1:7" ht="13" x14ac:dyDescent="0.15">
      <c r="A481" s="29"/>
      <c r="B481" s="3"/>
      <c r="C481" s="3"/>
      <c r="D481" s="3"/>
      <c r="G481" s="31"/>
    </row>
    <row r="482" spans="1:7" ht="13" x14ac:dyDescent="0.15">
      <c r="A482" s="29"/>
      <c r="B482" s="3"/>
      <c r="C482" s="3"/>
      <c r="D482" s="3"/>
      <c r="G482" s="31"/>
    </row>
    <row r="483" spans="1:7" ht="13" x14ac:dyDescent="0.15">
      <c r="A483" s="29"/>
      <c r="B483" s="3"/>
      <c r="C483" s="3"/>
      <c r="D483" s="3"/>
      <c r="G483" s="31"/>
    </row>
    <row r="484" spans="1:7" ht="13" x14ac:dyDescent="0.15">
      <c r="A484" s="29"/>
      <c r="B484" s="3"/>
      <c r="C484" s="3"/>
      <c r="D484" s="3"/>
      <c r="G484" s="31"/>
    </row>
    <row r="485" spans="1:7" ht="13" x14ac:dyDescent="0.15">
      <c r="A485" s="29"/>
      <c r="B485" s="3"/>
      <c r="C485" s="3"/>
      <c r="D485" s="3"/>
      <c r="G485" s="31"/>
    </row>
    <row r="486" spans="1:7" ht="13" x14ac:dyDescent="0.15">
      <c r="A486" s="29"/>
      <c r="B486" s="3"/>
      <c r="C486" s="3"/>
      <c r="D486" s="3"/>
      <c r="G486" s="31"/>
    </row>
    <row r="487" spans="1:7" ht="13" x14ac:dyDescent="0.15">
      <c r="A487" s="29"/>
      <c r="B487" s="3"/>
      <c r="C487" s="3"/>
      <c r="D487" s="3"/>
      <c r="G487" s="31"/>
    </row>
    <row r="488" spans="1:7" ht="13" x14ac:dyDescent="0.15">
      <c r="A488" s="29"/>
      <c r="B488" s="3"/>
      <c r="C488" s="3"/>
      <c r="D488" s="3"/>
      <c r="G488" s="31"/>
    </row>
    <row r="489" spans="1:7" ht="13" x14ac:dyDescent="0.15">
      <c r="A489" s="29"/>
      <c r="B489" s="3"/>
      <c r="C489" s="3"/>
      <c r="D489" s="3"/>
      <c r="G489" s="31"/>
    </row>
    <row r="490" spans="1:7" ht="13" x14ac:dyDescent="0.15">
      <c r="A490" s="29"/>
      <c r="B490" s="3"/>
      <c r="C490" s="3"/>
      <c r="D490" s="3"/>
      <c r="G490" s="31"/>
    </row>
    <row r="491" spans="1:7" ht="13" x14ac:dyDescent="0.15">
      <c r="A491" s="29"/>
      <c r="B491" s="3"/>
      <c r="C491" s="3"/>
      <c r="D491" s="3"/>
      <c r="G491" s="31"/>
    </row>
    <row r="492" spans="1:7" ht="13" x14ac:dyDescent="0.15">
      <c r="A492" s="29"/>
      <c r="B492" s="3"/>
      <c r="C492" s="3"/>
      <c r="D492" s="3"/>
      <c r="G492" s="31"/>
    </row>
    <row r="493" spans="1:7" ht="13" x14ac:dyDescent="0.15">
      <c r="A493" s="29"/>
      <c r="B493" s="3"/>
      <c r="C493" s="3"/>
      <c r="D493" s="3"/>
      <c r="G493" s="31"/>
    </row>
    <row r="494" spans="1:7" ht="13" x14ac:dyDescent="0.15">
      <c r="A494" s="29"/>
      <c r="B494" s="3"/>
      <c r="C494" s="3"/>
      <c r="D494" s="3"/>
      <c r="G494" s="31"/>
    </row>
    <row r="495" spans="1:7" ht="13" x14ac:dyDescent="0.15">
      <c r="A495" s="29"/>
      <c r="B495" s="3"/>
      <c r="C495" s="3"/>
      <c r="D495" s="3"/>
      <c r="G495" s="31"/>
    </row>
    <row r="496" spans="1:7" ht="13" x14ac:dyDescent="0.15">
      <c r="A496" s="29"/>
      <c r="B496" s="3"/>
      <c r="C496" s="3"/>
      <c r="D496" s="3"/>
      <c r="G496" s="31"/>
    </row>
    <row r="497" spans="1:7" ht="13" x14ac:dyDescent="0.15">
      <c r="A497" s="29"/>
      <c r="B497" s="3"/>
      <c r="C497" s="3"/>
      <c r="D497" s="3"/>
      <c r="G497" s="31"/>
    </row>
    <row r="498" spans="1:7" ht="13" x14ac:dyDescent="0.15">
      <c r="A498" s="29"/>
      <c r="B498" s="3"/>
      <c r="C498" s="3"/>
      <c r="D498" s="3"/>
      <c r="G498" s="31"/>
    </row>
    <row r="499" spans="1:7" ht="13" x14ac:dyDescent="0.15">
      <c r="A499" s="29"/>
      <c r="B499" s="3"/>
      <c r="C499" s="3"/>
      <c r="D499" s="3"/>
      <c r="G499" s="31"/>
    </row>
    <row r="500" spans="1:7" ht="13" x14ac:dyDescent="0.15">
      <c r="A500" s="29"/>
      <c r="B500" s="3"/>
      <c r="C500" s="3"/>
      <c r="D500" s="3"/>
      <c r="G500" s="31"/>
    </row>
    <row r="501" spans="1:7" ht="13" x14ac:dyDescent="0.15">
      <c r="A501" s="29"/>
      <c r="B501" s="3"/>
      <c r="C501" s="3"/>
      <c r="D501" s="3"/>
      <c r="G501" s="31"/>
    </row>
    <row r="502" spans="1:7" ht="13" x14ac:dyDescent="0.15">
      <c r="A502" s="29"/>
      <c r="B502" s="3"/>
      <c r="C502" s="3"/>
      <c r="D502" s="3"/>
      <c r="G502" s="31"/>
    </row>
    <row r="503" spans="1:7" ht="13" x14ac:dyDescent="0.15">
      <c r="A503" s="29"/>
      <c r="B503" s="3"/>
      <c r="C503" s="3"/>
      <c r="D503" s="3"/>
      <c r="G503" s="31"/>
    </row>
    <row r="504" spans="1:7" ht="13" x14ac:dyDescent="0.15">
      <c r="A504" s="29"/>
      <c r="B504" s="3"/>
      <c r="C504" s="3"/>
      <c r="D504" s="3"/>
      <c r="G504" s="31"/>
    </row>
    <row r="505" spans="1:7" ht="13" x14ac:dyDescent="0.15">
      <c r="A505" s="29"/>
      <c r="B505" s="3"/>
      <c r="C505" s="3"/>
      <c r="D505" s="3"/>
      <c r="G505" s="31"/>
    </row>
    <row r="506" spans="1:7" ht="13" x14ac:dyDescent="0.15">
      <c r="A506" s="29"/>
      <c r="B506" s="3"/>
      <c r="C506" s="3"/>
      <c r="D506" s="3"/>
      <c r="G506" s="31"/>
    </row>
    <row r="507" spans="1:7" ht="13" x14ac:dyDescent="0.15">
      <c r="A507" s="29"/>
      <c r="B507" s="3"/>
      <c r="C507" s="3"/>
      <c r="D507" s="3"/>
      <c r="G507" s="31"/>
    </row>
    <row r="508" spans="1:7" ht="13" x14ac:dyDescent="0.15">
      <c r="A508" s="29"/>
      <c r="B508" s="3"/>
      <c r="C508" s="3"/>
      <c r="D508" s="3"/>
      <c r="G508" s="31"/>
    </row>
    <row r="509" spans="1:7" ht="13" x14ac:dyDescent="0.15">
      <c r="A509" s="29"/>
      <c r="B509" s="3"/>
      <c r="C509" s="3"/>
      <c r="D509" s="3"/>
      <c r="G509" s="31"/>
    </row>
    <row r="510" spans="1:7" ht="13" x14ac:dyDescent="0.15">
      <c r="A510" s="29"/>
      <c r="B510" s="3"/>
      <c r="C510" s="3"/>
      <c r="D510" s="3"/>
      <c r="G510" s="31"/>
    </row>
    <row r="511" spans="1:7" ht="13" x14ac:dyDescent="0.15">
      <c r="A511" s="29"/>
      <c r="B511" s="3"/>
      <c r="C511" s="3"/>
      <c r="D511" s="3"/>
      <c r="G511" s="31"/>
    </row>
    <row r="512" spans="1:7" ht="13" x14ac:dyDescent="0.15">
      <c r="A512" s="29"/>
      <c r="B512" s="3"/>
      <c r="C512" s="3"/>
      <c r="D512" s="3"/>
      <c r="G512" s="31"/>
    </row>
    <row r="513" spans="1:7" ht="13" x14ac:dyDescent="0.15">
      <c r="A513" s="29"/>
      <c r="B513" s="3"/>
      <c r="C513" s="3"/>
      <c r="D513" s="3"/>
      <c r="G513" s="31"/>
    </row>
    <row r="514" spans="1:7" ht="13" x14ac:dyDescent="0.15">
      <c r="A514" s="29"/>
      <c r="B514" s="3"/>
      <c r="C514" s="3"/>
      <c r="D514" s="3"/>
      <c r="G514" s="31"/>
    </row>
    <row r="515" spans="1:7" ht="13" x14ac:dyDescent="0.15">
      <c r="A515" s="29"/>
      <c r="B515" s="3"/>
      <c r="C515" s="3"/>
      <c r="D515" s="3"/>
      <c r="G515" s="31"/>
    </row>
    <row r="516" spans="1:7" ht="13" x14ac:dyDescent="0.15">
      <c r="A516" s="29"/>
      <c r="B516" s="3"/>
      <c r="C516" s="3"/>
      <c r="D516" s="3"/>
      <c r="G516" s="31"/>
    </row>
    <row r="517" spans="1:7" ht="13" x14ac:dyDescent="0.15">
      <c r="A517" s="29"/>
      <c r="B517" s="3"/>
      <c r="C517" s="3"/>
      <c r="D517" s="3"/>
      <c r="G517" s="31"/>
    </row>
    <row r="518" spans="1:7" ht="13" x14ac:dyDescent="0.15">
      <c r="A518" s="29"/>
      <c r="B518" s="3"/>
      <c r="C518" s="3"/>
      <c r="D518" s="3"/>
      <c r="G518" s="31"/>
    </row>
    <row r="519" spans="1:7" ht="13" x14ac:dyDescent="0.15">
      <c r="A519" s="29"/>
      <c r="B519" s="3"/>
      <c r="C519" s="3"/>
      <c r="D519" s="3"/>
      <c r="G519" s="31"/>
    </row>
    <row r="520" spans="1:7" ht="13" x14ac:dyDescent="0.15">
      <c r="A520" s="29"/>
      <c r="B520" s="3"/>
      <c r="C520" s="3"/>
      <c r="D520" s="3"/>
      <c r="G520" s="31"/>
    </row>
    <row r="521" spans="1:7" ht="13" x14ac:dyDescent="0.15">
      <c r="A521" s="29"/>
      <c r="B521" s="3"/>
      <c r="C521" s="3"/>
      <c r="D521" s="3"/>
      <c r="G521" s="31"/>
    </row>
    <row r="522" spans="1:7" ht="13" x14ac:dyDescent="0.15">
      <c r="A522" s="29"/>
      <c r="B522" s="3"/>
      <c r="C522" s="3"/>
      <c r="D522" s="3"/>
      <c r="G522" s="31"/>
    </row>
    <row r="523" spans="1:7" ht="13" x14ac:dyDescent="0.15">
      <c r="A523" s="29"/>
      <c r="B523" s="3"/>
      <c r="C523" s="3"/>
      <c r="D523" s="3"/>
      <c r="G523" s="31"/>
    </row>
    <row r="524" spans="1:7" ht="13" x14ac:dyDescent="0.15">
      <c r="A524" s="29"/>
      <c r="B524" s="3"/>
      <c r="C524" s="3"/>
      <c r="D524" s="3"/>
      <c r="G524" s="31"/>
    </row>
    <row r="525" spans="1:7" ht="13" x14ac:dyDescent="0.15">
      <c r="A525" s="29"/>
      <c r="B525" s="3"/>
      <c r="C525" s="3"/>
      <c r="D525" s="3"/>
      <c r="G525" s="31"/>
    </row>
    <row r="526" spans="1:7" ht="13" x14ac:dyDescent="0.15">
      <c r="A526" s="29"/>
      <c r="B526" s="3"/>
      <c r="C526" s="3"/>
      <c r="D526" s="3"/>
      <c r="G526" s="31"/>
    </row>
    <row r="527" spans="1:7" ht="13" x14ac:dyDescent="0.15">
      <c r="A527" s="29"/>
      <c r="B527" s="3"/>
      <c r="C527" s="3"/>
      <c r="D527" s="3"/>
      <c r="G527" s="31"/>
    </row>
    <row r="528" spans="1:7" ht="13" x14ac:dyDescent="0.15">
      <c r="A528" s="29"/>
      <c r="B528" s="3"/>
      <c r="C528" s="3"/>
      <c r="D528" s="3"/>
      <c r="G528" s="31"/>
    </row>
    <row r="529" spans="1:7" ht="13" x14ac:dyDescent="0.15">
      <c r="A529" s="29"/>
      <c r="B529" s="3"/>
      <c r="C529" s="3"/>
      <c r="D529" s="3"/>
      <c r="G529" s="31"/>
    </row>
    <row r="530" spans="1:7" ht="13" x14ac:dyDescent="0.15">
      <c r="A530" s="29"/>
      <c r="B530" s="3"/>
      <c r="C530" s="3"/>
      <c r="D530" s="3"/>
      <c r="G530" s="31"/>
    </row>
    <row r="531" spans="1:7" ht="13" x14ac:dyDescent="0.15">
      <c r="A531" s="29"/>
      <c r="B531" s="3"/>
      <c r="C531" s="3"/>
      <c r="D531" s="3"/>
      <c r="G531" s="31"/>
    </row>
    <row r="532" spans="1:7" ht="13" x14ac:dyDescent="0.15">
      <c r="A532" s="29"/>
      <c r="B532" s="3"/>
      <c r="C532" s="3"/>
      <c r="D532" s="3"/>
      <c r="G532" s="31"/>
    </row>
    <row r="533" spans="1:7" ht="13" x14ac:dyDescent="0.15">
      <c r="A533" s="29"/>
      <c r="B533" s="3"/>
      <c r="C533" s="3"/>
      <c r="D533" s="3"/>
      <c r="G533" s="31"/>
    </row>
    <row r="534" spans="1:7" ht="13" x14ac:dyDescent="0.15">
      <c r="A534" s="29"/>
      <c r="B534" s="3"/>
      <c r="C534" s="3"/>
      <c r="D534" s="3"/>
      <c r="G534" s="31"/>
    </row>
    <row r="535" spans="1:7" ht="13" x14ac:dyDescent="0.15">
      <c r="A535" s="29"/>
      <c r="B535" s="3"/>
      <c r="C535" s="3"/>
      <c r="D535" s="3"/>
      <c r="G535" s="31"/>
    </row>
    <row r="536" spans="1:7" ht="13" x14ac:dyDescent="0.15">
      <c r="A536" s="29"/>
      <c r="B536" s="3"/>
      <c r="C536" s="3"/>
      <c r="D536" s="3"/>
      <c r="G536" s="31"/>
    </row>
    <row r="537" spans="1:7" ht="13" x14ac:dyDescent="0.15">
      <c r="A537" s="29"/>
      <c r="B537" s="3"/>
      <c r="C537" s="3"/>
      <c r="D537" s="3"/>
      <c r="G537" s="31"/>
    </row>
    <row r="538" spans="1:7" ht="13" x14ac:dyDescent="0.15">
      <c r="A538" s="29"/>
      <c r="B538" s="3"/>
      <c r="C538" s="3"/>
      <c r="D538" s="3"/>
      <c r="G538" s="31"/>
    </row>
    <row r="539" spans="1:7" ht="13" x14ac:dyDescent="0.15">
      <c r="A539" s="29"/>
      <c r="B539" s="3"/>
      <c r="C539" s="3"/>
      <c r="D539" s="3"/>
      <c r="G539" s="31"/>
    </row>
    <row r="540" spans="1:7" ht="13" x14ac:dyDescent="0.15">
      <c r="A540" s="29"/>
      <c r="B540" s="3"/>
      <c r="C540" s="3"/>
      <c r="D540" s="3"/>
      <c r="G540" s="31"/>
    </row>
    <row r="541" spans="1:7" ht="13" x14ac:dyDescent="0.15">
      <c r="A541" s="29"/>
      <c r="B541" s="3"/>
      <c r="C541" s="3"/>
      <c r="D541" s="3"/>
      <c r="G541" s="31"/>
    </row>
    <row r="542" spans="1:7" ht="13" x14ac:dyDescent="0.15">
      <c r="A542" s="29"/>
      <c r="B542" s="3"/>
      <c r="C542" s="3"/>
      <c r="D542" s="3"/>
      <c r="G542" s="31"/>
    </row>
    <row r="543" spans="1:7" ht="13" x14ac:dyDescent="0.15">
      <c r="A543" s="29"/>
      <c r="B543" s="3"/>
      <c r="C543" s="3"/>
      <c r="D543" s="3"/>
      <c r="G543" s="31"/>
    </row>
    <row r="544" spans="1:7" ht="13" x14ac:dyDescent="0.15">
      <c r="A544" s="29"/>
      <c r="B544" s="3"/>
      <c r="C544" s="3"/>
      <c r="D544" s="3"/>
      <c r="G544" s="31"/>
    </row>
    <row r="545" spans="1:7" ht="13" x14ac:dyDescent="0.15">
      <c r="A545" s="29"/>
      <c r="B545" s="3"/>
      <c r="C545" s="3"/>
      <c r="D545" s="3"/>
      <c r="G545" s="31"/>
    </row>
    <row r="546" spans="1:7" ht="13" x14ac:dyDescent="0.15">
      <c r="A546" s="29"/>
      <c r="B546" s="3"/>
      <c r="C546" s="3"/>
      <c r="D546" s="3"/>
      <c r="G546" s="31"/>
    </row>
    <row r="547" spans="1:7" ht="13" x14ac:dyDescent="0.15">
      <c r="A547" s="29"/>
      <c r="B547" s="3"/>
      <c r="C547" s="3"/>
      <c r="D547" s="3"/>
      <c r="G547" s="31"/>
    </row>
    <row r="548" spans="1:7" ht="13" x14ac:dyDescent="0.15">
      <c r="A548" s="29"/>
      <c r="B548" s="3"/>
      <c r="C548" s="3"/>
      <c r="D548" s="3"/>
      <c r="G548" s="31"/>
    </row>
    <row r="549" spans="1:7" ht="13" x14ac:dyDescent="0.15">
      <c r="A549" s="29"/>
      <c r="B549" s="3"/>
      <c r="C549" s="3"/>
      <c r="D549" s="3"/>
      <c r="G549" s="31"/>
    </row>
    <row r="550" spans="1:7" ht="13" x14ac:dyDescent="0.15">
      <c r="A550" s="29"/>
      <c r="B550" s="3"/>
      <c r="C550" s="3"/>
      <c r="D550" s="3"/>
      <c r="G550" s="31"/>
    </row>
    <row r="551" spans="1:7" ht="13" x14ac:dyDescent="0.15">
      <c r="A551" s="29"/>
      <c r="B551" s="3"/>
      <c r="C551" s="3"/>
      <c r="D551" s="3"/>
      <c r="G551" s="31"/>
    </row>
    <row r="552" spans="1:7" ht="13" x14ac:dyDescent="0.15">
      <c r="A552" s="29"/>
      <c r="B552" s="3"/>
      <c r="C552" s="3"/>
      <c r="D552" s="3"/>
      <c r="G552" s="31"/>
    </row>
    <row r="553" spans="1:7" ht="13" x14ac:dyDescent="0.15">
      <c r="A553" s="29"/>
      <c r="B553" s="3"/>
      <c r="C553" s="3"/>
      <c r="D553" s="3"/>
      <c r="G553" s="31"/>
    </row>
    <row r="554" spans="1:7" ht="13" x14ac:dyDescent="0.15">
      <c r="A554" s="29"/>
      <c r="B554" s="3"/>
      <c r="C554" s="3"/>
      <c r="D554" s="3"/>
      <c r="G554" s="31"/>
    </row>
    <row r="555" spans="1:7" ht="13" x14ac:dyDescent="0.15">
      <c r="A555" s="29"/>
      <c r="B555" s="3"/>
      <c r="C555" s="3"/>
      <c r="D555" s="3"/>
      <c r="G555" s="31"/>
    </row>
    <row r="556" spans="1:7" ht="13" x14ac:dyDescent="0.15">
      <c r="A556" s="29"/>
      <c r="B556" s="3"/>
      <c r="C556" s="3"/>
      <c r="D556" s="3"/>
      <c r="G556" s="31"/>
    </row>
    <row r="557" spans="1:7" ht="13" x14ac:dyDescent="0.15">
      <c r="A557" s="29"/>
      <c r="B557" s="3"/>
      <c r="C557" s="3"/>
      <c r="D557" s="3"/>
      <c r="G557" s="31"/>
    </row>
    <row r="558" spans="1:7" ht="13" x14ac:dyDescent="0.15">
      <c r="A558" s="29"/>
      <c r="B558" s="3"/>
      <c r="C558" s="3"/>
      <c r="D558" s="3"/>
      <c r="G558" s="31"/>
    </row>
    <row r="559" spans="1:7" ht="13" x14ac:dyDescent="0.15">
      <c r="A559" s="29"/>
      <c r="B559" s="3"/>
      <c r="C559" s="3"/>
      <c r="D559" s="3"/>
      <c r="G559" s="31"/>
    </row>
    <row r="560" spans="1:7" ht="13" x14ac:dyDescent="0.15">
      <c r="A560" s="29"/>
      <c r="B560" s="3"/>
      <c r="C560" s="3"/>
      <c r="D560" s="3"/>
      <c r="G560" s="31"/>
    </row>
    <row r="561" spans="1:7" ht="13" x14ac:dyDescent="0.15">
      <c r="A561" s="29"/>
      <c r="B561" s="3"/>
      <c r="C561" s="3"/>
      <c r="D561" s="3"/>
      <c r="G561" s="31"/>
    </row>
    <row r="562" spans="1:7" ht="13" x14ac:dyDescent="0.15">
      <c r="A562" s="29"/>
      <c r="B562" s="3"/>
      <c r="C562" s="3"/>
      <c r="D562" s="3"/>
      <c r="G562" s="31"/>
    </row>
    <row r="563" spans="1:7" ht="13" x14ac:dyDescent="0.15">
      <c r="A563" s="29"/>
      <c r="B563" s="3"/>
      <c r="C563" s="3"/>
      <c r="D563" s="3"/>
      <c r="G563" s="31"/>
    </row>
    <row r="564" spans="1:7" ht="13" x14ac:dyDescent="0.15">
      <c r="A564" s="29"/>
      <c r="B564" s="3"/>
      <c r="C564" s="3"/>
      <c r="D564" s="3"/>
      <c r="G564" s="31"/>
    </row>
    <row r="565" spans="1:7" ht="13" x14ac:dyDescent="0.15">
      <c r="A565" s="29"/>
      <c r="B565" s="3"/>
      <c r="C565" s="3"/>
      <c r="D565" s="3"/>
      <c r="G565" s="31"/>
    </row>
    <row r="566" spans="1:7" ht="13" x14ac:dyDescent="0.15">
      <c r="A566" s="29"/>
      <c r="B566" s="3"/>
      <c r="C566" s="3"/>
      <c r="D566" s="3"/>
      <c r="G566" s="31"/>
    </row>
    <row r="567" spans="1:7" ht="13" x14ac:dyDescent="0.15">
      <c r="A567" s="29"/>
      <c r="B567" s="3"/>
      <c r="C567" s="3"/>
      <c r="D567" s="3"/>
      <c r="G567" s="31"/>
    </row>
    <row r="568" spans="1:7" ht="13" x14ac:dyDescent="0.15">
      <c r="A568" s="29"/>
      <c r="B568" s="3"/>
      <c r="C568" s="3"/>
      <c r="D568" s="3"/>
      <c r="G568" s="31"/>
    </row>
    <row r="569" spans="1:7" ht="13" x14ac:dyDescent="0.15">
      <c r="A569" s="29"/>
      <c r="B569" s="3"/>
      <c r="C569" s="3"/>
      <c r="D569" s="3"/>
      <c r="G569" s="31"/>
    </row>
    <row r="570" spans="1:7" ht="13" x14ac:dyDescent="0.15">
      <c r="A570" s="29"/>
      <c r="B570" s="3"/>
      <c r="C570" s="3"/>
      <c r="D570" s="3"/>
      <c r="G570" s="31"/>
    </row>
    <row r="571" spans="1:7" ht="13" x14ac:dyDescent="0.15">
      <c r="A571" s="29"/>
      <c r="B571" s="3"/>
      <c r="C571" s="3"/>
      <c r="D571" s="3"/>
      <c r="G571" s="31"/>
    </row>
    <row r="572" spans="1:7" ht="13" x14ac:dyDescent="0.15">
      <c r="A572" s="29"/>
      <c r="B572" s="3"/>
      <c r="C572" s="3"/>
      <c r="D572" s="3"/>
      <c r="G572" s="31"/>
    </row>
    <row r="573" spans="1:7" ht="13" x14ac:dyDescent="0.15">
      <c r="A573" s="29"/>
      <c r="B573" s="3"/>
      <c r="C573" s="3"/>
      <c r="D573" s="3"/>
      <c r="G573" s="31"/>
    </row>
    <row r="574" spans="1:7" ht="13" x14ac:dyDescent="0.15">
      <c r="A574" s="29"/>
      <c r="B574" s="3"/>
      <c r="C574" s="3"/>
      <c r="D574" s="3"/>
      <c r="G574" s="31"/>
    </row>
    <row r="575" spans="1:7" ht="13" x14ac:dyDescent="0.15">
      <c r="A575" s="29"/>
      <c r="B575" s="3"/>
      <c r="C575" s="3"/>
      <c r="D575" s="3"/>
      <c r="G575" s="31"/>
    </row>
    <row r="576" spans="1:7" ht="13" x14ac:dyDescent="0.15">
      <c r="A576" s="29"/>
      <c r="B576" s="3"/>
      <c r="C576" s="3"/>
      <c r="D576" s="3"/>
      <c r="G576" s="31"/>
    </row>
    <row r="577" spans="1:7" ht="13" x14ac:dyDescent="0.15">
      <c r="A577" s="29"/>
      <c r="B577" s="3"/>
      <c r="C577" s="3"/>
      <c r="D577" s="3"/>
      <c r="G577" s="31"/>
    </row>
    <row r="578" spans="1:7" ht="13" x14ac:dyDescent="0.15">
      <c r="A578" s="29"/>
      <c r="B578" s="3"/>
      <c r="C578" s="3"/>
      <c r="D578" s="3"/>
      <c r="G578" s="31"/>
    </row>
    <row r="579" spans="1:7" ht="13" x14ac:dyDescent="0.15">
      <c r="A579" s="29"/>
      <c r="B579" s="3"/>
      <c r="C579" s="3"/>
      <c r="D579" s="3"/>
      <c r="G579" s="31"/>
    </row>
    <row r="580" spans="1:7" ht="13" x14ac:dyDescent="0.15">
      <c r="A580" s="29"/>
      <c r="B580" s="3"/>
      <c r="C580" s="3"/>
      <c r="D580" s="3"/>
      <c r="G580" s="31"/>
    </row>
    <row r="581" spans="1:7" ht="13" x14ac:dyDescent="0.15">
      <c r="A581" s="29"/>
      <c r="B581" s="3"/>
      <c r="C581" s="3"/>
      <c r="D581" s="3"/>
      <c r="G581" s="31"/>
    </row>
    <row r="582" spans="1:7" ht="13" x14ac:dyDescent="0.15">
      <c r="A582" s="29"/>
      <c r="B582" s="3"/>
      <c r="C582" s="3"/>
      <c r="D582" s="3"/>
      <c r="G582" s="31"/>
    </row>
    <row r="583" spans="1:7" ht="13" x14ac:dyDescent="0.15">
      <c r="A583" s="29"/>
      <c r="B583" s="3"/>
      <c r="C583" s="3"/>
      <c r="D583" s="3"/>
      <c r="G583" s="31"/>
    </row>
    <row r="584" spans="1:7" ht="13" x14ac:dyDescent="0.15">
      <c r="A584" s="29"/>
      <c r="B584" s="3"/>
      <c r="C584" s="3"/>
      <c r="D584" s="3"/>
      <c r="G584" s="31"/>
    </row>
    <row r="585" spans="1:7" ht="13" x14ac:dyDescent="0.15">
      <c r="A585" s="29"/>
      <c r="B585" s="3"/>
      <c r="C585" s="3"/>
      <c r="D585" s="3"/>
      <c r="G585" s="31"/>
    </row>
    <row r="586" spans="1:7" ht="13" x14ac:dyDescent="0.15">
      <c r="A586" s="29"/>
      <c r="B586" s="3"/>
      <c r="C586" s="3"/>
      <c r="D586" s="3"/>
      <c r="G586" s="31"/>
    </row>
    <row r="587" spans="1:7" ht="13" x14ac:dyDescent="0.15">
      <c r="A587" s="29"/>
      <c r="B587" s="3"/>
      <c r="C587" s="3"/>
      <c r="D587" s="3"/>
      <c r="G587" s="31"/>
    </row>
    <row r="588" spans="1:7" ht="13" x14ac:dyDescent="0.15">
      <c r="A588" s="29"/>
      <c r="B588" s="3"/>
      <c r="C588" s="3"/>
      <c r="D588" s="3"/>
      <c r="G588" s="31"/>
    </row>
    <row r="589" spans="1:7" ht="13" x14ac:dyDescent="0.15">
      <c r="A589" s="29"/>
      <c r="B589" s="3"/>
      <c r="C589" s="3"/>
      <c r="D589" s="3"/>
      <c r="G589" s="31"/>
    </row>
    <row r="590" spans="1:7" ht="13" x14ac:dyDescent="0.15">
      <c r="A590" s="29"/>
      <c r="B590" s="3"/>
      <c r="C590" s="3"/>
      <c r="D590" s="3"/>
      <c r="G590" s="31"/>
    </row>
    <row r="591" spans="1:7" ht="13" x14ac:dyDescent="0.15">
      <c r="A591" s="29"/>
      <c r="B591" s="3"/>
      <c r="C591" s="3"/>
      <c r="D591" s="3"/>
      <c r="G591" s="31"/>
    </row>
    <row r="592" spans="1:7" ht="13" x14ac:dyDescent="0.15">
      <c r="A592" s="29"/>
      <c r="B592" s="3"/>
      <c r="C592" s="3"/>
      <c r="D592" s="3"/>
      <c r="G592" s="31"/>
    </row>
    <row r="593" spans="1:7" ht="13" x14ac:dyDescent="0.15">
      <c r="A593" s="29"/>
      <c r="B593" s="3"/>
      <c r="C593" s="3"/>
      <c r="D593" s="3"/>
      <c r="G593" s="31"/>
    </row>
    <row r="594" spans="1:7" ht="13" x14ac:dyDescent="0.15">
      <c r="A594" s="29"/>
      <c r="B594" s="3"/>
      <c r="C594" s="3"/>
      <c r="D594" s="3"/>
      <c r="G594" s="31"/>
    </row>
    <row r="595" spans="1:7" ht="13" x14ac:dyDescent="0.15">
      <c r="A595" s="29"/>
      <c r="B595" s="3"/>
      <c r="C595" s="3"/>
      <c r="D595" s="3"/>
      <c r="G595" s="31"/>
    </row>
    <row r="596" spans="1:7" ht="13" x14ac:dyDescent="0.15">
      <c r="A596" s="29"/>
      <c r="B596" s="3"/>
      <c r="C596" s="3"/>
      <c r="D596" s="3"/>
      <c r="G596" s="31"/>
    </row>
    <row r="597" spans="1:7" ht="13" x14ac:dyDescent="0.15">
      <c r="A597" s="29"/>
      <c r="B597" s="3"/>
      <c r="C597" s="3"/>
      <c r="D597" s="3"/>
      <c r="G597" s="31"/>
    </row>
    <row r="598" spans="1:7" ht="13" x14ac:dyDescent="0.15">
      <c r="A598" s="29"/>
      <c r="B598" s="3"/>
      <c r="C598" s="3"/>
      <c r="D598" s="3"/>
      <c r="G598" s="31"/>
    </row>
    <row r="599" spans="1:7" ht="13" x14ac:dyDescent="0.15">
      <c r="A599" s="29"/>
      <c r="B599" s="3"/>
      <c r="C599" s="3"/>
      <c r="D599" s="3"/>
      <c r="G599" s="31"/>
    </row>
    <row r="600" spans="1:7" ht="13" x14ac:dyDescent="0.15">
      <c r="A600" s="29"/>
      <c r="B600" s="3"/>
      <c r="C600" s="3"/>
      <c r="D600" s="3"/>
      <c r="G600" s="31"/>
    </row>
    <row r="601" spans="1:7" ht="13" x14ac:dyDescent="0.15">
      <c r="A601" s="29"/>
      <c r="B601" s="3"/>
      <c r="C601" s="3"/>
      <c r="D601" s="3"/>
      <c r="G601" s="31"/>
    </row>
    <row r="602" spans="1:7" ht="13" x14ac:dyDescent="0.15">
      <c r="A602" s="29"/>
      <c r="B602" s="3"/>
      <c r="C602" s="3"/>
      <c r="D602" s="3"/>
      <c r="G602" s="31"/>
    </row>
    <row r="603" spans="1:7" ht="13" x14ac:dyDescent="0.15">
      <c r="A603" s="29"/>
      <c r="B603" s="3"/>
      <c r="C603" s="3"/>
      <c r="D603" s="3"/>
      <c r="G603" s="31"/>
    </row>
    <row r="604" spans="1:7" ht="13" x14ac:dyDescent="0.15">
      <c r="A604" s="29"/>
      <c r="B604" s="3"/>
      <c r="C604" s="3"/>
      <c r="D604" s="3"/>
      <c r="G604" s="31"/>
    </row>
    <row r="605" spans="1:7" ht="13" x14ac:dyDescent="0.15">
      <c r="A605" s="29"/>
      <c r="B605" s="3"/>
      <c r="C605" s="3"/>
      <c r="D605" s="3"/>
      <c r="G605" s="31"/>
    </row>
    <row r="606" spans="1:7" ht="13" x14ac:dyDescent="0.15">
      <c r="A606" s="29"/>
      <c r="B606" s="3"/>
      <c r="C606" s="3"/>
      <c r="D606" s="3"/>
      <c r="G606" s="31"/>
    </row>
    <row r="607" spans="1:7" ht="13" x14ac:dyDescent="0.15">
      <c r="A607" s="29"/>
      <c r="B607" s="3"/>
      <c r="C607" s="3"/>
      <c r="D607" s="3"/>
      <c r="G607" s="31"/>
    </row>
    <row r="608" spans="1:7" ht="13" x14ac:dyDescent="0.15">
      <c r="A608" s="29"/>
      <c r="B608" s="3"/>
      <c r="C608" s="3"/>
      <c r="D608" s="3"/>
      <c r="G608" s="31"/>
    </row>
    <row r="609" spans="1:7" ht="13" x14ac:dyDescent="0.15">
      <c r="A609" s="29"/>
      <c r="B609" s="3"/>
      <c r="C609" s="3"/>
      <c r="D609" s="3"/>
      <c r="G609" s="31"/>
    </row>
    <row r="610" spans="1:7" ht="13" x14ac:dyDescent="0.15">
      <c r="A610" s="29"/>
      <c r="B610" s="3"/>
      <c r="C610" s="3"/>
      <c r="D610" s="3"/>
      <c r="G610" s="31"/>
    </row>
    <row r="611" spans="1:7" ht="13" x14ac:dyDescent="0.15">
      <c r="A611" s="29"/>
      <c r="B611" s="3"/>
      <c r="C611" s="3"/>
      <c r="D611" s="3"/>
      <c r="G611" s="31"/>
    </row>
    <row r="612" spans="1:7" ht="13" x14ac:dyDescent="0.15">
      <c r="A612" s="29"/>
      <c r="B612" s="3"/>
      <c r="C612" s="3"/>
      <c r="D612" s="3"/>
      <c r="G612" s="31"/>
    </row>
    <row r="613" spans="1:7" ht="13" x14ac:dyDescent="0.15">
      <c r="A613" s="29"/>
      <c r="B613" s="3"/>
      <c r="C613" s="3"/>
      <c r="D613" s="3"/>
      <c r="G613" s="31"/>
    </row>
    <row r="614" spans="1:7" ht="13" x14ac:dyDescent="0.15">
      <c r="A614" s="29"/>
      <c r="B614" s="3"/>
      <c r="C614" s="3"/>
      <c r="D614" s="3"/>
      <c r="G614" s="31"/>
    </row>
    <row r="615" spans="1:7" ht="13" x14ac:dyDescent="0.15">
      <c r="A615" s="29"/>
      <c r="B615" s="3"/>
      <c r="C615" s="3"/>
      <c r="D615" s="3"/>
      <c r="G615" s="31"/>
    </row>
    <row r="616" spans="1:7" ht="13" x14ac:dyDescent="0.15">
      <c r="A616" s="29"/>
      <c r="B616" s="3"/>
      <c r="C616" s="3"/>
      <c r="D616" s="3"/>
      <c r="G616" s="31"/>
    </row>
    <row r="617" spans="1:7" ht="13" x14ac:dyDescent="0.15">
      <c r="A617" s="29"/>
      <c r="B617" s="3"/>
      <c r="C617" s="3"/>
      <c r="D617" s="3"/>
      <c r="G617" s="31"/>
    </row>
    <row r="618" spans="1:7" ht="13" x14ac:dyDescent="0.15">
      <c r="A618" s="29"/>
      <c r="B618" s="3"/>
      <c r="C618" s="3"/>
      <c r="D618" s="3"/>
      <c r="G618" s="31"/>
    </row>
    <row r="619" spans="1:7" ht="13" x14ac:dyDescent="0.15">
      <c r="A619" s="29"/>
      <c r="B619" s="3"/>
      <c r="C619" s="3"/>
      <c r="D619" s="3"/>
      <c r="G619" s="31"/>
    </row>
    <row r="620" spans="1:7" ht="13" x14ac:dyDescent="0.15">
      <c r="A620" s="29"/>
      <c r="B620" s="3"/>
      <c r="C620" s="3"/>
      <c r="D620" s="3"/>
      <c r="G620" s="31"/>
    </row>
    <row r="621" spans="1:7" ht="13" x14ac:dyDescent="0.15">
      <c r="A621" s="29"/>
      <c r="B621" s="3"/>
      <c r="C621" s="3"/>
      <c r="D621" s="3"/>
      <c r="G621" s="31"/>
    </row>
    <row r="622" spans="1:7" ht="13" x14ac:dyDescent="0.15">
      <c r="A622" s="29"/>
      <c r="B622" s="3"/>
      <c r="C622" s="3"/>
      <c r="D622" s="3"/>
      <c r="G622" s="31"/>
    </row>
    <row r="623" spans="1:7" ht="13" x14ac:dyDescent="0.15">
      <c r="A623" s="29"/>
      <c r="B623" s="3"/>
      <c r="C623" s="3"/>
      <c r="D623" s="3"/>
      <c r="G623" s="31"/>
    </row>
    <row r="624" spans="1:7" ht="13" x14ac:dyDescent="0.15">
      <c r="A624" s="29"/>
      <c r="B624" s="3"/>
      <c r="C624" s="3"/>
      <c r="D624" s="3"/>
      <c r="G624" s="31"/>
    </row>
    <row r="625" spans="1:7" ht="13" x14ac:dyDescent="0.15">
      <c r="A625" s="29"/>
      <c r="B625" s="3"/>
      <c r="C625" s="3"/>
      <c r="D625" s="3"/>
      <c r="G625" s="31"/>
    </row>
    <row r="626" spans="1:7" ht="13" x14ac:dyDescent="0.15">
      <c r="A626" s="29"/>
      <c r="B626" s="3"/>
      <c r="C626" s="3"/>
      <c r="D626" s="3"/>
      <c r="G626" s="31"/>
    </row>
    <row r="627" spans="1:7" ht="13" x14ac:dyDescent="0.15">
      <c r="A627" s="29"/>
      <c r="B627" s="3"/>
      <c r="C627" s="3"/>
      <c r="D627" s="3"/>
      <c r="G627" s="31"/>
    </row>
    <row r="628" spans="1:7" ht="13" x14ac:dyDescent="0.15">
      <c r="A628" s="29"/>
      <c r="B628" s="3"/>
      <c r="C628" s="3"/>
      <c r="D628" s="3"/>
      <c r="G628" s="31"/>
    </row>
    <row r="629" spans="1:7" ht="13" x14ac:dyDescent="0.15">
      <c r="A629" s="29"/>
      <c r="B629" s="3"/>
      <c r="C629" s="3"/>
      <c r="D629" s="3"/>
      <c r="G629" s="31"/>
    </row>
    <row r="630" spans="1:7" ht="13" x14ac:dyDescent="0.15">
      <c r="A630" s="29"/>
      <c r="B630" s="3"/>
      <c r="C630" s="3"/>
      <c r="D630" s="3"/>
      <c r="G630" s="31"/>
    </row>
    <row r="631" spans="1:7" ht="13" x14ac:dyDescent="0.15">
      <c r="A631" s="29"/>
      <c r="B631" s="3"/>
      <c r="C631" s="3"/>
      <c r="D631" s="3"/>
      <c r="G631" s="31"/>
    </row>
    <row r="632" spans="1:7" ht="13" x14ac:dyDescent="0.15">
      <c r="A632" s="29"/>
      <c r="B632" s="3"/>
      <c r="C632" s="3"/>
      <c r="D632" s="3"/>
      <c r="G632" s="31"/>
    </row>
    <row r="633" spans="1:7" ht="13" x14ac:dyDescent="0.15">
      <c r="A633" s="29"/>
      <c r="B633" s="3"/>
      <c r="C633" s="3"/>
      <c r="D633" s="3"/>
      <c r="G633" s="31"/>
    </row>
    <row r="634" spans="1:7" ht="13" x14ac:dyDescent="0.15">
      <c r="A634" s="29"/>
      <c r="B634" s="3"/>
      <c r="C634" s="3"/>
      <c r="D634" s="3"/>
      <c r="G634" s="31"/>
    </row>
    <row r="635" spans="1:7" ht="13" x14ac:dyDescent="0.15">
      <c r="A635" s="29"/>
      <c r="B635" s="3"/>
      <c r="C635" s="3"/>
      <c r="D635" s="3"/>
      <c r="G635" s="31"/>
    </row>
    <row r="636" spans="1:7" ht="13" x14ac:dyDescent="0.15">
      <c r="A636" s="29"/>
      <c r="B636" s="3"/>
      <c r="C636" s="3"/>
      <c r="D636" s="3"/>
      <c r="G636" s="31"/>
    </row>
    <row r="637" spans="1:7" ht="13" x14ac:dyDescent="0.15">
      <c r="A637" s="29"/>
      <c r="B637" s="3"/>
      <c r="C637" s="3"/>
      <c r="D637" s="3"/>
      <c r="G637" s="31"/>
    </row>
    <row r="638" spans="1:7" ht="13" x14ac:dyDescent="0.15">
      <c r="A638" s="29"/>
      <c r="B638" s="3"/>
      <c r="C638" s="3"/>
      <c r="D638" s="3"/>
      <c r="G638" s="31"/>
    </row>
    <row r="639" spans="1:7" ht="13" x14ac:dyDescent="0.15">
      <c r="A639" s="29"/>
      <c r="B639" s="3"/>
      <c r="C639" s="3"/>
      <c r="D639" s="3"/>
      <c r="G639" s="31"/>
    </row>
    <row r="640" spans="1:7" ht="13" x14ac:dyDescent="0.15">
      <c r="A640" s="29"/>
      <c r="B640" s="3"/>
      <c r="C640" s="3"/>
      <c r="D640" s="3"/>
      <c r="G640" s="31"/>
    </row>
    <row r="641" spans="1:7" ht="13" x14ac:dyDescent="0.15">
      <c r="A641" s="29"/>
      <c r="B641" s="3"/>
      <c r="C641" s="3"/>
      <c r="D641" s="3"/>
      <c r="G641" s="31"/>
    </row>
    <row r="642" spans="1:7" ht="13" x14ac:dyDescent="0.15">
      <c r="A642" s="29"/>
      <c r="B642" s="3"/>
      <c r="C642" s="3"/>
      <c r="D642" s="3"/>
      <c r="G642" s="31"/>
    </row>
    <row r="643" spans="1:7" ht="13" x14ac:dyDescent="0.15">
      <c r="A643" s="29"/>
      <c r="B643" s="3"/>
      <c r="C643" s="3"/>
      <c r="D643" s="3"/>
      <c r="G643" s="31"/>
    </row>
    <row r="644" spans="1:7" ht="13" x14ac:dyDescent="0.15">
      <c r="A644" s="29"/>
      <c r="B644" s="3"/>
      <c r="C644" s="3"/>
      <c r="D644" s="3"/>
      <c r="G644" s="31"/>
    </row>
    <row r="645" spans="1:7" ht="13" x14ac:dyDescent="0.15">
      <c r="A645" s="29"/>
      <c r="B645" s="3"/>
      <c r="C645" s="3"/>
      <c r="D645" s="3"/>
      <c r="G645" s="31"/>
    </row>
    <row r="646" spans="1:7" ht="13" x14ac:dyDescent="0.15">
      <c r="A646" s="29"/>
      <c r="B646" s="3"/>
      <c r="C646" s="3"/>
      <c r="D646" s="3"/>
      <c r="G646" s="31"/>
    </row>
    <row r="647" spans="1:7" ht="13" x14ac:dyDescent="0.15">
      <c r="A647" s="29"/>
      <c r="B647" s="3"/>
      <c r="C647" s="3"/>
      <c r="D647" s="3"/>
      <c r="G647" s="31"/>
    </row>
    <row r="648" spans="1:7" ht="13" x14ac:dyDescent="0.15">
      <c r="A648" s="29"/>
      <c r="B648" s="3"/>
      <c r="C648" s="3"/>
      <c r="D648" s="3"/>
      <c r="G648" s="31"/>
    </row>
    <row r="649" spans="1:7" ht="13" x14ac:dyDescent="0.15">
      <c r="A649" s="29"/>
      <c r="B649" s="3"/>
      <c r="C649" s="3"/>
      <c r="D649" s="3"/>
      <c r="G649" s="31"/>
    </row>
    <row r="650" spans="1:7" ht="13" x14ac:dyDescent="0.15">
      <c r="A650" s="29"/>
      <c r="B650" s="3"/>
      <c r="C650" s="3"/>
      <c r="D650" s="3"/>
      <c r="G650" s="31"/>
    </row>
    <row r="651" spans="1:7" ht="13" x14ac:dyDescent="0.15">
      <c r="A651" s="29"/>
      <c r="B651" s="3"/>
      <c r="C651" s="3"/>
      <c r="D651" s="3"/>
      <c r="G651" s="31"/>
    </row>
    <row r="652" spans="1:7" ht="13" x14ac:dyDescent="0.15">
      <c r="A652" s="29"/>
      <c r="B652" s="3"/>
      <c r="C652" s="3"/>
      <c r="D652" s="3"/>
      <c r="G652" s="31"/>
    </row>
    <row r="653" spans="1:7" ht="13" x14ac:dyDescent="0.15">
      <c r="A653" s="29"/>
      <c r="B653" s="3"/>
      <c r="C653" s="3"/>
      <c r="D653" s="3"/>
      <c r="G653" s="31"/>
    </row>
    <row r="654" spans="1:7" ht="13" x14ac:dyDescent="0.15">
      <c r="A654" s="29"/>
      <c r="B654" s="3"/>
      <c r="C654" s="3"/>
      <c r="D654" s="3"/>
      <c r="G654" s="31"/>
    </row>
    <row r="655" spans="1:7" ht="13" x14ac:dyDescent="0.15">
      <c r="A655" s="29"/>
      <c r="B655" s="3"/>
      <c r="C655" s="3"/>
      <c r="D655" s="3"/>
      <c r="G655" s="31"/>
    </row>
    <row r="656" spans="1:7" ht="13" x14ac:dyDescent="0.15">
      <c r="A656" s="29"/>
      <c r="B656" s="3"/>
      <c r="C656" s="3"/>
      <c r="D656" s="3"/>
      <c r="G656" s="31"/>
    </row>
    <row r="657" spans="1:7" ht="13" x14ac:dyDescent="0.15">
      <c r="A657" s="29"/>
      <c r="B657" s="3"/>
      <c r="C657" s="3"/>
      <c r="D657" s="3"/>
      <c r="G657" s="31"/>
    </row>
    <row r="658" spans="1:7" ht="13" x14ac:dyDescent="0.15">
      <c r="A658" s="29"/>
      <c r="B658" s="3"/>
      <c r="C658" s="3"/>
      <c r="D658" s="3"/>
      <c r="G658" s="31"/>
    </row>
    <row r="659" spans="1:7" ht="13" x14ac:dyDescent="0.15">
      <c r="A659" s="29"/>
      <c r="B659" s="3"/>
      <c r="C659" s="3"/>
      <c r="D659" s="3"/>
      <c r="G659" s="31"/>
    </row>
    <row r="660" spans="1:7" ht="13" x14ac:dyDescent="0.15">
      <c r="A660" s="29"/>
      <c r="B660" s="3"/>
      <c r="C660" s="3"/>
      <c r="D660" s="3"/>
      <c r="G660" s="31"/>
    </row>
    <row r="661" spans="1:7" ht="13" x14ac:dyDescent="0.15">
      <c r="A661" s="29"/>
      <c r="B661" s="3"/>
      <c r="C661" s="3"/>
      <c r="D661" s="3"/>
      <c r="G661" s="31"/>
    </row>
    <row r="662" spans="1:7" ht="13" x14ac:dyDescent="0.15">
      <c r="A662" s="29"/>
      <c r="B662" s="3"/>
      <c r="C662" s="3"/>
      <c r="D662" s="3"/>
      <c r="G662" s="31"/>
    </row>
    <row r="663" spans="1:7" ht="13" x14ac:dyDescent="0.15">
      <c r="A663" s="29"/>
      <c r="B663" s="3"/>
      <c r="C663" s="3"/>
      <c r="D663" s="3"/>
      <c r="G663" s="31"/>
    </row>
    <row r="664" spans="1:7" ht="13" x14ac:dyDescent="0.15">
      <c r="A664" s="29"/>
      <c r="B664" s="3"/>
      <c r="C664" s="3"/>
      <c r="D664" s="3"/>
      <c r="G664" s="31"/>
    </row>
    <row r="665" spans="1:7" ht="13" x14ac:dyDescent="0.15">
      <c r="A665" s="29"/>
      <c r="B665" s="3"/>
      <c r="C665" s="3"/>
      <c r="D665" s="3"/>
      <c r="G665" s="31"/>
    </row>
    <row r="666" spans="1:7" ht="13" x14ac:dyDescent="0.15">
      <c r="A666" s="29"/>
      <c r="B666" s="3"/>
      <c r="C666" s="3"/>
      <c r="D666" s="3"/>
      <c r="G666" s="31"/>
    </row>
    <row r="667" spans="1:7" ht="13" x14ac:dyDescent="0.15">
      <c r="A667" s="29"/>
      <c r="B667" s="3"/>
      <c r="C667" s="3"/>
      <c r="D667" s="3"/>
      <c r="G667" s="31"/>
    </row>
    <row r="668" spans="1:7" ht="13" x14ac:dyDescent="0.15">
      <c r="A668" s="29"/>
      <c r="B668" s="3"/>
      <c r="C668" s="3"/>
      <c r="D668" s="3"/>
      <c r="G668" s="31"/>
    </row>
    <row r="669" spans="1:7" ht="13" x14ac:dyDescent="0.15">
      <c r="A669" s="29"/>
      <c r="B669" s="3"/>
      <c r="C669" s="3"/>
      <c r="D669" s="3"/>
      <c r="G669" s="31"/>
    </row>
    <row r="670" spans="1:7" ht="13" x14ac:dyDescent="0.15">
      <c r="A670" s="29"/>
      <c r="B670" s="3"/>
      <c r="C670" s="3"/>
      <c r="D670" s="3"/>
      <c r="G670" s="31"/>
    </row>
    <row r="671" spans="1:7" ht="13" x14ac:dyDescent="0.15">
      <c r="A671" s="29"/>
      <c r="B671" s="3"/>
      <c r="C671" s="3"/>
      <c r="D671" s="3"/>
      <c r="G671" s="31"/>
    </row>
    <row r="672" spans="1:7" ht="13" x14ac:dyDescent="0.15">
      <c r="A672" s="29"/>
      <c r="B672" s="3"/>
      <c r="C672" s="3"/>
      <c r="D672" s="3"/>
      <c r="G672" s="31"/>
    </row>
    <row r="673" spans="1:7" ht="13" x14ac:dyDescent="0.15">
      <c r="A673" s="29"/>
      <c r="B673" s="3"/>
      <c r="C673" s="3"/>
      <c r="D673" s="3"/>
      <c r="G673" s="31"/>
    </row>
    <row r="674" spans="1:7" ht="13" x14ac:dyDescent="0.15">
      <c r="A674" s="29"/>
      <c r="B674" s="3"/>
      <c r="C674" s="3"/>
      <c r="D674" s="3"/>
      <c r="G674" s="31"/>
    </row>
    <row r="675" spans="1:7" ht="13" x14ac:dyDescent="0.15">
      <c r="A675" s="29"/>
      <c r="B675" s="3"/>
      <c r="C675" s="3"/>
      <c r="D675" s="3"/>
      <c r="G675" s="31"/>
    </row>
    <row r="676" spans="1:7" ht="13" x14ac:dyDescent="0.15">
      <c r="A676" s="29"/>
      <c r="B676" s="3"/>
      <c r="C676" s="3"/>
      <c r="D676" s="3"/>
      <c r="G676" s="31"/>
    </row>
    <row r="677" spans="1:7" ht="13" x14ac:dyDescent="0.15">
      <c r="A677" s="29"/>
      <c r="B677" s="3"/>
      <c r="C677" s="3"/>
      <c r="D677" s="3"/>
      <c r="G677" s="31"/>
    </row>
    <row r="678" spans="1:7" ht="13" x14ac:dyDescent="0.15">
      <c r="A678" s="29"/>
      <c r="B678" s="3"/>
      <c r="C678" s="3"/>
      <c r="D678" s="3"/>
      <c r="G678" s="31"/>
    </row>
    <row r="679" spans="1:7" ht="13" x14ac:dyDescent="0.15">
      <c r="A679" s="29"/>
      <c r="B679" s="3"/>
      <c r="C679" s="3"/>
      <c r="D679" s="3"/>
      <c r="G679" s="31"/>
    </row>
    <row r="680" spans="1:7" ht="13" x14ac:dyDescent="0.15">
      <c r="A680" s="29"/>
      <c r="B680" s="3"/>
      <c r="C680" s="3"/>
      <c r="D680" s="3"/>
      <c r="G680" s="31"/>
    </row>
    <row r="681" spans="1:7" ht="13" x14ac:dyDescent="0.15">
      <c r="A681" s="29"/>
      <c r="B681" s="3"/>
      <c r="C681" s="3"/>
      <c r="D681" s="3"/>
      <c r="G681" s="31"/>
    </row>
    <row r="682" spans="1:7" ht="13" x14ac:dyDescent="0.15">
      <c r="A682" s="29"/>
      <c r="B682" s="3"/>
      <c r="C682" s="3"/>
      <c r="D682" s="3"/>
      <c r="G682" s="31"/>
    </row>
    <row r="683" spans="1:7" ht="13" x14ac:dyDescent="0.15">
      <c r="A683" s="29"/>
      <c r="B683" s="3"/>
      <c r="C683" s="3"/>
      <c r="D683" s="3"/>
      <c r="G683" s="31"/>
    </row>
    <row r="684" spans="1:7" ht="13" x14ac:dyDescent="0.15">
      <c r="A684" s="29"/>
      <c r="B684" s="3"/>
      <c r="C684" s="3"/>
      <c r="D684" s="3"/>
      <c r="G684" s="31"/>
    </row>
    <row r="685" spans="1:7" ht="13" x14ac:dyDescent="0.15">
      <c r="A685" s="29"/>
      <c r="B685" s="3"/>
      <c r="C685" s="3"/>
      <c r="D685" s="3"/>
      <c r="G685" s="31"/>
    </row>
    <row r="686" spans="1:7" ht="13" x14ac:dyDescent="0.15">
      <c r="A686" s="29"/>
      <c r="B686" s="3"/>
      <c r="C686" s="3"/>
      <c r="D686" s="3"/>
      <c r="G686" s="31"/>
    </row>
    <row r="687" spans="1:7" ht="13" x14ac:dyDescent="0.15">
      <c r="A687" s="29"/>
      <c r="B687" s="3"/>
      <c r="C687" s="3"/>
      <c r="D687" s="3"/>
      <c r="G687" s="31"/>
    </row>
    <row r="688" spans="1:7" ht="13" x14ac:dyDescent="0.15">
      <c r="A688" s="29"/>
      <c r="B688" s="3"/>
      <c r="C688" s="3"/>
      <c r="D688" s="3"/>
      <c r="G688" s="31"/>
    </row>
    <row r="689" spans="1:7" ht="13" x14ac:dyDescent="0.15">
      <c r="A689" s="29"/>
      <c r="B689" s="3"/>
      <c r="C689" s="3"/>
      <c r="D689" s="3"/>
      <c r="G689" s="31"/>
    </row>
    <row r="690" spans="1:7" ht="13" x14ac:dyDescent="0.15">
      <c r="A690" s="29"/>
      <c r="B690" s="3"/>
      <c r="C690" s="3"/>
      <c r="D690" s="3"/>
      <c r="G690" s="31"/>
    </row>
    <row r="691" spans="1:7" ht="13" x14ac:dyDescent="0.15">
      <c r="A691" s="29"/>
      <c r="B691" s="3"/>
      <c r="C691" s="3"/>
      <c r="D691" s="3"/>
      <c r="G691" s="31"/>
    </row>
    <row r="692" spans="1:7" ht="13" x14ac:dyDescent="0.15">
      <c r="A692" s="29"/>
      <c r="B692" s="3"/>
      <c r="C692" s="3"/>
      <c r="D692" s="3"/>
      <c r="G692" s="31"/>
    </row>
    <row r="693" spans="1:7" ht="13" x14ac:dyDescent="0.15">
      <c r="A693" s="29"/>
      <c r="B693" s="3"/>
      <c r="C693" s="3"/>
      <c r="D693" s="3"/>
      <c r="G693" s="31"/>
    </row>
    <row r="694" spans="1:7" ht="13" x14ac:dyDescent="0.15">
      <c r="A694" s="29"/>
      <c r="B694" s="3"/>
      <c r="C694" s="3"/>
      <c r="D694" s="3"/>
      <c r="G694" s="31"/>
    </row>
    <row r="695" spans="1:7" ht="13" x14ac:dyDescent="0.15">
      <c r="A695" s="29"/>
      <c r="B695" s="3"/>
      <c r="C695" s="3"/>
      <c r="D695" s="3"/>
      <c r="G695" s="31"/>
    </row>
    <row r="696" spans="1:7" ht="13" x14ac:dyDescent="0.15">
      <c r="A696" s="29"/>
      <c r="B696" s="3"/>
      <c r="C696" s="3"/>
      <c r="D696" s="3"/>
      <c r="G696" s="31"/>
    </row>
    <row r="697" spans="1:7" ht="13" x14ac:dyDescent="0.15">
      <c r="A697" s="29"/>
      <c r="B697" s="3"/>
      <c r="C697" s="3"/>
      <c r="D697" s="3"/>
      <c r="G697" s="31"/>
    </row>
    <row r="698" spans="1:7" ht="13" x14ac:dyDescent="0.15">
      <c r="A698" s="29"/>
      <c r="B698" s="3"/>
      <c r="C698" s="3"/>
      <c r="D698" s="3"/>
      <c r="G698" s="31"/>
    </row>
    <row r="699" spans="1:7" ht="13" x14ac:dyDescent="0.15">
      <c r="A699" s="29"/>
      <c r="B699" s="3"/>
      <c r="C699" s="3"/>
      <c r="D699" s="3"/>
      <c r="G699" s="31"/>
    </row>
    <row r="700" spans="1:7" ht="13" x14ac:dyDescent="0.15">
      <c r="A700" s="29"/>
      <c r="B700" s="3"/>
      <c r="C700" s="3"/>
      <c r="D700" s="3"/>
      <c r="G700" s="31"/>
    </row>
    <row r="701" spans="1:7" ht="13" x14ac:dyDescent="0.15">
      <c r="A701" s="29"/>
      <c r="B701" s="3"/>
      <c r="C701" s="3"/>
      <c r="D701" s="3"/>
      <c r="G701" s="31"/>
    </row>
    <row r="702" spans="1:7" ht="13" x14ac:dyDescent="0.15">
      <c r="A702" s="29"/>
      <c r="B702" s="3"/>
      <c r="C702" s="3"/>
      <c r="D702" s="3"/>
      <c r="G702" s="31"/>
    </row>
    <row r="703" spans="1:7" ht="13" x14ac:dyDescent="0.15">
      <c r="A703" s="29"/>
      <c r="B703" s="3"/>
      <c r="C703" s="3"/>
      <c r="D703" s="3"/>
      <c r="G703" s="31"/>
    </row>
    <row r="704" spans="1:7" ht="13" x14ac:dyDescent="0.15">
      <c r="A704" s="29"/>
      <c r="B704" s="3"/>
      <c r="C704" s="3"/>
      <c r="D704" s="3"/>
      <c r="G704" s="31"/>
    </row>
    <row r="705" spans="1:7" ht="13" x14ac:dyDescent="0.15">
      <c r="A705" s="29"/>
      <c r="B705" s="3"/>
      <c r="C705" s="3"/>
      <c r="D705" s="3"/>
      <c r="G705" s="31"/>
    </row>
    <row r="706" spans="1:7" ht="13" x14ac:dyDescent="0.15">
      <c r="A706" s="29"/>
      <c r="B706" s="3"/>
      <c r="C706" s="3"/>
      <c r="D706" s="3"/>
      <c r="G706" s="31"/>
    </row>
    <row r="707" spans="1:7" ht="13" x14ac:dyDescent="0.15">
      <c r="A707" s="29"/>
      <c r="B707" s="3"/>
      <c r="C707" s="3"/>
      <c r="D707" s="3"/>
      <c r="G707" s="31"/>
    </row>
    <row r="708" spans="1:7" ht="13" x14ac:dyDescent="0.15">
      <c r="A708" s="29"/>
      <c r="B708" s="3"/>
      <c r="C708" s="3"/>
      <c r="D708" s="3"/>
      <c r="G708" s="31"/>
    </row>
    <row r="709" spans="1:7" ht="13" x14ac:dyDescent="0.15">
      <c r="A709" s="29"/>
      <c r="B709" s="3"/>
      <c r="C709" s="3"/>
      <c r="D709" s="3"/>
      <c r="G709" s="31"/>
    </row>
    <row r="710" spans="1:7" ht="13" x14ac:dyDescent="0.15">
      <c r="A710" s="29"/>
      <c r="B710" s="3"/>
      <c r="C710" s="3"/>
      <c r="D710" s="3"/>
      <c r="G710" s="31"/>
    </row>
    <row r="711" spans="1:7" ht="13" x14ac:dyDescent="0.15">
      <c r="A711" s="29"/>
      <c r="B711" s="3"/>
      <c r="C711" s="3"/>
      <c r="D711" s="3"/>
      <c r="G711" s="31"/>
    </row>
    <row r="712" spans="1:7" ht="13" x14ac:dyDescent="0.15">
      <c r="A712" s="29"/>
      <c r="B712" s="3"/>
      <c r="C712" s="3"/>
      <c r="D712" s="3"/>
      <c r="G712" s="31"/>
    </row>
    <row r="713" spans="1:7" ht="13" x14ac:dyDescent="0.15">
      <c r="A713" s="29"/>
      <c r="B713" s="3"/>
      <c r="C713" s="3"/>
      <c r="D713" s="3"/>
      <c r="G713" s="31"/>
    </row>
    <row r="714" spans="1:7" ht="13" x14ac:dyDescent="0.15">
      <c r="A714" s="29"/>
      <c r="B714" s="3"/>
      <c r="C714" s="3"/>
      <c r="D714" s="3"/>
      <c r="G714" s="31"/>
    </row>
    <row r="715" spans="1:7" ht="13" x14ac:dyDescent="0.15">
      <c r="A715" s="29"/>
      <c r="B715" s="3"/>
      <c r="C715" s="3"/>
      <c r="D715" s="3"/>
      <c r="G715" s="31"/>
    </row>
    <row r="716" spans="1:7" ht="13" x14ac:dyDescent="0.15">
      <c r="A716" s="29"/>
      <c r="B716" s="3"/>
      <c r="C716" s="3"/>
      <c r="D716" s="3"/>
      <c r="G716" s="31"/>
    </row>
    <row r="717" spans="1:7" ht="13" x14ac:dyDescent="0.15">
      <c r="A717" s="29"/>
      <c r="B717" s="3"/>
      <c r="C717" s="3"/>
      <c r="D717" s="3"/>
      <c r="G717" s="31"/>
    </row>
    <row r="718" spans="1:7" ht="13" x14ac:dyDescent="0.15">
      <c r="A718" s="29"/>
      <c r="B718" s="3"/>
      <c r="C718" s="3"/>
      <c r="D718" s="3"/>
      <c r="G718" s="31"/>
    </row>
    <row r="719" spans="1:7" ht="13" x14ac:dyDescent="0.15">
      <c r="A719" s="29"/>
      <c r="B719" s="3"/>
      <c r="C719" s="3"/>
      <c r="D719" s="3"/>
      <c r="G719" s="31"/>
    </row>
    <row r="720" spans="1:7" ht="13" x14ac:dyDescent="0.15">
      <c r="A720" s="29"/>
      <c r="B720" s="3"/>
      <c r="C720" s="3"/>
      <c r="D720" s="3"/>
      <c r="G720" s="31"/>
    </row>
    <row r="721" spans="1:7" ht="13" x14ac:dyDescent="0.15">
      <c r="A721" s="29"/>
      <c r="B721" s="3"/>
      <c r="C721" s="3"/>
      <c r="D721" s="3"/>
      <c r="G721" s="31"/>
    </row>
    <row r="722" spans="1:7" ht="13" x14ac:dyDescent="0.15">
      <c r="A722" s="29"/>
      <c r="B722" s="3"/>
      <c r="C722" s="3"/>
      <c r="D722" s="3"/>
      <c r="G722" s="31"/>
    </row>
    <row r="723" spans="1:7" ht="13" x14ac:dyDescent="0.15">
      <c r="A723" s="29"/>
      <c r="B723" s="3"/>
      <c r="C723" s="3"/>
      <c r="D723" s="3"/>
      <c r="G723" s="31"/>
    </row>
    <row r="724" spans="1:7" ht="13" x14ac:dyDescent="0.15">
      <c r="A724" s="29"/>
      <c r="B724" s="3"/>
      <c r="C724" s="3"/>
      <c r="D724" s="3"/>
      <c r="G724" s="31"/>
    </row>
    <row r="725" spans="1:7" ht="13" x14ac:dyDescent="0.15">
      <c r="A725" s="29"/>
      <c r="B725" s="3"/>
      <c r="C725" s="3"/>
      <c r="D725" s="3"/>
      <c r="G725" s="31"/>
    </row>
    <row r="726" spans="1:7" ht="13" x14ac:dyDescent="0.15">
      <c r="A726" s="29"/>
      <c r="B726" s="3"/>
      <c r="C726" s="3"/>
      <c r="D726" s="3"/>
      <c r="G726" s="31"/>
    </row>
    <row r="727" spans="1:7" ht="13" x14ac:dyDescent="0.15">
      <c r="A727" s="29"/>
      <c r="B727" s="3"/>
      <c r="C727" s="3"/>
      <c r="D727" s="3"/>
      <c r="G727" s="31"/>
    </row>
    <row r="728" spans="1:7" ht="13" x14ac:dyDescent="0.15">
      <c r="A728" s="29"/>
      <c r="B728" s="3"/>
      <c r="C728" s="3"/>
      <c r="D728" s="3"/>
      <c r="G728" s="31"/>
    </row>
    <row r="729" spans="1:7" ht="13" x14ac:dyDescent="0.15">
      <c r="A729" s="29"/>
      <c r="B729" s="3"/>
      <c r="C729" s="3"/>
      <c r="D729" s="3"/>
      <c r="G729" s="31"/>
    </row>
    <row r="730" spans="1:7" ht="13" x14ac:dyDescent="0.15">
      <c r="A730" s="29"/>
      <c r="B730" s="3"/>
      <c r="C730" s="3"/>
      <c r="D730" s="3"/>
      <c r="G730" s="31"/>
    </row>
    <row r="731" spans="1:7" ht="13" x14ac:dyDescent="0.15">
      <c r="A731" s="29"/>
      <c r="B731" s="3"/>
      <c r="C731" s="3"/>
      <c r="D731" s="3"/>
      <c r="G731" s="31"/>
    </row>
    <row r="732" spans="1:7" ht="13" x14ac:dyDescent="0.15">
      <c r="A732" s="29"/>
      <c r="B732" s="3"/>
      <c r="C732" s="3"/>
      <c r="D732" s="3"/>
      <c r="G732" s="31"/>
    </row>
    <row r="733" spans="1:7" ht="13" x14ac:dyDescent="0.15">
      <c r="A733" s="29"/>
      <c r="B733" s="3"/>
      <c r="C733" s="3"/>
      <c r="D733" s="3"/>
      <c r="G733" s="31"/>
    </row>
    <row r="734" spans="1:7" ht="13" x14ac:dyDescent="0.15">
      <c r="A734" s="29"/>
      <c r="B734" s="3"/>
      <c r="C734" s="3"/>
      <c r="D734" s="3"/>
      <c r="G734" s="31"/>
    </row>
    <row r="735" spans="1:7" ht="13" x14ac:dyDescent="0.15">
      <c r="A735" s="29"/>
      <c r="B735" s="3"/>
      <c r="C735" s="3"/>
      <c r="D735" s="3"/>
      <c r="G735" s="31"/>
    </row>
    <row r="736" spans="1:7" ht="13" x14ac:dyDescent="0.15">
      <c r="A736" s="29"/>
      <c r="B736" s="3"/>
      <c r="C736" s="3"/>
      <c r="D736" s="3"/>
      <c r="G736" s="31"/>
    </row>
    <row r="737" spans="1:7" ht="13" x14ac:dyDescent="0.15">
      <c r="A737" s="29"/>
      <c r="B737" s="3"/>
      <c r="C737" s="3"/>
      <c r="D737" s="3"/>
      <c r="G737" s="31"/>
    </row>
    <row r="738" spans="1:7" ht="13" x14ac:dyDescent="0.15">
      <c r="A738" s="29"/>
      <c r="B738" s="3"/>
      <c r="C738" s="3"/>
      <c r="D738" s="3"/>
      <c r="G738" s="31"/>
    </row>
    <row r="739" spans="1:7" ht="13" x14ac:dyDescent="0.15">
      <c r="A739" s="29"/>
      <c r="B739" s="3"/>
      <c r="C739" s="3"/>
      <c r="D739" s="3"/>
      <c r="G739" s="31"/>
    </row>
    <row r="740" spans="1:7" ht="13" x14ac:dyDescent="0.15">
      <c r="A740" s="29"/>
      <c r="B740" s="3"/>
      <c r="C740" s="3"/>
      <c r="D740" s="3"/>
      <c r="G740" s="31"/>
    </row>
    <row r="741" spans="1:7" ht="13" x14ac:dyDescent="0.15">
      <c r="A741" s="29"/>
      <c r="B741" s="3"/>
      <c r="C741" s="3"/>
      <c r="D741" s="3"/>
      <c r="G741" s="31"/>
    </row>
    <row r="742" spans="1:7" ht="13" x14ac:dyDescent="0.15">
      <c r="A742" s="29"/>
      <c r="B742" s="3"/>
      <c r="C742" s="3"/>
      <c r="D742" s="3"/>
      <c r="G742" s="31"/>
    </row>
    <row r="743" spans="1:7" ht="13" x14ac:dyDescent="0.15">
      <c r="A743" s="29"/>
      <c r="B743" s="3"/>
      <c r="C743" s="3"/>
      <c r="D743" s="3"/>
      <c r="G743" s="31"/>
    </row>
    <row r="744" spans="1:7" ht="13" x14ac:dyDescent="0.15">
      <c r="A744" s="29"/>
      <c r="B744" s="3"/>
      <c r="C744" s="3"/>
      <c r="D744" s="3"/>
      <c r="G744" s="31"/>
    </row>
    <row r="745" spans="1:7" ht="13" x14ac:dyDescent="0.15">
      <c r="A745" s="29"/>
      <c r="B745" s="3"/>
      <c r="C745" s="3"/>
      <c r="D745" s="3"/>
      <c r="G745" s="31"/>
    </row>
    <row r="746" spans="1:7" ht="13" x14ac:dyDescent="0.15">
      <c r="A746" s="29"/>
      <c r="B746" s="3"/>
      <c r="C746" s="3"/>
      <c r="D746" s="3"/>
      <c r="G746" s="31"/>
    </row>
    <row r="747" spans="1:7" ht="13" x14ac:dyDescent="0.15">
      <c r="A747" s="29"/>
      <c r="B747" s="3"/>
      <c r="C747" s="3"/>
      <c r="D747" s="3"/>
      <c r="G747" s="31"/>
    </row>
    <row r="748" spans="1:7" ht="13" x14ac:dyDescent="0.15">
      <c r="A748" s="29"/>
      <c r="B748" s="3"/>
      <c r="C748" s="3"/>
      <c r="D748" s="3"/>
      <c r="G748" s="31"/>
    </row>
    <row r="749" spans="1:7" ht="13" x14ac:dyDescent="0.15">
      <c r="A749" s="29"/>
      <c r="B749" s="3"/>
      <c r="C749" s="3"/>
      <c r="D749" s="3"/>
      <c r="G749" s="31"/>
    </row>
    <row r="750" spans="1:7" ht="13" x14ac:dyDescent="0.15">
      <c r="A750" s="29"/>
      <c r="B750" s="3"/>
      <c r="C750" s="3"/>
      <c r="D750" s="3"/>
      <c r="G750" s="31"/>
    </row>
    <row r="751" spans="1:7" ht="13" x14ac:dyDescent="0.15">
      <c r="A751" s="29"/>
      <c r="B751" s="3"/>
      <c r="C751" s="3"/>
      <c r="D751" s="3"/>
      <c r="G751" s="31"/>
    </row>
    <row r="752" spans="1:7" ht="13" x14ac:dyDescent="0.15">
      <c r="A752" s="29"/>
      <c r="B752" s="3"/>
      <c r="C752" s="3"/>
      <c r="D752" s="3"/>
      <c r="G752" s="31"/>
    </row>
    <row r="753" spans="1:7" ht="13" x14ac:dyDescent="0.15">
      <c r="A753" s="29"/>
      <c r="B753" s="3"/>
      <c r="C753" s="3"/>
      <c r="D753" s="3"/>
      <c r="G753" s="31"/>
    </row>
    <row r="754" spans="1:7" ht="13" x14ac:dyDescent="0.15">
      <c r="A754" s="29"/>
      <c r="B754" s="3"/>
      <c r="C754" s="3"/>
      <c r="D754" s="3"/>
      <c r="G754" s="31"/>
    </row>
    <row r="755" spans="1:7" ht="13" x14ac:dyDescent="0.15">
      <c r="A755" s="29"/>
      <c r="B755" s="3"/>
      <c r="C755" s="3"/>
      <c r="D755" s="3"/>
      <c r="G755" s="31"/>
    </row>
    <row r="756" spans="1:7" ht="13" x14ac:dyDescent="0.15">
      <c r="A756" s="29"/>
      <c r="B756" s="3"/>
      <c r="C756" s="3"/>
      <c r="D756" s="3"/>
      <c r="G756" s="31"/>
    </row>
    <row r="757" spans="1:7" ht="13" x14ac:dyDescent="0.15">
      <c r="A757" s="29"/>
      <c r="B757" s="3"/>
      <c r="C757" s="3"/>
      <c r="D757" s="3"/>
      <c r="G757" s="31"/>
    </row>
    <row r="758" spans="1:7" ht="13" x14ac:dyDescent="0.15">
      <c r="A758" s="29"/>
      <c r="B758" s="3"/>
      <c r="C758" s="3"/>
      <c r="D758" s="3"/>
      <c r="G758" s="31"/>
    </row>
    <row r="759" spans="1:7" ht="13" x14ac:dyDescent="0.15">
      <c r="A759" s="29"/>
      <c r="B759" s="3"/>
      <c r="C759" s="3"/>
      <c r="D759" s="3"/>
      <c r="G759" s="31"/>
    </row>
    <row r="760" spans="1:7" ht="13" x14ac:dyDescent="0.15">
      <c r="A760" s="29"/>
      <c r="B760" s="3"/>
      <c r="C760" s="3"/>
      <c r="D760" s="3"/>
      <c r="G760" s="31"/>
    </row>
    <row r="761" spans="1:7" ht="13" x14ac:dyDescent="0.15">
      <c r="A761" s="29"/>
      <c r="B761" s="3"/>
      <c r="C761" s="3"/>
      <c r="D761" s="3"/>
      <c r="G761" s="31"/>
    </row>
    <row r="762" spans="1:7" ht="13" x14ac:dyDescent="0.15">
      <c r="A762" s="29"/>
      <c r="B762" s="3"/>
      <c r="C762" s="3"/>
      <c r="D762" s="3"/>
      <c r="G762" s="31"/>
    </row>
    <row r="763" spans="1:7" ht="13" x14ac:dyDescent="0.15">
      <c r="A763" s="29"/>
      <c r="B763" s="3"/>
      <c r="C763" s="3"/>
      <c r="D763" s="3"/>
      <c r="G763" s="31"/>
    </row>
    <row r="764" spans="1:7" ht="13" x14ac:dyDescent="0.15">
      <c r="A764" s="29"/>
      <c r="B764" s="3"/>
      <c r="C764" s="3"/>
      <c r="D764" s="3"/>
      <c r="G764" s="31"/>
    </row>
    <row r="765" spans="1:7" ht="13" x14ac:dyDescent="0.15">
      <c r="A765" s="29"/>
      <c r="B765" s="3"/>
      <c r="C765" s="3"/>
      <c r="D765" s="3"/>
      <c r="G765" s="31"/>
    </row>
    <row r="766" spans="1:7" ht="13" x14ac:dyDescent="0.15">
      <c r="A766" s="29"/>
      <c r="B766" s="3"/>
      <c r="C766" s="3"/>
      <c r="D766" s="3"/>
      <c r="G766" s="31"/>
    </row>
    <row r="767" spans="1:7" ht="13" x14ac:dyDescent="0.15">
      <c r="A767" s="29"/>
      <c r="B767" s="3"/>
      <c r="C767" s="3"/>
      <c r="D767" s="3"/>
      <c r="G767" s="31"/>
    </row>
    <row r="768" spans="1:7" ht="13" x14ac:dyDescent="0.15">
      <c r="A768" s="29"/>
      <c r="B768" s="3"/>
      <c r="C768" s="3"/>
      <c r="D768" s="3"/>
      <c r="G768" s="31"/>
    </row>
    <row r="769" spans="1:7" ht="13" x14ac:dyDescent="0.15">
      <c r="A769" s="29"/>
      <c r="B769" s="3"/>
      <c r="C769" s="3"/>
      <c r="D769" s="3"/>
      <c r="G769" s="31"/>
    </row>
    <row r="770" spans="1:7" ht="13" x14ac:dyDescent="0.15">
      <c r="A770" s="29"/>
      <c r="B770" s="3"/>
      <c r="C770" s="3"/>
      <c r="D770" s="3"/>
      <c r="G770" s="31"/>
    </row>
    <row r="771" spans="1:7" ht="13" x14ac:dyDescent="0.15">
      <c r="A771" s="29"/>
      <c r="B771" s="3"/>
      <c r="C771" s="3"/>
      <c r="D771" s="3"/>
      <c r="G771" s="31"/>
    </row>
    <row r="772" spans="1:7" ht="13" x14ac:dyDescent="0.15">
      <c r="A772" s="29"/>
      <c r="B772" s="3"/>
      <c r="C772" s="3"/>
      <c r="D772" s="3"/>
      <c r="G772" s="31"/>
    </row>
    <row r="773" spans="1:7" ht="13" x14ac:dyDescent="0.15">
      <c r="A773" s="29"/>
      <c r="B773" s="3"/>
      <c r="C773" s="3"/>
      <c r="D773" s="3"/>
      <c r="G773" s="31"/>
    </row>
    <row r="774" spans="1:7" ht="13" x14ac:dyDescent="0.15">
      <c r="A774" s="29"/>
      <c r="B774" s="3"/>
      <c r="C774" s="3"/>
      <c r="D774" s="3"/>
      <c r="G774" s="31"/>
    </row>
    <row r="775" spans="1:7" ht="13" x14ac:dyDescent="0.15">
      <c r="A775" s="29"/>
      <c r="B775" s="3"/>
      <c r="C775" s="3"/>
      <c r="D775" s="3"/>
      <c r="G775" s="31"/>
    </row>
    <row r="776" spans="1:7" ht="13" x14ac:dyDescent="0.15">
      <c r="A776" s="29"/>
      <c r="B776" s="3"/>
      <c r="C776" s="3"/>
      <c r="D776" s="3"/>
      <c r="G776" s="31"/>
    </row>
    <row r="777" spans="1:7" ht="13" x14ac:dyDescent="0.15">
      <c r="A777" s="29"/>
      <c r="B777" s="3"/>
      <c r="C777" s="3"/>
      <c r="D777" s="3"/>
      <c r="G777" s="31"/>
    </row>
    <row r="778" spans="1:7" ht="13" x14ac:dyDescent="0.15">
      <c r="A778" s="29"/>
      <c r="B778" s="3"/>
      <c r="C778" s="3"/>
      <c r="D778" s="3"/>
      <c r="G778" s="31"/>
    </row>
    <row r="779" spans="1:7" ht="13" x14ac:dyDescent="0.15">
      <c r="A779" s="29"/>
      <c r="B779" s="3"/>
      <c r="C779" s="3"/>
      <c r="D779" s="3"/>
      <c r="G779" s="31"/>
    </row>
    <row r="780" spans="1:7" ht="13" x14ac:dyDescent="0.15">
      <c r="A780" s="29"/>
      <c r="B780" s="3"/>
      <c r="C780" s="3"/>
      <c r="D780" s="3"/>
      <c r="G780" s="31"/>
    </row>
    <row r="781" spans="1:7" ht="13" x14ac:dyDescent="0.15">
      <c r="A781" s="29"/>
      <c r="B781" s="3"/>
      <c r="C781" s="3"/>
      <c r="D781" s="3"/>
      <c r="G781" s="31"/>
    </row>
    <row r="782" spans="1:7" ht="13" x14ac:dyDescent="0.15">
      <c r="A782" s="29"/>
      <c r="B782" s="3"/>
      <c r="C782" s="3"/>
      <c r="D782" s="3"/>
      <c r="G782" s="31"/>
    </row>
    <row r="783" spans="1:7" ht="13" x14ac:dyDescent="0.15">
      <c r="A783" s="29"/>
      <c r="B783" s="3"/>
      <c r="C783" s="3"/>
      <c r="D783" s="3"/>
      <c r="G783" s="31"/>
    </row>
    <row r="784" spans="1:7" ht="13" x14ac:dyDescent="0.15">
      <c r="A784" s="29"/>
      <c r="B784" s="3"/>
      <c r="C784" s="3"/>
      <c r="D784" s="3"/>
      <c r="G784" s="31"/>
    </row>
    <row r="785" spans="1:7" ht="13" x14ac:dyDescent="0.15">
      <c r="A785" s="29"/>
      <c r="B785" s="3"/>
      <c r="C785" s="3"/>
      <c r="D785" s="3"/>
      <c r="G785" s="31"/>
    </row>
    <row r="786" spans="1:7" ht="13" x14ac:dyDescent="0.15">
      <c r="A786" s="29"/>
      <c r="B786" s="3"/>
      <c r="C786" s="3"/>
      <c r="D786" s="3"/>
      <c r="G786" s="31"/>
    </row>
    <row r="787" spans="1:7" ht="13" x14ac:dyDescent="0.15">
      <c r="A787" s="29"/>
      <c r="B787" s="3"/>
      <c r="C787" s="3"/>
      <c r="D787" s="3"/>
      <c r="G787" s="31"/>
    </row>
    <row r="788" spans="1:7" ht="13" x14ac:dyDescent="0.15">
      <c r="A788" s="29"/>
      <c r="B788" s="3"/>
      <c r="C788" s="3"/>
      <c r="D788" s="3"/>
      <c r="G788" s="31"/>
    </row>
    <row r="789" spans="1:7" ht="13" x14ac:dyDescent="0.15">
      <c r="A789" s="29"/>
      <c r="B789" s="3"/>
      <c r="C789" s="3"/>
      <c r="D789" s="3"/>
      <c r="G789" s="31"/>
    </row>
    <row r="790" spans="1:7" ht="13" x14ac:dyDescent="0.15">
      <c r="A790" s="29"/>
      <c r="B790" s="3"/>
      <c r="C790" s="3"/>
      <c r="D790" s="3"/>
      <c r="G790" s="31"/>
    </row>
    <row r="791" spans="1:7" ht="13" x14ac:dyDescent="0.15">
      <c r="A791" s="29"/>
      <c r="B791" s="3"/>
      <c r="C791" s="3"/>
      <c r="D791" s="3"/>
      <c r="G791" s="31"/>
    </row>
    <row r="792" spans="1:7" ht="13" x14ac:dyDescent="0.15">
      <c r="A792" s="29"/>
      <c r="B792" s="3"/>
      <c r="C792" s="3"/>
      <c r="D792" s="3"/>
      <c r="G792" s="31"/>
    </row>
    <row r="793" spans="1:7" ht="13" x14ac:dyDescent="0.15">
      <c r="A793" s="29"/>
      <c r="B793" s="3"/>
      <c r="C793" s="3"/>
      <c r="D793" s="3"/>
      <c r="G793" s="31"/>
    </row>
    <row r="794" spans="1:7" ht="13" x14ac:dyDescent="0.15">
      <c r="A794" s="29"/>
      <c r="B794" s="3"/>
      <c r="C794" s="3"/>
      <c r="D794" s="3"/>
      <c r="G794" s="31"/>
    </row>
    <row r="795" spans="1:7" ht="13" x14ac:dyDescent="0.15">
      <c r="A795" s="29"/>
      <c r="B795" s="3"/>
      <c r="C795" s="3"/>
      <c r="D795" s="3"/>
      <c r="G795" s="31"/>
    </row>
    <row r="796" spans="1:7" ht="13" x14ac:dyDescent="0.15">
      <c r="A796" s="29"/>
      <c r="B796" s="3"/>
      <c r="C796" s="3"/>
      <c r="D796" s="3"/>
      <c r="G796" s="31"/>
    </row>
    <row r="797" spans="1:7" ht="13" x14ac:dyDescent="0.15">
      <c r="A797" s="29"/>
      <c r="B797" s="3"/>
      <c r="C797" s="3"/>
      <c r="D797" s="3"/>
      <c r="G797" s="31"/>
    </row>
    <row r="798" spans="1:7" ht="13" x14ac:dyDescent="0.15">
      <c r="A798" s="29"/>
      <c r="B798" s="3"/>
      <c r="C798" s="3"/>
      <c r="D798" s="3"/>
      <c r="G798" s="31"/>
    </row>
    <row r="799" spans="1:7" ht="13" x14ac:dyDescent="0.15">
      <c r="A799" s="29"/>
      <c r="B799" s="3"/>
      <c r="C799" s="3"/>
      <c r="D799" s="3"/>
      <c r="G799" s="31"/>
    </row>
    <row r="800" spans="1:7" ht="13" x14ac:dyDescent="0.15">
      <c r="A800" s="29"/>
      <c r="B800" s="3"/>
      <c r="C800" s="3"/>
      <c r="D800" s="3"/>
      <c r="G800" s="31"/>
    </row>
    <row r="801" spans="1:7" ht="13" x14ac:dyDescent="0.15">
      <c r="A801" s="29"/>
      <c r="B801" s="3"/>
      <c r="C801" s="3"/>
      <c r="D801" s="3"/>
      <c r="G801" s="31"/>
    </row>
    <row r="802" spans="1:7" ht="13" x14ac:dyDescent="0.15">
      <c r="A802" s="29"/>
      <c r="B802" s="3"/>
      <c r="C802" s="3"/>
      <c r="D802" s="3"/>
      <c r="G802" s="31"/>
    </row>
    <row r="803" spans="1:7" ht="13" x14ac:dyDescent="0.15">
      <c r="A803" s="29"/>
      <c r="B803" s="3"/>
      <c r="C803" s="3"/>
      <c r="D803" s="3"/>
      <c r="G803" s="31"/>
    </row>
    <row r="804" spans="1:7" ht="13" x14ac:dyDescent="0.15">
      <c r="A804" s="29"/>
      <c r="B804" s="3"/>
      <c r="C804" s="3"/>
      <c r="D804" s="3"/>
      <c r="G804" s="31"/>
    </row>
    <row r="805" spans="1:7" ht="13" x14ac:dyDescent="0.15">
      <c r="A805" s="29"/>
      <c r="B805" s="3"/>
      <c r="C805" s="3"/>
      <c r="D805" s="3"/>
      <c r="G805" s="31"/>
    </row>
    <row r="806" spans="1:7" ht="13" x14ac:dyDescent="0.15">
      <c r="A806" s="29"/>
      <c r="B806" s="3"/>
      <c r="C806" s="3"/>
      <c r="D806" s="3"/>
      <c r="G806" s="31"/>
    </row>
    <row r="807" spans="1:7" ht="13" x14ac:dyDescent="0.15">
      <c r="A807" s="29"/>
      <c r="B807" s="3"/>
      <c r="C807" s="3"/>
      <c r="D807" s="3"/>
      <c r="G807" s="31"/>
    </row>
    <row r="808" spans="1:7" ht="13" x14ac:dyDescent="0.15">
      <c r="A808" s="29"/>
      <c r="B808" s="3"/>
      <c r="C808" s="3"/>
      <c r="D808" s="3"/>
      <c r="G808" s="31"/>
    </row>
    <row r="809" spans="1:7" ht="13" x14ac:dyDescent="0.15">
      <c r="A809" s="29"/>
      <c r="B809" s="3"/>
      <c r="C809" s="3"/>
      <c r="D809" s="3"/>
      <c r="G809" s="31"/>
    </row>
    <row r="810" spans="1:7" ht="13" x14ac:dyDescent="0.15">
      <c r="A810" s="29"/>
      <c r="B810" s="3"/>
      <c r="C810" s="3"/>
      <c r="D810" s="3"/>
      <c r="G810" s="31"/>
    </row>
    <row r="811" spans="1:7" ht="13" x14ac:dyDescent="0.15">
      <c r="A811" s="29"/>
      <c r="B811" s="3"/>
      <c r="C811" s="3"/>
      <c r="D811" s="3"/>
      <c r="G811" s="31"/>
    </row>
    <row r="812" spans="1:7" ht="13" x14ac:dyDescent="0.15">
      <c r="A812" s="29"/>
      <c r="B812" s="3"/>
      <c r="C812" s="3"/>
      <c r="D812" s="3"/>
      <c r="G812" s="31"/>
    </row>
    <row r="813" spans="1:7" ht="13" x14ac:dyDescent="0.15">
      <c r="A813" s="29"/>
      <c r="B813" s="3"/>
      <c r="C813" s="3"/>
      <c r="D813" s="3"/>
      <c r="G813" s="31"/>
    </row>
    <row r="814" spans="1:7" ht="13" x14ac:dyDescent="0.15">
      <c r="A814" s="29"/>
      <c r="B814" s="3"/>
      <c r="C814" s="3"/>
      <c r="D814" s="3"/>
      <c r="G814" s="31"/>
    </row>
    <row r="815" spans="1:7" ht="13" x14ac:dyDescent="0.15">
      <c r="A815" s="29"/>
      <c r="B815" s="3"/>
      <c r="C815" s="3"/>
      <c r="D815" s="3"/>
      <c r="G815" s="31"/>
    </row>
    <row r="816" spans="1:7" ht="13" x14ac:dyDescent="0.15">
      <c r="A816" s="29"/>
      <c r="B816" s="3"/>
      <c r="C816" s="3"/>
      <c r="D816" s="3"/>
      <c r="G816" s="31"/>
    </row>
    <row r="817" spans="1:7" ht="13" x14ac:dyDescent="0.15">
      <c r="A817" s="29"/>
      <c r="B817" s="3"/>
      <c r="C817" s="3"/>
      <c r="D817" s="3"/>
      <c r="G817" s="31"/>
    </row>
    <row r="818" spans="1:7" ht="13" x14ac:dyDescent="0.15">
      <c r="A818" s="29"/>
      <c r="B818" s="3"/>
      <c r="C818" s="3"/>
      <c r="D818" s="3"/>
      <c r="G818" s="31"/>
    </row>
    <row r="819" spans="1:7" ht="13" x14ac:dyDescent="0.15">
      <c r="A819" s="29"/>
      <c r="B819" s="3"/>
      <c r="C819" s="3"/>
      <c r="D819" s="3"/>
      <c r="G819" s="31"/>
    </row>
    <row r="820" spans="1:7" ht="13" x14ac:dyDescent="0.15">
      <c r="A820" s="29"/>
      <c r="B820" s="3"/>
      <c r="C820" s="3"/>
      <c r="D820" s="3"/>
      <c r="G820" s="31"/>
    </row>
    <row r="821" spans="1:7" ht="13" x14ac:dyDescent="0.15">
      <c r="A821" s="29"/>
      <c r="B821" s="3"/>
      <c r="C821" s="3"/>
      <c r="D821" s="3"/>
      <c r="G821" s="31"/>
    </row>
    <row r="822" spans="1:7" ht="13" x14ac:dyDescent="0.15">
      <c r="A822" s="29"/>
      <c r="B822" s="3"/>
      <c r="C822" s="3"/>
      <c r="D822" s="3"/>
      <c r="G822" s="31"/>
    </row>
    <row r="823" spans="1:7" ht="13" x14ac:dyDescent="0.15">
      <c r="A823" s="29"/>
      <c r="B823" s="3"/>
      <c r="C823" s="3"/>
      <c r="D823" s="3"/>
      <c r="G823" s="31"/>
    </row>
    <row r="824" spans="1:7" ht="13" x14ac:dyDescent="0.15">
      <c r="A824" s="29"/>
      <c r="B824" s="3"/>
      <c r="C824" s="3"/>
      <c r="D824" s="3"/>
      <c r="G824" s="31"/>
    </row>
    <row r="825" spans="1:7" ht="13" x14ac:dyDescent="0.15">
      <c r="A825" s="29"/>
      <c r="B825" s="3"/>
      <c r="C825" s="3"/>
      <c r="D825" s="3"/>
      <c r="G825" s="31"/>
    </row>
    <row r="826" spans="1:7" ht="13" x14ac:dyDescent="0.15">
      <c r="A826" s="29"/>
      <c r="B826" s="3"/>
      <c r="C826" s="3"/>
      <c r="D826" s="3"/>
      <c r="G826" s="31"/>
    </row>
    <row r="827" spans="1:7" ht="13" x14ac:dyDescent="0.15">
      <c r="A827" s="29"/>
      <c r="B827" s="3"/>
      <c r="C827" s="3"/>
      <c r="D827" s="3"/>
      <c r="G827" s="31"/>
    </row>
    <row r="828" spans="1:7" ht="13" x14ac:dyDescent="0.15">
      <c r="A828" s="29"/>
      <c r="B828" s="3"/>
      <c r="C828" s="3"/>
      <c r="D828" s="3"/>
      <c r="G828" s="31"/>
    </row>
    <row r="829" spans="1:7" ht="13" x14ac:dyDescent="0.15">
      <c r="A829" s="29"/>
      <c r="B829" s="3"/>
      <c r="C829" s="3"/>
      <c r="D829" s="3"/>
      <c r="G829" s="31"/>
    </row>
    <row r="830" spans="1:7" ht="13" x14ac:dyDescent="0.15">
      <c r="A830" s="29"/>
      <c r="B830" s="3"/>
      <c r="C830" s="3"/>
      <c r="D830" s="3"/>
      <c r="G830" s="31"/>
    </row>
    <row r="831" spans="1:7" ht="13" x14ac:dyDescent="0.15">
      <c r="A831" s="29"/>
      <c r="B831" s="3"/>
      <c r="C831" s="3"/>
      <c r="D831" s="3"/>
      <c r="G831" s="31"/>
    </row>
    <row r="832" spans="1:7" ht="13" x14ac:dyDescent="0.15">
      <c r="A832" s="29"/>
      <c r="B832" s="3"/>
      <c r="C832" s="3"/>
      <c r="D832" s="3"/>
      <c r="G832" s="31"/>
    </row>
    <row r="833" spans="1:7" ht="13" x14ac:dyDescent="0.15">
      <c r="A833" s="29"/>
      <c r="B833" s="3"/>
      <c r="C833" s="3"/>
      <c r="D833" s="3"/>
      <c r="G833" s="31"/>
    </row>
    <row r="834" spans="1:7" ht="13" x14ac:dyDescent="0.15">
      <c r="A834" s="29"/>
      <c r="B834" s="3"/>
      <c r="C834" s="3"/>
      <c r="D834" s="3"/>
      <c r="G834" s="31"/>
    </row>
    <row r="835" spans="1:7" ht="13" x14ac:dyDescent="0.15">
      <c r="A835" s="29"/>
      <c r="B835" s="3"/>
      <c r="C835" s="3"/>
      <c r="D835" s="3"/>
      <c r="G835" s="31"/>
    </row>
    <row r="836" spans="1:7" ht="13" x14ac:dyDescent="0.15">
      <c r="A836" s="29"/>
      <c r="B836" s="3"/>
      <c r="C836" s="3"/>
      <c r="D836" s="3"/>
      <c r="G836" s="31"/>
    </row>
    <row r="837" spans="1:7" ht="13" x14ac:dyDescent="0.15">
      <c r="A837" s="29"/>
      <c r="B837" s="3"/>
      <c r="C837" s="3"/>
      <c r="D837" s="3"/>
      <c r="G837" s="31"/>
    </row>
    <row r="838" spans="1:7" ht="13" x14ac:dyDescent="0.15">
      <c r="A838" s="29"/>
      <c r="B838" s="3"/>
      <c r="C838" s="3"/>
      <c r="D838" s="3"/>
      <c r="G838" s="31"/>
    </row>
    <row r="839" spans="1:7" ht="13" x14ac:dyDescent="0.15">
      <c r="A839" s="29"/>
      <c r="B839" s="3"/>
      <c r="C839" s="3"/>
      <c r="D839" s="3"/>
      <c r="G839" s="31"/>
    </row>
    <row r="840" spans="1:7" ht="13" x14ac:dyDescent="0.15">
      <c r="A840" s="29"/>
      <c r="B840" s="3"/>
      <c r="C840" s="3"/>
      <c r="D840" s="3"/>
      <c r="G840" s="31"/>
    </row>
    <row r="841" spans="1:7" ht="13" x14ac:dyDescent="0.15">
      <c r="A841" s="29"/>
      <c r="B841" s="3"/>
      <c r="C841" s="3"/>
      <c r="D841" s="3"/>
      <c r="G841" s="31"/>
    </row>
    <row r="842" spans="1:7" ht="13" x14ac:dyDescent="0.15">
      <c r="A842" s="29"/>
      <c r="B842" s="3"/>
      <c r="C842" s="3"/>
      <c r="D842" s="3"/>
      <c r="G842" s="31"/>
    </row>
    <row r="843" spans="1:7" ht="13" x14ac:dyDescent="0.15">
      <c r="A843" s="29"/>
      <c r="B843" s="3"/>
      <c r="C843" s="3"/>
      <c r="D843" s="3"/>
      <c r="G843" s="31"/>
    </row>
    <row r="844" spans="1:7" ht="13" x14ac:dyDescent="0.15">
      <c r="A844" s="29"/>
      <c r="B844" s="3"/>
      <c r="C844" s="3"/>
      <c r="D844" s="3"/>
      <c r="G844" s="31"/>
    </row>
    <row r="845" spans="1:7" ht="13" x14ac:dyDescent="0.15">
      <c r="A845" s="29"/>
      <c r="B845" s="3"/>
      <c r="C845" s="3"/>
      <c r="D845" s="3"/>
      <c r="G845" s="31"/>
    </row>
    <row r="846" spans="1:7" ht="13" x14ac:dyDescent="0.15">
      <c r="A846" s="29"/>
      <c r="B846" s="3"/>
      <c r="C846" s="3"/>
      <c r="D846" s="3"/>
      <c r="G846" s="31"/>
    </row>
    <row r="847" spans="1:7" ht="13" x14ac:dyDescent="0.15">
      <c r="A847" s="29"/>
      <c r="B847" s="3"/>
      <c r="C847" s="3"/>
      <c r="D847" s="3"/>
      <c r="G847" s="31"/>
    </row>
    <row r="848" spans="1:7" ht="13" x14ac:dyDescent="0.15">
      <c r="A848" s="29"/>
      <c r="B848" s="3"/>
      <c r="C848" s="3"/>
      <c r="D848" s="3"/>
      <c r="G848" s="31"/>
    </row>
    <row r="849" spans="1:7" ht="13" x14ac:dyDescent="0.15">
      <c r="A849" s="29"/>
      <c r="B849" s="3"/>
      <c r="C849" s="3"/>
      <c r="D849" s="3"/>
      <c r="G849" s="31"/>
    </row>
    <row r="850" spans="1:7" ht="13" x14ac:dyDescent="0.15">
      <c r="A850" s="29"/>
      <c r="B850" s="3"/>
      <c r="C850" s="3"/>
      <c r="D850" s="3"/>
      <c r="G850" s="31"/>
    </row>
    <row r="851" spans="1:7" ht="13" x14ac:dyDescent="0.15">
      <c r="A851" s="29"/>
      <c r="B851" s="3"/>
      <c r="C851" s="3"/>
      <c r="D851" s="3"/>
      <c r="G851" s="31"/>
    </row>
    <row r="852" spans="1:7" ht="13" x14ac:dyDescent="0.15">
      <c r="A852" s="29"/>
      <c r="B852" s="3"/>
      <c r="C852" s="3"/>
      <c r="D852" s="3"/>
      <c r="G852" s="31"/>
    </row>
    <row r="853" spans="1:7" ht="13" x14ac:dyDescent="0.15">
      <c r="A853" s="29"/>
      <c r="B853" s="3"/>
      <c r="C853" s="3"/>
      <c r="D853" s="3"/>
      <c r="G853" s="31"/>
    </row>
    <row r="854" spans="1:7" ht="13" x14ac:dyDescent="0.15">
      <c r="A854" s="29"/>
      <c r="B854" s="3"/>
      <c r="C854" s="3"/>
      <c r="D854" s="3"/>
      <c r="G854" s="31"/>
    </row>
    <row r="855" spans="1:7" ht="13" x14ac:dyDescent="0.15">
      <c r="A855" s="29"/>
      <c r="B855" s="3"/>
      <c r="C855" s="3"/>
      <c r="D855" s="3"/>
      <c r="G855" s="31"/>
    </row>
    <row r="856" spans="1:7" ht="13" x14ac:dyDescent="0.15">
      <c r="A856" s="29"/>
      <c r="B856" s="3"/>
      <c r="C856" s="3"/>
      <c r="D856" s="3"/>
      <c r="G856" s="31"/>
    </row>
    <row r="857" spans="1:7" ht="13" x14ac:dyDescent="0.15">
      <c r="A857" s="29"/>
      <c r="B857" s="3"/>
      <c r="C857" s="3"/>
      <c r="D857" s="3"/>
      <c r="G857" s="31"/>
    </row>
    <row r="858" spans="1:7" ht="13" x14ac:dyDescent="0.15">
      <c r="A858" s="29"/>
      <c r="B858" s="3"/>
      <c r="C858" s="3"/>
      <c r="D858" s="3"/>
      <c r="G858" s="31"/>
    </row>
    <row r="859" spans="1:7" ht="13" x14ac:dyDescent="0.15">
      <c r="A859" s="29"/>
      <c r="B859" s="3"/>
      <c r="C859" s="3"/>
      <c r="D859" s="3"/>
      <c r="G859" s="31"/>
    </row>
    <row r="860" spans="1:7" ht="13" x14ac:dyDescent="0.15">
      <c r="A860" s="29"/>
      <c r="B860" s="3"/>
      <c r="C860" s="3"/>
      <c r="D860" s="3"/>
      <c r="G860" s="31"/>
    </row>
    <row r="861" spans="1:7" ht="13" x14ac:dyDescent="0.15">
      <c r="A861" s="29"/>
      <c r="B861" s="3"/>
      <c r="C861" s="3"/>
      <c r="D861" s="3"/>
      <c r="G861" s="31"/>
    </row>
    <row r="862" spans="1:7" ht="13" x14ac:dyDescent="0.15">
      <c r="A862" s="29"/>
      <c r="B862" s="3"/>
      <c r="C862" s="3"/>
      <c r="D862" s="3"/>
      <c r="G862" s="31"/>
    </row>
    <row r="863" spans="1:7" ht="13" x14ac:dyDescent="0.15">
      <c r="A863" s="29"/>
      <c r="B863" s="3"/>
      <c r="C863" s="3"/>
      <c r="D863" s="3"/>
      <c r="G863" s="31"/>
    </row>
    <row r="864" spans="1:7" ht="13" x14ac:dyDescent="0.15">
      <c r="A864" s="29"/>
      <c r="B864" s="3"/>
      <c r="C864" s="3"/>
      <c r="D864" s="3"/>
      <c r="G864" s="31"/>
    </row>
    <row r="865" spans="1:7" ht="13" x14ac:dyDescent="0.15">
      <c r="A865" s="29"/>
      <c r="B865" s="3"/>
      <c r="C865" s="3"/>
      <c r="D865" s="3"/>
      <c r="G865" s="31"/>
    </row>
    <row r="866" spans="1:7" ht="13" x14ac:dyDescent="0.15">
      <c r="A866" s="29"/>
      <c r="B866" s="3"/>
      <c r="C866" s="3"/>
      <c r="D866" s="3"/>
      <c r="G866" s="31"/>
    </row>
    <row r="867" spans="1:7" ht="13" x14ac:dyDescent="0.15">
      <c r="A867" s="29"/>
      <c r="B867" s="3"/>
      <c r="C867" s="3"/>
      <c r="D867" s="3"/>
      <c r="G867" s="31"/>
    </row>
    <row r="868" spans="1:7" ht="13" x14ac:dyDescent="0.15">
      <c r="A868" s="29"/>
      <c r="B868" s="3"/>
      <c r="C868" s="3"/>
      <c r="D868" s="3"/>
      <c r="G868" s="31"/>
    </row>
    <row r="869" spans="1:7" ht="13" x14ac:dyDescent="0.15">
      <c r="A869" s="29"/>
      <c r="B869" s="3"/>
      <c r="C869" s="3"/>
      <c r="D869" s="3"/>
      <c r="G869" s="31"/>
    </row>
    <row r="870" spans="1:7" ht="13" x14ac:dyDescent="0.15">
      <c r="A870" s="29"/>
      <c r="B870" s="3"/>
      <c r="C870" s="3"/>
      <c r="D870" s="3"/>
      <c r="G870" s="31"/>
    </row>
    <row r="871" spans="1:7" ht="13" x14ac:dyDescent="0.15">
      <c r="A871" s="29"/>
      <c r="B871" s="3"/>
      <c r="C871" s="3"/>
      <c r="D871" s="3"/>
      <c r="G871" s="31"/>
    </row>
    <row r="872" spans="1:7" ht="13" x14ac:dyDescent="0.15">
      <c r="A872" s="29"/>
      <c r="B872" s="3"/>
      <c r="C872" s="3"/>
      <c r="D872" s="3"/>
      <c r="G872" s="31"/>
    </row>
    <row r="873" spans="1:7" ht="13" x14ac:dyDescent="0.15">
      <c r="A873" s="29"/>
      <c r="B873" s="3"/>
      <c r="C873" s="3"/>
      <c r="D873" s="3"/>
      <c r="G873" s="31"/>
    </row>
    <row r="874" spans="1:7" ht="13" x14ac:dyDescent="0.15">
      <c r="A874" s="29"/>
      <c r="B874" s="3"/>
      <c r="C874" s="3"/>
      <c r="D874" s="3"/>
      <c r="G874" s="31"/>
    </row>
    <row r="875" spans="1:7" ht="13" x14ac:dyDescent="0.15">
      <c r="A875" s="29"/>
      <c r="B875" s="3"/>
      <c r="C875" s="3"/>
      <c r="D875" s="3"/>
      <c r="G875" s="31"/>
    </row>
    <row r="876" spans="1:7" ht="13" x14ac:dyDescent="0.15">
      <c r="A876" s="29"/>
      <c r="B876" s="3"/>
      <c r="C876" s="3"/>
      <c r="D876" s="3"/>
      <c r="G876" s="31"/>
    </row>
    <row r="877" spans="1:7" ht="13" x14ac:dyDescent="0.15">
      <c r="A877" s="29"/>
      <c r="B877" s="3"/>
      <c r="C877" s="3"/>
      <c r="D877" s="3"/>
      <c r="G877" s="31"/>
    </row>
    <row r="878" spans="1:7" ht="13" x14ac:dyDescent="0.15">
      <c r="A878" s="29"/>
      <c r="B878" s="3"/>
      <c r="C878" s="3"/>
      <c r="D878" s="3"/>
      <c r="G878" s="31"/>
    </row>
    <row r="879" spans="1:7" ht="13" x14ac:dyDescent="0.15">
      <c r="A879" s="29"/>
      <c r="B879" s="3"/>
      <c r="C879" s="3"/>
      <c r="D879" s="3"/>
      <c r="G879" s="31"/>
    </row>
    <row r="880" spans="1:7" ht="13" x14ac:dyDescent="0.15">
      <c r="A880" s="29"/>
      <c r="B880" s="3"/>
      <c r="C880" s="3"/>
      <c r="D880" s="3"/>
      <c r="G880" s="31"/>
    </row>
    <row r="881" spans="1:7" ht="13" x14ac:dyDescent="0.15">
      <c r="A881" s="29"/>
      <c r="B881" s="3"/>
      <c r="C881" s="3"/>
      <c r="D881" s="3"/>
      <c r="G881" s="31"/>
    </row>
    <row r="882" spans="1:7" ht="13" x14ac:dyDescent="0.15">
      <c r="A882" s="29"/>
      <c r="B882" s="3"/>
      <c r="C882" s="3"/>
      <c r="D882" s="3"/>
      <c r="G882" s="31"/>
    </row>
    <row r="883" spans="1:7" ht="13" x14ac:dyDescent="0.15">
      <c r="A883" s="29"/>
      <c r="B883" s="3"/>
      <c r="C883" s="3"/>
      <c r="D883" s="3"/>
      <c r="G883" s="31"/>
    </row>
    <row r="884" spans="1:7" ht="13" x14ac:dyDescent="0.15">
      <c r="A884" s="29"/>
      <c r="B884" s="3"/>
      <c r="C884" s="3"/>
      <c r="D884" s="3"/>
      <c r="G884" s="31"/>
    </row>
    <row r="885" spans="1:7" ht="13" x14ac:dyDescent="0.15">
      <c r="A885" s="29"/>
      <c r="B885" s="3"/>
      <c r="C885" s="3"/>
      <c r="D885" s="3"/>
      <c r="G885" s="31"/>
    </row>
    <row r="886" spans="1:7" ht="13" x14ac:dyDescent="0.15">
      <c r="A886" s="29"/>
      <c r="B886" s="3"/>
      <c r="C886" s="3"/>
      <c r="D886" s="3"/>
      <c r="G886" s="31"/>
    </row>
    <row r="887" spans="1:7" ht="13" x14ac:dyDescent="0.15">
      <c r="A887" s="29"/>
      <c r="B887" s="3"/>
      <c r="C887" s="3"/>
      <c r="D887" s="3"/>
      <c r="G887" s="31"/>
    </row>
    <row r="888" spans="1:7" ht="13" x14ac:dyDescent="0.15">
      <c r="A888" s="29"/>
      <c r="B888" s="3"/>
      <c r="C888" s="3"/>
      <c r="D888" s="3"/>
      <c r="G888" s="31"/>
    </row>
    <row r="889" spans="1:7" ht="13" x14ac:dyDescent="0.15">
      <c r="A889" s="29"/>
      <c r="B889" s="3"/>
      <c r="C889" s="3"/>
      <c r="D889" s="3"/>
      <c r="G889" s="31"/>
    </row>
    <row r="890" spans="1:7" ht="13" x14ac:dyDescent="0.15">
      <c r="A890" s="29"/>
      <c r="B890" s="3"/>
      <c r="C890" s="3"/>
      <c r="D890" s="3"/>
      <c r="G890" s="31"/>
    </row>
    <row r="891" spans="1:7" ht="13" x14ac:dyDescent="0.15">
      <c r="A891" s="29"/>
      <c r="B891" s="3"/>
      <c r="C891" s="3"/>
      <c r="D891" s="3"/>
      <c r="G891" s="31"/>
    </row>
    <row r="892" spans="1:7" ht="13" x14ac:dyDescent="0.15">
      <c r="A892" s="29"/>
      <c r="B892" s="3"/>
      <c r="C892" s="3"/>
      <c r="D892" s="3"/>
      <c r="G892" s="31"/>
    </row>
    <row r="893" spans="1:7" ht="13" x14ac:dyDescent="0.15">
      <c r="A893" s="29"/>
      <c r="B893" s="3"/>
      <c r="C893" s="3"/>
      <c r="D893" s="3"/>
      <c r="G893" s="31"/>
    </row>
    <row r="894" spans="1:7" ht="13" x14ac:dyDescent="0.15">
      <c r="A894" s="29"/>
      <c r="B894" s="3"/>
      <c r="C894" s="3"/>
      <c r="D894" s="3"/>
      <c r="G894" s="31"/>
    </row>
    <row r="895" spans="1:7" ht="13" x14ac:dyDescent="0.15">
      <c r="A895" s="29"/>
      <c r="B895" s="3"/>
      <c r="C895" s="3"/>
      <c r="D895" s="3"/>
      <c r="G895" s="31"/>
    </row>
    <row r="896" spans="1:7" ht="13" x14ac:dyDescent="0.15">
      <c r="A896" s="29"/>
      <c r="B896" s="3"/>
      <c r="C896" s="3"/>
      <c r="D896" s="3"/>
      <c r="G896" s="31"/>
    </row>
    <row r="897" spans="1:7" ht="13" x14ac:dyDescent="0.15">
      <c r="A897" s="29"/>
      <c r="B897" s="3"/>
      <c r="C897" s="3"/>
      <c r="D897" s="3"/>
      <c r="G897" s="31"/>
    </row>
    <row r="898" spans="1:7" ht="13" x14ac:dyDescent="0.15">
      <c r="A898" s="29"/>
      <c r="B898" s="3"/>
      <c r="C898" s="3"/>
      <c r="D898" s="3"/>
      <c r="G898" s="31"/>
    </row>
    <row r="899" spans="1:7" ht="13" x14ac:dyDescent="0.15">
      <c r="A899" s="29"/>
      <c r="B899" s="3"/>
      <c r="C899" s="3"/>
      <c r="D899" s="3"/>
      <c r="G899" s="31"/>
    </row>
    <row r="900" spans="1:7" ht="13" x14ac:dyDescent="0.15">
      <c r="A900" s="29"/>
      <c r="B900" s="3"/>
      <c r="C900" s="3"/>
      <c r="D900" s="3"/>
      <c r="G900" s="31"/>
    </row>
    <row r="901" spans="1:7" ht="13" x14ac:dyDescent="0.15">
      <c r="A901" s="29"/>
      <c r="B901" s="3"/>
      <c r="C901" s="3"/>
      <c r="D901" s="3"/>
      <c r="G901" s="31"/>
    </row>
    <row r="902" spans="1:7" ht="13" x14ac:dyDescent="0.15">
      <c r="A902" s="29"/>
      <c r="B902" s="3"/>
      <c r="C902" s="3"/>
      <c r="D902" s="3"/>
      <c r="G902" s="31"/>
    </row>
    <row r="903" spans="1:7" ht="13" x14ac:dyDescent="0.15">
      <c r="A903" s="29"/>
      <c r="B903" s="3"/>
      <c r="C903" s="3"/>
      <c r="D903" s="3"/>
      <c r="G903" s="31"/>
    </row>
    <row r="904" spans="1:7" ht="13" x14ac:dyDescent="0.15">
      <c r="A904" s="29"/>
      <c r="B904" s="3"/>
      <c r="C904" s="3"/>
      <c r="D904" s="3"/>
      <c r="G904" s="31"/>
    </row>
    <row r="905" spans="1:7" ht="13" x14ac:dyDescent="0.15">
      <c r="A905" s="29"/>
      <c r="B905" s="3"/>
      <c r="C905" s="3"/>
      <c r="D905" s="3"/>
      <c r="G905" s="31"/>
    </row>
    <row r="906" spans="1:7" ht="13" x14ac:dyDescent="0.15">
      <c r="A906" s="29"/>
      <c r="B906" s="3"/>
      <c r="C906" s="3"/>
      <c r="D906" s="3"/>
      <c r="G906" s="31"/>
    </row>
    <row r="907" spans="1:7" ht="13" x14ac:dyDescent="0.15">
      <c r="A907" s="29"/>
      <c r="B907" s="3"/>
      <c r="C907" s="3"/>
      <c r="D907" s="3"/>
      <c r="G907" s="31"/>
    </row>
    <row r="908" spans="1:7" ht="13" x14ac:dyDescent="0.15">
      <c r="A908" s="29"/>
      <c r="B908" s="3"/>
      <c r="C908" s="3"/>
      <c r="D908" s="3"/>
      <c r="G908" s="31"/>
    </row>
    <row r="909" spans="1:7" ht="13" x14ac:dyDescent="0.15">
      <c r="A909" s="29"/>
      <c r="B909" s="3"/>
      <c r="C909" s="3"/>
      <c r="D909" s="3"/>
      <c r="G909" s="31"/>
    </row>
    <row r="910" spans="1:7" ht="13" x14ac:dyDescent="0.15">
      <c r="A910" s="29"/>
      <c r="B910" s="3"/>
      <c r="C910" s="3"/>
      <c r="D910" s="3"/>
      <c r="G910" s="31"/>
    </row>
    <row r="911" spans="1:7" ht="13" x14ac:dyDescent="0.15">
      <c r="A911" s="29"/>
      <c r="B911" s="3"/>
      <c r="C911" s="3"/>
      <c r="D911" s="3"/>
      <c r="G911" s="31"/>
    </row>
    <row r="912" spans="1:7" ht="13" x14ac:dyDescent="0.15">
      <c r="A912" s="29"/>
      <c r="B912" s="3"/>
      <c r="C912" s="3"/>
      <c r="D912" s="3"/>
      <c r="G912" s="31"/>
    </row>
    <row r="913" spans="1:7" ht="13" x14ac:dyDescent="0.15">
      <c r="A913" s="29"/>
      <c r="B913" s="3"/>
      <c r="C913" s="3"/>
      <c r="D913" s="3"/>
      <c r="G913" s="31"/>
    </row>
    <row r="914" spans="1:7" ht="13" x14ac:dyDescent="0.15">
      <c r="A914" s="29"/>
      <c r="B914" s="3"/>
      <c r="C914" s="3"/>
      <c r="D914" s="3"/>
      <c r="G914" s="31"/>
    </row>
    <row r="915" spans="1:7" ht="13" x14ac:dyDescent="0.15">
      <c r="A915" s="29"/>
      <c r="B915" s="3"/>
      <c r="C915" s="3"/>
      <c r="D915" s="3"/>
      <c r="G915" s="31"/>
    </row>
    <row r="916" spans="1:7" ht="13" x14ac:dyDescent="0.15">
      <c r="A916" s="29"/>
      <c r="B916" s="3"/>
      <c r="C916" s="3"/>
      <c r="D916" s="3"/>
      <c r="G916" s="31"/>
    </row>
    <row r="917" spans="1:7" ht="13" x14ac:dyDescent="0.15">
      <c r="A917" s="29"/>
      <c r="B917" s="3"/>
      <c r="C917" s="3"/>
      <c r="D917" s="3"/>
      <c r="G917" s="31"/>
    </row>
    <row r="918" spans="1:7" ht="13" x14ac:dyDescent="0.15">
      <c r="A918" s="29"/>
      <c r="B918" s="3"/>
      <c r="C918" s="3"/>
      <c r="D918" s="3"/>
      <c r="G918" s="31"/>
    </row>
    <row r="919" spans="1:7" ht="13" x14ac:dyDescent="0.15">
      <c r="A919" s="29"/>
      <c r="B919" s="3"/>
      <c r="C919" s="3"/>
      <c r="D919" s="3"/>
      <c r="G919" s="31"/>
    </row>
    <row r="920" spans="1:7" ht="13" x14ac:dyDescent="0.15">
      <c r="A920" s="29"/>
      <c r="B920" s="3"/>
      <c r="C920" s="3"/>
      <c r="D920" s="3"/>
      <c r="G920" s="31"/>
    </row>
    <row r="921" spans="1:7" ht="13" x14ac:dyDescent="0.15">
      <c r="A921" s="29"/>
      <c r="B921" s="3"/>
      <c r="C921" s="3"/>
      <c r="D921" s="3"/>
      <c r="G921" s="31"/>
    </row>
    <row r="922" spans="1:7" ht="13" x14ac:dyDescent="0.15">
      <c r="A922" s="29"/>
      <c r="B922" s="3"/>
      <c r="C922" s="3"/>
      <c r="D922" s="3"/>
      <c r="G922" s="31"/>
    </row>
    <row r="923" spans="1:7" ht="13" x14ac:dyDescent="0.15">
      <c r="A923" s="29"/>
      <c r="B923" s="3"/>
      <c r="C923" s="3"/>
      <c r="D923" s="3"/>
      <c r="G923" s="31"/>
    </row>
    <row r="924" spans="1:7" ht="13" x14ac:dyDescent="0.15">
      <c r="A924" s="29"/>
      <c r="B924" s="3"/>
      <c r="C924" s="3"/>
      <c r="D924" s="3"/>
      <c r="G924" s="31"/>
    </row>
    <row r="925" spans="1:7" ht="13" x14ac:dyDescent="0.15">
      <c r="A925" s="29"/>
      <c r="B925" s="3"/>
      <c r="C925" s="3"/>
      <c r="D925" s="3"/>
      <c r="G925" s="31"/>
    </row>
    <row r="926" spans="1:7" ht="13" x14ac:dyDescent="0.15">
      <c r="A926" s="29"/>
      <c r="B926" s="3"/>
      <c r="C926" s="3"/>
      <c r="D926" s="3"/>
      <c r="G926" s="31"/>
    </row>
    <row r="927" spans="1:7" ht="13" x14ac:dyDescent="0.15">
      <c r="A927" s="29"/>
      <c r="B927" s="3"/>
      <c r="C927" s="3"/>
      <c r="D927" s="3"/>
      <c r="G927" s="31"/>
    </row>
    <row r="928" spans="1:7" ht="13" x14ac:dyDescent="0.15">
      <c r="A928" s="29"/>
      <c r="B928" s="3"/>
      <c r="C928" s="3"/>
      <c r="D928" s="3"/>
      <c r="G928" s="31"/>
    </row>
    <row r="929" spans="1:7" ht="13" x14ac:dyDescent="0.15">
      <c r="A929" s="29"/>
      <c r="B929" s="3"/>
      <c r="C929" s="3"/>
      <c r="D929" s="3"/>
      <c r="G929" s="31"/>
    </row>
    <row r="930" spans="1:7" ht="13" x14ac:dyDescent="0.15">
      <c r="A930" s="29"/>
      <c r="B930" s="3"/>
      <c r="C930" s="3"/>
      <c r="D930" s="3"/>
      <c r="G930" s="31"/>
    </row>
    <row r="931" spans="1:7" ht="13" x14ac:dyDescent="0.15">
      <c r="A931" s="29"/>
      <c r="B931" s="3"/>
      <c r="C931" s="3"/>
      <c r="D931" s="3"/>
      <c r="G931" s="31"/>
    </row>
    <row r="932" spans="1:7" ht="13" x14ac:dyDescent="0.15">
      <c r="A932" s="29"/>
      <c r="B932" s="3"/>
      <c r="C932" s="3"/>
      <c r="D932" s="3"/>
      <c r="G932" s="31"/>
    </row>
    <row r="933" spans="1:7" ht="13" x14ac:dyDescent="0.15">
      <c r="A933" s="29"/>
      <c r="B933" s="3"/>
      <c r="C933" s="3"/>
      <c r="D933" s="3"/>
      <c r="G933" s="31"/>
    </row>
    <row r="934" spans="1:7" ht="13" x14ac:dyDescent="0.15">
      <c r="A934" s="29"/>
      <c r="B934" s="3"/>
      <c r="C934" s="3"/>
      <c r="D934" s="3"/>
      <c r="G934" s="31"/>
    </row>
    <row r="935" spans="1:7" ht="13" x14ac:dyDescent="0.15">
      <c r="A935" s="29"/>
      <c r="B935" s="3"/>
      <c r="C935" s="3"/>
      <c r="D935" s="3"/>
      <c r="G935" s="31"/>
    </row>
    <row r="936" spans="1:7" ht="13" x14ac:dyDescent="0.15">
      <c r="A936" s="29"/>
      <c r="B936" s="3"/>
      <c r="C936" s="3"/>
      <c r="D936" s="3"/>
      <c r="G936" s="31"/>
    </row>
    <row r="937" spans="1:7" ht="13" x14ac:dyDescent="0.15">
      <c r="A937" s="29"/>
      <c r="B937" s="3"/>
      <c r="C937" s="3"/>
      <c r="D937" s="3"/>
      <c r="G937" s="31"/>
    </row>
    <row r="938" spans="1:7" ht="13" x14ac:dyDescent="0.15">
      <c r="A938" s="29"/>
      <c r="B938" s="3"/>
      <c r="C938" s="3"/>
      <c r="D938" s="3"/>
      <c r="G938" s="31"/>
    </row>
    <row r="939" spans="1:7" ht="13" x14ac:dyDescent="0.15">
      <c r="A939" s="29"/>
      <c r="B939" s="3"/>
      <c r="C939" s="3"/>
      <c r="D939" s="3"/>
      <c r="G939" s="31"/>
    </row>
    <row r="940" spans="1:7" ht="13" x14ac:dyDescent="0.15">
      <c r="A940" s="29"/>
      <c r="B940" s="3"/>
      <c r="C940" s="3"/>
      <c r="D940" s="3"/>
      <c r="G940" s="31"/>
    </row>
    <row r="941" spans="1:7" ht="13" x14ac:dyDescent="0.15">
      <c r="A941" s="29"/>
      <c r="B941" s="3"/>
      <c r="C941" s="3"/>
      <c r="D941" s="3"/>
      <c r="G941" s="31"/>
    </row>
    <row r="942" spans="1:7" ht="13" x14ac:dyDescent="0.15">
      <c r="A942" s="29"/>
      <c r="B942" s="3"/>
      <c r="C942" s="3"/>
      <c r="D942" s="3"/>
      <c r="G942" s="31"/>
    </row>
    <row r="943" spans="1:7" ht="13" x14ac:dyDescent="0.15">
      <c r="A943" s="29"/>
      <c r="B943" s="3"/>
      <c r="C943" s="3"/>
      <c r="D943" s="3"/>
      <c r="G943" s="31"/>
    </row>
    <row r="944" spans="1:7" ht="13" x14ac:dyDescent="0.15">
      <c r="A944" s="29"/>
      <c r="B944" s="3"/>
      <c r="C944" s="3"/>
      <c r="D944" s="3"/>
      <c r="G944" s="31"/>
    </row>
    <row r="945" spans="1:7" ht="13" x14ac:dyDescent="0.15">
      <c r="A945" s="29"/>
      <c r="B945" s="3"/>
      <c r="C945" s="3"/>
      <c r="D945" s="3"/>
      <c r="G945" s="31"/>
    </row>
    <row r="946" spans="1:7" ht="13" x14ac:dyDescent="0.15">
      <c r="A946" s="29"/>
      <c r="B946" s="3"/>
      <c r="C946" s="3"/>
      <c r="D946" s="3"/>
      <c r="G946" s="31"/>
    </row>
    <row r="947" spans="1:7" ht="13" x14ac:dyDescent="0.15">
      <c r="A947" s="29"/>
      <c r="B947" s="3"/>
      <c r="C947" s="3"/>
      <c r="D947" s="3"/>
      <c r="G947" s="31"/>
    </row>
    <row r="948" spans="1:7" ht="13" x14ac:dyDescent="0.15">
      <c r="A948" s="29"/>
      <c r="B948" s="3"/>
      <c r="C948" s="3"/>
      <c r="D948" s="3"/>
      <c r="G948" s="31"/>
    </row>
    <row r="949" spans="1:7" ht="13" x14ac:dyDescent="0.15">
      <c r="A949" s="29"/>
      <c r="B949" s="3"/>
      <c r="C949" s="3"/>
      <c r="D949" s="3"/>
      <c r="G949" s="31"/>
    </row>
    <row r="950" spans="1:7" ht="13" x14ac:dyDescent="0.15">
      <c r="A950" s="29"/>
      <c r="B950" s="3"/>
      <c r="C950" s="3"/>
      <c r="D950" s="3"/>
      <c r="G950" s="31"/>
    </row>
    <row r="951" spans="1:7" ht="13" x14ac:dyDescent="0.15">
      <c r="A951" s="29"/>
      <c r="B951" s="3"/>
      <c r="C951" s="3"/>
      <c r="D951" s="3"/>
      <c r="G951" s="31"/>
    </row>
    <row r="952" spans="1:7" ht="13" x14ac:dyDescent="0.15">
      <c r="A952" s="29"/>
      <c r="B952" s="3"/>
      <c r="C952" s="3"/>
      <c r="D952" s="3"/>
      <c r="G952" s="31"/>
    </row>
    <row r="953" spans="1:7" ht="13" x14ac:dyDescent="0.15">
      <c r="A953" s="29"/>
      <c r="B953" s="3"/>
      <c r="C953" s="3"/>
      <c r="D953" s="3"/>
      <c r="G953" s="31"/>
    </row>
    <row r="954" spans="1:7" ht="13" x14ac:dyDescent="0.15">
      <c r="A954" s="29"/>
      <c r="B954" s="3"/>
      <c r="C954" s="3"/>
      <c r="D954" s="3"/>
      <c r="G954" s="31"/>
    </row>
    <row r="955" spans="1:7" ht="13" x14ac:dyDescent="0.15">
      <c r="A955" s="29"/>
      <c r="B955" s="3"/>
      <c r="C955" s="3"/>
      <c r="D955" s="3"/>
      <c r="G955" s="31"/>
    </row>
    <row r="956" spans="1:7" ht="13" x14ac:dyDescent="0.15">
      <c r="A956" s="29"/>
      <c r="B956" s="3"/>
      <c r="C956" s="3"/>
      <c r="D956" s="3"/>
      <c r="G956" s="31"/>
    </row>
    <row r="957" spans="1:7" ht="13" x14ac:dyDescent="0.15">
      <c r="A957" s="29"/>
      <c r="B957" s="3"/>
      <c r="C957" s="3"/>
      <c r="D957" s="3"/>
      <c r="G957" s="31"/>
    </row>
    <row r="958" spans="1:7" ht="13" x14ac:dyDescent="0.15">
      <c r="A958" s="29"/>
      <c r="B958" s="3"/>
      <c r="C958" s="3"/>
      <c r="D958" s="3"/>
      <c r="G958" s="31"/>
    </row>
    <row r="959" spans="1:7" ht="13" x14ac:dyDescent="0.15">
      <c r="A959" s="29"/>
      <c r="B959" s="3"/>
      <c r="C959" s="3"/>
      <c r="D959" s="3"/>
      <c r="G959" s="31"/>
    </row>
    <row r="960" spans="1:7" ht="13" x14ac:dyDescent="0.15">
      <c r="A960" s="29"/>
      <c r="B960" s="3"/>
      <c r="C960" s="3"/>
      <c r="D960" s="3"/>
      <c r="G960" s="31"/>
    </row>
    <row r="961" spans="1:7" ht="13" x14ac:dyDescent="0.15">
      <c r="A961" s="29"/>
      <c r="B961" s="3"/>
      <c r="C961" s="3"/>
      <c r="D961" s="3"/>
      <c r="G961" s="31"/>
    </row>
    <row r="962" spans="1:7" ht="13" x14ac:dyDescent="0.15">
      <c r="A962" s="29"/>
      <c r="B962" s="3"/>
      <c r="C962" s="3"/>
      <c r="D962" s="3"/>
      <c r="G962" s="31"/>
    </row>
    <row r="963" spans="1:7" ht="13" x14ac:dyDescent="0.15">
      <c r="A963" s="29"/>
      <c r="B963" s="3"/>
      <c r="C963" s="3"/>
      <c r="D963" s="3"/>
      <c r="G963" s="31"/>
    </row>
    <row r="964" spans="1:7" ht="13" x14ac:dyDescent="0.15">
      <c r="A964" s="29"/>
      <c r="B964" s="3"/>
      <c r="C964" s="3"/>
      <c r="D964" s="3"/>
      <c r="G964" s="31"/>
    </row>
    <row r="965" spans="1:7" ht="13" x14ac:dyDescent="0.15">
      <c r="A965" s="29"/>
      <c r="B965" s="3"/>
      <c r="C965" s="3"/>
      <c r="D965" s="3"/>
      <c r="G965" s="31"/>
    </row>
    <row r="966" spans="1:7" ht="13" x14ac:dyDescent="0.15">
      <c r="A966" s="29"/>
      <c r="B966" s="3"/>
      <c r="C966" s="3"/>
      <c r="D966" s="3"/>
      <c r="G966" s="31"/>
    </row>
    <row r="967" spans="1:7" ht="13" x14ac:dyDescent="0.15">
      <c r="A967" s="29"/>
      <c r="B967" s="3"/>
      <c r="C967" s="3"/>
      <c r="D967" s="3"/>
      <c r="G967" s="31"/>
    </row>
    <row r="968" spans="1:7" ht="13" x14ac:dyDescent="0.15">
      <c r="A968" s="29"/>
      <c r="B968" s="3"/>
      <c r="C968" s="3"/>
      <c r="D968" s="3"/>
      <c r="G968" s="31"/>
    </row>
    <row r="969" spans="1:7" ht="13" x14ac:dyDescent="0.15">
      <c r="A969" s="29"/>
      <c r="B969" s="3"/>
      <c r="C969" s="3"/>
      <c r="D969" s="3"/>
      <c r="G969" s="31"/>
    </row>
    <row r="970" spans="1:7" ht="13" x14ac:dyDescent="0.15">
      <c r="A970" s="29"/>
      <c r="B970" s="3"/>
      <c r="C970" s="3"/>
      <c r="D970" s="3"/>
      <c r="G970" s="31"/>
    </row>
    <row r="971" spans="1:7" ht="13" x14ac:dyDescent="0.15">
      <c r="A971" s="29"/>
      <c r="B971" s="3"/>
      <c r="C971" s="3"/>
      <c r="D971" s="3"/>
      <c r="G971" s="31"/>
    </row>
    <row r="972" spans="1:7" ht="13" x14ac:dyDescent="0.15">
      <c r="A972" s="29"/>
      <c r="B972" s="3"/>
      <c r="C972" s="3"/>
      <c r="D972" s="3"/>
      <c r="G972" s="31"/>
    </row>
    <row r="973" spans="1:7" ht="13" x14ac:dyDescent="0.15">
      <c r="A973" s="29"/>
      <c r="B973" s="3"/>
      <c r="C973" s="3"/>
      <c r="D973" s="3"/>
      <c r="G973" s="31"/>
    </row>
    <row r="974" spans="1:7" ht="13" x14ac:dyDescent="0.15">
      <c r="A974" s="29"/>
      <c r="B974" s="3"/>
      <c r="C974" s="3"/>
      <c r="D974" s="3"/>
      <c r="G974" s="31"/>
    </row>
    <row r="975" spans="1:7" ht="13" x14ac:dyDescent="0.15">
      <c r="A975" s="29"/>
      <c r="B975" s="3"/>
      <c r="C975" s="3"/>
      <c r="D975" s="3"/>
      <c r="G975" s="31"/>
    </row>
    <row r="976" spans="1:7" ht="13" x14ac:dyDescent="0.15">
      <c r="A976" s="29"/>
      <c r="B976" s="3"/>
      <c r="C976" s="3"/>
      <c r="D976" s="3"/>
      <c r="G976" s="31"/>
    </row>
    <row r="977" spans="1:7" ht="13" x14ac:dyDescent="0.15">
      <c r="A977" s="29"/>
      <c r="B977" s="3"/>
      <c r="C977" s="3"/>
      <c r="D977" s="3"/>
      <c r="G977" s="31"/>
    </row>
    <row r="978" spans="1:7" ht="13" x14ac:dyDescent="0.15">
      <c r="A978" s="29"/>
      <c r="B978" s="3"/>
      <c r="C978" s="3"/>
      <c r="D978" s="3"/>
      <c r="G978" s="31"/>
    </row>
    <row r="979" spans="1:7" ht="13" x14ac:dyDescent="0.15">
      <c r="A979" s="29"/>
      <c r="B979" s="3"/>
      <c r="C979" s="3"/>
      <c r="D979" s="3"/>
      <c r="G979" s="31"/>
    </row>
    <row r="980" spans="1:7" ht="13" x14ac:dyDescent="0.15">
      <c r="A980" s="29"/>
      <c r="B980" s="3"/>
      <c r="C980" s="3"/>
      <c r="D980" s="3"/>
      <c r="G980" s="31"/>
    </row>
    <row r="981" spans="1:7" ht="13" x14ac:dyDescent="0.15">
      <c r="A981" s="29"/>
      <c r="B981" s="3"/>
      <c r="C981" s="3"/>
      <c r="D981" s="3"/>
      <c r="G981" s="31"/>
    </row>
    <row r="982" spans="1:7" ht="13" x14ac:dyDescent="0.15">
      <c r="A982" s="29"/>
      <c r="B982" s="3"/>
      <c r="C982" s="3"/>
      <c r="D982" s="3"/>
      <c r="G982" s="31"/>
    </row>
    <row r="983" spans="1:7" ht="13" x14ac:dyDescent="0.15">
      <c r="A983" s="29"/>
      <c r="B983" s="3"/>
      <c r="C983" s="3"/>
      <c r="D983" s="3"/>
      <c r="G983" s="31"/>
    </row>
    <row r="984" spans="1:7" ht="13" x14ac:dyDescent="0.15">
      <c r="A984" s="29"/>
      <c r="B984" s="3"/>
      <c r="C984" s="3"/>
      <c r="D984" s="3"/>
      <c r="G984" s="31"/>
    </row>
    <row r="985" spans="1:7" ht="13" x14ac:dyDescent="0.15">
      <c r="A985" s="29"/>
      <c r="B985" s="3"/>
      <c r="C985" s="3"/>
      <c r="D985" s="3"/>
      <c r="G985" s="31"/>
    </row>
    <row r="986" spans="1:7" ht="13" x14ac:dyDescent="0.15">
      <c r="A986" s="29"/>
      <c r="B986" s="3"/>
      <c r="C986" s="3"/>
      <c r="D986" s="3"/>
      <c r="G986" s="31"/>
    </row>
    <row r="987" spans="1:7" ht="13" x14ac:dyDescent="0.15">
      <c r="A987" s="29"/>
      <c r="B987" s="3"/>
      <c r="C987" s="3"/>
      <c r="D987" s="3"/>
      <c r="G987" s="31"/>
    </row>
    <row r="988" spans="1:7" ht="13" x14ac:dyDescent="0.15">
      <c r="A988" s="29"/>
      <c r="B988" s="3"/>
      <c r="C988" s="3"/>
      <c r="D988" s="3"/>
      <c r="G988" s="31"/>
    </row>
    <row r="989" spans="1:7" ht="13" x14ac:dyDescent="0.15">
      <c r="A989" s="29"/>
      <c r="B989" s="3"/>
      <c r="C989" s="3"/>
      <c r="D989" s="3"/>
      <c r="G989" s="31"/>
    </row>
    <row r="990" spans="1:7" ht="13" x14ac:dyDescent="0.15">
      <c r="A990" s="29"/>
      <c r="B990" s="3"/>
      <c r="C990" s="3"/>
      <c r="D990" s="3"/>
      <c r="G990" s="31"/>
    </row>
    <row r="991" spans="1:7" ht="13" x14ac:dyDescent="0.15">
      <c r="A991" s="29"/>
      <c r="B991" s="3"/>
      <c r="C991" s="3"/>
      <c r="D991" s="3"/>
      <c r="G991" s="31"/>
    </row>
    <row r="992" spans="1:7" ht="13" x14ac:dyDescent="0.15">
      <c r="A992" s="29"/>
      <c r="B992" s="3"/>
      <c r="C992" s="3"/>
      <c r="D992" s="3"/>
      <c r="G992" s="31"/>
    </row>
    <row r="993" spans="1:7" ht="13" x14ac:dyDescent="0.15">
      <c r="A993" s="29"/>
      <c r="B993" s="3"/>
      <c r="C993" s="3"/>
      <c r="D993" s="3"/>
      <c r="G993" s="31"/>
    </row>
    <row r="994" spans="1:7" ht="13" x14ac:dyDescent="0.15">
      <c r="A994" s="29"/>
      <c r="B994" s="3"/>
      <c r="C994" s="3"/>
      <c r="D994" s="3"/>
      <c r="G994" s="31"/>
    </row>
    <row r="995" spans="1:7" ht="13" x14ac:dyDescent="0.15">
      <c r="A995" s="29"/>
      <c r="B995" s="3"/>
      <c r="C995" s="3"/>
      <c r="D995" s="3"/>
      <c r="G995" s="31"/>
    </row>
    <row r="996" spans="1:7" ht="13" x14ac:dyDescent="0.15">
      <c r="A996" s="29"/>
      <c r="B996" s="3"/>
      <c r="C996" s="3"/>
      <c r="D996" s="3"/>
      <c r="G996" s="31"/>
    </row>
    <row r="997" spans="1:7" ht="13" x14ac:dyDescent="0.15">
      <c r="A997" s="29"/>
      <c r="B997" s="3"/>
      <c r="C997" s="3"/>
      <c r="D997" s="3"/>
      <c r="G997" s="31"/>
    </row>
    <row r="998" spans="1:7" ht="13" x14ac:dyDescent="0.15">
      <c r="A998" s="29"/>
      <c r="B998" s="3"/>
      <c r="C998" s="3"/>
      <c r="D998" s="3"/>
      <c r="G998" s="31"/>
    </row>
    <row r="999" spans="1:7" ht="13" x14ac:dyDescent="0.15">
      <c r="A999" s="29"/>
      <c r="B999" s="3"/>
      <c r="C999" s="3"/>
      <c r="D999" s="3"/>
      <c r="G999" s="31"/>
    </row>
    <row r="1000" spans="1:7" ht="13" x14ac:dyDescent="0.15">
      <c r="A1000" s="29"/>
      <c r="B1000" s="3"/>
      <c r="C1000" s="3"/>
      <c r="D1000" s="3"/>
      <c r="G1000" s="31"/>
    </row>
    <row r="1001" spans="1:7" ht="13" x14ac:dyDescent="0.15">
      <c r="A1001" s="29"/>
      <c r="B1001" s="3"/>
      <c r="C1001" s="3"/>
      <c r="D1001" s="3"/>
      <c r="G1001" s="31"/>
    </row>
    <row r="1002" spans="1:7" ht="13" x14ac:dyDescent="0.15">
      <c r="A1002" s="29"/>
      <c r="B1002" s="3"/>
      <c r="C1002" s="3"/>
      <c r="D1002" s="3"/>
      <c r="G1002" s="31"/>
    </row>
    <row r="1003" spans="1:7" ht="13" x14ac:dyDescent="0.15">
      <c r="A1003" s="29"/>
      <c r="B1003" s="3"/>
      <c r="C1003" s="3"/>
      <c r="D1003" s="3"/>
      <c r="G1003" s="31"/>
    </row>
    <row r="1004" spans="1:7" ht="13" x14ac:dyDescent="0.15">
      <c r="A1004" s="29"/>
      <c r="B1004" s="3"/>
      <c r="C1004" s="3"/>
      <c r="D1004" s="3"/>
      <c r="G1004" s="31"/>
    </row>
    <row r="1005" spans="1:7" ht="13" x14ac:dyDescent="0.15">
      <c r="A1005" s="29"/>
      <c r="B1005" s="3"/>
      <c r="C1005" s="3"/>
      <c r="D1005" s="3"/>
      <c r="G1005" s="31"/>
    </row>
    <row r="1006" spans="1:7" ht="13" x14ac:dyDescent="0.15">
      <c r="A1006" s="29"/>
      <c r="B1006" s="3"/>
      <c r="C1006" s="3"/>
      <c r="D1006" s="3"/>
      <c r="G1006" s="31"/>
    </row>
    <row r="1007" spans="1:7" ht="13" x14ac:dyDescent="0.15">
      <c r="A1007" s="29"/>
      <c r="B1007" s="3"/>
      <c r="C1007" s="3"/>
      <c r="D1007" s="3"/>
      <c r="G1007" s="31"/>
    </row>
  </sheetData>
  <conditionalFormatting sqref="A38">
    <cfRule type="colorScale" priority="22">
      <colorScale>
        <cfvo type="min"/>
        <cfvo type="max"/>
        <color rgb="FF57BB8A"/>
        <color rgb="FFFFFFFF"/>
      </colorScale>
    </cfRule>
  </conditionalFormatting>
  <conditionalFormatting sqref="C1:D1048576">
    <cfRule type="containsText" dxfId="33" priority="5" operator="containsText" text="Person G">
      <formula>NOT(ISERROR(SEARCH("Person G",C1)))</formula>
    </cfRule>
    <cfRule type="containsText" dxfId="32" priority="6" operator="containsText" text="Person F">
      <formula>NOT(ISERROR(SEARCH("Person F",C1)))</formula>
    </cfRule>
    <cfRule type="containsText" dxfId="31" priority="7" operator="containsText" text="Person E">
      <formula>NOT(ISERROR(SEARCH("Person E",C1)))</formula>
    </cfRule>
    <cfRule type="containsText" dxfId="30" priority="8" operator="containsText" text="Person D">
      <formula>NOT(ISERROR(SEARCH("Person D",C1)))</formula>
    </cfRule>
    <cfRule type="containsText" dxfId="29" priority="9" operator="containsText" text="Person C">
      <formula>NOT(ISERROR(SEARCH("Person C",C1)))</formula>
    </cfRule>
    <cfRule type="containsText" dxfId="28" priority="10" operator="containsText" text="Person A">
      <formula>NOT(ISERROR(SEARCH("Person A",C1)))</formula>
    </cfRule>
  </conditionalFormatting>
  <conditionalFormatting sqref="E1:E1007">
    <cfRule type="cellIs" dxfId="27" priority="34" operator="equal">
      <formula>"DQGE23"</formula>
    </cfRule>
    <cfRule type="containsText" dxfId="26" priority="35" operator="containsText" text="FQGE27">
      <formula>NOT(ISERROR(SEARCH(("FQGE27"),(E1))))</formula>
    </cfRule>
  </conditionalFormatting>
  <conditionalFormatting sqref="E2:E1007">
    <cfRule type="cellIs" dxfId="25" priority="27" operator="equal">
      <formula>"FPGE06"</formula>
    </cfRule>
    <cfRule type="cellIs" dxfId="24" priority="28" operator="equal">
      <formula>"BPGE18"</formula>
    </cfRule>
    <cfRule type="cellIs" dxfId="23" priority="29" operator="equal">
      <formula>"LPGE35"</formula>
    </cfRule>
    <cfRule type="cellIs" dxfId="22" priority="30" operator="equal">
      <formula>"KPGE28"</formula>
    </cfRule>
    <cfRule type="cellIs" dxfId="21" priority="31" operator="equal">
      <formula>"GPGK04"</formula>
    </cfRule>
  </conditionalFormatting>
  <conditionalFormatting sqref="E84:E1007">
    <cfRule type="cellIs" dxfId="20" priority="33" operator="equal">
      <formula>"KPGE28"</formula>
    </cfRule>
  </conditionalFormatting>
  <conditionalFormatting sqref="F2:F1007">
    <cfRule type="colorScale" priority="24">
      <colorScale>
        <cfvo type="min"/>
        <cfvo type="percent" val="50"/>
        <cfvo type="max"/>
        <color rgb="FFE06666"/>
        <color rgb="FFFFD966"/>
        <color rgb="FF38761D"/>
      </colorScale>
    </cfRule>
  </conditionalFormatting>
  <conditionalFormatting sqref="G2:G1007">
    <cfRule type="colorScale" priority="25">
      <colorScale>
        <cfvo type="min"/>
        <cfvo type="percent" val="50"/>
        <cfvo type="max"/>
        <color rgb="FFE06666"/>
        <color rgb="FFFFD966"/>
        <color rgb="FF38761D"/>
      </colorScale>
    </cfRule>
  </conditionalFormatting>
  <conditionalFormatting sqref="K2:K1007">
    <cfRule type="colorScale" priority="23">
      <colorScale>
        <cfvo type="formula" val="95"/>
        <cfvo type="formula" val="97.5"/>
        <cfvo type="formula" val="100"/>
        <color rgb="FFFFFFFF"/>
        <color rgb="FFDDF2F0"/>
        <color rgb="FF57BB8A"/>
      </colorScale>
    </cfRule>
  </conditionalFormatting>
  <conditionalFormatting sqref="N2:N1007">
    <cfRule type="colorScale" priority="26">
      <colorScale>
        <cfvo type="formula" val="6.9"/>
        <cfvo type="formula" val="7.3"/>
        <cfvo type="formula" val="7.5"/>
        <color rgb="FFE67C73"/>
        <color rgb="FFFFFFFF"/>
        <color rgb="FF57BB8A"/>
      </colorScale>
    </cfRule>
  </conditionalFormatting>
  <conditionalFormatting sqref="Q2:Q1007">
    <cfRule type="containsText" dxfId="19" priority="21" operator="containsText" text="fail">
      <formula>NOT(ISERROR(SEARCH(("fail"),(Q2))))</formula>
    </cfRule>
  </conditionalFormatting>
  <conditionalFormatting sqref="R1:R1048576">
    <cfRule type="containsText" dxfId="18" priority="1" operator="containsText" text="Switch to top generator valve">
      <formula>NOT(ISERROR(SEARCH("Switch to top generator valve",R1)))</formula>
    </cfRule>
    <cfRule type="containsText" dxfId="17" priority="2" operator="containsText" text="Syringe Pump">
      <formula>NOT(ISERROR(SEARCH("Syringe Pump",R1)))</formula>
    </cfRule>
    <cfRule type="containsText" dxfId="16" priority="3" operator="containsText" text="Silicone Coated Needles (1.2x38 mm)">
      <formula>NOT(ISERROR(SEARCH("Silicone Coated Needles (1.2x38 mm)",R1)))</formula>
    </cfRule>
    <cfRule type="containsText" dxfId="15" priority="4" operator="containsText" text="Silicone Coated Needles (0.6x60 mm)">
      <formula>NOT(ISERROR(SEARCH("Silicone Coated Needles (0.6x60 mm)",R1)))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  <outlinePr summaryBelow="0" summaryRight="0"/>
  </sheetPr>
  <dimension ref="A1:S112"/>
  <sheetViews>
    <sheetView topLeftCell="O1" workbookViewId="0">
      <pane ySplit="1" topLeftCell="A2" activePane="bottomLeft" state="frozen"/>
      <selection pane="bottomLeft" activeCell="G16" sqref="G16"/>
    </sheetView>
  </sheetViews>
  <sheetFormatPr baseColWidth="10" defaultColWidth="12.5" defaultRowHeight="15.75" customHeight="1" x14ac:dyDescent="0.15"/>
  <cols>
    <col min="1" max="1" width="18.5" style="66" customWidth="1"/>
    <col min="2" max="2" width="18.5" style="42" customWidth="1"/>
    <col min="3" max="5" width="14.33203125" style="42" customWidth="1"/>
    <col min="6" max="7" width="17.1640625" style="42" customWidth="1"/>
    <col min="8" max="10" width="15.6640625" style="67" customWidth="1"/>
    <col min="11" max="11" width="18.5" style="42" customWidth="1"/>
    <col min="12" max="13" width="6.5" style="42" customWidth="1"/>
    <col min="14" max="15" width="14.33203125" style="42" customWidth="1"/>
    <col min="16" max="16" width="6.5" style="42" customWidth="1"/>
    <col min="17" max="17" width="31.5" style="42" customWidth="1"/>
    <col min="18" max="18" width="8.5" style="42" customWidth="1"/>
    <col min="19" max="19" width="37.5" style="81" customWidth="1"/>
    <col min="20" max="20" width="12.5" style="42"/>
    <col min="21" max="21" width="23.83203125" style="42" customWidth="1"/>
    <col min="22" max="16384" width="12.5" style="42"/>
  </cols>
  <sheetData>
    <row r="1" spans="1:19" s="17" customFormat="1" ht="33.75" customHeight="1" x14ac:dyDescent="0.15">
      <c r="A1" s="18" t="s">
        <v>0</v>
      </c>
      <c r="B1" s="16" t="s">
        <v>1</v>
      </c>
      <c r="C1" s="16" t="s">
        <v>2</v>
      </c>
      <c r="D1" s="16" t="s">
        <v>3</v>
      </c>
      <c r="E1" s="13" t="s">
        <v>493</v>
      </c>
      <c r="F1" s="13" t="s">
        <v>269</v>
      </c>
      <c r="G1" s="13" t="s">
        <v>445</v>
      </c>
      <c r="H1" s="15" t="s">
        <v>505</v>
      </c>
      <c r="I1" s="15" t="s">
        <v>504</v>
      </c>
      <c r="J1" s="15" t="s">
        <v>503</v>
      </c>
      <c r="K1" s="13" t="s">
        <v>4</v>
      </c>
      <c r="L1" s="16" t="s">
        <v>5</v>
      </c>
      <c r="M1" s="13" t="s">
        <v>508</v>
      </c>
      <c r="N1" s="13" t="s">
        <v>477</v>
      </c>
      <c r="O1" s="16" t="s">
        <v>6</v>
      </c>
      <c r="P1" s="16" t="s">
        <v>7</v>
      </c>
      <c r="Q1" s="16" t="s">
        <v>479</v>
      </c>
      <c r="R1" s="13" t="s">
        <v>511</v>
      </c>
      <c r="S1" s="16" t="s">
        <v>8</v>
      </c>
    </row>
    <row r="2" spans="1:19" ht="14" x14ac:dyDescent="0.15">
      <c r="A2" s="34">
        <v>44760.606249999997</v>
      </c>
      <c r="B2" s="35" t="s">
        <v>446</v>
      </c>
      <c r="C2" s="36" t="s">
        <v>494</v>
      </c>
      <c r="D2" s="36" t="s">
        <v>497</v>
      </c>
      <c r="E2" s="36" t="s">
        <v>13</v>
      </c>
      <c r="F2" s="36">
        <v>25</v>
      </c>
      <c r="G2" s="37">
        <f t="shared" ref="G2:G10" si="0">F2*37</f>
        <v>925</v>
      </c>
      <c r="H2" s="38">
        <v>0.60624999999999996</v>
      </c>
      <c r="I2" s="38">
        <v>0.59722222222222221</v>
      </c>
      <c r="J2" s="38">
        <f>Table_3[[#This Row],[End of Synthesis
(EOS) (hhmm)]]-Table_3[[#This Row],[Time of Elution
(EOE) (hhmm)]]</f>
        <v>9.0277777777777457E-3</v>
      </c>
      <c r="K2" s="36">
        <v>77.97</v>
      </c>
      <c r="L2" s="36">
        <v>0.54</v>
      </c>
      <c r="M2" s="39">
        <f t="shared" ref="M2:M8" si="1">(L2*200-60)/55</f>
        <v>0.87272727272727268</v>
      </c>
      <c r="N2" s="40">
        <f t="shared" ref="N2:N10" si="2">F2/O2</f>
        <v>5.2083333333333339</v>
      </c>
      <c r="O2" s="41">
        <v>4.8</v>
      </c>
      <c r="P2" s="36">
        <v>3.9</v>
      </c>
      <c r="Q2" s="36" t="s">
        <v>509</v>
      </c>
      <c r="R2" s="36" t="s">
        <v>447</v>
      </c>
      <c r="S2" s="36" t="s">
        <v>473</v>
      </c>
    </row>
    <row r="3" spans="1:19" ht="14" x14ac:dyDescent="0.15">
      <c r="A3" s="34">
        <v>44762.565972222219</v>
      </c>
      <c r="B3" s="35" t="s">
        <v>448</v>
      </c>
      <c r="C3" s="36" t="s">
        <v>494</v>
      </c>
      <c r="D3" s="36" t="s">
        <v>497</v>
      </c>
      <c r="E3" s="36" t="s">
        <v>13</v>
      </c>
      <c r="F3" s="36">
        <v>23.6</v>
      </c>
      <c r="G3" s="37">
        <f t="shared" si="0"/>
        <v>873.2</v>
      </c>
      <c r="H3" s="38">
        <v>0.56597222222222221</v>
      </c>
      <c r="I3" s="38">
        <v>0.55833333333333335</v>
      </c>
      <c r="J3" s="38">
        <f>Table_3[[#This Row],[End of Synthesis
(EOS) (hhmm)]]-Table_3[[#This Row],[Time of Elution
(EOE) (hhmm)]]</f>
        <v>7.6388888888888618E-3</v>
      </c>
      <c r="K3" s="36">
        <v>83.16</v>
      </c>
      <c r="L3" s="36">
        <v>0.51400000000000001</v>
      </c>
      <c r="M3" s="39">
        <f t="shared" si="1"/>
        <v>0.77818181818181809</v>
      </c>
      <c r="N3" s="40">
        <f t="shared" si="2"/>
        <v>4.916666666666667</v>
      </c>
      <c r="O3" s="41">
        <v>4.8</v>
      </c>
      <c r="P3" s="36">
        <v>3.9</v>
      </c>
      <c r="Q3" s="36" t="s">
        <v>509</v>
      </c>
      <c r="R3" s="36" t="s">
        <v>447</v>
      </c>
      <c r="S3" s="36" t="s">
        <v>473</v>
      </c>
    </row>
    <row r="4" spans="1:19" ht="14" x14ac:dyDescent="0.15">
      <c r="A4" s="34">
        <v>44768.56527777778</v>
      </c>
      <c r="B4" s="35" t="s">
        <v>452</v>
      </c>
      <c r="C4" s="36" t="s">
        <v>494</v>
      </c>
      <c r="D4" s="36" t="s">
        <v>497</v>
      </c>
      <c r="E4" s="36" t="s">
        <v>13</v>
      </c>
      <c r="F4" s="36">
        <v>22.8</v>
      </c>
      <c r="G4" s="37">
        <f t="shared" ref="G4" si="3">F4*37</f>
        <v>843.6</v>
      </c>
      <c r="H4" s="38">
        <v>0.56527777777777777</v>
      </c>
      <c r="I4" s="38">
        <v>0.55694444444444446</v>
      </c>
      <c r="J4" s="38">
        <f>Table_3[[#This Row],[End of Synthesis
(EOS) (hhmm)]]-Table_3[[#This Row],[Time of Elution
(EOE) (hhmm)]]</f>
        <v>8.3333333333333037E-3</v>
      </c>
      <c r="K4" s="36">
        <v>80.94</v>
      </c>
      <c r="L4" s="36">
        <v>0.53700000000000003</v>
      </c>
      <c r="M4" s="39">
        <f t="shared" ref="M4" si="4">(L4*200-60)/55</f>
        <v>0.86181818181818193</v>
      </c>
      <c r="N4" s="40">
        <f t="shared" ref="N4" si="5">F4/O4</f>
        <v>4.8510638297872344</v>
      </c>
      <c r="O4" s="36">
        <v>4.7</v>
      </c>
      <c r="P4" s="36">
        <v>3.9</v>
      </c>
      <c r="Q4" s="36" t="s">
        <v>509</v>
      </c>
      <c r="R4" s="36" t="s">
        <v>447</v>
      </c>
      <c r="S4" s="36" t="s">
        <v>473</v>
      </c>
    </row>
    <row r="5" spans="1:19" ht="14" x14ac:dyDescent="0.15">
      <c r="A5" s="34">
        <v>44783.54791666667</v>
      </c>
      <c r="B5" s="35" t="s">
        <v>449</v>
      </c>
      <c r="C5" s="36" t="s">
        <v>498</v>
      </c>
      <c r="D5" s="36" t="s">
        <v>497</v>
      </c>
      <c r="E5" s="36" t="s">
        <v>10</v>
      </c>
      <c r="F5" s="36">
        <v>29.5</v>
      </c>
      <c r="G5" s="37">
        <f t="shared" si="0"/>
        <v>1091.5</v>
      </c>
      <c r="H5" s="38">
        <v>0.54791666666666672</v>
      </c>
      <c r="I5" s="38">
        <v>0.54027777777777775</v>
      </c>
      <c r="J5" s="38">
        <f>Table_3[[#This Row],[End of Synthesis
(EOS) (hhmm)]]-Table_3[[#This Row],[Time of Elution
(EOE) (hhmm)]]</f>
        <v>7.6388888888889728E-3</v>
      </c>
      <c r="K5" s="36">
        <v>45.71</v>
      </c>
      <c r="L5" s="36">
        <v>0.52500000000000002</v>
      </c>
      <c r="M5" s="39">
        <f t="shared" si="1"/>
        <v>0.81818181818181823</v>
      </c>
      <c r="N5" s="40">
        <f t="shared" si="2"/>
        <v>6.2765957446808507</v>
      </c>
      <c r="O5" s="36">
        <v>4.7</v>
      </c>
      <c r="P5" s="36">
        <v>3.9</v>
      </c>
      <c r="Q5" s="36" t="s">
        <v>509</v>
      </c>
      <c r="R5" s="36" t="s">
        <v>447</v>
      </c>
      <c r="S5" s="36" t="s">
        <v>473</v>
      </c>
    </row>
    <row r="6" spans="1:19" ht="14" x14ac:dyDescent="0.15">
      <c r="A6" s="34">
        <v>44791.568055555559</v>
      </c>
      <c r="B6" s="35" t="s">
        <v>450</v>
      </c>
      <c r="C6" s="36" t="s">
        <v>498</v>
      </c>
      <c r="D6" s="36" t="s">
        <v>494</v>
      </c>
      <c r="E6" s="36" t="s">
        <v>13</v>
      </c>
      <c r="F6" s="36">
        <v>23.3</v>
      </c>
      <c r="G6" s="37">
        <f t="shared" si="0"/>
        <v>862.1</v>
      </c>
      <c r="H6" s="38">
        <v>0.56805555555555554</v>
      </c>
      <c r="I6" s="38">
        <v>0.56041666666666667</v>
      </c>
      <c r="J6" s="38">
        <f>Table_3[[#This Row],[End of Synthesis
(EOS) (hhmm)]]-Table_3[[#This Row],[Time of Elution
(EOE) (hhmm)]]</f>
        <v>7.6388888888888618E-3</v>
      </c>
      <c r="K6" s="36">
        <v>98.37</v>
      </c>
      <c r="L6" s="36">
        <v>0.48499999999999999</v>
      </c>
      <c r="M6" s="39">
        <f t="shared" si="1"/>
        <v>0.67272727272727273</v>
      </c>
      <c r="N6" s="40">
        <f t="shared" si="2"/>
        <v>4.7551020408163263</v>
      </c>
      <c r="O6" s="36">
        <v>4.9000000000000004</v>
      </c>
      <c r="P6" s="36">
        <v>3.9</v>
      </c>
      <c r="Q6" s="36" t="s">
        <v>509</v>
      </c>
      <c r="R6" s="36" t="s">
        <v>447</v>
      </c>
      <c r="S6" s="36" t="s">
        <v>473</v>
      </c>
    </row>
    <row r="7" spans="1:19" ht="14" x14ac:dyDescent="0.15">
      <c r="A7" s="34">
        <v>44792.563888888886</v>
      </c>
      <c r="B7" s="35" t="s">
        <v>451</v>
      </c>
      <c r="C7" s="36" t="s">
        <v>497</v>
      </c>
      <c r="D7" s="36" t="s">
        <v>498</v>
      </c>
      <c r="E7" s="36" t="s">
        <v>10</v>
      </c>
      <c r="F7" s="36">
        <v>32.200000000000003</v>
      </c>
      <c r="G7" s="37">
        <f t="shared" si="0"/>
        <v>1191.4000000000001</v>
      </c>
      <c r="H7" s="38">
        <v>0.56388888888888888</v>
      </c>
      <c r="I7" s="38">
        <v>0.55555555555555558</v>
      </c>
      <c r="J7" s="38">
        <f>Table_3[[#This Row],[End of Synthesis
(EOS) (hhmm)]]-Table_3[[#This Row],[Time of Elution
(EOE) (hhmm)]]</f>
        <v>8.3333333333333037E-3</v>
      </c>
      <c r="K7" s="36">
        <v>98.8</v>
      </c>
      <c r="L7" s="36">
        <v>0.499</v>
      </c>
      <c r="M7" s="39">
        <f t="shared" si="1"/>
        <v>0.72363636363636363</v>
      </c>
      <c r="N7" s="40">
        <f t="shared" si="2"/>
        <v>6.7083333333333339</v>
      </c>
      <c r="O7" s="36">
        <v>4.8</v>
      </c>
      <c r="P7" s="36">
        <v>3.9</v>
      </c>
      <c r="Q7" s="36" t="s">
        <v>509</v>
      </c>
      <c r="R7" s="36" t="s">
        <v>447</v>
      </c>
      <c r="S7" s="36" t="s">
        <v>473</v>
      </c>
    </row>
    <row r="8" spans="1:19" ht="14" x14ac:dyDescent="0.15">
      <c r="A8" s="34">
        <v>44792.59375</v>
      </c>
      <c r="B8" s="35" t="s">
        <v>453</v>
      </c>
      <c r="C8" s="36" t="s">
        <v>494</v>
      </c>
      <c r="D8" s="36" t="s">
        <v>498</v>
      </c>
      <c r="E8" s="36" t="s">
        <v>13</v>
      </c>
      <c r="F8" s="36">
        <v>25.1</v>
      </c>
      <c r="G8" s="37">
        <f t="shared" si="0"/>
        <v>928.7</v>
      </c>
      <c r="H8" s="38">
        <v>0.59375</v>
      </c>
      <c r="I8" s="38">
        <v>0.58611111111111114</v>
      </c>
      <c r="J8" s="38">
        <f>Table_3[[#This Row],[End of Synthesis
(EOS) (hhmm)]]-Table_3[[#This Row],[Time of Elution
(EOE) (hhmm)]]</f>
        <v>7.6388888888888618E-3</v>
      </c>
      <c r="K8" s="36">
        <v>95.36</v>
      </c>
      <c r="L8" s="36">
        <v>0.497</v>
      </c>
      <c r="M8" s="39">
        <f t="shared" si="1"/>
        <v>0.71636363636363642</v>
      </c>
      <c r="N8" s="40">
        <f t="shared" si="2"/>
        <v>5.229166666666667</v>
      </c>
      <c r="O8" s="36">
        <v>4.8</v>
      </c>
      <c r="P8" s="36">
        <v>3.9</v>
      </c>
      <c r="Q8" s="36" t="s">
        <v>509</v>
      </c>
      <c r="R8" s="36" t="s">
        <v>447</v>
      </c>
      <c r="S8" s="36" t="s">
        <v>473</v>
      </c>
    </row>
    <row r="9" spans="1:19" ht="16" thickBot="1" x14ac:dyDescent="0.2">
      <c r="A9" s="43">
        <v>44865.564583333333</v>
      </c>
      <c r="B9" s="44" t="s">
        <v>454</v>
      </c>
      <c r="C9" s="45" t="s">
        <v>496</v>
      </c>
      <c r="D9" s="45" t="s">
        <v>498</v>
      </c>
      <c r="E9" s="45" t="s">
        <v>10</v>
      </c>
      <c r="F9" s="45">
        <v>26</v>
      </c>
      <c r="G9" s="46">
        <f t="shared" si="0"/>
        <v>962</v>
      </c>
      <c r="H9" s="47">
        <v>0.56458333333333333</v>
      </c>
      <c r="I9" s="47">
        <v>0.55902777777777779</v>
      </c>
      <c r="J9" s="47">
        <f>Table_3[[#This Row],[End of Synthesis
(EOS) (hhmm)]]-Table_3[[#This Row],[Time of Elution
(EOE) (hhmm)]]</f>
        <v>5.5555555555555358E-3</v>
      </c>
      <c r="K9" s="45">
        <v>91.55</v>
      </c>
      <c r="L9" s="45">
        <v>0.81699999999999995</v>
      </c>
      <c r="M9" s="45" t="s">
        <v>377</v>
      </c>
      <c r="N9" s="48">
        <f t="shared" si="2"/>
        <v>5.2</v>
      </c>
      <c r="O9" s="49">
        <v>5</v>
      </c>
      <c r="P9" s="45">
        <v>4</v>
      </c>
      <c r="Q9" s="45" t="s">
        <v>510</v>
      </c>
      <c r="R9" s="45" t="s">
        <v>447</v>
      </c>
      <c r="S9" s="106" t="s">
        <v>474</v>
      </c>
    </row>
    <row r="10" spans="1:19" ht="31" thickTop="1" x14ac:dyDescent="0.15">
      <c r="A10" s="50">
        <v>45028.595833333333</v>
      </c>
      <c r="B10" s="51" t="s">
        <v>512</v>
      </c>
      <c r="C10" s="52" t="s">
        <v>497</v>
      </c>
      <c r="D10" s="52" t="s">
        <v>496</v>
      </c>
      <c r="E10" s="53" t="s">
        <v>47</v>
      </c>
      <c r="F10" s="52">
        <v>25.3</v>
      </c>
      <c r="G10" s="54">
        <f t="shared" si="0"/>
        <v>936.1</v>
      </c>
      <c r="H10" s="55">
        <v>0.59583333333333333</v>
      </c>
      <c r="I10" s="55">
        <v>0.59097222222222223</v>
      </c>
      <c r="J10" s="55">
        <f>Table_3[[#This Row],[End of Synthesis
(EOS) (hhmm)]]-Table_3[[#This Row],[Time of Elution
(EOE) (hhmm)]]</f>
        <v>4.8611111111110938E-3</v>
      </c>
      <c r="K10" s="52">
        <v>75.53</v>
      </c>
      <c r="L10" s="52">
        <v>0.82099999999999995</v>
      </c>
      <c r="M10" s="52" t="s">
        <v>377</v>
      </c>
      <c r="N10" s="56">
        <f t="shared" si="2"/>
        <v>3.563380281690141</v>
      </c>
      <c r="O10" s="57">
        <v>7.1</v>
      </c>
      <c r="P10" s="52">
        <v>4</v>
      </c>
      <c r="Q10" s="52" t="s">
        <v>510</v>
      </c>
      <c r="R10" s="52" t="s">
        <v>447</v>
      </c>
      <c r="S10" s="74" t="s">
        <v>455</v>
      </c>
    </row>
    <row r="11" spans="1:19" ht="45" x14ac:dyDescent="0.15">
      <c r="A11" s="50" t="s">
        <v>506</v>
      </c>
      <c r="B11" s="58" t="s">
        <v>513</v>
      </c>
      <c r="C11" s="36" t="s">
        <v>501</v>
      </c>
      <c r="D11" s="36" t="s">
        <v>494</v>
      </c>
      <c r="E11" s="36" t="s">
        <v>226</v>
      </c>
      <c r="F11" s="36" t="s">
        <v>456</v>
      </c>
      <c r="G11" s="36" t="s">
        <v>456</v>
      </c>
      <c r="H11" s="38" t="s">
        <v>456</v>
      </c>
      <c r="I11" s="38">
        <v>0.55486111111111114</v>
      </c>
      <c r="J11" s="38" t="s">
        <v>456</v>
      </c>
      <c r="K11" s="36" t="s">
        <v>456</v>
      </c>
      <c r="L11" s="36" t="s">
        <v>456</v>
      </c>
      <c r="M11" s="36" t="s">
        <v>456</v>
      </c>
      <c r="N11" s="36" t="s">
        <v>456</v>
      </c>
      <c r="O11" s="41" t="s">
        <v>456</v>
      </c>
      <c r="P11" s="36" t="s">
        <v>456</v>
      </c>
      <c r="Q11" s="36" t="s">
        <v>456</v>
      </c>
      <c r="R11" s="36" t="s">
        <v>447</v>
      </c>
      <c r="S11" s="69" t="s">
        <v>457</v>
      </c>
    </row>
    <row r="12" spans="1:19" ht="14" x14ac:dyDescent="0.15">
      <c r="A12" s="59"/>
      <c r="B12" s="60"/>
      <c r="C12" s="60"/>
      <c r="D12" s="60"/>
      <c r="E12" s="60"/>
      <c r="F12" s="60"/>
      <c r="G12" s="61"/>
      <c r="H12" s="62"/>
      <c r="I12" s="62"/>
      <c r="J12" s="62"/>
      <c r="K12" s="60"/>
      <c r="L12" s="60"/>
      <c r="M12" s="60"/>
      <c r="N12" s="60"/>
      <c r="O12" s="63"/>
      <c r="P12" s="60"/>
      <c r="Q12" s="60"/>
      <c r="R12" s="60"/>
      <c r="S12" s="60"/>
    </row>
    <row r="13" spans="1:19" ht="14" x14ac:dyDescent="0.15">
      <c r="A13" s="59"/>
      <c r="B13" s="60"/>
      <c r="C13" s="60"/>
      <c r="D13" s="60"/>
      <c r="E13" s="60"/>
      <c r="F13" s="60"/>
      <c r="G13" s="61"/>
      <c r="H13" s="62"/>
      <c r="I13" s="62"/>
      <c r="J13" s="62"/>
      <c r="K13" s="60"/>
      <c r="L13" s="60"/>
      <c r="M13" s="60"/>
      <c r="N13" s="60"/>
      <c r="O13" s="63"/>
      <c r="P13" s="60"/>
      <c r="Q13" s="60"/>
      <c r="R13" s="60"/>
      <c r="S13" s="60"/>
    </row>
    <row r="14" spans="1:19" ht="14" x14ac:dyDescent="0.15">
      <c r="A14" s="59"/>
      <c r="B14" s="60"/>
      <c r="C14" s="60"/>
      <c r="D14" s="60"/>
      <c r="E14" s="60"/>
      <c r="F14" s="60"/>
      <c r="G14" s="61"/>
      <c r="H14" s="62"/>
      <c r="I14" s="62"/>
      <c r="J14" s="62"/>
      <c r="K14" s="60"/>
      <c r="L14" s="60"/>
      <c r="M14" s="60"/>
      <c r="N14" s="60"/>
      <c r="O14" s="63"/>
      <c r="P14" s="60"/>
      <c r="Q14" s="60"/>
      <c r="R14" s="60"/>
      <c r="S14" s="60"/>
    </row>
    <row r="15" spans="1:19" ht="14" x14ac:dyDescent="0.15">
      <c r="A15" s="59"/>
      <c r="B15" s="60"/>
      <c r="C15" s="60"/>
      <c r="D15" s="60"/>
      <c r="E15" s="60"/>
      <c r="F15" s="60"/>
      <c r="G15" s="61"/>
      <c r="H15" s="62"/>
      <c r="I15" s="62"/>
      <c r="J15" s="62"/>
      <c r="K15" s="60"/>
      <c r="L15" s="60"/>
      <c r="M15" s="60"/>
      <c r="N15" s="64"/>
      <c r="O15" s="63"/>
      <c r="P15" s="60"/>
      <c r="Q15" s="60"/>
      <c r="R15" s="60"/>
      <c r="S15" s="60"/>
    </row>
    <row r="16" spans="1:19" ht="14" x14ac:dyDescent="0.15">
      <c r="A16" s="59"/>
      <c r="B16" s="60"/>
      <c r="C16" s="60"/>
      <c r="D16" s="60"/>
      <c r="E16" s="60"/>
      <c r="F16" s="60"/>
      <c r="G16" s="61"/>
      <c r="H16" s="62"/>
      <c r="I16" s="62"/>
      <c r="J16" s="62"/>
      <c r="K16" s="60"/>
      <c r="L16" s="60"/>
      <c r="M16" s="60"/>
      <c r="N16" s="60"/>
      <c r="O16" s="63"/>
      <c r="P16" s="60"/>
      <c r="Q16" s="60"/>
      <c r="R16" s="60"/>
      <c r="S16" s="60"/>
    </row>
    <row r="17" spans="1:19" ht="14" x14ac:dyDescent="0.15">
      <c r="A17" s="59"/>
      <c r="B17" s="60"/>
      <c r="C17" s="60"/>
      <c r="D17" s="60"/>
      <c r="E17" s="60"/>
      <c r="F17" s="60"/>
      <c r="G17" s="61"/>
      <c r="H17" s="62"/>
      <c r="I17" s="62"/>
      <c r="J17" s="62"/>
      <c r="K17" s="60"/>
      <c r="L17" s="60"/>
      <c r="M17" s="60"/>
      <c r="N17" s="60"/>
      <c r="O17" s="63"/>
      <c r="P17" s="60"/>
      <c r="Q17" s="60"/>
      <c r="R17" s="60"/>
      <c r="S17" s="60"/>
    </row>
    <row r="18" spans="1:19" ht="14" x14ac:dyDescent="0.15">
      <c r="A18" s="59"/>
      <c r="B18" s="60"/>
      <c r="C18" s="60"/>
      <c r="D18" s="60"/>
      <c r="E18" s="60"/>
      <c r="F18" s="60"/>
      <c r="G18" s="61"/>
      <c r="H18" s="62"/>
      <c r="I18" s="62"/>
      <c r="J18" s="62"/>
      <c r="K18" s="60"/>
      <c r="L18" s="60"/>
      <c r="M18" s="60"/>
      <c r="N18" s="64"/>
      <c r="O18" s="63"/>
      <c r="P18" s="60"/>
      <c r="Q18" s="60"/>
      <c r="R18" s="60"/>
      <c r="S18" s="60"/>
    </row>
    <row r="19" spans="1:19" ht="14" x14ac:dyDescent="0.15">
      <c r="A19" s="59"/>
      <c r="B19" s="60"/>
      <c r="C19" s="60"/>
      <c r="D19" s="60"/>
      <c r="E19" s="60"/>
      <c r="F19" s="60"/>
      <c r="G19" s="61"/>
      <c r="H19" s="62"/>
      <c r="I19" s="62"/>
      <c r="J19" s="62"/>
      <c r="K19" s="60"/>
      <c r="L19" s="60"/>
      <c r="M19" s="60"/>
      <c r="N19" s="60"/>
      <c r="O19" s="65"/>
      <c r="P19" s="60"/>
      <c r="Q19" s="60"/>
      <c r="R19" s="60"/>
      <c r="S19" s="60"/>
    </row>
    <row r="20" spans="1:19" ht="14" x14ac:dyDescent="0.15">
      <c r="A20" s="59"/>
      <c r="B20" s="60"/>
      <c r="C20" s="60"/>
      <c r="D20" s="60"/>
      <c r="E20" s="60"/>
      <c r="F20" s="60"/>
      <c r="G20" s="61"/>
      <c r="H20" s="62"/>
      <c r="I20" s="62"/>
      <c r="J20" s="62"/>
      <c r="K20" s="60"/>
      <c r="L20" s="60"/>
      <c r="M20" s="60"/>
      <c r="N20" s="60"/>
      <c r="O20" s="63"/>
      <c r="P20" s="60"/>
      <c r="Q20" s="60"/>
      <c r="R20" s="60"/>
      <c r="S20" s="60"/>
    </row>
    <row r="21" spans="1:19" ht="14" x14ac:dyDescent="0.15">
      <c r="A21" s="59"/>
      <c r="B21" s="60"/>
      <c r="C21" s="60"/>
      <c r="D21" s="60"/>
      <c r="E21" s="60"/>
      <c r="F21" s="60"/>
      <c r="G21" s="61"/>
      <c r="H21" s="62"/>
      <c r="I21" s="62"/>
      <c r="J21" s="62"/>
      <c r="K21" s="60"/>
      <c r="L21" s="60"/>
      <c r="M21" s="60"/>
      <c r="N21" s="64"/>
      <c r="O21" s="60"/>
      <c r="P21" s="60"/>
      <c r="Q21" s="60"/>
      <c r="R21" s="60"/>
      <c r="S21" s="60"/>
    </row>
    <row r="22" spans="1:19" ht="14" x14ac:dyDescent="0.15">
      <c r="A22" s="59"/>
      <c r="B22" s="60"/>
      <c r="C22" s="60"/>
      <c r="D22" s="60"/>
      <c r="E22" s="60"/>
      <c r="F22" s="60"/>
      <c r="G22" s="61"/>
      <c r="H22" s="62"/>
      <c r="I22" s="62"/>
      <c r="J22" s="62"/>
      <c r="K22" s="60"/>
      <c r="L22" s="60"/>
      <c r="M22" s="60"/>
      <c r="N22" s="64"/>
      <c r="O22" s="60"/>
      <c r="P22" s="60"/>
      <c r="Q22" s="60"/>
      <c r="R22" s="60"/>
      <c r="S22" s="60"/>
    </row>
    <row r="23" spans="1:19" ht="14" x14ac:dyDescent="0.15">
      <c r="A23" s="59"/>
      <c r="B23" s="60"/>
      <c r="C23" s="60"/>
      <c r="D23" s="60"/>
      <c r="E23" s="60"/>
      <c r="F23" s="60"/>
      <c r="G23" s="61"/>
      <c r="H23" s="62"/>
      <c r="I23" s="62"/>
      <c r="J23" s="62"/>
      <c r="K23" s="60"/>
      <c r="L23" s="60"/>
      <c r="M23" s="60"/>
      <c r="N23" s="64"/>
      <c r="O23" s="60"/>
      <c r="P23" s="60"/>
      <c r="Q23" s="60"/>
      <c r="R23" s="60"/>
      <c r="S23" s="60"/>
    </row>
    <row r="24" spans="1:19" ht="14" x14ac:dyDescent="0.15">
      <c r="A24" s="59"/>
      <c r="B24" s="60"/>
      <c r="C24" s="60"/>
      <c r="D24" s="60"/>
      <c r="E24" s="60"/>
      <c r="F24" s="60"/>
      <c r="G24" s="61"/>
      <c r="H24" s="62"/>
      <c r="I24" s="62"/>
      <c r="J24" s="62"/>
      <c r="K24" s="60"/>
      <c r="L24" s="60"/>
      <c r="M24" s="60"/>
      <c r="N24" s="64"/>
      <c r="O24" s="60"/>
      <c r="P24" s="60"/>
      <c r="Q24" s="60"/>
      <c r="R24" s="60"/>
      <c r="S24" s="60"/>
    </row>
    <row r="25" spans="1:19" ht="14" x14ac:dyDescent="0.15">
      <c r="A25" s="59"/>
      <c r="B25" s="60"/>
      <c r="C25" s="60"/>
      <c r="D25" s="60"/>
      <c r="E25" s="60"/>
      <c r="F25" s="60"/>
      <c r="G25" s="61"/>
      <c r="H25" s="62"/>
      <c r="I25" s="62"/>
      <c r="J25" s="62"/>
      <c r="K25" s="60"/>
      <c r="L25" s="60"/>
      <c r="M25" s="60"/>
      <c r="N25" s="64"/>
      <c r="O25" s="60"/>
      <c r="P25" s="60"/>
      <c r="Q25" s="60"/>
      <c r="R25" s="60"/>
      <c r="S25" s="60"/>
    </row>
    <row r="26" spans="1:19" ht="14" x14ac:dyDescent="0.15">
      <c r="A26" s="59"/>
      <c r="B26" s="60"/>
      <c r="C26" s="60"/>
      <c r="D26" s="60"/>
      <c r="E26" s="60"/>
      <c r="F26" s="60"/>
      <c r="G26" s="61"/>
      <c r="H26" s="62"/>
      <c r="I26" s="62"/>
      <c r="J26" s="62"/>
      <c r="K26" s="60"/>
      <c r="L26" s="60"/>
      <c r="M26" s="60"/>
      <c r="N26" s="64"/>
      <c r="O26" s="60"/>
      <c r="P26" s="60"/>
      <c r="Q26" s="60"/>
      <c r="R26" s="60"/>
      <c r="S26" s="60"/>
    </row>
    <row r="27" spans="1:19" ht="14" x14ac:dyDescent="0.15">
      <c r="A27" s="59"/>
      <c r="B27" s="60"/>
      <c r="C27" s="60"/>
      <c r="D27" s="60"/>
      <c r="E27" s="60"/>
      <c r="F27" s="60"/>
      <c r="G27" s="61"/>
      <c r="H27" s="62"/>
      <c r="I27" s="62"/>
      <c r="J27" s="62"/>
      <c r="K27" s="60"/>
      <c r="L27" s="60"/>
      <c r="M27" s="60"/>
      <c r="N27" s="64"/>
      <c r="O27" s="60"/>
      <c r="P27" s="60"/>
      <c r="Q27" s="60"/>
      <c r="R27" s="60"/>
      <c r="S27" s="60"/>
    </row>
    <row r="28" spans="1:19" ht="14" x14ac:dyDescent="0.15">
      <c r="A28" s="59"/>
      <c r="B28" s="60"/>
      <c r="C28" s="60"/>
      <c r="D28" s="60"/>
      <c r="E28" s="60"/>
      <c r="F28" s="60"/>
      <c r="G28" s="61"/>
      <c r="H28" s="62"/>
      <c r="I28" s="62"/>
      <c r="J28" s="62"/>
      <c r="K28" s="60"/>
      <c r="L28" s="60"/>
      <c r="M28" s="60"/>
      <c r="N28" s="64"/>
      <c r="O28" s="60"/>
      <c r="P28" s="60"/>
      <c r="Q28" s="60"/>
      <c r="R28" s="60"/>
      <c r="S28" s="60"/>
    </row>
    <row r="29" spans="1:19" ht="14" x14ac:dyDescent="0.15">
      <c r="A29" s="59"/>
      <c r="B29" s="60"/>
      <c r="C29" s="60"/>
      <c r="D29" s="60"/>
      <c r="E29" s="60"/>
      <c r="F29" s="60"/>
      <c r="G29" s="61"/>
      <c r="H29" s="62"/>
      <c r="I29" s="62"/>
      <c r="J29" s="62"/>
      <c r="K29" s="60"/>
      <c r="L29" s="60"/>
      <c r="M29" s="60"/>
      <c r="N29" s="64"/>
      <c r="O29" s="60"/>
      <c r="P29" s="60"/>
      <c r="Q29" s="60"/>
      <c r="R29" s="60"/>
      <c r="S29" s="60"/>
    </row>
    <row r="30" spans="1:19" ht="14" x14ac:dyDescent="0.15">
      <c r="A30" s="59"/>
      <c r="B30" s="60"/>
      <c r="C30" s="60"/>
      <c r="D30" s="60"/>
      <c r="E30" s="60"/>
      <c r="F30" s="60"/>
      <c r="G30" s="61"/>
      <c r="H30" s="62"/>
      <c r="I30" s="62"/>
      <c r="J30" s="62"/>
      <c r="K30" s="60"/>
      <c r="L30" s="60"/>
      <c r="M30" s="60"/>
      <c r="N30" s="64"/>
      <c r="O30" s="60"/>
      <c r="P30" s="60"/>
      <c r="Q30" s="60"/>
      <c r="R30" s="60"/>
      <c r="S30" s="60"/>
    </row>
    <row r="31" spans="1:19" ht="14" x14ac:dyDescent="0.15">
      <c r="A31" s="59"/>
      <c r="B31" s="60"/>
      <c r="C31" s="60"/>
      <c r="D31" s="60"/>
      <c r="E31" s="60"/>
      <c r="F31" s="60"/>
      <c r="G31" s="61"/>
      <c r="H31" s="62"/>
      <c r="I31" s="62"/>
      <c r="J31" s="62"/>
      <c r="K31" s="60"/>
      <c r="L31" s="60"/>
      <c r="M31" s="60"/>
      <c r="N31" s="64"/>
      <c r="O31" s="60"/>
      <c r="P31" s="60"/>
      <c r="Q31" s="60"/>
      <c r="R31" s="60"/>
      <c r="S31" s="60"/>
    </row>
    <row r="32" spans="1:19" ht="14" x14ac:dyDescent="0.15">
      <c r="A32" s="59"/>
      <c r="B32" s="60"/>
      <c r="C32" s="60"/>
      <c r="D32" s="60"/>
      <c r="E32" s="60"/>
      <c r="F32" s="60"/>
      <c r="G32" s="61"/>
      <c r="H32" s="62"/>
      <c r="I32" s="62"/>
      <c r="J32" s="62"/>
      <c r="K32" s="60"/>
      <c r="L32" s="60"/>
      <c r="M32" s="60"/>
      <c r="N32" s="64"/>
      <c r="O32" s="60"/>
      <c r="P32" s="60"/>
      <c r="Q32" s="60"/>
      <c r="R32" s="60"/>
      <c r="S32" s="60"/>
    </row>
    <row r="33" spans="1:19" ht="14" x14ac:dyDescent="0.15">
      <c r="A33" s="59"/>
      <c r="B33" s="60"/>
      <c r="C33" s="60"/>
      <c r="D33" s="60"/>
      <c r="E33" s="60"/>
      <c r="F33" s="60"/>
      <c r="G33" s="61"/>
      <c r="H33" s="62"/>
      <c r="I33" s="62"/>
      <c r="J33" s="62"/>
      <c r="K33" s="60"/>
      <c r="L33" s="60"/>
      <c r="M33" s="60"/>
      <c r="N33" s="64"/>
      <c r="O33" s="60"/>
      <c r="P33" s="60"/>
      <c r="Q33" s="60"/>
      <c r="R33" s="60"/>
      <c r="S33" s="60"/>
    </row>
    <row r="34" spans="1:19" ht="14" x14ac:dyDescent="0.15">
      <c r="A34" s="59"/>
      <c r="B34" s="60"/>
      <c r="C34" s="60"/>
      <c r="D34" s="60"/>
      <c r="E34" s="60"/>
      <c r="F34" s="60"/>
      <c r="G34" s="61"/>
      <c r="H34" s="62"/>
      <c r="I34" s="62"/>
      <c r="J34" s="62"/>
      <c r="K34" s="60"/>
      <c r="L34" s="60"/>
      <c r="M34" s="60"/>
      <c r="N34" s="64"/>
      <c r="O34" s="60"/>
      <c r="P34" s="60"/>
      <c r="Q34" s="60"/>
      <c r="R34" s="60"/>
      <c r="S34" s="60"/>
    </row>
    <row r="35" spans="1:19" ht="14" x14ac:dyDescent="0.15">
      <c r="A35" s="59"/>
      <c r="B35" s="60"/>
      <c r="C35" s="60"/>
      <c r="D35" s="60"/>
      <c r="E35" s="60"/>
      <c r="F35" s="60"/>
      <c r="G35" s="61"/>
      <c r="H35" s="62"/>
      <c r="I35" s="62"/>
      <c r="J35" s="62"/>
      <c r="K35" s="60"/>
      <c r="L35" s="60"/>
      <c r="M35" s="60"/>
      <c r="N35" s="64"/>
      <c r="O35" s="60"/>
      <c r="P35" s="60"/>
      <c r="Q35" s="60"/>
      <c r="R35" s="60"/>
      <c r="S35" s="60"/>
    </row>
    <row r="36" spans="1:19" ht="14" x14ac:dyDescent="0.15">
      <c r="A36" s="59"/>
      <c r="B36" s="60"/>
      <c r="C36" s="60"/>
      <c r="D36" s="60"/>
      <c r="E36" s="60"/>
      <c r="F36" s="60"/>
      <c r="G36" s="61"/>
      <c r="H36" s="62"/>
      <c r="I36" s="62"/>
      <c r="J36" s="62"/>
      <c r="K36" s="60"/>
      <c r="L36" s="60"/>
      <c r="M36" s="60"/>
      <c r="N36" s="64"/>
      <c r="O36" s="60"/>
      <c r="P36" s="60"/>
      <c r="Q36" s="60"/>
      <c r="R36" s="60"/>
      <c r="S36" s="60"/>
    </row>
    <row r="37" spans="1:19" ht="14" x14ac:dyDescent="0.15">
      <c r="A37" s="59"/>
      <c r="B37" s="60"/>
      <c r="C37" s="60"/>
      <c r="D37" s="60"/>
      <c r="E37" s="60"/>
      <c r="F37" s="60"/>
      <c r="G37" s="61"/>
      <c r="H37" s="62"/>
      <c r="I37" s="62"/>
      <c r="J37" s="62"/>
      <c r="K37" s="60"/>
      <c r="L37" s="60"/>
      <c r="M37" s="60"/>
      <c r="N37" s="64"/>
      <c r="O37" s="60"/>
      <c r="P37" s="60"/>
      <c r="Q37" s="60"/>
      <c r="R37" s="60"/>
      <c r="S37" s="60"/>
    </row>
    <row r="38" spans="1:19" ht="14" x14ac:dyDescent="0.15">
      <c r="A38" s="59"/>
      <c r="B38" s="60"/>
      <c r="C38" s="60"/>
      <c r="D38" s="60"/>
      <c r="E38" s="60"/>
      <c r="F38" s="60"/>
      <c r="G38" s="61"/>
      <c r="H38" s="62"/>
      <c r="I38" s="62"/>
      <c r="J38" s="62"/>
      <c r="K38" s="60"/>
      <c r="L38" s="60"/>
      <c r="M38" s="60"/>
      <c r="N38" s="64"/>
      <c r="O38" s="60"/>
      <c r="P38" s="60"/>
      <c r="Q38" s="60"/>
      <c r="R38" s="60"/>
      <c r="S38" s="60"/>
    </row>
    <row r="39" spans="1:19" ht="14" x14ac:dyDescent="0.15">
      <c r="A39" s="59"/>
      <c r="B39" s="60"/>
      <c r="C39" s="60"/>
      <c r="D39" s="60"/>
      <c r="E39" s="60"/>
      <c r="F39" s="60"/>
      <c r="G39" s="61"/>
      <c r="H39" s="62"/>
      <c r="I39" s="62"/>
      <c r="J39" s="62"/>
      <c r="K39" s="60"/>
      <c r="L39" s="60"/>
      <c r="M39" s="60"/>
      <c r="N39" s="64"/>
      <c r="O39" s="60"/>
      <c r="P39" s="60"/>
      <c r="Q39" s="60"/>
      <c r="R39" s="60"/>
      <c r="S39" s="60"/>
    </row>
    <row r="40" spans="1:19" ht="14" x14ac:dyDescent="0.15">
      <c r="A40" s="59"/>
      <c r="B40" s="60"/>
      <c r="C40" s="60"/>
      <c r="D40" s="60"/>
      <c r="E40" s="60"/>
      <c r="F40" s="60"/>
      <c r="G40" s="61"/>
      <c r="H40" s="62"/>
      <c r="I40" s="62"/>
      <c r="J40" s="62"/>
      <c r="K40" s="60"/>
      <c r="L40" s="60"/>
      <c r="M40" s="60"/>
      <c r="N40" s="64"/>
      <c r="O40" s="60"/>
      <c r="P40" s="60"/>
      <c r="Q40" s="60"/>
      <c r="R40" s="60"/>
      <c r="S40" s="60"/>
    </row>
    <row r="41" spans="1:19" ht="14" x14ac:dyDescent="0.15">
      <c r="A41" s="59"/>
      <c r="B41" s="60"/>
      <c r="C41" s="60"/>
      <c r="D41" s="60"/>
      <c r="E41" s="60"/>
      <c r="F41" s="60"/>
      <c r="G41" s="61"/>
      <c r="H41" s="62"/>
      <c r="I41" s="62"/>
      <c r="J41" s="62"/>
      <c r="K41" s="60"/>
      <c r="L41" s="60"/>
      <c r="M41" s="60"/>
      <c r="N41" s="64"/>
      <c r="O41" s="60"/>
      <c r="P41" s="60"/>
      <c r="Q41" s="60"/>
      <c r="R41" s="60"/>
      <c r="S41" s="60"/>
    </row>
    <row r="42" spans="1:19" ht="14" x14ac:dyDescent="0.15">
      <c r="A42" s="59"/>
      <c r="B42" s="60"/>
      <c r="C42" s="60"/>
      <c r="D42" s="60"/>
      <c r="E42" s="60"/>
      <c r="F42" s="60"/>
      <c r="G42" s="61"/>
      <c r="H42" s="62"/>
      <c r="I42" s="62"/>
      <c r="J42" s="62"/>
      <c r="K42" s="60"/>
      <c r="L42" s="60"/>
      <c r="M42" s="60"/>
      <c r="N42" s="64"/>
      <c r="O42" s="60"/>
      <c r="P42" s="60"/>
      <c r="Q42" s="60"/>
      <c r="R42" s="60"/>
      <c r="S42" s="60"/>
    </row>
    <row r="43" spans="1:19" ht="14" x14ac:dyDescent="0.15">
      <c r="A43" s="59"/>
      <c r="B43" s="60"/>
      <c r="C43" s="60"/>
      <c r="D43" s="60"/>
      <c r="E43" s="60"/>
      <c r="F43" s="60"/>
      <c r="G43" s="61"/>
      <c r="H43" s="62"/>
      <c r="I43" s="62"/>
      <c r="J43" s="62"/>
      <c r="K43" s="60"/>
      <c r="L43" s="60"/>
      <c r="M43" s="60"/>
      <c r="N43" s="64"/>
      <c r="O43" s="60"/>
      <c r="P43" s="60"/>
      <c r="Q43" s="60"/>
      <c r="R43" s="60"/>
      <c r="S43" s="60"/>
    </row>
    <row r="44" spans="1:19" ht="14" x14ac:dyDescent="0.15">
      <c r="A44" s="59"/>
      <c r="B44" s="60"/>
      <c r="C44" s="60"/>
      <c r="D44" s="60"/>
      <c r="E44" s="60"/>
      <c r="F44" s="60"/>
      <c r="G44" s="61"/>
      <c r="H44" s="62"/>
      <c r="I44" s="62"/>
      <c r="J44" s="62"/>
      <c r="K44" s="60"/>
      <c r="L44" s="60"/>
      <c r="M44" s="60"/>
      <c r="N44" s="64"/>
      <c r="O44" s="60"/>
      <c r="P44" s="60"/>
      <c r="Q44" s="60"/>
      <c r="R44" s="60"/>
      <c r="S44" s="60"/>
    </row>
    <row r="45" spans="1:19" ht="14" x14ac:dyDescent="0.15">
      <c r="A45" s="59"/>
      <c r="B45" s="60"/>
      <c r="C45" s="60"/>
      <c r="D45" s="60"/>
      <c r="E45" s="60"/>
      <c r="F45" s="60"/>
      <c r="G45" s="61"/>
      <c r="H45" s="62"/>
      <c r="I45" s="62"/>
      <c r="J45" s="62"/>
      <c r="K45" s="60"/>
      <c r="L45" s="60"/>
      <c r="M45" s="60"/>
      <c r="N45" s="64"/>
      <c r="O45" s="60"/>
      <c r="P45" s="60"/>
      <c r="Q45" s="60"/>
      <c r="R45" s="60"/>
      <c r="S45" s="60"/>
    </row>
    <row r="46" spans="1:19" ht="14" x14ac:dyDescent="0.15">
      <c r="A46" s="59"/>
      <c r="B46" s="60"/>
      <c r="C46" s="60"/>
      <c r="D46" s="60"/>
      <c r="E46" s="60"/>
      <c r="F46" s="60"/>
      <c r="G46" s="61"/>
      <c r="H46" s="62"/>
      <c r="I46" s="62"/>
      <c r="J46" s="62"/>
      <c r="K46" s="60"/>
      <c r="L46" s="60"/>
      <c r="M46" s="60"/>
      <c r="N46" s="64"/>
      <c r="O46" s="60"/>
      <c r="P46" s="60"/>
      <c r="Q46" s="60"/>
      <c r="R46" s="60"/>
      <c r="S46" s="60"/>
    </row>
    <row r="47" spans="1:19" ht="14" x14ac:dyDescent="0.15">
      <c r="A47" s="59"/>
      <c r="B47" s="60"/>
      <c r="C47" s="60"/>
      <c r="D47" s="60"/>
      <c r="E47" s="60"/>
      <c r="F47" s="60"/>
      <c r="G47" s="61"/>
      <c r="H47" s="62"/>
      <c r="I47" s="62"/>
      <c r="J47" s="62"/>
      <c r="K47" s="60"/>
      <c r="L47" s="60"/>
      <c r="M47" s="60"/>
      <c r="N47" s="64"/>
      <c r="O47" s="60"/>
      <c r="P47" s="60"/>
      <c r="Q47" s="60"/>
      <c r="R47" s="60"/>
      <c r="S47" s="60"/>
    </row>
    <row r="48" spans="1:19" ht="14" x14ac:dyDescent="0.15">
      <c r="A48" s="59"/>
      <c r="B48" s="60"/>
      <c r="C48" s="60"/>
      <c r="D48" s="60"/>
      <c r="E48" s="60"/>
      <c r="F48" s="60"/>
      <c r="G48" s="61"/>
      <c r="H48" s="62"/>
      <c r="I48" s="62"/>
      <c r="J48" s="62"/>
      <c r="K48" s="60"/>
      <c r="L48" s="60"/>
      <c r="M48" s="60"/>
      <c r="N48" s="64"/>
      <c r="O48" s="60"/>
      <c r="P48" s="60"/>
      <c r="Q48" s="60"/>
      <c r="R48" s="60"/>
      <c r="S48" s="60"/>
    </row>
    <row r="49" spans="1:19" ht="14" x14ac:dyDescent="0.15">
      <c r="A49" s="59"/>
      <c r="B49" s="60"/>
      <c r="C49" s="60"/>
      <c r="D49" s="60"/>
      <c r="E49" s="60"/>
      <c r="F49" s="60"/>
      <c r="G49" s="61"/>
      <c r="H49" s="62"/>
      <c r="I49" s="62"/>
      <c r="J49" s="62"/>
      <c r="K49" s="60"/>
      <c r="L49" s="60"/>
      <c r="M49" s="60"/>
      <c r="N49" s="64"/>
      <c r="O49" s="60"/>
      <c r="P49" s="60"/>
      <c r="Q49" s="60"/>
      <c r="R49" s="60"/>
      <c r="S49" s="60"/>
    </row>
    <row r="50" spans="1:19" ht="14" x14ac:dyDescent="0.15">
      <c r="A50" s="59"/>
      <c r="B50" s="60"/>
      <c r="C50" s="60"/>
      <c r="D50" s="60"/>
      <c r="E50" s="60"/>
      <c r="F50" s="60"/>
      <c r="G50" s="61"/>
      <c r="H50" s="62"/>
      <c r="I50" s="62"/>
      <c r="J50" s="62"/>
      <c r="K50" s="60"/>
      <c r="L50" s="60"/>
      <c r="M50" s="60"/>
      <c r="N50" s="64"/>
      <c r="O50" s="60"/>
      <c r="P50" s="60"/>
      <c r="Q50" s="60"/>
      <c r="R50" s="60"/>
      <c r="S50" s="60"/>
    </row>
    <row r="51" spans="1:19" ht="14" x14ac:dyDescent="0.15">
      <c r="A51" s="59"/>
      <c r="B51" s="60"/>
      <c r="C51" s="60"/>
      <c r="D51" s="60"/>
      <c r="E51" s="60"/>
      <c r="F51" s="60"/>
      <c r="G51" s="61"/>
      <c r="H51" s="62"/>
      <c r="I51" s="62"/>
      <c r="J51" s="62"/>
      <c r="K51" s="60"/>
      <c r="L51" s="60"/>
      <c r="M51" s="60"/>
      <c r="N51" s="64"/>
      <c r="O51" s="60"/>
      <c r="P51" s="60"/>
      <c r="Q51" s="60"/>
      <c r="R51" s="60"/>
      <c r="S51" s="60"/>
    </row>
    <row r="52" spans="1:19" ht="14" x14ac:dyDescent="0.15">
      <c r="A52" s="59"/>
      <c r="B52" s="60"/>
      <c r="C52" s="60"/>
      <c r="D52" s="60"/>
      <c r="E52" s="60"/>
      <c r="F52" s="60"/>
      <c r="G52" s="61"/>
      <c r="H52" s="62"/>
      <c r="I52" s="62"/>
      <c r="J52" s="62"/>
      <c r="K52" s="60"/>
      <c r="L52" s="60"/>
      <c r="M52" s="60"/>
      <c r="N52" s="64"/>
      <c r="O52" s="60"/>
      <c r="P52" s="60"/>
      <c r="Q52" s="60"/>
      <c r="R52" s="60"/>
      <c r="S52" s="60"/>
    </row>
    <row r="53" spans="1:19" ht="14" x14ac:dyDescent="0.15">
      <c r="A53" s="59"/>
      <c r="B53" s="60"/>
      <c r="C53" s="60"/>
      <c r="D53" s="60"/>
      <c r="E53" s="60"/>
      <c r="F53" s="60"/>
      <c r="G53" s="61"/>
      <c r="H53" s="62"/>
      <c r="I53" s="62"/>
      <c r="J53" s="62"/>
      <c r="K53" s="60"/>
      <c r="L53" s="60"/>
      <c r="M53" s="60"/>
      <c r="N53" s="64"/>
      <c r="O53" s="60"/>
      <c r="P53" s="60"/>
      <c r="Q53" s="60"/>
      <c r="R53" s="60"/>
      <c r="S53" s="60"/>
    </row>
    <row r="54" spans="1:19" ht="14" x14ac:dyDescent="0.15">
      <c r="A54" s="59"/>
      <c r="B54" s="60"/>
      <c r="C54" s="60"/>
      <c r="D54" s="60"/>
      <c r="E54" s="60"/>
      <c r="F54" s="60"/>
      <c r="G54" s="61"/>
      <c r="H54" s="62"/>
      <c r="I54" s="62"/>
      <c r="J54" s="62"/>
      <c r="K54" s="60"/>
      <c r="L54" s="60"/>
      <c r="M54" s="60"/>
      <c r="N54" s="64"/>
      <c r="O54" s="60"/>
      <c r="P54" s="60"/>
      <c r="Q54" s="60"/>
      <c r="R54" s="60"/>
      <c r="S54" s="60"/>
    </row>
    <row r="55" spans="1:19" ht="14" x14ac:dyDescent="0.15">
      <c r="A55" s="59"/>
      <c r="B55" s="60"/>
      <c r="C55" s="60"/>
      <c r="D55" s="60"/>
      <c r="E55" s="60"/>
      <c r="F55" s="60"/>
      <c r="G55" s="61"/>
      <c r="H55" s="62"/>
      <c r="I55" s="62"/>
      <c r="J55" s="62"/>
      <c r="K55" s="60"/>
      <c r="L55" s="60"/>
      <c r="M55" s="60"/>
      <c r="N55" s="64"/>
      <c r="O55" s="60"/>
      <c r="P55" s="60"/>
      <c r="Q55" s="60"/>
      <c r="R55" s="60"/>
      <c r="S55" s="60"/>
    </row>
    <row r="56" spans="1:19" ht="14" x14ac:dyDescent="0.15">
      <c r="A56" s="59"/>
      <c r="B56" s="60"/>
      <c r="C56" s="60"/>
      <c r="D56" s="60"/>
      <c r="E56" s="60"/>
      <c r="F56" s="60"/>
      <c r="G56" s="61"/>
      <c r="H56" s="62"/>
      <c r="I56" s="62"/>
      <c r="J56" s="62"/>
      <c r="K56" s="60"/>
      <c r="L56" s="60"/>
      <c r="M56" s="60"/>
      <c r="N56" s="64"/>
      <c r="O56" s="60"/>
      <c r="P56" s="60"/>
      <c r="Q56" s="60"/>
      <c r="R56" s="60"/>
      <c r="S56" s="60"/>
    </row>
    <row r="57" spans="1:19" ht="14" x14ac:dyDescent="0.15">
      <c r="A57" s="59"/>
      <c r="B57" s="60"/>
      <c r="C57" s="60"/>
      <c r="D57" s="60"/>
      <c r="E57" s="60"/>
      <c r="F57" s="60"/>
      <c r="G57" s="61"/>
      <c r="H57" s="62"/>
      <c r="I57" s="62"/>
      <c r="J57" s="62"/>
      <c r="K57" s="60"/>
      <c r="L57" s="60"/>
      <c r="M57" s="60"/>
      <c r="N57" s="64"/>
      <c r="O57" s="60"/>
      <c r="P57" s="60"/>
      <c r="Q57" s="60"/>
      <c r="R57" s="60"/>
      <c r="S57" s="60"/>
    </row>
    <row r="58" spans="1:19" ht="14" x14ac:dyDescent="0.15">
      <c r="A58" s="59"/>
      <c r="B58" s="60"/>
      <c r="C58" s="60"/>
      <c r="D58" s="60"/>
      <c r="E58" s="60"/>
      <c r="F58" s="60"/>
      <c r="G58" s="61"/>
      <c r="H58" s="62"/>
      <c r="I58" s="62"/>
      <c r="J58" s="62"/>
      <c r="K58" s="60"/>
      <c r="L58" s="60"/>
      <c r="M58" s="60"/>
      <c r="N58" s="64"/>
      <c r="O58" s="60"/>
      <c r="P58" s="60"/>
      <c r="Q58" s="60"/>
      <c r="R58" s="60"/>
      <c r="S58" s="60"/>
    </row>
    <row r="59" spans="1:19" ht="14" x14ac:dyDescent="0.15">
      <c r="A59" s="59"/>
      <c r="B59" s="60"/>
      <c r="C59" s="60"/>
      <c r="D59" s="60"/>
      <c r="E59" s="60"/>
      <c r="F59" s="60"/>
      <c r="G59" s="61"/>
      <c r="H59" s="62"/>
      <c r="I59" s="62"/>
      <c r="J59" s="62"/>
      <c r="K59" s="60"/>
      <c r="L59" s="60"/>
      <c r="M59" s="60"/>
      <c r="N59" s="64"/>
      <c r="O59" s="60"/>
      <c r="P59" s="60"/>
      <c r="Q59" s="60"/>
      <c r="R59" s="60"/>
      <c r="S59" s="60"/>
    </row>
    <row r="60" spans="1:19" ht="14" x14ac:dyDescent="0.15">
      <c r="A60" s="59"/>
      <c r="B60" s="60"/>
      <c r="C60" s="60"/>
      <c r="D60" s="60"/>
      <c r="E60" s="60"/>
      <c r="F60" s="60"/>
      <c r="G60" s="61"/>
      <c r="H60" s="62"/>
      <c r="I60" s="62"/>
      <c r="J60" s="62"/>
      <c r="K60" s="60"/>
      <c r="L60" s="60"/>
      <c r="M60" s="60"/>
      <c r="N60" s="64"/>
      <c r="O60" s="60"/>
      <c r="P60" s="60"/>
      <c r="Q60" s="60"/>
      <c r="R60" s="60"/>
      <c r="S60" s="60"/>
    </row>
    <row r="61" spans="1:19" ht="14" x14ac:dyDescent="0.15">
      <c r="A61" s="59"/>
      <c r="B61" s="60"/>
      <c r="C61" s="60"/>
      <c r="D61" s="60"/>
      <c r="E61" s="60"/>
      <c r="F61" s="60"/>
      <c r="G61" s="61"/>
      <c r="H61" s="62"/>
      <c r="I61" s="62"/>
      <c r="J61" s="62"/>
      <c r="K61" s="60"/>
      <c r="L61" s="60"/>
      <c r="M61" s="60"/>
      <c r="N61" s="64"/>
      <c r="O61" s="60"/>
      <c r="P61" s="60"/>
      <c r="Q61" s="60"/>
      <c r="R61" s="60"/>
      <c r="S61" s="60"/>
    </row>
    <row r="62" spans="1:19" ht="14" x14ac:dyDescent="0.15">
      <c r="A62" s="59"/>
      <c r="B62" s="60"/>
      <c r="C62" s="60"/>
      <c r="D62" s="60"/>
      <c r="E62" s="60"/>
      <c r="F62" s="60"/>
      <c r="G62" s="61"/>
      <c r="H62" s="62"/>
      <c r="I62" s="62"/>
      <c r="J62" s="62"/>
      <c r="K62" s="60"/>
      <c r="L62" s="60"/>
      <c r="M62" s="60"/>
      <c r="N62" s="64"/>
      <c r="O62" s="60"/>
      <c r="P62" s="60"/>
      <c r="Q62" s="60"/>
      <c r="R62" s="60"/>
      <c r="S62" s="60"/>
    </row>
    <row r="63" spans="1:19" ht="14" x14ac:dyDescent="0.15">
      <c r="A63" s="59"/>
      <c r="B63" s="60"/>
      <c r="C63" s="60"/>
      <c r="D63" s="60"/>
      <c r="E63" s="60"/>
      <c r="F63" s="60"/>
      <c r="G63" s="61"/>
      <c r="H63" s="62"/>
      <c r="I63" s="62"/>
      <c r="J63" s="62"/>
      <c r="K63" s="60"/>
      <c r="L63" s="60"/>
      <c r="M63" s="60"/>
      <c r="N63" s="64"/>
      <c r="O63" s="60"/>
      <c r="P63" s="60"/>
      <c r="Q63" s="60"/>
      <c r="R63" s="60"/>
      <c r="S63" s="60"/>
    </row>
    <row r="64" spans="1:19" ht="14" x14ac:dyDescent="0.15">
      <c r="A64" s="59"/>
      <c r="B64" s="60"/>
      <c r="C64" s="60"/>
      <c r="D64" s="60"/>
      <c r="E64" s="60"/>
      <c r="F64" s="60"/>
      <c r="G64" s="61"/>
      <c r="H64" s="62"/>
      <c r="I64" s="62"/>
      <c r="J64" s="62"/>
      <c r="K64" s="60"/>
      <c r="L64" s="60"/>
      <c r="M64" s="60"/>
      <c r="N64" s="64"/>
      <c r="O64" s="60"/>
      <c r="P64" s="60"/>
      <c r="Q64" s="60"/>
      <c r="R64" s="60"/>
      <c r="S64" s="60"/>
    </row>
    <row r="65" spans="1:19" ht="14" x14ac:dyDescent="0.15">
      <c r="A65" s="59"/>
      <c r="B65" s="60"/>
      <c r="C65" s="60"/>
      <c r="D65" s="60"/>
      <c r="E65" s="60"/>
      <c r="F65" s="60"/>
      <c r="G65" s="61"/>
      <c r="H65" s="62"/>
      <c r="I65" s="62"/>
      <c r="J65" s="62"/>
      <c r="K65" s="60"/>
      <c r="L65" s="60"/>
      <c r="M65" s="60"/>
      <c r="N65" s="64"/>
      <c r="O65" s="60"/>
      <c r="P65" s="60"/>
      <c r="Q65" s="60"/>
      <c r="R65" s="60"/>
      <c r="S65" s="60"/>
    </row>
    <row r="66" spans="1:19" ht="14" x14ac:dyDescent="0.15">
      <c r="A66" s="59"/>
      <c r="B66" s="60"/>
      <c r="C66" s="60"/>
      <c r="D66" s="60"/>
      <c r="E66" s="60"/>
      <c r="F66" s="60"/>
      <c r="G66" s="61"/>
      <c r="H66" s="62"/>
      <c r="I66" s="62"/>
      <c r="J66" s="62"/>
      <c r="K66" s="60"/>
      <c r="L66" s="60"/>
      <c r="M66" s="60"/>
      <c r="N66" s="64"/>
      <c r="O66" s="60"/>
      <c r="P66" s="60"/>
      <c r="Q66" s="60"/>
      <c r="R66" s="60"/>
      <c r="S66" s="60"/>
    </row>
    <row r="67" spans="1:19" ht="14" x14ac:dyDescent="0.15">
      <c r="A67" s="59"/>
      <c r="B67" s="60"/>
      <c r="C67" s="60"/>
      <c r="D67" s="60"/>
      <c r="E67" s="60"/>
      <c r="F67" s="60"/>
      <c r="G67" s="61"/>
      <c r="H67" s="62"/>
      <c r="I67" s="62"/>
      <c r="J67" s="62"/>
      <c r="K67" s="60"/>
      <c r="L67" s="60"/>
      <c r="M67" s="60"/>
      <c r="N67" s="64"/>
      <c r="O67" s="60"/>
      <c r="P67" s="60"/>
      <c r="Q67" s="60"/>
      <c r="R67" s="60"/>
      <c r="S67" s="60"/>
    </row>
    <row r="68" spans="1:19" ht="14" x14ac:dyDescent="0.15">
      <c r="A68" s="59"/>
      <c r="B68" s="60"/>
      <c r="C68" s="60"/>
      <c r="D68" s="60"/>
      <c r="E68" s="60"/>
      <c r="F68" s="60"/>
      <c r="G68" s="61"/>
      <c r="H68" s="62"/>
      <c r="I68" s="62"/>
      <c r="J68" s="62"/>
      <c r="K68" s="60"/>
      <c r="L68" s="60"/>
      <c r="M68" s="60"/>
      <c r="N68" s="64"/>
      <c r="O68" s="60"/>
      <c r="P68" s="60"/>
      <c r="Q68" s="60"/>
      <c r="R68" s="60"/>
      <c r="S68" s="60"/>
    </row>
    <row r="69" spans="1:19" ht="14" x14ac:dyDescent="0.15">
      <c r="A69" s="59"/>
      <c r="B69" s="60"/>
      <c r="C69" s="60"/>
      <c r="D69" s="60"/>
      <c r="E69" s="60"/>
      <c r="F69" s="60"/>
      <c r="G69" s="61"/>
      <c r="H69" s="62"/>
      <c r="I69" s="62"/>
      <c r="J69" s="62"/>
      <c r="K69" s="60"/>
      <c r="L69" s="60"/>
      <c r="M69" s="60"/>
      <c r="N69" s="64"/>
      <c r="O69" s="60"/>
      <c r="P69" s="60"/>
      <c r="Q69" s="60"/>
      <c r="R69" s="60"/>
      <c r="S69" s="60"/>
    </row>
    <row r="70" spans="1:19" ht="14" x14ac:dyDescent="0.15">
      <c r="A70" s="59"/>
      <c r="B70" s="60"/>
      <c r="C70" s="60"/>
      <c r="D70" s="60"/>
      <c r="E70" s="60"/>
      <c r="F70" s="60"/>
      <c r="G70" s="61"/>
      <c r="H70" s="62"/>
      <c r="I70" s="62"/>
      <c r="J70" s="62"/>
      <c r="K70" s="60"/>
      <c r="L70" s="60"/>
      <c r="M70" s="60"/>
      <c r="N70" s="64"/>
      <c r="O70" s="60"/>
      <c r="P70" s="60"/>
      <c r="Q70" s="60"/>
      <c r="R70" s="60"/>
      <c r="S70" s="60"/>
    </row>
    <row r="71" spans="1:19" ht="14" x14ac:dyDescent="0.15">
      <c r="A71" s="59"/>
      <c r="B71" s="60"/>
      <c r="C71" s="60"/>
      <c r="D71" s="60"/>
      <c r="E71" s="60"/>
      <c r="F71" s="60"/>
      <c r="G71" s="61"/>
      <c r="H71" s="62"/>
      <c r="I71" s="62"/>
      <c r="J71" s="62"/>
      <c r="K71" s="60"/>
      <c r="L71" s="60"/>
      <c r="M71" s="60"/>
      <c r="N71" s="64"/>
      <c r="O71" s="60"/>
      <c r="P71" s="60"/>
      <c r="Q71" s="60"/>
      <c r="R71" s="60"/>
      <c r="S71" s="60"/>
    </row>
    <row r="72" spans="1:19" ht="14" x14ac:dyDescent="0.15">
      <c r="A72" s="59"/>
      <c r="B72" s="60"/>
      <c r="C72" s="60"/>
      <c r="D72" s="60"/>
      <c r="E72" s="60"/>
      <c r="F72" s="60"/>
      <c r="G72" s="61"/>
      <c r="H72" s="62"/>
      <c r="I72" s="62"/>
      <c r="J72" s="62"/>
      <c r="K72" s="60"/>
      <c r="L72" s="60"/>
      <c r="M72" s="60"/>
      <c r="N72" s="64"/>
      <c r="O72" s="60"/>
      <c r="P72" s="60"/>
      <c r="Q72" s="60"/>
      <c r="R72" s="60"/>
      <c r="S72" s="60"/>
    </row>
    <row r="73" spans="1:19" ht="14" x14ac:dyDescent="0.15">
      <c r="A73" s="59"/>
      <c r="B73" s="60"/>
      <c r="C73" s="60"/>
      <c r="D73" s="60"/>
      <c r="E73" s="60"/>
      <c r="F73" s="60"/>
      <c r="G73" s="61"/>
      <c r="H73" s="62"/>
      <c r="I73" s="62"/>
      <c r="J73" s="62"/>
      <c r="K73" s="60"/>
      <c r="L73" s="60"/>
      <c r="M73" s="60"/>
      <c r="N73" s="64"/>
      <c r="O73" s="60"/>
      <c r="P73" s="60"/>
      <c r="Q73" s="60"/>
      <c r="R73" s="60"/>
      <c r="S73" s="60"/>
    </row>
    <row r="74" spans="1:19" ht="14" x14ac:dyDescent="0.15">
      <c r="A74" s="59"/>
      <c r="B74" s="60"/>
      <c r="C74" s="60"/>
      <c r="D74" s="60"/>
      <c r="E74" s="60"/>
      <c r="F74" s="60"/>
      <c r="G74" s="61"/>
      <c r="H74" s="62"/>
      <c r="I74" s="62"/>
      <c r="J74" s="62"/>
      <c r="K74" s="60"/>
      <c r="L74" s="60"/>
      <c r="M74" s="60"/>
      <c r="N74" s="64"/>
      <c r="O74" s="60"/>
      <c r="P74" s="60"/>
      <c r="Q74" s="60"/>
      <c r="R74" s="60"/>
      <c r="S74" s="60"/>
    </row>
    <row r="75" spans="1:19" ht="14" x14ac:dyDescent="0.15">
      <c r="A75" s="59"/>
      <c r="B75" s="60"/>
      <c r="C75" s="60"/>
      <c r="D75" s="60"/>
      <c r="E75" s="60"/>
      <c r="F75" s="60"/>
      <c r="G75" s="61"/>
      <c r="H75" s="62"/>
      <c r="I75" s="62"/>
      <c r="J75" s="62"/>
      <c r="K75" s="60"/>
      <c r="L75" s="60"/>
      <c r="M75" s="60"/>
      <c r="N75" s="64"/>
      <c r="O75" s="60"/>
      <c r="P75" s="60"/>
      <c r="Q75" s="60"/>
      <c r="R75" s="60"/>
      <c r="S75" s="60"/>
    </row>
    <row r="76" spans="1:19" ht="14" x14ac:dyDescent="0.15">
      <c r="A76" s="59"/>
      <c r="B76" s="60"/>
      <c r="C76" s="60"/>
      <c r="D76" s="60"/>
      <c r="E76" s="60"/>
      <c r="F76" s="60"/>
      <c r="G76" s="61"/>
      <c r="H76" s="62"/>
      <c r="I76" s="62"/>
      <c r="J76" s="62"/>
      <c r="K76" s="60"/>
      <c r="L76" s="60"/>
      <c r="M76" s="60"/>
      <c r="N76" s="64"/>
      <c r="O76" s="60"/>
      <c r="P76" s="60"/>
      <c r="Q76" s="60"/>
      <c r="R76" s="60"/>
      <c r="S76" s="60"/>
    </row>
    <row r="77" spans="1:19" ht="14" x14ac:dyDescent="0.15">
      <c r="A77" s="59"/>
      <c r="B77" s="60"/>
      <c r="C77" s="60"/>
      <c r="D77" s="60"/>
      <c r="E77" s="60"/>
      <c r="F77" s="60"/>
      <c r="G77" s="61"/>
      <c r="H77" s="62"/>
      <c r="I77" s="62"/>
      <c r="J77" s="62"/>
      <c r="K77" s="60"/>
      <c r="L77" s="60"/>
      <c r="M77" s="60"/>
      <c r="N77" s="64"/>
      <c r="O77" s="60"/>
      <c r="P77" s="60"/>
      <c r="Q77" s="60"/>
      <c r="R77" s="60"/>
      <c r="S77" s="60"/>
    </row>
    <row r="78" spans="1:19" ht="14" x14ac:dyDescent="0.15">
      <c r="A78" s="59"/>
      <c r="B78" s="60"/>
      <c r="C78" s="60"/>
      <c r="D78" s="60"/>
      <c r="E78" s="60"/>
      <c r="F78" s="60"/>
      <c r="G78" s="61"/>
      <c r="H78" s="62"/>
      <c r="I78" s="62"/>
      <c r="J78" s="62"/>
      <c r="K78" s="60"/>
      <c r="L78" s="60"/>
      <c r="M78" s="60"/>
      <c r="N78" s="64"/>
      <c r="O78" s="60"/>
      <c r="P78" s="60"/>
      <c r="Q78" s="60"/>
      <c r="R78" s="60"/>
      <c r="S78" s="60"/>
    </row>
    <row r="79" spans="1:19" ht="14" x14ac:dyDescent="0.15">
      <c r="A79" s="59"/>
      <c r="B79" s="60"/>
      <c r="C79" s="60"/>
      <c r="D79" s="60"/>
      <c r="E79" s="60"/>
      <c r="F79" s="60"/>
      <c r="G79" s="61"/>
      <c r="H79" s="62"/>
      <c r="I79" s="62"/>
      <c r="J79" s="62"/>
      <c r="K79" s="60"/>
      <c r="L79" s="60"/>
      <c r="M79" s="60"/>
      <c r="N79" s="64"/>
      <c r="O79" s="60"/>
      <c r="P79" s="60"/>
      <c r="Q79" s="60"/>
      <c r="R79" s="60"/>
      <c r="S79" s="60"/>
    </row>
    <row r="80" spans="1:19" ht="14" x14ac:dyDescent="0.15">
      <c r="A80" s="59"/>
      <c r="B80" s="60"/>
      <c r="C80" s="60"/>
      <c r="D80" s="60"/>
      <c r="E80" s="60"/>
      <c r="F80" s="60"/>
      <c r="G80" s="61"/>
      <c r="H80" s="62"/>
      <c r="I80" s="62"/>
      <c r="J80" s="62"/>
      <c r="K80" s="60"/>
      <c r="L80" s="60"/>
      <c r="M80" s="60"/>
      <c r="N80" s="64"/>
      <c r="O80" s="60"/>
      <c r="P80" s="60"/>
      <c r="Q80" s="60"/>
      <c r="R80" s="60"/>
      <c r="S80" s="60"/>
    </row>
    <row r="81" spans="1:19" ht="14" x14ac:dyDescent="0.15">
      <c r="A81" s="59"/>
      <c r="B81" s="60"/>
      <c r="C81" s="60"/>
      <c r="D81" s="60"/>
      <c r="E81" s="60"/>
      <c r="F81" s="60"/>
      <c r="G81" s="61"/>
      <c r="H81" s="62"/>
      <c r="I81" s="62"/>
      <c r="J81" s="62"/>
      <c r="K81" s="60"/>
      <c r="L81" s="60"/>
      <c r="M81" s="60"/>
      <c r="N81" s="64"/>
      <c r="O81" s="60"/>
      <c r="P81" s="60"/>
      <c r="Q81" s="60"/>
      <c r="R81" s="60"/>
      <c r="S81" s="60"/>
    </row>
    <row r="82" spans="1:19" ht="14" x14ac:dyDescent="0.15">
      <c r="A82" s="59"/>
      <c r="B82" s="60"/>
      <c r="C82" s="60"/>
      <c r="D82" s="60"/>
      <c r="E82" s="60"/>
      <c r="F82" s="60"/>
      <c r="G82" s="61"/>
      <c r="H82" s="62"/>
      <c r="I82" s="62"/>
      <c r="J82" s="62"/>
      <c r="K82" s="60"/>
      <c r="L82" s="60"/>
      <c r="M82" s="60"/>
      <c r="N82" s="64"/>
      <c r="O82" s="60"/>
      <c r="P82" s="60"/>
      <c r="Q82" s="60"/>
      <c r="R82" s="60"/>
      <c r="S82" s="60"/>
    </row>
    <row r="83" spans="1:19" ht="14" x14ac:dyDescent="0.15">
      <c r="A83" s="59"/>
      <c r="B83" s="60"/>
      <c r="C83" s="60"/>
      <c r="D83" s="60"/>
      <c r="E83" s="60"/>
      <c r="F83" s="60"/>
      <c r="G83" s="61"/>
      <c r="H83" s="62"/>
      <c r="I83" s="62"/>
      <c r="J83" s="62"/>
      <c r="K83" s="60"/>
      <c r="L83" s="60"/>
      <c r="M83" s="60"/>
      <c r="N83" s="64"/>
      <c r="O83" s="60"/>
      <c r="P83" s="60"/>
      <c r="Q83" s="60"/>
      <c r="R83" s="60"/>
      <c r="S83" s="60"/>
    </row>
    <row r="84" spans="1:19" ht="14" x14ac:dyDescent="0.15">
      <c r="A84" s="59"/>
      <c r="B84" s="60"/>
      <c r="C84" s="60"/>
      <c r="D84" s="60"/>
      <c r="E84" s="60"/>
      <c r="F84" s="60"/>
      <c r="G84" s="61"/>
      <c r="H84" s="62"/>
      <c r="I84" s="62"/>
      <c r="J84" s="62"/>
      <c r="K84" s="60"/>
      <c r="L84" s="60"/>
      <c r="M84" s="60"/>
      <c r="N84" s="64"/>
      <c r="O84" s="60"/>
      <c r="P84" s="60"/>
      <c r="Q84" s="60"/>
      <c r="R84" s="60"/>
      <c r="S84" s="60"/>
    </row>
    <row r="85" spans="1:19" ht="14" x14ac:dyDescent="0.15">
      <c r="A85" s="59"/>
      <c r="B85" s="60"/>
      <c r="C85" s="60"/>
      <c r="D85" s="60"/>
      <c r="E85" s="60"/>
      <c r="F85" s="60"/>
      <c r="G85" s="61"/>
      <c r="H85" s="62"/>
      <c r="I85" s="62"/>
      <c r="J85" s="62"/>
      <c r="K85" s="60"/>
      <c r="L85" s="60"/>
      <c r="M85" s="60"/>
      <c r="N85" s="64"/>
      <c r="O85" s="60"/>
      <c r="P85" s="60"/>
      <c r="Q85" s="60"/>
      <c r="R85" s="60"/>
      <c r="S85" s="60"/>
    </row>
    <row r="86" spans="1:19" ht="14" x14ac:dyDescent="0.15">
      <c r="A86" s="59"/>
      <c r="B86" s="60"/>
      <c r="C86" s="60"/>
      <c r="D86" s="60"/>
      <c r="E86" s="60"/>
      <c r="F86" s="60"/>
      <c r="G86" s="61"/>
      <c r="H86" s="62"/>
      <c r="I86" s="62"/>
      <c r="J86" s="62"/>
      <c r="K86" s="60"/>
      <c r="L86" s="60"/>
      <c r="M86" s="60"/>
      <c r="N86" s="64"/>
      <c r="O86" s="60"/>
      <c r="P86" s="60"/>
      <c r="Q86" s="60"/>
      <c r="R86" s="60"/>
      <c r="S86" s="60"/>
    </row>
    <row r="87" spans="1:19" ht="14" x14ac:dyDescent="0.15">
      <c r="A87" s="59"/>
      <c r="B87" s="60"/>
      <c r="C87" s="60"/>
      <c r="D87" s="60"/>
      <c r="E87" s="60"/>
      <c r="F87" s="60"/>
      <c r="G87" s="61"/>
      <c r="H87" s="62"/>
      <c r="I87" s="62"/>
      <c r="J87" s="62"/>
      <c r="K87" s="60"/>
      <c r="L87" s="60"/>
      <c r="M87" s="60"/>
      <c r="N87" s="64"/>
      <c r="O87" s="60"/>
      <c r="P87" s="60"/>
      <c r="Q87" s="60"/>
      <c r="R87" s="60"/>
      <c r="S87" s="60"/>
    </row>
    <row r="88" spans="1:19" ht="14" x14ac:dyDescent="0.15">
      <c r="A88" s="59"/>
      <c r="B88" s="60"/>
      <c r="C88" s="60"/>
      <c r="D88" s="60"/>
      <c r="E88" s="60"/>
      <c r="F88" s="60"/>
      <c r="G88" s="61"/>
      <c r="H88" s="62"/>
      <c r="I88" s="62"/>
      <c r="J88" s="62"/>
      <c r="K88" s="60"/>
      <c r="L88" s="60"/>
      <c r="M88" s="60"/>
      <c r="N88" s="64"/>
      <c r="O88" s="60"/>
      <c r="P88" s="60"/>
      <c r="Q88" s="60"/>
      <c r="R88" s="60"/>
      <c r="S88" s="60"/>
    </row>
    <row r="89" spans="1:19" ht="14" x14ac:dyDescent="0.15">
      <c r="A89" s="59"/>
      <c r="B89" s="60"/>
      <c r="C89" s="60"/>
      <c r="D89" s="60"/>
      <c r="E89" s="60"/>
      <c r="F89" s="60"/>
      <c r="G89" s="61"/>
      <c r="H89" s="62"/>
      <c r="I89" s="62"/>
      <c r="J89" s="62"/>
      <c r="K89" s="60"/>
      <c r="L89" s="60"/>
      <c r="M89" s="60"/>
      <c r="N89" s="64"/>
      <c r="O89" s="60"/>
      <c r="P89" s="60"/>
      <c r="Q89" s="60"/>
      <c r="R89" s="60"/>
      <c r="S89" s="60"/>
    </row>
    <row r="90" spans="1:19" ht="14" x14ac:dyDescent="0.15">
      <c r="A90" s="59"/>
      <c r="B90" s="60"/>
      <c r="C90" s="60"/>
      <c r="D90" s="60"/>
      <c r="E90" s="60"/>
      <c r="F90" s="60"/>
      <c r="G90" s="61"/>
      <c r="H90" s="62"/>
      <c r="I90" s="62"/>
      <c r="J90" s="62"/>
      <c r="K90" s="60"/>
      <c r="L90" s="60"/>
      <c r="M90" s="60"/>
      <c r="N90" s="64"/>
      <c r="O90" s="60"/>
      <c r="P90" s="60"/>
      <c r="Q90" s="60"/>
      <c r="R90" s="60"/>
      <c r="S90" s="60"/>
    </row>
    <row r="91" spans="1:19" ht="14" x14ac:dyDescent="0.15">
      <c r="A91" s="59"/>
      <c r="B91" s="60"/>
      <c r="C91" s="60"/>
      <c r="D91" s="60"/>
      <c r="E91" s="60"/>
      <c r="F91" s="60"/>
      <c r="G91" s="61"/>
      <c r="H91" s="62"/>
      <c r="I91" s="62"/>
      <c r="J91" s="62"/>
      <c r="K91" s="60"/>
      <c r="L91" s="60"/>
      <c r="M91" s="60"/>
      <c r="N91" s="64"/>
      <c r="O91" s="60"/>
      <c r="P91" s="60"/>
      <c r="Q91" s="60"/>
      <c r="R91" s="60"/>
      <c r="S91" s="60"/>
    </row>
    <row r="92" spans="1:19" ht="14" x14ac:dyDescent="0.15">
      <c r="A92" s="59"/>
      <c r="B92" s="60"/>
      <c r="C92" s="60"/>
      <c r="D92" s="60"/>
      <c r="E92" s="60"/>
      <c r="F92" s="60"/>
      <c r="G92" s="61"/>
      <c r="H92" s="62"/>
      <c r="I92" s="62"/>
      <c r="J92" s="62"/>
      <c r="K92" s="60"/>
      <c r="L92" s="60"/>
      <c r="M92" s="60"/>
      <c r="N92" s="64"/>
      <c r="O92" s="60"/>
      <c r="P92" s="60"/>
      <c r="Q92" s="60"/>
      <c r="R92" s="60"/>
      <c r="S92" s="60"/>
    </row>
    <row r="93" spans="1:19" ht="14" x14ac:dyDescent="0.15">
      <c r="A93" s="59"/>
      <c r="B93" s="60"/>
      <c r="C93" s="60"/>
      <c r="D93" s="60"/>
      <c r="E93" s="60"/>
      <c r="F93" s="60"/>
      <c r="G93" s="61"/>
      <c r="H93" s="62"/>
      <c r="I93" s="62"/>
      <c r="J93" s="62"/>
      <c r="K93" s="60"/>
      <c r="L93" s="60"/>
      <c r="M93" s="60"/>
      <c r="N93" s="64"/>
      <c r="O93" s="60"/>
      <c r="P93" s="60"/>
      <c r="Q93" s="60"/>
      <c r="R93" s="60"/>
      <c r="S93" s="60"/>
    </row>
    <row r="94" spans="1:19" ht="14" x14ac:dyDescent="0.15">
      <c r="A94" s="59"/>
      <c r="B94" s="60"/>
      <c r="C94" s="60"/>
      <c r="D94" s="60"/>
      <c r="E94" s="60"/>
      <c r="F94" s="60"/>
      <c r="G94" s="61"/>
      <c r="H94" s="62"/>
      <c r="I94" s="62"/>
      <c r="J94" s="62"/>
      <c r="K94" s="60"/>
      <c r="L94" s="60"/>
      <c r="M94" s="60"/>
      <c r="N94" s="64"/>
      <c r="O94" s="60"/>
      <c r="P94" s="60"/>
      <c r="Q94" s="60"/>
      <c r="R94" s="60"/>
      <c r="S94" s="60"/>
    </row>
    <row r="95" spans="1:19" ht="14" x14ac:dyDescent="0.15">
      <c r="A95" s="59"/>
      <c r="B95" s="60"/>
      <c r="C95" s="60"/>
      <c r="D95" s="60"/>
      <c r="E95" s="60"/>
      <c r="F95" s="60"/>
      <c r="G95" s="61"/>
      <c r="H95" s="62"/>
      <c r="I95" s="62"/>
      <c r="J95" s="62"/>
      <c r="K95" s="60"/>
      <c r="L95" s="60"/>
      <c r="M95" s="60"/>
      <c r="N95" s="64"/>
      <c r="O95" s="60"/>
      <c r="P95" s="60"/>
      <c r="Q95" s="60"/>
      <c r="R95" s="60"/>
      <c r="S95" s="60"/>
    </row>
    <row r="96" spans="1:19" ht="14" x14ac:dyDescent="0.15">
      <c r="A96" s="59"/>
      <c r="B96" s="60"/>
      <c r="C96" s="60"/>
      <c r="D96" s="60"/>
      <c r="E96" s="60"/>
      <c r="F96" s="60"/>
      <c r="G96" s="61"/>
      <c r="H96" s="62"/>
      <c r="I96" s="62"/>
      <c r="J96" s="62"/>
      <c r="K96" s="60"/>
      <c r="L96" s="60"/>
      <c r="M96" s="60"/>
      <c r="N96" s="64"/>
      <c r="O96" s="60"/>
      <c r="P96" s="60"/>
      <c r="Q96" s="60"/>
      <c r="R96" s="60"/>
      <c r="S96" s="60"/>
    </row>
    <row r="97" spans="1:19" ht="14" x14ac:dyDescent="0.15">
      <c r="A97" s="59"/>
      <c r="B97" s="60"/>
      <c r="C97" s="60"/>
      <c r="D97" s="60"/>
      <c r="E97" s="60"/>
      <c r="F97" s="60"/>
      <c r="G97" s="61"/>
      <c r="H97" s="62"/>
      <c r="I97" s="62"/>
      <c r="J97" s="62"/>
      <c r="K97" s="60"/>
      <c r="L97" s="60"/>
      <c r="M97" s="60"/>
      <c r="N97" s="64"/>
      <c r="O97" s="60"/>
      <c r="P97" s="60"/>
      <c r="Q97" s="60"/>
      <c r="R97" s="60"/>
      <c r="S97" s="60"/>
    </row>
    <row r="98" spans="1:19" ht="14" x14ac:dyDescent="0.15">
      <c r="A98" s="59"/>
      <c r="B98" s="60"/>
      <c r="C98" s="60"/>
      <c r="D98" s="60"/>
      <c r="E98" s="60"/>
      <c r="F98" s="60"/>
      <c r="G98" s="61"/>
      <c r="H98" s="62"/>
      <c r="I98" s="62"/>
      <c r="J98" s="62"/>
      <c r="K98" s="60"/>
      <c r="L98" s="60"/>
      <c r="M98" s="60"/>
      <c r="N98" s="64"/>
      <c r="O98" s="60"/>
      <c r="P98" s="60"/>
      <c r="Q98" s="60"/>
      <c r="R98" s="60"/>
      <c r="S98" s="60"/>
    </row>
    <row r="99" spans="1:19" ht="14" x14ac:dyDescent="0.15">
      <c r="A99" s="59"/>
      <c r="B99" s="60"/>
      <c r="C99" s="60"/>
      <c r="D99" s="60"/>
      <c r="E99" s="60"/>
      <c r="F99" s="60"/>
      <c r="G99" s="61"/>
      <c r="H99" s="62"/>
      <c r="I99" s="62"/>
      <c r="J99" s="62"/>
      <c r="K99" s="60"/>
      <c r="L99" s="60"/>
      <c r="M99" s="60"/>
      <c r="N99" s="64"/>
      <c r="O99" s="60"/>
      <c r="P99" s="60"/>
      <c r="Q99" s="60"/>
      <c r="R99" s="60"/>
      <c r="S99" s="60"/>
    </row>
    <row r="100" spans="1:19" ht="14" x14ac:dyDescent="0.15">
      <c r="A100" s="59"/>
      <c r="B100" s="60"/>
      <c r="C100" s="60"/>
      <c r="D100" s="60"/>
      <c r="E100" s="60"/>
      <c r="F100" s="60"/>
      <c r="G100" s="61"/>
      <c r="H100" s="62"/>
      <c r="I100" s="62"/>
      <c r="J100" s="62"/>
      <c r="K100" s="60"/>
      <c r="L100" s="60"/>
      <c r="M100" s="60"/>
      <c r="N100" s="64"/>
      <c r="O100" s="60"/>
      <c r="P100" s="60"/>
      <c r="Q100" s="60"/>
      <c r="R100" s="60"/>
      <c r="S100" s="60"/>
    </row>
    <row r="101" spans="1:19" ht="14" x14ac:dyDescent="0.15">
      <c r="A101" s="59"/>
      <c r="B101" s="60"/>
      <c r="C101" s="60"/>
      <c r="D101" s="60"/>
      <c r="E101" s="60"/>
      <c r="F101" s="60"/>
      <c r="G101" s="61"/>
      <c r="H101" s="62"/>
      <c r="I101" s="62"/>
      <c r="J101" s="62"/>
      <c r="K101" s="60"/>
      <c r="L101" s="60"/>
      <c r="M101" s="60"/>
      <c r="N101" s="64"/>
      <c r="O101" s="60"/>
      <c r="P101" s="60"/>
      <c r="Q101" s="60"/>
      <c r="R101" s="60"/>
      <c r="S101" s="60"/>
    </row>
    <row r="102" spans="1:19" ht="14" x14ac:dyDescent="0.15">
      <c r="A102" s="59"/>
      <c r="B102" s="60"/>
      <c r="C102" s="60"/>
      <c r="D102" s="60"/>
      <c r="E102" s="60"/>
      <c r="F102" s="60"/>
      <c r="G102" s="61"/>
      <c r="H102" s="62"/>
      <c r="I102" s="62"/>
      <c r="J102" s="62"/>
      <c r="K102" s="60"/>
      <c r="L102" s="60"/>
      <c r="M102" s="60"/>
      <c r="N102" s="64"/>
      <c r="O102" s="60"/>
      <c r="P102" s="60"/>
      <c r="Q102" s="60"/>
      <c r="R102" s="60"/>
      <c r="S102" s="60"/>
    </row>
    <row r="103" spans="1:19" ht="14" x14ac:dyDescent="0.15">
      <c r="A103" s="59"/>
      <c r="B103" s="60"/>
      <c r="C103" s="60"/>
      <c r="D103" s="60"/>
      <c r="E103" s="60"/>
      <c r="F103" s="60"/>
      <c r="G103" s="61"/>
      <c r="H103" s="62"/>
      <c r="I103" s="62"/>
      <c r="J103" s="62"/>
      <c r="K103" s="60"/>
      <c r="L103" s="60"/>
      <c r="M103" s="60"/>
      <c r="N103" s="64"/>
      <c r="O103" s="60"/>
      <c r="P103" s="60"/>
      <c r="Q103" s="60"/>
      <c r="R103" s="60"/>
      <c r="S103" s="60"/>
    </row>
    <row r="104" spans="1:19" ht="14" x14ac:dyDescent="0.15">
      <c r="A104" s="59"/>
      <c r="B104" s="60"/>
      <c r="C104" s="60"/>
      <c r="D104" s="60"/>
      <c r="E104" s="60"/>
      <c r="F104" s="60"/>
      <c r="G104" s="61"/>
      <c r="H104" s="62"/>
      <c r="I104" s="62"/>
      <c r="J104" s="62"/>
      <c r="K104" s="60"/>
      <c r="L104" s="60"/>
      <c r="M104" s="60"/>
      <c r="N104" s="64"/>
      <c r="O104" s="60"/>
      <c r="P104" s="60"/>
      <c r="Q104" s="60"/>
      <c r="R104" s="60"/>
      <c r="S104" s="60"/>
    </row>
    <row r="105" spans="1:19" ht="14" x14ac:dyDescent="0.15">
      <c r="A105" s="59"/>
      <c r="B105" s="60"/>
      <c r="C105" s="60"/>
      <c r="D105" s="60"/>
      <c r="E105" s="60"/>
      <c r="F105" s="60"/>
      <c r="G105" s="61"/>
      <c r="H105" s="62"/>
      <c r="I105" s="62"/>
      <c r="J105" s="62"/>
      <c r="K105" s="60"/>
      <c r="L105" s="60"/>
      <c r="M105" s="60"/>
      <c r="N105" s="64"/>
      <c r="O105" s="60"/>
      <c r="P105" s="60"/>
      <c r="Q105" s="60"/>
      <c r="R105" s="60"/>
      <c r="S105" s="60"/>
    </row>
    <row r="106" spans="1:19" ht="14" x14ac:dyDescent="0.15">
      <c r="A106" s="59"/>
      <c r="B106" s="60"/>
      <c r="C106" s="60"/>
      <c r="D106" s="60"/>
      <c r="E106" s="60"/>
      <c r="F106" s="60"/>
      <c r="G106" s="61"/>
      <c r="H106" s="62"/>
      <c r="I106" s="62"/>
      <c r="J106" s="62"/>
      <c r="K106" s="60"/>
      <c r="L106" s="60"/>
      <c r="M106" s="60"/>
      <c r="N106" s="64"/>
      <c r="O106" s="60"/>
      <c r="P106" s="60"/>
      <c r="Q106" s="60"/>
      <c r="R106" s="60"/>
      <c r="S106" s="60"/>
    </row>
    <row r="107" spans="1:19" ht="14" x14ac:dyDescent="0.15">
      <c r="A107" s="59"/>
      <c r="B107" s="60"/>
      <c r="C107" s="60"/>
      <c r="D107" s="60"/>
      <c r="E107" s="60"/>
      <c r="F107" s="60"/>
      <c r="G107" s="61"/>
      <c r="H107" s="62"/>
      <c r="I107" s="62"/>
      <c r="J107" s="62"/>
      <c r="K107" s="60"/>
      <c r="L107" s="60"/>
      <c r="M107" s="60"/>
      <c r="N107" s="64"/>
      <c r="O107" s="60"/>
      <c r="P107" s="60"/>
      <c r="Q107" s="60"/>
      <c r="R107" s="60"/>
      <c r="S107" s="60"/>
    </row>
    <row r="108" spans="1:19" ht="14" x14ac:dyDescent="0.15">
      <c r="A108" s="59"/>
      <c r="B108" s="60"/>
      <c r="C108" s="60"/>
      <c r="D108" s="60"/>
      <c r="E108" s="60"/>
      <c r="F108" s="60"/>
      <c r="G108" s="61"/>
      <c r="H108" s="62"/>
      <c r="I108" s="62"/>
      <c r="J108" s="62"/>
      <c r="K108" s="60"/>
      <c r="L108" s="60"/>
      <c r="M108" s="60"/>
      <c r="N108" s="64"/>
      <c r="O108" s="60"/>
      <c r="P108" s="60"/>
      <c r="Q108" s="60"/>
      <c r="R108" s="60"/>
      <c r="S108" s="60"/>
    </row>
    <row r="109" spans="1:19" ht="14" x14ac:dyDescent="0.15">
      <c r="A109" s="59"/>
      <c r="B109" s="60"/>
      <c r="C109" s="60"/>
      <c r="D109" s="60"/>
      <c r="E109" s="60"/>
      <c r="F109" s="60"/>
      <c r="G109" s="61"/>
      <c r="H109" s="62"/>
      <c r="I109" s="62"/>
      <c r="J109" s="62"/>
      <c r="K109" s="60"/>
      <c r="L109" s="60"/>
      <c r="M109" s="60"/>
      <c r="N109" s="64"/>
      <c r="O109" s="60"/>
      <c r="P109" s="60"/>
      <c r="Q109" s="60"/>
      <c r="R109" s="60"/>
      <c r="S109" s="60"/>
    </row>
    <row r="110" spans="1:19" ht="14" x14ac:dyDescent="0.15">
      <c r="A110" s="59"/>
      <c r="B110" s="60"/>
      <c r="C110" s="60"/>
      <c r="D110" s="60"/>
      <c r="E110" s="60"/>
      <c r="F110" s="60"/>
      <c r="G110" s="61"/>
      <c r="H110" s="62"/>
      <c r="I110" s="62"/>
      <c r="J110" s="62"/>
      <c r="K110" s="60"/>
      <c r="L110" s="60"/>
      <c r="M110" s="60"/>
      <c r="N110" s="64"/>
      <c r="O110" s="60"/>
      <c r="P110" s="60"/>
      <c r="Q110" s="60"/>
      <c r="R110" s="60"/>
      <c r="S110" s="60"/>
    </row>
    <row r="111" spans="1:19" ht="14" x14ac:dyDescent="0.15">
      <c r="A111" s="59"/>
      <c r="B111" s="60"/>
      <c r="C111" s="60"/>
      <c r="D111" s="60"/>
      <c r="E111" s="60"/>
      <c r="F111" s="60"/>
      <c r="G111" s="61"/>
      <c r="H111" s="62"/>
      <c r="I111" s="62"/>
      <c r="J111" s="62"/>
      <c r="K111" s="60"/>
      <c r="L111" s="60"/>
      <c r="M111" s="60"/>
      <c r="N111" s="64"/>
      <c r="O111" s="60"/>
      <c r="P111" s="60"/>
      <c r="Q111" s="60"/>
      <c r="R111" s="60"/>
      <c r="S111" s="60"/>
    </row>
    <row r="112" spans="1:19" ht="14" x14ac:dyDescent="0.15">
      <c r="A112" s="59"/>
      <c r="B112" s="60"/>
      <c r="C112" s="60"/>
      <c r="D112" s="60"/>
      <c r="E112" s="60"/>
      <c r="F112" s="60"/>
      <c r="G112" s="61"/>
      <c r="H112" s="62"/>
      <c r="I112" s="62"/>
      <c r="J112" s="62"/>
      <c r="K112" s="60"/>
      <c r="L112" s="60"/>
      <c r="M112" s="60"/>
      <c r="N112" s="64"/>
      <c r="O112" s="60"/>
      <c r="P112" s="60"/>
      <c r="Q112" s="60"/>
      <c r="R112" s="60"/>
      <c r="S112" s="60"/>
    </row>
  </sheetData>
  <conditionalFormatting sqref="C1:C1048576">
    <cfRule type="containsText" dxfId="14" priority="14" operator="containsText" text="Person G">
      <formula>NOT(ISERROR(SEARCH("Person G",C1)))</formula>
    </cfRule>
    <cfRule type="containsText" dxfId="13" priority="15" operator="containsText" text="Person E">
      <formula>NOT(ISERROR(SEARCH("Person E",C1)))</formula>
    </cfRule>
    <cfRule type="containsText" dxfId="12" priority="16" operator="containsText" text="Person D">
      <formula>NOT(ISERROR(SEARCH("Person D",C1)))</formula>
    </cfRule>
    <cfRule type="containsText" dxfId="11" priority="17" operator="containsText" text="Person C">
      <formula>NOT(ISERROR(SEARCH("Person C",C1)))</formula>
    </cfRule>
    <cfRule type="containsText" dxfId="10" priority="18" operator="containsText" text="Person A">
      <formula>NOT(ISERROR(SEARCH("Person A",C1)))</formula>
    </cfRule>
  </conditionalFormatting>
  <conditionalFormatting sqref="D1:D1048576">
    <cfRule type="containsText" dxfId="9" priority="10" operator="containsText" text="Person D">
      <formula>NOT(ISERROR(SEARCH("Person D",D1)))</formula>
    </cfRule>
    <cfRule type="containsText" dxfId="8" priority="11" operator="containsText" text="Person E">
      <formula>NOT(ISERROR(SEARCH("Person E",D1)))</formula>
    </cfRule>
    <cfRule type="containsText" dxfId="7" priority="12" operator="containsText" text="Person C">
      <formula>NOT(ISERROR(SEARCH("Person C",D1)))</formula>
    </cfRule>
    <cfRule type="containsText" dxfId="6" priority="13" operator="containsText" text="Person A">
      <formula>NOT(ISERROR(SEARCH("Person A",D1)))</formula>
    </cfRule>
  </conditionalFormatting>
  <conditionalFormatting sqref="E1:E1048576">
    <cfRule type="containsText" dxfId="5" priority="6" operator="containsText" text="FQGE27">
      <formula>NOT(ISERROR(SEARCH("FQGE27",E1)))</formula>
    </cfRule>
    <cfRule type="containsText" dxfId="4" priority="7" operator="containsText" text="LPGE35">
      <formula>NOT(ISERROR(SEARCH("LPGE35",E1)))</formula>
    </cfRule>
    <cfRule type="containsText" dxfId="3" priority="8" operator="containsText" text="BPGE18">
      <formula>NOT(ISERROR(SEARCH("BPGE18",E1)))</formula>
    </cfRule>
    <cfRule type="containsText" dxfId="2" priority="9" operator="containsText" text="FPGE06">
      <formula>NOT(ISERROR(SEARCH("FPGE06",E1)))</formula>
    </cfRule>
  </conditionalFormatting>
  <conditionalFormatting sqref="F1:F104857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:G10485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1048576">
    <cfRule type="colorScale" priority="3">
      <colorScale>
        <cfvo type="min"/>
        <cfvo type="num" val="95"/>
        <cfvo type="max"/>
        <color theme="5"/>
        <color theme="0"/>
        <color theme="7"/>
      </colorScale>
    </cfRule>
  </conditionalFormatting>
  <conditionalFormatting sqref="O2:O9">
    <cfRule type="colorScale" priority="82">
      <colorScale>
        <cfvo type="min"/>
        <cfvo type="num" val="5"/>
        <cfvo type="max"/>
        <color theme="5"/>
        <color rgb="FFFFEB84"/>
        <color theme="7"/>
      </colorScale>
    </cfRule>
  </conditionalFormatting>
  <conditionalFormatting sqref="O10:O11">
    <cfRule type="colorScale" priority="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R2:R8">
    <cfRule type="containsText" dxfId="1" priority="19" operator="containsText" text="fail">
      <formula>NOT(ISERROR(SEARCH(("fail"),(R2))))</formula>
    </cfRule>
  </conditionalFormatting>
  <conditionalFormatting sqref="R9:R1007">
    <cfRule type="containsText" dxfId="0" priority="26" operator="containsText" text="fail">
      <formula>NOT(ISERROR(SEARCH(("fail"),(R9))))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2C9D-3891-41F5-9459-EB61E9F0A0EF}">
  <sheetPr>
    <tabColor theme="7" tint="0.79998168889431442"/>
  </sheetPr>
  <dimension ref="A1:F13"/>
  <sheetViews>
    <sheetView workbookViewId="0">
      <selection activeCell="E38" sqref="E38"/>
    </sheetView>
  </sheetViews>
  <sheetFormatPr baseColWidth="10" defaultColWidth="9.1640625" defaultRowHeight="14" x14ac:dyDescent="0.15"/>
  <cols>
    <col min="1" max="1" width="24.1640625" style="81" customWidth="1"/>
    <col min="2" max="6" width="19.83203125" style="81" customWidth="1"/>
    <col min="7" max="16384" width="9.1640625" style="81"/>
  </cols>
  <sheetData>
    <row r="1" spans="1:6" ht="15" thickBot="1" x14ac:dyDescent="0.2">
      <c r="A1" s="80"/>
      <c r="B1" s="80" t="s">
        <v>463</v>
      </c>
      <c r="C1" s="80" t="s">
        <v>462</v>
      </c>
      <c r="D1" s="80" t="s">
        <v>464</v>
      </c>
      <c r="E1" s="80" t="s">
        <v>465</v>
      </c>
      <c r="F1" s="80" t="s">
        <v>466</v>
      </c>
    </row>
    <row r="2" spans="1:6" ht="15" thickBot="1" x14ac:dyDescent="0.2">
      <c r="A2" s="82" t="s">
        <v>458</v>
      </c>
      <c r="B2" s="114">
        <f>COUNTIF('Locametz (LOC)'!B2:B175, "&lt;&gt;")</f>
        <v>174</v>
      </c>
      <c r="C2" s="83">
        <f>COUNTIF('Locametz or Illuccix Fails'!B2:B9, "&lt;&gt;")</f>
        <v>8</v>
      </c>
      <c r="D2" s="83">
        <f>SUM(B2:C2)</f>
        <v>182</v>
      </c>
      <c r="E2" s="84">
        <f>B2/D2*100</f>
        <v>95.604395604395606</v>
      </c>
      <c r="F2" s="85">
        <f>100-E2</f>
        <v>4.3956043956043942</v>
      </c>
    </row>
    <row r="3" spans="1:6" x14ac:dyDescent="0.15">
      <c r="A3" s="86" t="s">
        <v>467</v>
      </c>
      <c r="B3" s="30">
        <f>COUNTIFS('Locametz (LOC)'!E2:E175, "LOGE02",'Locametz (LOC)'!S2:S175, "Gray Needles Used")+COUNTIFS('Locametz (LOC)'!E2:E175, "BPGE18", 'Locametz (LOC)'!S2:S175, "Gray Needles Used")+COUNTIFS('Locametz (LOC)'!E2:E175, "FPGE06", 'Locametz (LOC)'!S2:S175, "Gray Needles Used")+COUNTIFS('Locametz (LOC)'!E2:E175, "KPGE28", 'Locametz (LOC)'!S2:S175, "Gray Needles Used")+COUNTIFS('Locametz (LOC)'!E2:E175, "LPGE35", 'Locametz (LOC)'!S2:S175, "Gray Needles Used")</f>
        <v>0</v>
      </c>
      <c r="C3" s="81">
        <v>8</v>
      </c>
      <c r="D3" s="81">
        <f t="shared" ref="D3:D7" si="0">SUM(B3:C3)</f>
        <v>8</v>
      </c>
      <c r="E3" s="87">
        <f t="shared" ref="E3:E7" si="1">B3/D3*100</f>
        <v>0</v>
      </c>
      <c r="F3" s="88">
        <f t="shared" ref="F3:F13" si="2">100-E3</f>
        <v>100</v>
      </c>
    </row>
    <row r="4" spans="1:6" x14ac:dyDescent="0.15">
      <c r="A4" s="86" t="s">
        <v>472</v>
      </c>
      <c r="B4" s="30">
        <f>COUNTIFS('Locametz (LOC)'!E2:E175, "LOGE02", 'Locametz (LOC)'!S2:S175, "Silicon Coated Needles Used")+COUNTIFS('Locametz (LOC)'!E2:E175, "BPGE18", 'Locametz (LOC)'!S2:S175, "Silicon Coated Needles Used")+COUNTIFS('Locametz (LOC)'!E2:E175, "FPGE06", 'Locametz (LOC)'!S2:S175, "Silicon Coated Needles Used")+COUNTIFS('Locametz (LOC)'!E2:E175, "KPGE28", 'Locametz (LOC)'!S2:S175, "Silicon Coated Needles Used")+COUNTIFS('Locametz (LOC)'!E2:E175, "LPGE35", 'Locametz (LOC)'!S2:S175, "Silicon Coated Needles Used")</f>
        <v>0</v>
      </c>
      <c r="C4" s="81">
        <v>1</v>
      </c>
      <c r="D4" s="81">
        <f t="shared" si="0"/>
        <v>1</v>
      </c>
      <c r="E4" s="87">
        <f t="shared" si="1"/>
        <v>0</v>
      </c>
      <c r="F4" s="88">
        <f t="shared" si="2"/>
        <v>100</v>
      </c>
    </row>
    <row r="5" spans="1:6" ht="15" thickBot="1" x14ac:dyDescent="0.2">
      <c r="A5" s="89" t="s">
        <v>471</v>
      </c>
      <c r="B5" s="113">
        <f>COUNTIF('Locametz (LOC)'!E2:E175, "GPGK04")</f>
        <v>48</v>
      </c>
      <c r="C5" s="90">
        <v>0</v>
      </c>
      <c r="D5" s="90">
        <f t="shared" si="0"/>
        <v>48</v>
      </c>
      <c r="E5" s="91">
        <f t="shared" si="1"/>
        <v>100</v>
      </c>
      <c r="F5" s="92">
        <f t="shared" si="2"/>
        <v>0</v>
      </c>
    </row>
    <row r="6" spans="1:6" ht="15" thickBot="1" x14ac:dyDescent="0.2">
      <c r="A6" s="93"/>
      <c r="E6" s="94"/>
      <c r="F6" s="94"/>
    </row>
    <row r="7" spans="1:6" ht="15" thickBot="1" x14ac:dyDescent="0.2">
      <c r="A7" s="95" t="s">
        <v>459</v>
      </c>
      <c r="B7" s="96">
        <f>COUNTIF('Illuccix (ICX)'!B2:B255, "&lt;&gt;")</f>
        <v>254</v>
      </c>
      <c r="C7" s="96">
        <v>2</v>
      </c>
      <c r="D7" s="96">
        <f t="shared" si="0"/>
        <v>256</v>
      </c>
      <c r="E7" s="97">
        <f t="shared" si="1"/>
        <v>99.21875</v>
      </c>
      <c r="F7" s="98">
        <f t="shared" si="2"/>
        <v>0.78125</v>
      </c>
    </row>
    <row r="8" spans="1:6" x14ac:dyDescent="0.15">
      <c r="A8" s="99" t="s">
        <v>468</v>
      </c>
      <c r="B8" s="96">
        <v>191</v>
      </c>
      <c r="C8" s="96">
        <v>0</v>
      </c>
      <c r="D8" s="96">
        <f t="shared" ref="D8:D13" si="3">SUM(B8:C8)</f>
        <v>191</v>
      </c>
      <c r="E8" s="100">
        <f t="shared" ref="E8:E13" si="4">B8/D8*100</f>
        <v>100</v>
      </c>
      <c r="F8" s="101">
        <f t="shared" si="2"/>
        <v>0</v>
      </c>
    </row>
    <row r="9" spans="1:6" ht="15" thickBot="1" x14ac:dyDescent="0.2">
      <c r="A9" s="89" t="s">
        <v>469</v>
      </c>
      <c r="B9" s="90">
        <v>63</v>
      </c>
      <c r="C9" s="90">
        <v>2</v>
      </c>
      <c r="D9" s="90">
        <f t="shared" si="3"/>
        <v>65</v>
      </c>
      <c r="E9" s="102">
        <f t="shared" si="4"/>
        <v>96.92307692307692</v>
      </c>
      <c r="F9" s="103">
        <f t="shared" si="2"/>
        <v>3.0769230769230802</v>
      </c>
    </row>
    <row r="10" spans="1:6" x14ac:dyDescent="0.15">
      <c r="A10" s="99" t="s">
        <v>468</v>
      </c>
      <c r="B10" s="96">
        <v>165</v>
      </c>
      <c r="C10" s="96">
        <v>2</v>
      </c>
      <c r="D10" s="96">
        <f t="shared" si="3"/>
        <v>167</v>
      </c>
      <c r="E10" s="97">
        <f t="shared" si="4"/>
        <v>98.802395209580837</v>
      </c>
      <c r="F10" s="98">
        <f t="shared" si="2"/>
        <v>1.1976047904191631</v>
      </c>
    </row>
    <row r="11" spans="1:6" ht="15" thickBot="1" x14ac:dyDescent="0.2">
      <c r="A11" s="89" t="s">
        <v>470</v>
      </c>
      <c r="B11" s="90">
        <f>COUNTIF('Illuccix (ICX)'!E2:E255,"GPGK04")</f>
        <v>99</v>
      </c>
      <c r="C11" s="90">
        <v>0</v>
      </c>
      <c r="D11" s="90">
        <f t="shared" si="3"/>
        <v>99</v>
      </c>
      <c r="E11" s="91">
        <f t="shared" si="4"/>
        <v>100</v>
      </c>
      <c r="F11" s="92">
        <f t="shared" si="2"/>
        <v>0</v>
      </c>
    </row>
    <row r="12" spans="1:6" x14ac:dyDescent="0.15">
      <c r="A12" s="99" t="s">
        <v>460</v>
      </c>
      <c r="B12" s="96">
        <v>34</v>
      </c>
      <c r="C12" s="96">
        <v>0</v>
      </c>
      <c r="D12" s="96">
        <f t="shared" si="3"/>
        <v>34</v>
      </c>
      <c r="E12" s="100">
        <f t="shared" si="4"/>
        <v>100</v>
      </c>
      <c r="F12" s="101">
        <f t="shared" si="2"/>
        <v>0</v>
      </c>
    </row>
    <row r="13" spans="1:6" ht="15" thickBot="1" x14ac:dyDescent="0.2">
      <c r="A13" s="89" t="s">
        <v>461</v>
      </c>
      <c r="B13" s="90">
        <v>220</v>
      </c>
      <c r="C13" s="90">
        <v>2</v>
      </c>
      <c r="D13" s="90">
        <f t="shared" si="3"/>
        <v>222</v>
      </c>
      <c r="E13" s="102">
        <f t="shared" si="4"/>
        <v>99.099099099099092</v>
      </c>
      <c r="F13" s="103">
        <f t="shared" si="2"/>
        <v>0.90090090090090769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S h F V 6 / a 7 D 2 k A A A A 9 g A A A B I A H A B D b 2 5 m a W c v U G F j a 2 F n Z S 5 4 b W w g o h g A K K A U A A A A A A A A A A A A A A A A A A A A A A A A A A A A h Y + 9 D o I w G E V f h X S n P 8 i g p J T B V R I T o n F t S o V G + D C 0 W N 7 N w U f y F c Q o 6 u Z 4 z z 3 D v f f r j W d j 2 w Q X 3 V v T Q Y o Y p i j Q o L r S Q J W i w R 3 D J c o E 3 0 p 1 k p U O J h l s M t o y R b V z 5 4 Q Q 7 z 3 2 C 9 z 1 F Y k o Z e S Q b w p V 6 1 a i j 2 z + y 6 E B 6 y Q o j Q T f v 8 a I C D O 2 w j G N M e V k h j w 3 8 B W i a e + z / Y F 8 P T R u 6 L X Q E O 4 K T u b I y f u D e A B Q S w M E F A A C A A g A n S h F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0 o R V c o i k e 4 D g A A A B E A A A A T A B w A R m 9 y b X V s Y X M v U 2 V j d G l v b j E u b S C i G A A o o B Q A A A A A A A A A A A A A A A A A A A A A A A A A A A A r T k 0 u y c z P U w i G 0 I b W A F B L A Q I t A B Q A A g A I A J 0 o R V e v 2 u w 9 p A A A A P Y A A A A S A A A A A A A A A A A A A A A A A A A A A A B D b 2 5 m a W c v U G F j a 2 F n Z S 5 4 b W x Q S w E C L Q A U A A I A C A C d K E V X D 8 r p q 6 Q A A A D p A A A A E w A A A A A A A A A A A A A A A A D w A A A A W 0 N v b n R l b n R f V H l w Z X N d L n h t b F B L A Q I t A B Q A A g A I A J 0 o R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b n z / n w V q 8 R J V w J 9 4 1 u t 0 J A A A A A A I A A A A A A A N m A A D A A A A A E A A A A K D 2 d H Q N c O D V a 3 r j V O w N c l g A A A A A B I A A A K A A A A A Q A A A A i 0 c D e + 7 0 R U J f h Q q M o 6 x h U F A A A A C W z t e o B e D G I A + D c d x d W t H g a 5 H H v 0 L + C 2 V u r w D + B A X m j T 4 x 5 m 1 4 9 v L j E A d / q y D d n c E x D K Q H 9 d 3 F Y E G x e 6 G u T U d Y i W V d / y W G E M a L R + p m f 1 3 F 1 h Q A A A A 3 a B x z W G b F 2 R d G 5 n a W 4 7 v K q K P / n w = = < / D a t a M a s h u p > 
</file>

<file path=customXml/itemProps1.xml><?xml version="1.0" encoding="utf-8"?>
<ds:datastoreItem xmlns:ds="http://schemas.openxmlformats.org/officeDocument/2006/customXml" ds:itemID="{2368E8F4-5BF5-45AF-8CF9-DDAF887C18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Locametz (LOC)</vt:lpstr>
      <vt:lpstr>Illuccix (ICX)</vt:lpstr>
      <vt:lpstr>Locametz or Illuccix Fails</vt:lpstr>
      <vt:lpstr>Failure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Scott, Peter</cp:lastModifiedBy>
  <dcterms:modified xsi:type="dcterms:W3CDTF">2024-10-30T23:58:36Z</dcterms:modified>
</cp:coreProperties>
</file>