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《0研究生\数据\去除死亡、放弃治疗版\足月儿\"/>
    </mc:Choice>
  </mc:AlternateContent>
  <xr:revisionPtr revIDLastSave="0" documentId="13_ncr:1_{0DE1C4CA-9897-4237-86BA-3CAECF7DAABA}" xr6:coauthVersionLast="47" xr6:coauthVersionMax="47" xr10:uidLastSave="{00000000-0000-0000-0000-000000000000}"/>
  <bookViews>
    <workbookView xWindow="-108" yWindow="-108" windowWidth="23256" windowHeight="12576" xr2:uid="{B4E8CCB7-ACCA-4D85-A0AD-AF38892A4726}"/>
  </bookViews>
  <sheets>
    <sheet name="足月儿数据分析版" sheetId="1" r:id="rId1"/>
    <sheet name="足月儿完整数据" sheetId="2" r:id="rId2"/>
  </sheets>
  <definedNames>
    <definedName name="_xlnm._FilterDatabase" localSheetId="0" hidden="1">足月儿数据分析版!$A$1:$AP$91</definedName>
    <definedName name="_xlnm._FilterDatabase" localSheetId="1" hidden="1">足月儿完整数据!$A$2:$A$105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O107" i="2" l="1"/>
  <c r="DO106" i="2"/>
  <c r="DO98" i="2"/>
  <c r="DR98" i="2"/>
  <c r="DT98" i="2"/>
  <c r="DU98" i="2"/>
  <c r="DV98" i="2"/>
  <c r="DW98" i="2"/>
  <c r="DW105" i="2"/>
  <c r="DV105" i="2"/>
  <c r="DU105" i="2"/>
  <c r="DT105" i="2"/>
  <c r="DR105" i="2"/>
  <c r="DO105" i="2"/>
  <c r="DW104" i="2"/>
  <c r="DV104" i="2"/>
  <c r="DU104" i="2"/>
  <c r="DT104" i="2"/>
  <c r="DR104" i="2"/>
  <c r="DO104" i="2"/>
  <c r="DW103" i="2"/>
  <c r="DV103" i="2"/>
  <c r="DU103" i="2"/>
  <c r="DT103" i="2"/>
  <c r="DR103" i="2"/>
  <c r="DO103" i="2"/>
  <c r="DW102" i="2"/>
  <c r="DV102" i="2"/>
  <c r="DU102" i="2"/>
  <c r="DT102" i="2"/>
  <c r="DR102" i="2"/>
  <c r="DO102" i="2"/>
  <c r="DW101" i="2"/>
  <c r="DV101" i="2"/>
  <c r="DU101" i="2"/>
  <c r="DT101" i="2"/>
  <c r="DR101" i="2"/>
  <c r="DW100" i="2"/>
  <c r="DV100" i="2"/>
  <c r="DU100" i="2"/>
  <c r="DT100" i="2"/>
  <c r="DR100" i="2"/>
  <c r="DO100" i="2"/>
  <c r="DW99" i="2"/>
  <c r="DV99" i="2"/>
  <c r="DU99" i="2"/>
  <c r="DT99" i="2"/>
  <c r="DR99" i="2"/>
  <c r="DO99" i="2"/>
  <c r="DW97" i="2"/>
  <c r="DV97" i="2"/>
  <c r="DU97" i="2"/>
  <c r="DT97" i="2"/>
  <c r="DR97" i="2"/>
  <c r="DO97" i="2"/>
  <c r="DW96" i="2"/>
  <c r="DV96" i="2"/>
  <c r="DU96" i="2"/>
  <c r="DT96" i="2"/>
  <c r="DR96" i="2"/>
  <c r="DO96" i="2"/>
  <c r="DW95" i="2"/>
  <c r="DV95" i="2"/>
  <c r="DU95" i="2"/>
  <c r="DT95" i="2"/>
  <c r="DR95" i="2"/>
  <c r="DO95" i="2"/>
  <c r="DW94" i="2"/>
  <c r="DV94" i="2"/>
  <c r="DU94" i="2"/>
  <c r="DT94" i="2"/>
  <c r="DR94" i="2"/>
  <c r="DO94" i="2"/>
  <c r="DW93" i="2"/>
  <c r="DV93" i="2"/>
  <c r="DU93" i="2"/>
  <c r="DT93" i="2"/>
  <c r="DR93" i="2"/>
  <c r="DO93" i="2"/>
  <c r="DW92" i="2"/>
  <c r="DV92" i="2"/>
  <c r="DU92" i="2"/>
  <c r="DT92" i="2"/>
  <c r="DR92" i="2"/>
  <c r="DO92" i="2"/>
  <c r="DW91" i="2"/>
  <c r="DV91" i="2"/>
  <c r="DU91" i="2"/>
  <c r="DT91" i="2"/>
  <c r="DR91" i="2"/>
  <c r="DO91" i="2"/>
  <c r="DW90" i="2"/>
  <c r="DV90" i="2"/>
  <c r="DU90" i="2"/>
  <c r="DT90" i="2"/>
  <c r="DR90" i="2"/>
  <c r="DO90" i="2"/>
  <c r="DW89" i="2"/>
  <c r="DV89" i="2"/>
  <c r="DU89" i="2"/>
  <c r="DT89" i="2"/>
  <c r="DR89" i="2"/>
  <c r="DO89" i="2"/>
  <c r="DW88" i="2"/>
  <c r="DV88" i="2"/>
  <c r="DU88" i="2"/>
  <c r="DT88" i="2"/>
  <c r="DR88" i="2"/>
  <c r="DO88" i="2"/>
  <c r="DW87" i="2"/>
  <c r="DU87" i="2"/>
  <c r="DT87" i="2"/>
  <c r="DR87" i="2"/>
  <c r="DO87" i="2"/>
  <c r="DW86" i="2"/>
  <c r="DU86" i="2"/>
  <c r="DT86" i="2"/>
  <c r="DR86" i="2"/>
  <c r="DO86" i="2"/>
  <c r="DW85" i="2"/>
  <c r="DV85" i="2"/>
  <c r="DU85" i="2"/>
  <c r="DT85" i="2"/>
  <c r="DR85" i="2"/>
  <c r="DO85" i="2"/>
  <c r="DW84" i="2"/>
  <c r="DV84" i="2"/>
  <c r="DU84" i="2"/>
  <c r="DT84" i="2"/>
  <c r="DR84" i="2"/>
  <c r="DO84" i="2"/>
  <c r="DW83" i="2"/>
  <c r="DR83" i="2"/>
  <c r="DO83" i="2"/>
  <c r="DW82" i="2"/>
  <c r="DU82" i="2"/>
  <c r="DT82" i="2"/>
  <c r="DR82" i="2"/>
  <c r="DO82" i="2"/>
  <c r="DW81" i="2"/>
  <c r="DU81" i="2"/>
  <c r="DT81" i="2"/>
  <c r="DR81" i="2"/>
  <c r="DO81" i="2"/>
  <c r="DW80" i="2"/>
  <c r="DU80" i="2"/>
  <c r="DT80" i="2"/>
  <c r="DR80" i="2"/>
  <c r="DO80" i="2"/>
  <c r="DW79" i="2"/>
  <c r="DV79" i="2"/>
  <c r="DU79" i="2"/>
  <c r="DT79" i="2"/>
  <c r="DR79" i="2"/>
  <c r="DO79" i="2"/>
  <c r="DW78" i="2"/>
  <c r="DV78" i="2"/>
  <c r="DU78" i="2"/>
  <c r="DT78" i="2"/>
  <c r="DR78" i="2"/>
  <c r="DO78" i="2"/>
  <c r="DW77" i="2"/>
  <c r="DV77" i="2"/>
  <c r="DU77" i="2"/>
  <c r="DT77" i="2"/>
  <c r="DR77" i="2"/>
  <c r="DO77" i="2"/>
  <c r="DW76" i="2"/>
  <c r="DU76" i="2"/>
  <c r="DT76" i="2"/>
  <c r="DR76" i="2"/>
  <c r="DO76" i="2"/>
  <c r="DW75" i="2"/>
  <c r="DV75" i="2"/>
  <c r="DU75" i="2"/>
  <c r="DT75" i="2"/>
  <c r="DR75" i="2"/>
  <c r="DO75" i="2"/>
  <c r="DW74" i="2"/>
  <c r="DV74" i="2"/>
  <c r="DU74" i="2"/>
  <c r="DT74" i="2"/>
  <c r="DR74" i="2"/>
  <c r="DO74" i="2"/>
  <c r="DW73" i="2"/>
  <c r="DV73" i="2"/>
  <c r="DU73" i="2"/>
  <c r="DT73" i="2"/>
  <c r="DR73" i="2"/>
  <c r="DO73" i="2"/>
  <c r="DW72" i="2"/>
  <c r="DU72" i="2"/>
  <c r="DT72" i="2"/>
  <c r="DR72" i="2"/>
  <c r="DO72" i="2"/>
  <c r="DW71" i="2"/>
  <c r="DU71" i="2"/>
  <c r="DT71" i="2"/>
  <c r="DR71" i="2"/>
  <c r="DO71" i="2"/>
  <c r="DW70" i="2"/>
  <c r="DV70" i="2"/>
  <c r="DU70" i="2"/>
  <c r="DT70" i="2"/>
  <c r="DR70" i="2"/>
  <c r="DO70" i="2"/>
  <c r="DW69" i="2"/>
  <c r="DU69" i="2"/>
  <c r="DT69" i="2"/>
  <c r="DR69" i="2"/>
  <c r="DO69" i="2"/>
  <c r="DW68" i="2"/>
  <c r="DV68" i="2"/>
  <c r="DU68" i="2"/>
  <c r="DT68" i="2"/>
  <c r="DR68" i="2"/>
  <c r="DO68" i="2"/>
  <c r="DW67" i="2"/>
  <c r="DV67" i="2"/>
  <c r="DU67" i="2"/>
  <c r="DT67" i="2"/>
  <c r="DR67" i="2"/>
  <c r="DO67" i="2"/>
  <c r="DW66" i="2"/>
  <c r="DU66" i="2"/>
  <c r="DT66" i="2"/>
  <c r="DR66" i="2"/>
  <c r="DO66" i="2"/>
  <c r="DW65" i="2"/>
  <c r="DV65" i="2"/>
  <c r="DU65" i="2"/>
  <c r="DT65" i="2"/>
  <c r="DR65" i="2"/>
  <c r="DO65" i="2"/>
  <c r="DW64" i="2"/>
  <c r="DV64" i="2"/>
  <c r="DU64" i="2"/>
  <c r="DT64" i="2"/>
  <c r="DR64" i="2"/>
  <c r="DO64" i="2"/>
  <c r="DW63" i="2"/>
  <c r="DU63" i="2"/>
  <c r="DT63" i="2"/>
  <c r="DR63" i="2"/>
  <c r="DO63" i="2"/>
  <c r="DW62" i="2"/>
  <c r="DU62" i="2"/>
  <c r="DT62" i="2"/>
  <c r="DR62" i="2"/>
  <c r="DO62" i="2"/>
  <c r="DW61" i="2"/>
  <c r="DV61" i="2"/>
  <c r="DU61" i="2"/>
  <c r="DT61" i="2"/>
  <c r="DR61" i="2"/>
  <c r="DO61" i="2"/>
  <c r="DW60" i="2"/>
  <c r="DU60" i="2"/>
  <c r="DT60" i="2"/>
  <c r="DR60" i="2"/>
  <c r="DO60" i="2"/>
  <c r="DW59" i="2"/>
  <c r="DV59" i="2"/>
  <c r="DU59" i="2"/>
  <c r="DT59" i="2"/>
  <c r="DR59" i="2"/>
  <c r="DO59" i="2"/>
  <c r="DW58" i="2"/>
  <c r="DV58" i="2"/>
  <c r="DU58" i="2"/>
  <c r="DR58" i="2"/>
  <c r="DO58" i="2"/>
  <c r="DW57" i="2"/>
  <c r="DV57" i="2"/>
  <c r="DU57" i="2"/>
  <c r="DT57" i="2"/>
  <c r="DR57" i="2"/>
  <c r="DO57" i="2"/>
  <c r="DW56" i="2"/>
  <c r="DU56" i="2"/>
  <c r="DT56" i="2"/>
  <c r="DR56" i="2"/>
  <c r="DO56" i="2"/>
  <c r="DW55" i="2"/>
  <c r="DV55" i="2"/>
  <c r="DT55" i="2"/>
  <c r="DR55" i="2"/>
  <c r="DO55" i="2"/>
  <c r="DW54" i="2"/>
  <c r="DU54" i="2"/>
  <c r="DR54" i="2"/>
  <c r="DO54" i="2"/>
  <c r="DW53" i="2"/>
  <c r="DV53" i="2"/>
  <c r="DU53" i="2"/>
  <c r="DT53" i="2"/>
  <c r="DR53" i="2"/>
  <c r="DO53" i="2"/>
  <c r="DW52" i="2"/>
  <c r="DV52" i="2"/>
  <c r="DU52" i="2"/>
  <c r="DT52" i="2"/>
  <c r="DR52" i="2"/>
  <c r="DO52" i="2"/>
  <c r="DW51" i="2"/>
  <c r="DV51" i="2"/>
  <c r="DU51" i="2"/>
  <c r="DT51" i="2"/>
  <c r="DR51" i="2"/>
  <c r="DO51" i="2"/>
  <c r="DW50" i="2"/>
  <c r="DV50" i="2"/>
  <c r="DU50" i="2"/>
  <c r="DT50" i="2"/>
  <c r="DR50" i="2"/>
  <c r="DO50" i="2"/>
  <c r="DW49" i="2"/>
  <c r="DV49" i="2"/>
  <c r="DU49" i="2"/>
  <c r="DT49" i="2"/>
  <c r="DR49" i="2"/>
  <c r="DO49" i="2"/>
  <c r="DW48" i="2"/>
  <c r="DV48" i="2"/>
  <c r="DU48" i="2"/>
  <c r="DT48" i="2"/>
  <c r="DR48" i="2"/>
  <c r="DO48" i="2"/>
  <c r="DW47" i="2"/>
  <c r="DV47" i="2"/>
  <c r="DU47" i="2"/>
  <c r="DT47" i="2"/>
  <c r="DR47" i="2"/>
  <c r="DO47" i="2"/>
  <c r="DW46" i="2"/>
  <c r="DU46" i="2"/>
  <c r="DT46" i="2"/>
  <c r="DR46" i="2"/>
  <c r="DO46" i="2"/>
  <c r="DW45" i="2"/>
  <c r="DV45" i="2"/>
  <c r="DU45" i="2"/>
  <c r="DR45" i="2"/>
  <c r="DO45" i="2"/>
  <c r="DW44" i="2"/>
  <c r="DV44" i="2"/>
  <c r="DU44" i="2"/>
  <c r="DT44" i="2"/>
  <c r="DR44" i="2"/>
  <c r="DO44" i="2"/>
  <c r="DW43" i="2"/>
  <c r="DR43" i="2"/>
  <c r="DO43" i="2"/>
  <c r="DW42" i="2"/>
  <c r="DV42" i="2"/>
  <c r="DU42" i="2"/>
  <c r="DT42" i="2"/>
  <c r="DR42" i="2"/>
  <c r="DO42" i="2"/>
  <c r="DW41" i="2"/>
  <c r="DU41" i="2"/>
  <c r="DT41" i="2"/>
  <c r="DR41" i="2"/>
  <c r="DO41" i="2"/>
  <c r="DW40" i="2"/>
  <c r="DV40" i="2"/>
  <c r="DU40" i="2"/>
  <c r="DT40" i="2"/>
  <c r="DR40" i="2"/>
  <c r="DO40" i="2"/>
  <c r="DW39" i="2"/>
  <c r="DU39" i="2"/>
  <c r="DT39" i="2"/>
  <c r="DR39" i="2"/>
  <c r="DO39" i="2"/>
  <c r="DW38" i="2"/>
  <c r="DV38" i="2"/>
  <c r="DU38" i="2"/>
  <c r="DT38" i="2"/>
  <c r="DR38" i="2"/>
  <c r="DO38" i="2"/>
  <c r="DW37" i="2"/>
  <c r="DV37" i="2"/>
  <c r="DU37" i="2"/>
  <c r="DT37" i="2"/>
  <c r="DR37" i="2"/>
  <c r="DO37" i="2"/>
  <c r="DW36" i="2"/>
  <c r="DV36" i="2"/>
  <c r="DU36" i="2"/>
  <c r="DT36" i="2"/>
  <c r="DR36" i="2"/>
  <c r="DO36" i="2"/>
  <c r="DW35" i="2"/>
  <c r="DV35" i="2"/>
  <c r="DU35" i="2"/>
  <c r="DT35" i="2"/>
  <c r="DR35" i="2"/>
  <c r="DO35" i="2"/>
  <c r="DW34" i="2"/>
  <c r="DV34" i="2"/>
  <c r="DU34" i="2"/>
  <c r="DT34" i="2"/>
  <c r="DR34" i="2"/>
  <c r="DO34" i="2"/>
  <c r="DW33" i="2"/>
  <c r="DV33" i="2"/>
  <c r="DU33" i="2"/>
  <c r="DT33" i="2"/>
  <c r="DR33" i="2"/>
  <c r="DO33" i="2"/>
  <c r="DW32" i="2"/>
  <c r="DU32" i="2"/>
  <c r="DT32" i="2"/>
  <c r="DR32" i="2"/>
  <c r="DO32" i="2"/>
  <c r="DW31" i="2"/>
  <c r="DV31" i="2"/>
  <c r="DU31" i="2"/>
  <c r="DT31" i="2"/>
  <c r="DR31" i="2"/>
  <c r="DO31" i="2"/>
  <c r="DW30" i="2"/>
  <c r="DU30" i="2"/>
  <c r="DT30" i="2"/>
  <c r="DR30" i="2"/>
  <c r="DO30" i="2"/>
  <c r="DW29" i="2"/>
  <c r="DV29" i="2"/>
  <c r="DU29" i="2"/>
  <c r="DT29" i="2"/>
  <c r="DR29" i="2"/>
  <c r="DO29" i="2"/>
  <c r="DW28" i="2"/>
  <c r="DU28" i="2"/>
  <c r="DT28" i="2"/>
  <c r="DR28" i="2"/>
  <c r="DO28" i="2"/>
  <c r="DW27" i="2"/>
  <c r="DU27" i="2"/>
  <c r="DT27" i="2"/>
  <c r="DR27" i="2"/>
  <c r="DO27" i="2"/>
  <c r="DW26" i="2"/>
  <c r="DU26" i="2"/>
  <c r="DT26" i="2"/>
  <c r="DR26" i="2"/>
  <c r="DO26" i="2"/>
  <c r="DW25" i="2"/>
  <c r="DU25" i="2"/>
  <c r="DT25" i="2"/>
  <c r="DR25" i="2"/>
  <c r="DO25" i="2"/>
  <c r="DW24" i="2"/>
  <c r="DV24" i="2"/>
  <c r="DU24" i="2"/>
  <c r="DT24" i="2"/>
  <c r="DR24" i="2"/>
  <c r="DO24" i="2"/>
  <c r="DW23" i="2"/>
  <c r="DV23" i="2"/>
  <c r="DU23" i="2"/>
  <c r="DT23" i="2"/>
  <c r="DR23" i="2"/>
  <c r="DO23" i="2"/>
  <c r="DW22" i="2"/>
  <c r="DV22" i="2"/>
  <c r="DU22" i="2"/>
  <c r="DT22" i="2"/>
  <c r="DR22" i="2"/>
  <c r="DO22" i="2"/>
  <c r="DW21" i="2"/>
  <c r="DR21" i="2"/>
  <c r="DO21" i="2"/>
  <c r="DW20" i="2"/>
  <c r="DU20" i="2"/>
  <c r="DR20" i="2"/>
  <c r="DO20" i="2"/>
  <c r="DW19" i="2"/>
  <c r="DV19" i="2"/>
  <c r="DU19" i="2"/>
  <c r="DR19" i="2"/>
  <c r="DO19" i="2"/>
  <c r="DW18" i="2"/>
  <c r="DV18" i="2"/>
  <c r="DU18" i="2"/>
  <c r="DT18" i="2"/>
  <c r="DR18" i="2"/>
  <c r="DO18" i="2"/>
  <c r="DW17" i="2"/>
  <c r="DV17" i="2"/>
  <c r="DU17" i="2"/>
  <c r="DT17" i="2"/>
  <c r="DR17" i="2"/>
  <c r="DO17" i="2"/>
  <c r="DW16" i="2"/>
  <c r="DU16" i="2"/>
  <c r="DT16" i="2"/>
  <c r="DR16" i="2"/>
  <c r="DO16" i="2"/>
  <c r="DW15" i="2"/>
  <c r="DV15" i="2"/>
  <c r="DU15" i="2"/>
  <c r="DT15" i="2"/>
  <c r="DR15" i="2"/>
  <c r="DO15" i="2"/>
  <c r="DW14" i="2"/>
  <c r="DV14" i="2"/>
  <c r="DU14" i="2"/>
  <c r="DT14" i="2"/>
  <c r="DR14" i="2"/>
  <c r="DO14" i="2"/>
  <c r="DW13" i="2"/>
  <c r="DV13" i="2"/>
  <c r="DU13" i="2"/>
  <c r="DT13" i="2"/>
  <c r="DR13" i="2"/>
  <c r="DO13" i="2"/>
  <c r="DW12" i="2"/>
  <c r="DV12" i="2"/>
  <c r="DU12" i="2"/>
  <c r="DT12" i="2"/>
  <c r="DR12" i="2"/>
  <c r="DO12" i="2"/>
  <c r="DW11" i="2"/>
  <c r="DV11" i="2"/>
  <c r="DU11" i="2"/>
  <c r="DT11" i="2"/>
  <c r="DR11" i="2"/>
  <c r="DO11" i="2"/>
  <c r="DW10" i="2"/>
  <c r="DV10" i="2"/>
  <c r="DU10" i="2"/>
  <c r="DT10" i="2"/>
  <c r="DR10" i="2"/>
  <c r="DO10" i="2"/>
  <c r="DW9" i="2"/>
  <c r="DV9" i="2"/>
  <c r="DU9" i="2"/>
  <c r="DT9" i="2"/>
  <c r="DR9" i="2"/>
  <c r="DO9" i="2"/>
  <c r="DW8" i="2"/>
  <c r="DU8" i="2"/>
  <c r="DR8" i="2"/>
  <c r="DO8" i="2"/>
  <c r="DW7" i="2"/>
  <c r="DV7" i="2"/>
  <c r="DU7" i="2"/>
  <c r="DT7" i="2"/>
  <c r="DR7" i="2"/>
  <c r="DO7" i="2"/>
  <c r="DW6" i="2"/>
  <c r="DV6" i="2"/>
  <c r="DU6" i="2"/>
  <c r="DT6" i="2"/>
  <c r="DR6" i="2"/>
  <c r="DO6" i="2"/>
  <c r="DW5" i="2"/>
  <c r="DV5" i="2"/>
  <c r="DU5" i="2"/>
  <c r="DT5" i="2"/>
  <c r="DR5" i="2"/>
  <c r="DO5" i="2"/>
  <c r="DW4" i="2"/>
  <c r="DV4" i="2"/>
  <c r="DU4" i="2"/>
  <c r="DT4" i="2"/>
  <c r="DR4" i="2"/>
  <c r="DO4" i="2"/>
  <c r="DW3" i="2"/>
  <c r="DV3" i="2"/>
  <c r="DU3" i="2"/>
  <c r="DT3" i="2"/>
  <c r="DR3" i="2"/>
  <c r="DO3" i="2"/>
  <c r="DW2" i="2"/>
  <c r="DU2" i="2"/>
  <c r="DT2" i="2"/>
  <c r="DR2" i="2"/>
  <c r="DO2" i="2"/>
  <c r="P7" i="1"/>
  <c r="P8" i="1"/>
  <c r="P2" i="1"/>
  <c r="P10" i="1"/>
  <c r="P3" i="1"/>
  <c r="P16" i="1"/>
  <c r="P17" i="1"/>
  <c r="P69" i="1"/>
  <c r="P65" i="1"/>
  <c r="P71" i="1"/>
  <c r="P24" i="1"/>
  <c r="P29" i="1"/>
  <c r="P87" i="1"/>
  <c r="P88" i="1"/>
  <c r="P90" i="1"/>
  <c r="P5" i="1"/>
  <c r="P6" i="1"/>
  <c r="P9" i="1"/>
  <c r="P11" i="1"/>
  <c r="P14" i="1"/>
  <c r="P13" i="1"/>
  <c r="P15" i="1"/>
  <c r="P18" i="1"/>
  <c r="P20" i="1"/>
  <c r="P19" i="1"/>
  <c r="P21" i="1"/>
  <c r="P64" i="1"/>
  <c r="P23" i="1"/>
  <c r="P66" i="1"/>
  <c r="P67" i="1"/>
  <c r="P68" i="1"/>
  <c r="P70" i="1"/>
  <c r="P31" i="1"/>
  <c r="P72" i="1"/>
  <c r="P26" i="1"/>
  <c r="P27" i="1"/>
  <c r="P28" i="1"/>
  <c r="P35" i="1"/>
  <c r="P34" i="1"/>
  <c r="P33" i="1"/>
  <c r="P36" i="1"/>
  <c r="P38" i="1"/>
  <c r="P39" i="1"/>
  <c r="P41" i="1"/>
  <c r="P42" i="1"/>
  <c r="P43" i="1"/>
  <c r="P74" i="1"/>
  <c r="P75" i="1"/>
  <c r="P44" i="1"/>
  <c r="P45" i="1"/>
  <c r="P46" i="1"/>
  <c r="P76" i="1"/>
  <c r="P77" i="1"/>
  <c r="P48" i="1"/>
  <c r="P47" i="1"/>
  <c r="P78" i="1"/>
  <c r="P49" i="1"/>
  <c r="P50" i="1"/>
  <c r="P51" i="1"/>
  <c r="P59" i="1"/>
  <c r="P52" i="1"/>
  <c r="P53" i="1"/>
  <c r="P54" i="1"/>
  <c r="P79" i="1"/>
  <c r="P55" i="1"/>
  <c r="P80" i="1"/>
  <c r="P57" i="1"/>
  <c r="P56" i="1"/>
  <c r="P82" i="1"/>
  <c r="P58" i="1"/>
  <c r="P62" i="1"/>
  <c r="P83" i="1"/>
  <c r="P84" i="1"/>
  <c r="P61" i="1"/>
  <c r="P85" i="1"/>
  <c r="P86" i="1"/>
  <c r="P89" i="1"/>
  <c r="P91" i="1"/>
  <c r="P63" i="1"/>
  <c r="P81" i="1"/>
  <c r="P4" i="1"/>
</calcChain>
</file>

<file path=xl/sharedStrings.xml><?xml version="1.0" encoding="utf-8"?>
<sst xmlns="http://schemas.openxmlformats.org/spreadsheetml/2006/main" count="2551" uniqueCount="731">
  <si>
    <t>病案号（新）</t>
  </si>
  <si>
    <t>出院科室（内科0，外科1）</t>
  </si>
  <si>
    <t>性别男1女0</t>
  </si>
  <si>
    <t>足月0，早产1</t>
  </si>
  <si>
    <t>住院天数（天）</t>
  </si>
  <si>
    <r>
      <rPr>
        <sz val="10.5"/>
        <color theme="1"/>
        <rFont val="等线"/>
        <family val="3"/>
        <charset val="134"/>
      </rPr>
      <t>其他病因（消化道肠穿孔可能相关的（备注）</t>
    </r>
    <r>
      <rPr>
        <sz val="10.5"/>
        <color rgb="FFFF0000"/>
        <rFont val="等线"/>
        <family val="3"/>
        <charset val="134"/>
      </rPr>
      <t>没有则不填</t>
    </r>
  </si>
  <si>
    <t>美克尔憩室</t>
  </si>
  <si>
    <t>梅克尔憩室</t>
  </si>
  <si>
    <t>住院期间有第2次/第3次手术是1否0</t>
  </si>
  <si>
    <t>1（肠狭窄，关瘘）</t>
  </si>
  <si>
    <t>发病时间 (根据主诉，入院日龄换算成天，若生后起病，写0)</t>
  </si>
  <si>
    <t xml:space="preserve"> </t>
  </si>
  <si>
    <r>
      <rPr>
        <sz val="10.5"/>
        <color theme="1"/>
        <rFont val="等线"/>
        <family val="3"/>
        <charset val="134"/>
      </rPr>
      <t>入院主诉包括以下内容：</t>
    </r>
    <r>
      <rPr>
        <sz val="10.5"/>
        <color rgb="FFFF0000"/>
        <rFont val="等线"/>
        <family val="3"/>
        <charset val="134"/>
      </rPr>
      <t>血便1/腹胀2/呕吐3/发热4/纳差5/腹泻6/其他7，如1，2</t>
    </r>
  </si>
  <si>
    <t>1,2</t>
  </si>
  <si>
    <t>2,5,7</t>
  </si>
  <si>
    <t>1,7</t>
  </si>
  <si>
    <t>2,3</t>
  </si>
  <si>
    <t>3,6,7</t>
  </si>
  <si>
    <t>1,3</t>
  </si>
  <si>
    <t>1,3,4,7</t>
  </si>
  <si>
    <t>1,2,3</t>
  </si>
  <si>
    <t>3,4,5</t>
  </si>
  <si>
    <t>2,4,7</t>
  </si>
  <si>
    <t>2,3,7</t>
  </si>
  <si>
    <t>3,5,7</t>
  </si>
  <si>
    <t>5,7</t>
  </si>
  <si>
    <t>1,2,3,7</t>
  </si>
  <si>
    <t>2,4,5</t>
  </si>
  <si>
    <t>2,3,4,7</t>
  </si>
  <si>
    <t>1,2,4</t>
  </si>
  <si>
    <t>2,7</t>
  </si>
  <si>
    <t>1,2,7</t>
  </si>
  <si>
    <t>6,7</t>
  </si>
  <si>
    <t>2，3，4</t>
  </si>
  <si>
    <t>2，3</t>
  </si>
  <si>
    <t>2,3,4</t>
  </si>
  <si>
    <t>出生体重（换算成 kg)</t>
  </si>
  <si>
    <t>入院体重 kg</t>
  </si>
  <si>
    <t>是否双胎，是1否0，若3胎等特殊的则填3.所有内容不详的均填  替代</t>
  </si>
  <si>
    <r>
      <rPr>
        <sz val="10.5"/>
        <color theme="1"/>
        <rFont val="等线"/>
        <family val="3"/>
        <charset val="134"/>
      </rPr>
      <t>是否试管婴儿</t>
    </r>
    <r>
      <rPr>
        <sz val="10.5"/>
        <color rgb="FFFF0000"/>
        <rFont val="等线"/>
        <family val="3"/>
        <charset val="134"/>
      </rPr>
      <t xml:space="preserve">，是填1，否填0 </t>
    </r>
  </si>
  <si>
    <t xml:space="preserve">胎龄（天数换算成周，如37+3周，为37+3/7=37.4；若只知道足月，胎龄不详，则为足月  </t>
  </si>
  <si>
    <t xml:space="preserve">足月 </t>
  </si>
  <si>
    <t>1剖/ 顺0</t>
  </si>
  <si>
    <t>病前喂养方式（母乳1/配方奶2/早产儿奶3/深水4/氨基酸奶5/混合6/未开奶或禁食7）</t>
    <phoneticPr fontId="2" type="noConversion"/>
  </si>
  <si>
    <t>6</t>
    <phoneticPr fontId="2" type="noConversion"/>
  </si>
  <si>
    <t>术后开奶时间</t>
    <phoneticPr fontId="7" type="noConversion"/>
  </si>
  <si>
    <t>12</t>
  </si>
  <si>
    <t>9</t>
  </si>
  <si>
    <t>7</t>
  </si>
  <si>
    <t>10</t>
  </si>
  <si>
    <t>8</t>
  </si>
  <si>
    <t>13</t>
  </si>
  <si>
    <t>11</t>
  </si>
  <si>
    <t>20</t>
  </si>
  <si>
    <t>15</t>
  </si>
  <si>
    <t>4</t>
  </si>
  <si>
    <t>6</t>
  </si>
  <si>
    <t>5</t>
  </si>
  <si>
    <t>3</t>
  </si>
  <si>
    <t>有无新生儿窒息（无0/有1）</t>
    <phoneticPr fontId="2" type="noConversion"/>
  </si>
  <si>
    <t>母孕期有无高危因素(无0/有1)</t>
    <phoneticPr fontId="2" type="noConversion"/>
  </si>
  <si>
    <t>有无新生儿溶血（无0/有1）</t>
    <phoneticPr fontId="2" type="noConversion"/>
  </si>
  <si>
    <t>出院时奶量（ml/kg）</t>
  </si>
  <si>
    <t xml:space="preserve">开奶时奶种类：1母乳2配方奶3 早产儿奶 4深度水解奶 5氨基酸奶 </t>
  </si>
  <si>
    <t>开奶时口服1鼻饲2</t>
  </si>
  <si>
    <t xml:space="preserve">出院时奶种类：1母乳2配方奶3 早产儿奶 4深度水解奶 5氨基酸奶 </t>
  </si>
  <si>
    <t>出院时口服1鼻饲2</t>
  </si>
  <si>
    <t>1+4</t>
    <phoneticPr fontId="2" type="noConversion"/>
  </si>
  <si>
    <t>1+2</t>
    <phoneticPr fontId="2" type="noConversion"/>
  </si>
  <si>
    <t>输病历号后，若有第2次/第3次住院的病历，看下是否和此次手术住院相关，用文字简单描述下），如出院后1月再次入院因肠狭窄再次手术。没有再入院病历则不填。</t>
  </si>
  <si>
    <t>20天后因肠梗阻再次入院，未手术。</t>
  </si>
  <si>
    <t>出院2天后因粘连性肠梗阻再入院，未再手术</t>
  </si>
  <si>
    <t>6月后再入院关瘘</t>
  </si>
  <si>
    <t>1+月后因麻痹性肠梗阻再入院，未手术。6+月后因不完全性肠梗阻再入院，未手术。</t>
  </si>
  <si>
    <t>6+月后因肠狭窄，关瘘再次手术</t>
  </si>
  <si>
    <t>18+月因关瘘再入院，手术，病检诊断为先天性巨结肠</t>
  </si>
  <si>
    <t>13+月后因多发性结肠狭窄再入院，再手术</t>
  </si>
  <si>
    <t>10+月因结肠造口维护再入院，未手术</t>
  </si>
  <si>
    <t>2+月后因肠吸收不良再入院</t>
  </si>
  <si>
    <t>3+月后因升结肠闭锁再入院，再手术</t>
  </si>
  <si>
    <t>12+月后因继发性结肠多处闭锁狭窄，粘连性肠梗阻再入院，再手术。</t>
  </si>
  <si>
    <t>7+月后再入院行直肠粘膜活检术</t>
  </si>
  <si>
    <t>5+月后因肠闭锁、关瘘再次手术</t>
  </si>
  <si>
    <t>4+月后因继发性降结肠-乙状结肠闭锁再入院，再次手术。</t>
  </si>
  <si>
    <t>5+月后因肠狭窄再入院，再次手术。</t>
  </si>
  <si>
    <t>33+月后因手术后肠狭窄再次手术，35+月后因双侧痉挛型脑瘫痪再入院，4年3月后因扁桃体肥大伴有腺体样肥大再次手术</t>
  </si>
  <si>
    <t>5+月后因关瘘再入院</t>
  </si>
  <si>
    <t>4+月后因关瘘、肠粘连再次手术</t>
  </si>
  <si>
    <t>6+月后因先天性巨结肠再入院再次手术</t>
  </si>
  <si>
    <t>5+月后因关瘘再次手术。</t>
  </si>
  <si>
    <t>5+月后因肠闭锁，肠粘连，关瘘再次手术。</t>
  </si>
  <si>
    <t>2+月后因关瘘再次手术，3+月后因肠狭窄再入院再次手术</t>
  </si>
  <si>
    <t>7+月后因术后结肠广泛闭锁，关瘘再入院再次手术</t>
  </si>
  <si>
    <t>5+月因肠狭窄，肠粘连，关瘘再入院再次手术</t>
  </si>
  <si>
    <t>1+月因肠狭窄，关瘘再入院再次手术</t>
  </si>
  <si>
    <t>3+月后因肠狭窄，关瘘再次手术</t>
  </si>
  <si>
    <t>3+月后因小肠结肠炎再入院未手术，3+月后因粘连性肠梗阻再次住院未手术，6+月后因肠狭窄，关瘘再入院再次手术</t>
  </si>
  <si>
    <t>2天后因新生儿败血症再入院，2-月因肠狭窄，关瘘再次手术</t>
  </si>
  <si>
    <t>3+月后因肠狭窄，关瘘再次手术。6+月后因肠梗阻再次住院，未手术。</t>
  </si>
  <si>
    <t>6天后因重症肺炎再入院，6+月后因肠狭窄，关瘘再入院再次手术</t>
  </si>
  <si>
    <t>6-月因肠狭窄，关瘘再入院再次手术</t>
  </si>
  <si>
    <t>5+月后因关瘘，肠狭窄再入院再次手术</t>
  </si>
  <si>
    <t>2+月后因关瘘，肠狭窄再入院再次手术</t>
  </si>
  <si>
    <t>2+月后因呕吐1次再次入院</t>
  </si>
  <si>
    <t>4+月后因肠狭窄，关瘘再次手术</t>
  </si>
  <si>
    <t>5-月因肠狭窄，关瘘再次手术</t>
  </si>
  <si>
    <t>1+月后因肠狭窄，关瘘再次手术</t>
  </si>
  <si>
    <t>1年后因先天性巨结肠，关瘘再次手术。</t>
  </si>
  <si>
    <t>2+月后因肠狭窄，关瘘再次手术。</t>
  </si>
  <si>
    <t>1+月后因肠狭窄，关瘘再次手术。</t>
  </si>
  <si>
    <t>4+月后因关瘘再次手术</t>
  </si>
  <si>
    <t>2+月因肠闭锁，关瘘再次手术</t>
  </si>
  <si>
    <t>2月后因肠狭窄，关瘘再次手术。</t>
  </si>
  <si>
    <t>4+月后再入院行关瘘，阑尾切除，肠吻合术。4+月后因感染性腹泻再入院。</t>
  </si>
  <si>
    <t>出院后2月因肠狭窄、关瘘再入院</t>
    <phoneticPr fontId="7" type="noConversion"/>
  </si>
  <si>
    <t>出院后1月因肠狭窄、关瘘入院</t>
  </si>
  <si>
    <t>2月后因肠狭窄、关瘘入院</t>
  </si>
  <si>
    <t>出院后2月因关瘘、肠狭窄再次入院手术</t>
  </si>
  <si>
    <t>出院后半年因肠狭窄再次手术并关瘘</t>
  </si>
  <si>
    <t>出院18天后因感染性腹泻再入院</t>
  </si>
  <si>
    <t>出院后2+月再入院，支气管肺炎</t>
  </si>
  <si>
    <t>7+月后因肠狭窄，关瘘再入院，再手术</t>
  </si>
  <si>
    <t>9+月后因肠粘连，关瘘再次手术</t>
  </si>
  <si>
    <t>5+月后再入院关闭回肠造口</t>
  </si>
  <si>
    <t>5+月后因升结肠狭窄再入院，再次手术</t>
  </si>
  <si>
    <t>5+月后因升结肠狭窄再入院，再次手术。2023-1-27因粘连性肠梗阻再入院，行肠粘连松解术。</t>
  </si>
  <si>
    <t>3+月后因乙状结肠闭锁再次手术</t>
  </si>
  <si>
    <t>2天后因多发性肠穿孔再入院再次手术。7+月后因先天性肛门闭锁行扩肛术+关瘘。1年11+月因关瘘再次手术。</t>
  </si>
  <si>
    <t>2天后因中度脱水再入院</t>
  </si>
  <si>
    <t>出院后1+年因关瘘再次入院</t>
  </si>
  <si>
    <t>静脉营养使用时间</t>
  </si>
  <si>
    <t>出院时体重增长速度（kg/d）</t>
  </si>
  <si>
    <t>加奶速度(ml/kg/d)</t>
    <phoneticPr fontId="2" type="noConversion"/>
  </si>
  <si>
    <t>开奶后再次禁食时间</t>
    <phoneticPr fontId="2" type="noConversion"/>
  </si>
  <si>
    <t>是否早期开奶（早1/晚2）</t>
    <phoneticPr fontId="2" type="noConversion"/>
  </si>
  <si>
    <t>开奶后再次禁食（无0/有1）</t>
    <phoneticPr fontId="2" type="noConversion"/>
  </si>
  <si>
    <t>加奶快慢（快1/慢2）</t>
    <phoneticPr fontId="2" type="noConversion"/>
  </si>
  <si>
    <t>开奶时奶种类：1母乳2配方奶3 早产儿奶 4深度水解奶 5氨基酸奶  6母乳+配方奶 7母乳+深水</t>
    <phoneticPr fontId="2" type="noConversion"/>
  </si>
  <si>
    <t>7</t>
    <phoneticPr fontId="2" type="noConversion"/>
  </si>
  <si>
    <t>4+月因关瘘再次手术</t>
  </si>
  <si>
    <t>5+月后因肠狭窄，关瘘再入院再次手术</t>
    <phoneticPr fontId="2" type="noConversion"/>
  </si>
  <si>
    <t>是否发生院内感染（0无/1有</t>
    <phoneticPr fontId="2" type="noConversion"/>
  </si>
  <si>
    <t>巨结肠同源病</t>
    <phoneticPr fontId="2" type="noConversion"/>
  </si>
  <si>
    <t>1轮状病毒肠炎）</t>
    <phoneticPr fontId="2" type="noConversion"/>
  </si>
  <si>
    <t>1（切口感染）</t>
    <phoneticPr fontId="2" type="noConversion"/>
  </si>
  <si>
    <t>美克尔憩室</t>
    <phoneticPr fontId="2" type="noConversion"/>
  </si>
  <si>
    <t>巨结肠同源病、先天性脐膨出</t>
    <phoneticPr fontId="2" type="noConversion"/>
  </si>
  <si>
    <t>1（再次穿孔，第二次穿孔后再开奶，故以第二次手术为界）</t>
    <phoneticPr fontId="2" type="noConversion"/>
  </si>
  <si>
    <t>1（鹅口疮）</t>
    <phoneticPr fontId="2" type="noConversion"/>
  </si>
  <si>
    <t>1（切口感染、鹅口疮)</t>
    <phoneticPr fontId="2" type="noConversion"/>
  </si>
  <si>
    <r>
      <rPr>
        <sz val="10.5"/>
        <color theme="1"/>
        <rFont val="等线"/>
        <family val="3"/>
        <charset val="134"/>
      </rPr>
      <t>1阑尾炎/2胎粪性腹膜炎/3肠闭锁、肛门闭锁/4巨结肠/5肠旋转不良/6先天性肠壁缺损/7自发性气腹）</t>
    </r>
    <r>
      <rPr>
        <sz val="10.5"/>
        <color rgb="FFFF0000"/>
        <rFont val="等线"/>
        <family val="3"/>
        <charset val="134"/>
      </rPr>
      <t>若首页诊断有合并则填起，如1，3</t>
    </r>
    <phoneticPr fontId="2" type="noConversion"/>
  </si>
  <si>
    <t>ID号</t>
  </si>
  <si>
    <r>
      <rPr>
        <sz val="10.5"/>
        <color theme="1"/>
        <rFont val="等线"/>
        <family val="3"/>
        <charset val="134"/>
      </rPr>
      <t>入院时间</t>
    </r>
    <r>
      <rPr>
        <sz val="10.5"/>
        <color rgb="FFFF0000"/>
        <rFont val="等线"/>
        <family val="3"/>
        <charset val="134"/>
      </rPr>
      <t>(格式要统一，如2021/2/3</t>
    </r>
    <r>
      <rPr>
        <sz val="10.5"/>
        <color theme="1"/>
        <rFont val="等线"/>
        <family val="3"/>
        <charset val="134"/>
      </rPr>
      <t>）</t>
    </r>
  </si>
  <si>
    <t>出院时间</t>
  </si>
  <si>
    <r>
      <rPr>
        <sz val="10.5"/>
        <color theme="1"/>
        <rFont val="等线"/>
        <family val="3"/>
        <charset val="134"/>
      </rPr>
      <t>术后住内科 1 外科 2 （</t>
    </r>
    <r>
      <rPr>
        <sz val="10.5"/>
        <color rgb="FFFF0000"/>
        <rFont val="等线"/>
        <family val="3"/>
        <charset val="134"/>
      </rPr>
      <t>看出院科室判断，出院科室是外科则是2，分组用，重要）</t>
    </r>
  </si>
  <si>
    <r>
      <rPr>
        <sz val="10.5"/>
        <color theme="1"/>
        <rFont val="等线"/>
        <family val="3"/>
        <charset val="134"/>
      </rPr>
      <t>1阑尾炎/2胎粪性腹膜炎/3肠闭锁/4巨结肠/5肠旋转不良/6先天性肠壁缺损/7自发性气腹）</t>
    </r>
    <r>
      <rPr>
        <sz val="10.5"/>
        <color rgb="FFFF0000"/>
        <rFont val="等线"/>
        <family val="3"/>
        <charset val="134"/>
      </rPr>
      <t>若首页诊断有合并则填起，如1，3</t>
    </r>
  </si>
  <si>
    <t xml:space="preserve">患儿血型A/B/O/AB/不详或者未查填 </t>
  </si>
  <si>
    <t xml:space="preserve"> O治疗有1无0</t>
  </si>
  <si>
    <t>脐静脉置管 有1 无0</t>
  </si>
  <si>
    <r>
      <rPr>
        <sz val="10.5"/>
        <color theme="1"/>
        <rFont val="等线"/>
        <family val="3"/>
        <charset val="134"/>
      </rPr>
      <t>是否呼吸机通气(无论有创或无创，用了就填1，无填0）</t>
    </r>
  </si>
  <si>
    <t>入院日龄</t>
  </si>
  <si>
    <t>apgar 1分钟</t>
  </si>
  <si>
    <t>5分钟</t>
  </si>
  <si>
    <t>10分钟</t>
  </si>
  <si>
    <r>
      <rPr>
        <sz val="10.5"/>
        <color theme="1"/>
        <rFont val="等线"/>
        <family val="3"/>
        <charset val="134"/>
      </rPr>
      <t xml:space="preserve">母亲因素（1 有胎膜早破 2 有宫内窘迫 3 有胎盘早剥 </t>
    </r>
    <r>
      <rPr>
        <sz val="10.5"/>
        <color rgb="FFFF0000"/>
        <rFont val="等线"/>
        <family val="3"/>
        <charset val="134"/>
      </rPr>
      <t>4 有羊水粪染（不管几度）</t>
    </r>
    <r>
      <rPr>
        <sz val="10.5"/>
        <color theme="1"/>
        <rFont val="等线"/>
        <family val="3"/>
        <charset val="134"/>
      </rPr>
      <t xml:space="preserve"> 5 妊娠糖尿病  6 有妊娠高血压或先兆子痫  7 胆汁淤积症 8有发热等感染情况 ），</t>
    </r>
    <r>
      <rPr>
        <sz val="10.5"/>
        <color rgb="FFFF0000"/>
        <rFont val="等线"/>
        <family val="3"/>
        <charset val="134"/>
      </rPr>
      <t>有几项填几个，如1，2，3</t>
    </r>
  </si>
  <si>
    <t>母亲因素（1 产前用了激素 2 产前用了抗生素 ）</t>
  </si>
  <si>
    <t>母血型A/B/O/AB/ ( 表示不详或未查）</t>
  </si>
  <si>
    <t>手术时间（具体日期）</t>
  </si>
  <si>
    <t>手术时日龄（换算成天）</t>
  </si>
  <si>
    <t>手术时长</t>
  </si>
  <si>
    <r>
      <rPr>
        <sz val="10.5"/>
        <color theme="1"/>
        <rFont val="等线"/>
        <family val="3"/>
        <charset val="134"/>
      </rPr>
      <t>手术 方式（1肠切除  2肠修补 3肠造瘘4  肠吻合 5腹腔引流 6.剖腹探查 ）</t>
    </r>
    <r>
      <rPr>
        <sz val="10.5"/>
        <color rgb="FFFF0000"/>
        <rFont val="等线"/>
        <family val="3"/>
        <charset val="134"/>
      </rPr>
      <t>尽量先具体输入类似文字描述，最后我统计时换算，如果嫌麻烦，也可以直接用数字表示，见第一行的举例。</t>
    </r>
  </si>
  <si>
    <t xml:space="preserve"> 1开腹手术/2 腹腔镜 </t>
  </si>
  <si>
    <t>1期/ 2期手术关瘘（若确定不了，就填 )</t>
  </si>
  <si>
    <r>
      <rPr>
        <sz val="10.5"/>
        <color theme="1"/>
        <rFont val="等线"/>
        <family val="3"/>
        <charset val="134"/>
      </rPr>
      <t>穿孔部位：1横/2降/3升结肠/4直肠/5小肠/6空肠/7回肠 ，具体位置标准右/左/末端）</t>
    </r>
    <r>
      <rPr>
        <sz val="10.5"/>
        <color rgb="FFFF0000"/>
        <rFont val="等线"/>
        <family val="3"/>
        <charset val="134"/>
      </rPr>
      <t>尽量先具体输入类似文字描述，最后我统计时换算，如果嫌麻烦，也可以直接用数字表示，见第一行的举例。</t>
    </r>
  </si>
  <si>
    <t>穿孔的数量 1/2/3/4(（若确定不了，就填 ))</t>
  </si>
  <si>
    <t>距离回盲部位置（ ）cm(（若确定不了，或者没有描述就填 ))</t>
  </si>
  <si>
    <t xml:space="preserve">穿孔的面剂（最大的 mm）(（若确定不了，或者没有描述就填 )) </t>
  </si>
  <si>
    <t>术中切除肠长短 cm(（若确定不了，或者没有描述就填 ，没有切除肠子，填0))</t>
  </si>
  <si>
    <t>剩余肠长短 cm((（若确定不了，或者没有描述就填 ))</t>
  </si>
  <si>
    <r>
      <rPr>
        <sz val="10.5"/>
        <color theme="1"/>
        <rFont val="等线"/>
        <family val="3"/>
        <charset val="134"/>
      </rPr>
      <t>奶量根据医嘱</t>
    </r>
    <r>
      <rPr>
        <sz val="10.5"/>
        <color rgb="FFFF0000"/>
        <rFont val="等线"/>
        <family val="3"/>
        <charset val="134"/>
      </rPr>
      <t>第一天(根据医嘱）根据医嘱）如，50ml/次 q3h</t>
    </r>
  </si>
  <si>
    <r>
      <rPr>
        <sz val="10.5"/>
        <color theme="1"/>
        <rFont val="等线"/>
        <family val="3"/>
        <charset val="134"/>
      </rPr>
      <t>出院时奶量 （</t>
    </r>
    <r>
      <rPr>
        <sz val="10.5"/>
        <color rgb="FFFF0000"/>
        <rFont val="等线"/>
        <family val="3"/>
        <charset val="134"/>
      </rPr>
      <t>根据医嘱）如，50ml/次 q3h</t>
    </r>
  </si>
  <si>
    <t>呼吸机时间（开始的）只指有创(格式要统一，如2021/2/3）</t>
  </si>
  <si>
    <t>呼吸机时间（结束的）只指有创</t>
  </si>
  <si>
    <t>抗生素开始 时间 (格式要统一，如2021/2/3）</t>
  </si>
  <si>
    <t>抗生素结束时间(格式要统一，如2021/2/3）</t>
  </si>
  <si>
    <t>抗生素使用联数 1/2/3</t>
  </si>
  <si>
    <t xml:space="preserve">甲硝唑用1无0 </t>
  </si>
  <si>
    <r>
      <rPr>
        <sz val="10.5"/>
        <color theme="1"/>
        <rFont val="等线"/>
        <family val="3"/>
        <charset val="134"/>
      </rPr>
      <t>静脉营养开始时间（</t>
    </r>
    <r>
      <rPr>
        <sz val="10.5"/>
        <color rgb="FFFF0000"/>
        <rFont val="等线"/>
        <family val="3"/>
        <charset val="134"/>
      </rPr>
      <t>住院第几天</t>
    </r>
    <r>
      <rPr>
        <sz val="10.5"/>
        <color theme="1"/>
        <rFont val="等线"/>
        <family val="3"/>
        <charset val="134"/>
      </rPr>
      <t>）</t>
    </r>
    <r>
      <rPr>
        <sz val="10.5"/>
        <color rgb="FFFF0000"/>
        <rFont val="等线"/>
        <family val="3"/>
        <charset val="134"/>
      </rPr>
      <t>（如住院第2天开始，记录为2，一般第1天）</t>
    </r>
  </si>
  <si>
    <r>
      <rPr>
        <sz val="10.5"/>
        <color theme="1"/>
        <rFont val="等线"/>
        <family val="3"/>
        <charset val="134"/>
      </rPr>
      <t>开奶时间</t>
    </r>
    <r>
      <rPr>
        <sz val="10.5"/>
        <color rgb="FFFF0000"/>
        <rFont val="等线"/>
        <family val="3"/>
        <charset val="134"/>
      </rPr>
      <t>（住院第几天）（均是按照体温单上的第几天开始，只要有奶量不管多少就算开奶了）如3.1入院，3.2开奶，记录为2</t>
    </r>
  </si>
  <si>
    <t>这部分奶量需要根据实际统计摄入的记录而不是看医嘱了（D2-D7)（注意，是指的开奶后的天数)（如住院第3天开奶，则第4天算开奶后第2天）</t>
  </si>
  <si>
    <t>D2（开奶后的天数，不是住院第几天）这部分时间指开奶的第几天，注意。</t>
  </si>
  <si>
    <t>D3</t>
  </si>
  <si>
    <t>D4</t>
  </si>
  <si>
    <t>D5</t>
  </si>
  <si>
    <t>D6</t>
  </si>
  <si>
    <t>D7</t>
  </si>
  <si>
    <t>D8</t>
  </si>
  <si>
    <r>
      <rPr>
        <b/>
        <sz val="10.5"/>
        <color theme="1"/>
        <rFont val="等线"/>
        <family val="3"/>
        <charset val="134"/>
      </rPr>
      <t>开奶后再次禁食时间</t>
    </r>
    <r>
      <rPr>
        <sz val="10.5"/>
        <color theme="1"/>
        <rFont val="等线"/>
        <family val="3"/>
        <charset val="134"/>
      </rPr>
      <t>（</t>
    </r>
    <r>
      <rPr>
        <b/>
        <sz val="10.5"/>
        <color rgb="FFFF0000"/>
        <rFont val="等线"/>
        <family val="3"/>
        <charset val="134"/>
      </rPr>
      <t>根据体温单上的记录，记录开奶后入量0的那天是开奶后的第几天）如住院第3天开奶，第8天禁食奶量记录为0，则是开奶后第5天，填“5”。若当天开奶后立即禁食则记录为0，没有禁食表示加奶顺利则“不填”</t>
    </r>
  </si>
  <si>
    <r>
      <rPr>
        <sz val="10.5"/>
        <color theme="1"/>
        <rFont val="等线"/>
        <family val="3"/>
        <charset val="134"/>
      </rPr>
      <t>停静脉营养时间</t>
    </r>
    <r>
      <rPr>
        <sz val="10.5"/>
        <color rgb="FFFF0000"/>
        <rFont val="等线"/>
        <family val="3"/>
        <charset val="134"/>
      </rPr>
      <t>（住院第几天）(体温单上时间）（指输入液体&lt;50ml）</t>
    </r>
  </si>
  <si>
    <r>
      <rPr>
        <sz val="10.5"/>
        <color theme="1"/>
        <rFont val="等线"/>
        <family val="3"/>
        <charset val="134"/>
      </rPr>
      <t>达全肠内营养时间（</t>
    </r>
    <r>
      <rPr>
        <sz val="10.5"/>
        <color rgb="FFFF0000"/>
        <rFont val="等线"/>
        <family val="3"/>
        <charset val="134"/>
      </rPr>
      <t>住院第几天）（指几乎没有液体输入了）</t>
    </r>
  </si>
  <si>
    <t>达全肠内营养时奶量(实际的）（体温单上记录的）</t>
  </si>
  <si>
    <t>出院前1天奶量(实际的）（体温单上记录的）</t>
  </si>
  <si>
    <t>出院时体重（kg)（体温单上记录的）</t>
  </si>
  <si>
    <t>术后发热最高温度</t>
  </si>
  <si>
    <r>
      <rPr>
        <sz val="10.5"/>
        <color theme="1"/>
        <rFont val="等线"/>
        <family val="3"/>
        <charset val="134"/>
      </rPr>
      <t>术后发热天数 只持续时间</t>
    </r>
    <r>
      <rPr>
        <sz val="10.5"/>
        <color rgb="FFFF0000"/>
        <rFont val="等线"/>
        <family val="3"/>
        <charset val="134"/>
      </rPr>
      <t>（如2.3，2.4,2.5均有，记录为3)</t>
    </r>
  </si>
  <si>
    <r>
      <rPr>
        <sz val="10.5"/>
        <color theme="1"/>
        <rFont val="等线"/>
        <family val="3"/>
        <charset val="134"/>
      </rPr>
      <t>术前腹部平片（1气腹 2门脉积气 3肠壁积气 4腹腔积液 5 充气减少 6 肠曲僵直 8肠梗阻 9 正常动力性）有几个填几个，如1，3.</t>
    </r>
    <r>
      <rPr>
        <b/>
        <sz val="10.5"/>
        <color theme="1"/>
        <rFont val="等线"/>
        <family val="3"/>
        <charset val="134"/>
      </rPr>
      <t>选择最异常的一次结果填。</t>
    </r>
  </si>
  <si>
    <t>术前腹部超声（1气腹 2门脉积气 3肠壁积气 4腹腔积液 5 肠壁增厚 6 肠蠕动减慢 7肠梗阻 8 正常</t>
  </si>
  <si>
    <r>
      <rPr>
        <sz val="10.5"/>
        <color theme="1"/>
        <rFont val="等线"/>
        <family val="3"/>
        <charset val="134"/>
      </rPr>
      <t xml:space="preserve">先心超声：PDA(大小)   </t>
    </r>
    <r>
      <rPr>
        <sz val="10.5"/>
        <color rgb="FFFF0000"/>
        <rFont val="等线"/>
        <family val="3"/>
        <charset val="134"/>
      </rPr>
      <t xml:space="preserve">没有PDA填0 </t>
    </r>
  </si>
  <si>
    <t>心功能（正常0/异常1）</t>
  </si>
  <si>
    <t>肺高压（无0 轻1/中2/重3）</t>
  </si>
  <si>
    <r>
      <rPr>
        <sz val="10.5"/>
        <color theme="1"/>
        <rFont val="等线"/>
        <family val="3"/>
        <charset val="134"/>
      </rPr>
      <t xml:space="preserve">肺高压压差mmHg </t>
    </r>
    <r>
      <rPr>
        <sz val="10.5"/>
        <color rgb="FFFF0000"/>
        <rFont val="等线"/>
        <family val="3"/>
        <charset val="134"/>
      </rPr>
      <t>没有肺高压不填</t>
    </r>
  </si>
  <si>
    <t>简单先心是1否0（仅房缺/室缺/无需6月内手术</t>
  </si>
  <si>
    <r>
      <rPr>
        <sz val="10.5"/>
        <color theme="1"/>
        <rFont val="等线"/>
        <family val="3"/>
        <charset val="134"/>
      </rPr>
      <t>复杂先心是1否0（6月内需手术），</t>
    </r>
    <r>
      <rPr>
        <sz val="10.5"/>
        <color rgb="FFFF0000"/>
        <rFont val="等线"/>
        <family val="3"/>
        <charset val="134"/>
      </rPr>
      <t>没有先心则不填。</t>
    </r>
  </si>
  <si>
    <t xml:space="preserve">术后预后  并发 1.肠梗阻 2. 肠狭窄 3.短肠综合征 </t>
  </si>
  <si>
    <t>血培养阴性 0 阳性1（注明病原菌）</t>
  </si>
  <si>
    <t>腹腔液培养阴性 0 阳性1（注明病原菌）</t>
  </si>
  <si>
    <t>脑脊液培养阴性 0 阳性1（注明病原菌）</t>
  </si>
  <si>
    <t>手术前最异常一次WBC</t>
  </si>
  <si>
    <t>手术前最异常一次PLT</t>
  </si>
  <si>
    <t>手术前最异常一次HGB</t>
  </si>
  <si>
    <t>手术前最异常一次  （填百分比的值，比如3%，只填3）</t>
  </si>
  <si>
    <t>手术前最异常一次L</t>
  </si>
  <si>
    <t>手术前最异常一次E（嗜酸粒）</t>
  </si>
  <si>
    <t>手术前最异常一次M（单核细胞）</t>
  </si>
  <si>
    <t>手术前最异常一次CRP</t>
  </si>
  <si>
    <t>手术前最异常一次PCT</t>
  </si>
  <si>
    <t>2.开奶前最近一次WBC</t>
  </si>
  <si>
    <t>2.开奶前最近一次PLT</t>
  </si>
  <si>
    <t>开奶前最近一次HGB</t>
  </si>
  <si>
    <t>开奶前最近一次 （填百分比的值，比如3%，只填3）</t>
  </si>
  <si>
    <t>开奶前最近一次L</t>
  </si>
  <si>
    <t>开奶前最近一次E</t>
  </si>
  <si>
    <t>开奶前最异常一次M</t>
  </si>
  <si>
    <t>开奶前最近一次CRP（填血常规的CRP，没有才填超敏CRP)</t>
  </si>
  <si>
    <t>开奶前最近一次PCT  (没查则空起）</t>
  </si>
  <si>
    <t>3.出院前最近一次WBC</t>
  </si>
  <si>
    <t>3.出院前最近一次PLT</t>
  </si>
  <si>
    <t>出院前最近一次HGB</t>
  </si>
  <si>
    <t>出院前最近一次 （填百分比的值，比如3%，只填3）</t>
  </si>
  <si>
    <t>出院前最近一次L</t>
  </si>
  <si>
    <t>出院前最近一次E</t>
  </si>
  <si>
    <r>
      <rPr>
        <sz val="10.5"/>
        <color theme="1"/>
        <rFont val="等线"/>
        <family val="3"/>
        <charset val="134"/>
      </rPr>
      <t xml:space="preserve">出院前最近一次CRP </t>
    </r>
    <r>
      <rPr>
        <sz val="10.5"/>
        <color rgb="FFFF0000"/>
        <rFont val="等线"/>
        <family val="3"/>
        <charset val="134"/>
      </rPr>
      <t>（填血常规的CRP，没有才填超敏CRP)</t>
    </r>
  </si>
  <si>
    <r>
      <rPr>
        <sz val="10.5"/>
        <color theme="1"/>
        <rFont val="等线"/>
        <family val="3"/>
        <charset val="134"/>
      </rPr>
      <t xml:space="preserve">出院前最近一次PCT </t>
    </r>
    <r>
      <rPr>
        <sz val="10.5"/>
        <color rgb="FFFF0000"/>
        <rFont val="等线"/>
        <family val="3"/>
        <charset val="134"/>
      </rPr>
      <t>(没查则空起）</t>
    </r>
  </si>
  <si>
    <r>
      <rPr>
        <sz val="10.5"/>
        <color theme="1"/>
        <rFont val="等线"/>
        <family val="3"/>
        <charset val="134"/>
      </rPr>
      <t>结局</t>
    </r>
    <r>
      <rPr>
        <sz val="10.5"/>
        <color rgb="FFFF0000"/>
        <rFont val="等线"/>
        <family val="3"/>
        <charset val="134"/>
      </rPr>
      <t>放弃手术或死亡</t>
    </r>
    <r>
      <rPr>
        <sz val="10.5"/>
        <color theme="1"/>
        <rFont val="等线"/>
        <family val="3"/>
        <charset val="134"/>
      </rPr>
      <t>均是 1 其余否为0（以住院出院时为准）</t>
    </r>
    <r>
      <rPr>
        <sz val="10.5"/>
        <color rgb="FFFF0000"/>
        <rFont val="等线"/>
        <family val="3"/>
        <charset val="134"/>
      </rPr>
      <t>若放弃时还需有创，默认会死亡。</t>
    </r>
  </si>
  <si>
    <t>降阶前抗生素种类</t>
  </si>
  <si>
    <t>降阶后抗生素种类</t>
  </si>
  <si>
    <t>是否早期开奶（早0/晚1）</t>
    <phoneticPr fontId="2" type="noConversion"/>
  </si>
  <si>
    <t>加奶速度</t>
    <phoneticPr fontId="2" type="noConversion"/>
  </si>
  <si>
    <t>出院时奶量（ml/kg）</t>
    <phoneticPr fontId="2" type="noConversion"/>
  </si>
  <si>
    <t>静脉营养使用时间</t>
    <phoneticPr fontId="2" type="noConversion"/>
  </si>
  <si>
    <t>出院时体重增长速度（kg/d）</t>
    <phoneticPr fontId="2" type="noConversion"/>
  </si>
  <si>
    <t>AB</t>
  </si>
  <si>
    <t xml:space="preserve">2h45mi </t>
  </si>
  <si>
    <t>2,3,5,6</t>
  </si>
  <si>
    <t>无</t>
  </si>
  <si>
    <t>1(屎肠球菌)</t>
  </si>
  <si>
    <t>O</t>
  </si>
  <si>
    <t xml:space="preserve">1h50mi </t>
  </si>
  <si>
    <t>5,6</t>
  </si>
  <si>
    <t>4,7</t>
  </si>
  <si>
    <t>哌拉，甲硝唑，头孢唑肟</t>
  </si>
  <si>
    <t>‘0008205644</t>
  </si>
  <si>
    <t>B</t>
  </si>
  <si>
    <t>1h</t>
  </si>
  <si>
    <t>1+3+6</t>
  </si>
  <si>
    <t>末端7</t>
  </si>
  <si>
    <t>30ml Q3h</t>
  </si>
  <si>
    <t>50ml Q3h</t>
  </si>
  <si>
    <t>＜8</t>
  </si>
  <si>
    <t>泰能</t>
  </si>
  <si>
    <t>哌拉西林他唑巴坦+甲硝唑</t>
  </si>
  <si>
    <t>’0008989898</t>
  </si>
  <si>
    <t xml:space="preserve">1h35mi </t>
  </si>
  <si>
    <t>1,3,6</t>
  </si>
  <si>
    <t>0.5*0.5</t>
  </si>
  <si>
    <t>60mlQ3h</t>
  </si>
  <si>
    <t>60ml Q3h</t>
  </si>
  <si>
    <t>哌强，拉氧头孢，甲硝唑</t>
  </si>
  <si>
    <t>’0009360088</t>
  </si>
  <si>
    <t>2,3,6</t>
  </si>
  <si>
    <t>1脾曲</t>
  </si>
  <si>
    <t>直径1cm</t>
  </si>
  <si>
    <t>1（大肠埃希氏菌）</t>
  </si>
  <si>
    <t>哌强</t>
  </si>
  <si>
    <t>‘0009452545</t>
  </si>
  <si>
    <t>2h</t>
  </si>
  <si>
    <t>70ml Q3h</t>
  </si>
  <si>
    <t>1（阴沟肠杆菌）</t>
  </si>
  <si>
    <t>克倍宁，甲硝唑</t>
  </si>
  <si>
    <t>’0009435907</t>
  </si>
  <si>
    <t xml:space="preserve">2h30mi </t>
  </si>
  <si>
    <t>乙状结肠</t>
  </si>
  <si>
    <t>22.19(左),10.78(右)</t>
  </si>
  <si>
    <t>拉氧头孢，甲硝唑</t>
  </si>
  <si>
    <t>‘0009470215</t>
  </si>
  <si>
    <t>直径0.3cm</t>
  </si>
  <si>
    <t>100ml Q3h</t>
  </si>
  <si>
    <t>4,5</t>
  </si>
  <si>
    <t>1（肺炎克雷伯肺炎亚种）</t>
  </si>
  <si>
    <t>拉氧头孢，甲硝唑（后因效果不佳换为泰能10.1-108）</t>
  </si>
  <si>
    <t>’0012099733</t>
  </si>
  <si>
    <t xml:space="preserve">2h15mi </t>
  </si>
  <si>
    <t>3,5,6</t>
  </si>
  <si>
    <t>回盲部，升结肠，横结肠，及降结肠中段</t>
  </si>
  <si>
    <t>10ml Q3h</t>
  </si>
  <si>
    <t>80ml Q3h</t>
  </si>
  <si>
    <t>美罗培南</t>
  </si>
  <si>
    <t>拉氧头孢</t>
  </si>
  <si>
    <t>’0009742911</t>
  </si>
  <si>
    <t xml:space="preserve">1h55mi </t>
  </si>
  <si>
    <t>1,3,5,6</t>
  </si>
  <si>
    <t>40ml Q3h</t>
  </si>
  <si>
    <t>拉氧头孢，甲硝唑，哌强</t>
  </si>
  <si>
    <t>’0009653950</t>
  </si>
  <si>
    <t xml:space="preserve">2h40mi </t>
  </si>
  <si>
    <t>直径3cm</t>
  </si>
  <si>
    <t>’0012257334</t>
  </si>
  <si>
    <t>泰能，甲硝唑</t>
  </si>
  <si>
    <t>‘0012309334</t>
  </si>
  <si>
    <t>先天性巨结肠类缘病？</t>
  </si>
  <si>
    <t>A</t>
  </si>
  <si>
    <t>0.5*1cm</t>
  </si>
  <si>
    <t>哌强，头孢唑肟</t>
  </si>
  <si>
    <t>‘0014081444</t>
  </si>
  <si>
    <t xml:space="preserve">2h50mi </t>
  </si>
  <si>
    <t>＞100</t>
  </si>
  <si>
    <t>头孢唑肟，甲硝唑</t>
  </si>
  <si>
    <t>‘003041890</t>
  </si>
  <si>
    <t>先天性巨结肠？</t>
  </si>
  <si>
    <t>1（粪肠球菌）</t>
  </si>
  <si>
    <t>‘00131119231</t>
  </si>
  <si>
    <t xml:space="preserve">2h10mi </t>
  </si>
  <si>
    <t>直径0.5cm</t>
  </si>
  <si>
    <t>20ml Q3h</t>
  </si>
  <si>
    <t>克倍宁</t>
  </si>
  <si>
    <t>‘0014221855</t>
  </si>
  <si>
    <t>5ml Q3h</t>
  </si>
  <si>
    <t>‘0014299095</t>
  </si>
  <si>
    <t>5,8</t>
  </si>
  <si>
    <t xml:space="preserve">1h40mi </t>
  </si>
  <si>
    <t>1,5</t>
  </si>
  <si>
    <t>1.4mm</t>
  </si>
  <si>
    <t>倍能，甲硝唑</t>
  </si>
  <si>
    <t>头孢唑肟</t>
  </si>
  <si>
    <t>‘0013554852</t>
  </si>
  <si>
    <t>3,6</t>
  </si>
  <si>
    <t>哌强，甲硝唑</t>
  </si>
  <si>
    <t>‘0014774397</t>
  </si>
  <si>
    <t>3(肛门闭锁)</t>
  </si>
  <si>
    <t xml:space="preserve">1h25mi </t>
  </si>
  <si>
    <t>2*1</t>
  </si>
  <si>
    <t>20mlQ3h</t>
  </si>
  <si>
    <t>80mlQ3h</t>
  </si>
  <si>
    <t>头孢唑肟+甲硝唑</t>
  </si>
  <si>
    <t>‘0014913641</t>
  </si>
  <si>
    <t xml:space="preserve">1h20mi </t>
  </si>
  <si>
    <t>5--20</t>
  </si>
  <si>
    <t>10mlQ3h</t>
  </si>
  <si>
    <t>40mlQ3h</t>
  </si>
  <si>
    <t>1(肺炎克雷伯菌肺炎亚种)</t>
  </si>
  <si>
    <t>哌拉西林他唑巴坦</t>
  </si>
  <si>
    <t>‘0017076321</t>
  </si>
  <si>
    <t>1,3,l阑尾切除，腹腔镜探查</t>
  </si>
  <si>
    <t>未记录</t>
  </si>
  <si>
    <t>&lt;8</t>
    <phoneticPr fontId="7" type="noConversion"/>
  </si>
  <si>
    <t>未查</t>
    <phoneticPr fontId="7" type="noConversion"/>
  </si>
  <si>
    <t>’0017589008</t>
  </si>
  <si>
    <t>肠狭窄</t>
  </si>
  <si>
    <t xml:space="preserve">1h10mi </t>
  </si>
  <si>
    <t>5ml q3h</t>
  </si>
  <si>
    <t>60ml q3h</t>
  </si>
  <si>
    <t>2</t>
  </si>
  <si>
    <t>1</t>
  </si>
  <si>
    <t>’0017691815</t>
  </si>
  <si>
    <t>5,4</t>
  </si>
  <si>
    <t>屎肠球菌，阴沟肠杆菌</t>
  </si>
  <si>
    <t>’0017762814</t>
  </si>
  <si>
    <t>轮状腹泻</t>
  </si>
  <si>
    <t>55ml q3h</t>
  </si>
  <si>
    <t>开奶后8天时因造瘘口稀、量多，减奶</t>
  </si>
  <si>
    <t>1,5,6,4</t>
  </si>
  <si>
    <t>肠粘连</t>
  </si>
  <si>
    <t>白色假丝酵母菌，屎肠球菌</t>
  </si>
  <si>
    <t>’0008812132</t>
  </si>
  <si>
    <t>末段回肠单腔造瘘，结肠穿孔修补，剖腹探查术</t>
  </si>
  <si>
    <t>升结肠</t>
  </si>
  <si>
    <t>1*1</t>
  </si>
  <si>
    <t>克倍宁+甲硝唑</t>
  </si>
  <si>
    <t>‘0008894647</t>
  </si>
  <si>
    <t>乙状结肠，降结肠</t>
  </si>
  <si>
    <t>1,4</t>
  </si>
  <si>
    <t>拉氧头孢+甲硝唑</t>
  </si>
  <si>
    <t>’0009000978</t>
  </si>
  <si>
    <t xml:space="preserve">2h20mi </t>
  </si>
  <si>
    <t>1,4,5,6</t>
  </si>
  <si>
    <t>＜0.1</t>
  </si>
  <si>
    <t>’0009148910</t>
  </si>
  <si>
    <t>2,3,5</t>
  </si>
  <si>
    <t>＞256</t>
  </si>
  <si>
    <t>’0009255226</t>
  </si>
  <si>
    <t>回盲部约2/3</t>
  </si>
  <si>
    <t>哌强，头孢唑肟，甲硝唑</t>
  </si>
  <si>
    <t>‘0009526696</t>
  </si>
  <si>
    <t xml:space="preserve">3h15mi </t>
  </si>
  <si>
    <t>2,6</t>
  </si>
  <si>
    <t>6,25</t>
  </si>
  <si>
    <t>’0009704863</t>
  </si>
  <si>
    <t>5*2</t>
  </si>
  <si>
    <t>1(肺炎克雷伯菌肺炎亚种，屎肠球菌)</t>
  </si>
  <si>
    <t>左氧氟沙星，万古霉素</t>
  </si>
  <si>
    <t>‘0009882261</t>
  </si>
  <si>
    <t xml:space="preserve">2h55mi </t>
  </si>
  <si>
    <t>结肠脾曲</t>
  </si>
  <si>
    <t>4*2</t>
  </si>
  <si>
    <t>肠道动力学改变</t>
  </si>
  <si>
    <t>0.28cm</t>
  </si>
  <si>
    <t>‘0009737537</t>
  </si>
  <si>
    <t>90ml Q3h</t>
  </si>
  <si>
    <t>1,6</t>
  </si>
  <si>
    <t>4,6</t>
  </si>
  <si>
    <t>泰能，甲硝唑，阿米卡星</t>
  </si>
  <si>
    <t>头孢呋辛</t>
  </si>
  <si>
    <t>’0012123009</t>
  </si>
  <si>
    <t>3h</t>
  </si>
  <si>
    <t>2*1cm</t>
  </si>
  <si>
    <t>1（大肠埃希氏菌，多重耐药）</t>
  </si>
  <si>
    <t>‘0012102629</t>
  </si>
  <si>
    <t>3*1cm</t>
  </si>
  <si>
    <t>20ml Q8h</t>
  </si>
  <si>
    <t>’0012095828</t>
  </si>
  <si>
    <t>直径1.5cm</t>
  </si>
  <si>
    <t>2.2mm</t>
  </si>
  <si>
    <t>甲硝唑，拉氧头孢</t>
  </si>
  <si>
    <t>‘0012134766</t>
  </si>
  <si>
    <t>15ml Q3h</t>
  </si>
  <si>
    <t>‘0012482374</t>
  </si>
  <si>
    <t>先天性脐膨出</t>
  </si>
  <si>
    <t xml:space="preserve">2h25mi </t>
  </si>
  <si>
    <t>1,2,4,5,6</t>
  </si>
  <si>
    <t>肠动力学改变</t>
  </si>
  <si>
    <t>4.5mm</t>
  </si>
  <si>
    <t>1(表皮葡萄球菌，金黄色葡萄球菌)</t>
  </si>
  <si>
    <t>’0012673103</t>
  </si>
  <si>
    <t>2.5mm</t>
  </si>
  <si>
    <t>1--2</t>
  </si>
  <si>
    <t>1(大肠埃希氏菌)</t>
  </si>
  <si>
    <t>美罗培南，甲硝唑</t>
  </si>
  <si>
    <t>‘0012534641</t>
  </si>
  <si>
    <t>泰能，阿米卡星</t>
  </si>
  <si>
    <t>‘0012557594</t>
  </si>
  <si>
    <t>1.2cm</t>
  </si>
  <si>
    <t>4.4mm</t>
  </si>
  <si>
    <t>’0012802416</t>
  </si>
  <si>
    <t>4,6,8</t>
  </si>
  <si>
    <t>‘0012824855</t>
  </si>
  <si>
    <t>10ml Q4h</t>
  </si>
  <si>
    <t>50ml Q6h</t>
  </si>
  <si>
    <t>肠道动力学改变可能</t>
  </si>
  <si>
    <t>‘0012888467</t>
  </si>
  <si>
    <t>22017/2/17</t>
  </si>
  <si>
    <t>1.3mm</t>
  </si>
  <si>
    <t>克倍宁，替考拉宁</t>
  </si>
  <si>
    <t>’0013068698</t>
  </si>
  <si>
    <t>2,4,6</t>
  </si>
  <si>
    <t>‘0012969779</t>
  </si>
  <si>
    <t xml:space="preserve">1h45mi </t>
  </si>
  <si>
    <t>’0013247615</t>
  </si>
  <si>
    <t>远端7</t>
  </si>
  <si>
    <t>倍能，阿米卡星</t>
  </si>
  <si>
    <t>‘0013306408</t>
  </si>
  <si>
    <t xml:space="preserve">3h27mi </t>
  </si>
  <si>
    <t>甲硝唑，头孢唑肟</t>
  </si>
  <si>
    <t>‘0013413706</t>
  </si>
  <si>
    <t xml:space="preserve">3h20mi </t>
  </si>
  <si>
    <t>5--10</t>
  </si>
  <si>
    <t>2*0.8cm</t>
  </si>
  <si>
    <t>1（阴沟肠杆菌，屎肠球菌）</t>
  </si>
  <si>
    <t>’0014169295</t>
  </si>
  <si>
    <t xml:space="preserve">1h15mi </t>
  </si>
  <si>
    <t>’0014223597</t>
  </si>
  <si>
    <t>倍能，替考拉宁</t>
  </si>
  <si>
    <t>’0014879634</t>
  </si>
  <si>
    <t xml:space="preserve">2h5mi </t>
  </si>
  <si>
    <t>1,3,5</t>
  </si>
  <si>
    <t>哌拉西林他唑巴坦，甲硝唑</t>
  </si>
  <si>
    <t>’0041319222</t>
  </si>
  <si>
    <t>直径2cm</t>
  </si>
  <si>
    <t>4.1mm</t>
  </si>
  <si>
    <t>倍能</t>
  </si>
  <si>
    <t>’0014333738</t>
  </si>
  <si>
    <t>33ml Q3h</t>
  </si>
  <si>
    <t>‘0014548109</t>
  </si>
  <si>
    <t>2,4</t>
  </si>
  <si>
    <t>甲硝唑，倍能</t>
  </si>
  <si>
    <t>’0014571723</t>
  </si>
  <si>
    <t>’0013554742</t>
  </si>
  <si>
    <t>0.3*0.3cm</t>
  </si>
  <si>
    <t>4,6,7</t>
  </si>
  <si>
    <t>泰能→倍能</t>
  </si>
  <si>
    <t>’0014860613</t>
  </si>
  <si>
    <t>2*2</t>
  </si>
  <si>
    <t>50mlQ3h</t>
  </si>
  <si>
    <t>1(粪肠球菌)</t>
  </si>
  <si>
    <t>美罗培南+甲硝唑</t>
  </si>
  <si>
    <t>美罗培南，万古霉素</t>
  </si>
  <si>
    <t>’0015115310</t>
  </si>
  <si>
    <t>消化道畸形？</t>
  </si>
  <si>
    <t>‘0015107837</t>
  </si>
  <si>
    <t>末端回肠+回盲部+升结肠</t>
  </si>
  <si>
    <t>5mlQ3h</t>
  </si>
  <si>
    <t>35mlQ3h</t>
  </si>
  <si>
    <t>‘0015086622</t>
  </si>
  <si>
    <t>横结肠中段到乙状结肠近端多处</t>
  </si>
  <si>
    <t>3mlQ3h</t>
  </si>
  <si>
    <t>70mlQ3h</t>
  </si>
  <si>
    <t>1(肺炎克雷伯菌亚种,屎肠球菌)</t>
  </si>
  <si>
    <t>美罗培南+万古霉素</t>
  </si>
  <si>
    <t>‘0015283473</t>
  </si>
  <si>
    <t>甲硝唑+拉氧头孢</t>
  </si>
  <si>
    <t>‘0015294408</t>
  </si>
  <si>
    <t>1,3,7末段+回盲部</t>
  </si>
  <si>
    <t>45mlQ3h</t>
  </si>
  <si>
    <t>1,2,3,6</t>
  </si>
  <si>
    <t>1.1mm(小PDA或细小侧支血管形成)</t>
  </si>
  <si>
    <t>‘0015306858</t>
  </si>
  <si>
    <t xml:space="preserve">1h7mi </t>
  </si>
  <si>
    <t>’0015349571</t>
  </si>
  <si>
    <t>65mlQ3h</t>
  </si>
  <si>
    <t>‘0015373457</t>
  </si>
  <si>
    <t>4*1</t>
  </si>
  <si>
    <t>1(屎肠球菌，阴沟肠杆菌亚种)</t>
  </si>
  <si>
    <t>‘0015408191</t>
  </si>
  <si>
    <t xml:space="preserve">2h35mi </t>
  </si>
  <si>
    <t>7末段</t>
  </si>
  <si>
    <t>40--3</t>
  </si>
  <si>
    <t>’0015415392</t>
  </si>
  <si>
    <t xml:space="preserve">1h30mi </t>
  </si>
  <si>
    <t>1,4,5</t>
  </si>
  <si>
    <t>’0015501867</t>
  </si>
  <si>
    <t xml:space="preserve">1h37mi </t>
  </si>
  <si>
    <t>甲硝唑，拉氧头孢，哌拉西林他唑巴坦</t>
  </si>
  <si>
    <t>’0015482838</t>
  </si>
  <si>
    <t>3,回盲部</t>
  </si>
  <si>
    <t>美罗培南+替考拉宁+氨曲南</t>
  </si>
  <si>
    <t>万古霉素</t>
  </si>
  <si>
    <t>’0015562984</t>
  </si>
  <si>
    <t xml:space="preserve">4h15mi </t>
  </si>
  <si>
    <t>55mlQ3h</t>
  </si>
  <si>
    <t>37..6</t>
  </si>
  <si>
    <t>’0015566386</t>
  </si>
  <si>
    <t xml:space="preserve">2h41mi </t>
  </si>
  <si>
    <t>结肠多发</t>
  </si>
  <si>
    <t>美罗培南+替考拉宁+甲硝唑</t>
  </si>
  <si>
    <t>‘0015636898</t>
  </si>
  <si>
    <t>2.5*1.5</t>
  </si>
  <si>
    <t>1.0mm</t>
  </si>
  <si>
    <t>1(屎肠球菌，产酸克雷伯菌)</t>
  </si>
  <si>
    <t>’0015639518</t>
  </si>
  <si>
    <t>1,5,6</t>
  </si>
  <si>
    <t>回盲部，1,2,3</t>
  </si>
  <si>
    <t>’0015655392</t>
  </si>
  <si>
    <t>结肠狭窄</t>
  </si>
  <si>
    <t>结肠多处</t>
  </si>
  <si>
    <t>4,5,6,8</t>
  </si>
  <si>
    <t>1(大肠埃希氏菌，屎肠球菌)</t>
  </si>
  <si>
    <t>‘0015640109</t>
  </si>
  <si>
    <t xml:space="preserve">4h35mi </t>
  </si>
  <si>
    <t>降结肠乙状结肠交界处</t>
  </si>
  <si>
    <t>0.7*0.7</t>
  </si>
  <si>
    <t>亚胺培南+替考拉宁</t>
  </si>
  <si>
    <t>’0015655878</t>
  </si>
  <si>
    <t xml:space="preserve">1h18mi </t>
  </si>
  <si>
    <t>1,3,56</t>
  </si>
  <si>
    <t>7末端</t>
  </si>
  <si>
    <t>5--15</t>
  </si>
  <si>
    <t>造口近端100,远端剩余小肠距回盲部约3</t>
  </si>
  <si>
    <t>1(屎肠球菌,肺炎克雷伯菌肺炎亚种)</t>
  </si>
  <si>
    <t>1(屎肠球菌，肺炎克雷伯菌肺炎亚种)</t>
  </si>
  <si>
    <t>美罗培南+替考拉宁</t>
  </si>
  <si>
    <t>’0015676459</t>
  </si>
  <si>
    <t>75mlQ3h</t>
  </si>
  <si>
    <t>‘0015701835</t>
  </si>
  <si>
    <t>回盲部</t>
  </si>
  <si>
    <t>美罗培南+万古霉素+甲硝唑</t>
  </si>
  <si>
    <t>哌拉西林他唑巴坦+万古霉素</t>
  </si>
  <si>
    <t>’0015727987</t>
  </si>
  <si>
    <t>结肠</t>
  </si>
  <si>
    <t>‘0015926676</t>
  </si>
  <si>
    <t>7末段及回盲部</t>
  </si>
  <si>
    <t>’0016449681</t>
  </si>
  <si>
    <t>回肠，乙状结肠坏死</t>
  </si>
  <si>
    <t>近端110,远端12</t>
  </si>
  <si>
    <t>20mlQ1h</t>
  </si>
  <si>
    <t>3,5,8</t>
  </si>
  <si>
    <t>2,3,4,5,8</t>
  </si>
  <si>
    <t>’0016545333</t>
  </si>
  <si>
    <t xml:space="preserve">2h31mi </t>
  </si>
  <si>
    <t>1,2,3,7远端,阑尾,乙状结肠</t>
  </si>
  <si>
    <t>2,3,4,5</t>
  </si>
  <si>
    <t>哌拉西林他唑巴坦，甲硝唑，替考拉宁</t>
  </si>
  <si>
    <t>亚胺培南，甲硝唑</t>
  </si>
  <si>
    <t>’0015939086</t>
  </si>
  <si>
    <t>1,2,3,5,6</t>
  </si>
  <si>
    <t>90mlQ3h</t>
  </si>
  <si>
    <t>未做</t>
  </si>
  <si>
    <t>美罗培南，替考拉宁，甲硝唑</t>
  </si>
  <si>
    <t>’0016034475</t>
  </si>
  <si>
    <t>1*2</t>
  </si>
  <si>
    <t>5mlQ6h</t>
  </si>
  <si>
    <t>‘0016052004</t>
  </si>
  <si>
    <t>‘0016071575</t>
  </si>
  <si>
    <t>1(鸟肠球菌)</t>
  </si>
  <si>
    <t>‘0016118291</t>
  </si>
  <si>
    <t xml:space="preserve">1h42mi </t>
  </si>
  <si>
    <t>0.5*1</t>
  </si>
  <si>
    <t>美罗培南，替考拉宁</t>
  </si>
  <si>
    <t>’0016154598</t>
  </si>
  <si>
    <t>0.3*0.3</t>
  </si>
  <si>
    <t>1(鲍曼不动杆菌,溶血葡萄球菌)</t>
  </si>
  <si>
    <t>数据缺失</t>
  </si>
  <si>
    <t>头孢唑肟，替考拉宁</t>
  </si>
  <si>
    <t>’0016383960</t>
  </si>
  <si>
    <t>‘001603941</t>
  </si>
  <si>
    <t xml:space="preserve">1h53mi </t>
  </si>
  <si>
    <t>升结肠至横结肠约5cm结肠</t>
  </si>
  <si>
    <t>美罗培南，万古霉素，甲硝唑</t>
  </si>
  <si>
    <t>’0016501744</t>
  </si>
  <si>
    <t>2020//11/12</t>
  </si>
  <si>
    <t>15远端结肠</t>
  </si>
  <si>
    <t xml:space="preserve"> EC可能</t>
  </si>
  <si>
    <t>‘0016384135</t>
  </si>
  <si>
    <t>2--30</t>
  </si>
  <si>
    <t>52mlQ3h</t>
  </si>
  <si>
    <t>1(表皮葡萄球菌)</t>
  </si>
  <si>
    <t>1(粪肠球菌，阿氏肠杆菌)</t>
  </si>
  <si>
    <t>‘0017309664</t>
  </si>
  <si>
    <t>粘连性肠梗阻</t>
  </si>
  <si>
    <t>4d</t>
  </si>
  <si>
    <t>1，3，5，6</t>
  </si>
  <si>
    <t>2～20</t>
  </si>
  <si>
    <t>5ml/次 Q3h</t>
  </si>
  <si>
    <t>50ml/次 Q3h</t>
  </si>
  <si>
    <t>&lt;8</t>
  </si>
  <si>
    <t>甲硝唑</t>
  </si>
  <si>
    <t>’0017369968</t>
  </si>
  <si>
    <t>肠粘连，不完全性肠梗阻</t>
  </si>
  <si>
    <t>85ml/次 Q3h</t>
  </si>
  <si>
    <t>1</t>
    <phoneticPr fontId="7" type="noConversion"/>
  </si>
  <si>
    <t>21</t>
    <phoneticPr fontId="7" type="noConversion"/>
  </si>
  <si>
    <t>30</t>
    <phoneticPr fontId="7" type="noConversion"/>
  </si>
  <si>
    <t>55</t>
    <phoneticPr fontId="7" type="noConversion"/>
  </si>
  <si>
    <t>95</t>
    <phoneticPr fontId="7" type="noConversion"/>
  </si>
  <si>
    <t>135</t>
    <phoneticPr fontId="7" type="noConversion"/>
  </si>
  <si>
    <t>190</t>
    <phoneticPr fontId="7" type="noConversion"/>
  </si>
  <si>
    <t>295</t>
    <phoneticPr fontId="7" type="noConversion"/>
  </si>
  <si>
    <t>255</t>
    <phoneticPr fontId="7" type="noConversion"/>
  </si>
  <si>
    <t>390</t>
    <phoneticPr fontId="7" type="noConversion"/>
  </si>
  <si>
    <t>35</t>
    <phoneticPr fontId="7" type="noConversion"/>
  </si>
  <si>
    <t>2,3</t>
    <phoneticPr fontId="7" type="noConversion"/>
  </si>
  <si>
    <t>溶血葡萄球菌</t>
    <phoneticPr fontId="7" type="noConversion"/>
  </si>
  <si>
    <t>美罗培南+替考拉宁</t>
    <phoneticPr fontId="7" type="noConversion"/>
  </si>
  <si>
    <t>哌拉西林他唑巴坦</t>
    <phoneticPr fontId="7" type="noConversion"/>
  </si>
  <si>
    <t>‘0016843467</t>
  </si>
  <si>
    <t>多处</t>
  </si>
  <si>
    <t>75ml q3h</t>
  </si>
  <si>
    <t>外院：消化道穿孔</t>
  </si>
  <si>
    <t>’0017004294</t>
  </si>
  <si>
    <t>升结肠、降结肠、横结肠、乙状结肠散在全层穿孔</t>
  </si>
  <si>
    <t>散在</t>
  </si>
  <si>
    <t>切除大部分结肠及末端回肠</t>
  </si>
  <si>
    <t>近端剩100，远端结肠入盆处剩10</t>
  </si>
  <si>
    <t>70ml q3h</t>
  </si>
  <si>
    <t>粪肠球菌</t>
  </si>
  <si>
    <t>10ml q3h</t>
  </si>
  <si>
    <t>65ml q3h</t>
  </si>
  <si>
    <t>’0017176150</t>
  </si>
  <si>
    <t>3,5,6,阑尾切除</t>
  </si>
  <si>
    <t>6,7,5,4</t>
  </si>
  <si>
    <t>‘0017220660</t>
  </si>
  <si>
    <t>‘0017414779</t>
  </si>
  <si>
    <t>Ａ</t>
  </si>
  <si>
    <t>2-25</t>
  </si>
  <si>
    <t>50ml q3h</t>
  </si>
  <si>
    <t>小肠、结肠普遍重启，部分扩张，立位见稍长液气平</t>
  </si>
  <si>
    <t>肠腔胀气，部分肠腔积液，少量腹腔积液，成分粘稠</t>
  </si>
  <si>
    <t>屎肠球菌</t>
  </si>
  <si>
    <t>‘0017460035</t>
  </si>
  <si>
    <t>1，6</t>
  </si>
  <si>
    <t>‘2</t>
  </si>
  <si>
    <t>’0</t>
  </si>
  <si>
    <t>1</t>
    <phoneticPr fontId="2" type="noConversion"/>
  </si>
  <si>
    <t>4，8</t>
  </si>
  <si>
    <t>4，7</t>
  </si>
  <si>
    <t>‘0017756596</t>
  </si>
  <si>
    <t xml:space="preserve">1h23mi </t>
  </si>
  <si>
    <t>多发</t>
  </si>
  <si>
    <t>1(ICU使用)</t>
  </si>
  <si>
    <t>洋葱伯克霍尔德氏菌，屎肠球菌</t>
  </si>
  <si>
    <t>’0017953389</t>
  </si>
  <si>
    <t>横结肠至降结肠段结肠有全层多处坏死</t>
  </si>
  <si>
    <t>干酪乳杆菌</t>
  </si>
  <si>
    <t>&gt;100</t>
  </si>
  <si>
    <t>‘0017842012</t>
  </si>
  <si>
    <t>1肝曲</t>
  </si>
  <si>
    <t>1,4,7</t>
  </si>
  <si>
    <t>&lt;1</t>
  </si>
  <si>
    <t>‘0016222916</t>
  </si>
  <si>
    <t xml:space="preserve">1h22mi </t>
  </si>
  <si>
    <t>1h15min</t>
  </si>
  <si>
    <t>1h20min</t>
  </si>
  <si>
    <t>’0015285393</t>
  </si>
  <si>
    <t>35--5</t>
  </si>
  <si>
    <t>’0015326748</t>
  </si>
  <si>
    <t>1.5*1.5</t>
  </si>
  <si>
    <t>3,5</t>
  </si>
  <si>
    <t>5+月后因肠狭窄，关瘘再入院再次手术</t>
  </si>
  <si>
    <r>
      <t xml:space="preserve">母亲因素（1 有胎膜早破 2 有宫内窘迫 3 有胎盘早剥 </t>
    </r>
    <r>
      <rPr>
        <sz val="10.5"/>
        <color rgb="FFFF0000"/>
        <rFont val="等线"/>
        <family val="3"/>
        <charset val="134"/>
      </rPr>
      <t>4 有羊水粪染（不管几度）</t>
    </r>
    <r>
      <rPr>
        <sz val="10.5"/>
        <color theme="1"/>
        <rFont val="等线"/>
        <family val="3"/>
        <charset val="134"/>
      </rPr>
      <t xml:space="preserve"> 5 妊娠糖尿病  6 有妊娠高血压或先兆子痫  7 胆汁淤积症 8有发热等感染情况 ），</t>
    </r>
    <r>
      <rPr>
        <sz val="10.5"/>
        <color rgb="FFFF0000"/>
        <rFont val="等线"/>
        <family val="3"/>
        <charset val="134"/>
      </rPr>
      <t>有几项填几个，如1，2，3</t>
    </r>
    <phoneticPr fontId="2" type="noConversion"/>
  </si>
  <si>
    <t xml:space="preserve">术后预后  并发 1.肠梗阻 2. 肠狭窄 3.短肠综合征 4.胆汁淤积症 5.造瘘口坏死 </t>
    <phoneticPr fontId="2" type="noConversion"/>
  </si>
  <si>
    <t>术后有无并发症（0无/1有/2失访）</t>
    <phoneticPr fontId="2" type="noConversion"/>
  </si>
  <si>
    <t>早产儿分类</t>
    <phoneticPr fontId="2" type="noConversion"/>
  </si>
  <si>
    <t>加奶快满（15为界）</t>
    <phoneticPr fontId="2" type="noConversion"/>
  </si>
  <si>
    <t>开奶时奶种类：1母乳 2配方奶 3早产儿奶 4.特殊医学用途奶粉 5.混合喂养</t>
    <phoneticPr fontId="2" type="noConversion"/>
  </si>
  <si>
    <t>1（无手术）</t>
  </si>
  <si>
    <t>1,2（无手术）</t>
  </si>
  <si>
    <t>1，术后1月再次出现肠穿孔（与上次不同部位）</t>
  </si>
  <si>
    <t>2（无手术）</t>
  </si>
  <si>
    <t>1,2</t>
    <phoneticPr fontId="7" type="noConversion"/>
  </si>
  <si>
    <t>术后住院天数</t>
    <phoneticPr fontId="2" type="noConversion"/>
  </si>
  <si>
    <t>切口裂开</t>
    <phoneticPr fontId="2" type="noConversion"/>
  </si>
  <si>
    <t>2，切口裂开</t>
    <phoneticPr fontId="2" type="noConversion"/>
  </si>
  <si>
    <t>2,5，切口裂开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</si>
</sst>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_);[Red]\(0\)"/>
    <numFmt numFmtId="178" formatCode="0.0_ "/>
    <numFmt numFmtId="179" formatCode="0.00_ "/>
    <numFmt numFmtId="180" formatCode="0.000_ "/>
  </numFmts>
  <fonts count="13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</font>
    <font>
      <sz val="10.5"/>
      <color rgb="FFFF0000"/>
      <name val="等线"/>
      <family val="3"/>
      <charset val="134"/>
      <scheme val="minor"/>
    </font>
    <font>
      <sz val="10.5"/>
      <color theme="1"/>
      <name val="等线"/>
      <family val="3"/>
      <charset val="134"/>
    </font>
    <font>
      <sz val="10.5"/>
      <color rgb="FFFF0000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.5"/>
      <color theme="1"/>
      <name val="等线"/>
      <family val="3"/>
      <charset val="134"/>
    </font>
    <font>
      <b/>
      <sz val="10.5"/>
      <color rgb="FFFF0000"/>
      <name val="等线"/>
      <family val="3"/>
      <charset val="134"/>
      <scheme val="minor"/>
    </font>
    <font>
      <b/>
      <sz val="10.5"/>
      <color rgb="FFFF0000"/>
      <name val="等线"/>
      <family val="3"/>
      <charset val="134"/>
    </font>
    <font>
      <sz val="11"/>
      <name val="等线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Border="0"/>
  </cellStyleXfs>
  <cellXfs count="75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/>
    <xf numFmtId="0" fontId="3" fillId="0" borderId="1" xfId="0" applyFont="1" applyBorder="1" applyAlignment="1"/>
    <xf numFmtId="0" fontId="0" fillId="0" borderId="1" xfId="0" applyBorder="1">
      <alignment vertical="center"/>
    </xf>
    <xf numFmtId="0" fontId="4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177" fontId="3" fillId="0" borderId="1" xfId="0" applyNumberFormat="1" applyFont="1" applyBorder="1" applyAlignment="1"/>
    <xf numFmtId="177" fontId="0" fillId="0" borderId="1" xfId="0" applyNumberFormat="1" applyBorder="1">
      <alignment vertical="center"/>
    </xf>
    <xf numFmtId="178" fontId="3" fillId="0" borderId="1" xfId="0" applyNumberFormat="1" applyFont="1" applyBorder="1" applyAlignment="1"/>
    <xf numFmtId="178" fontId="0" fillId="0" borderId="1" xfId="0" applyNumberFormat="1" applyBorder="1">
      <alignment vertical="center"/>
    </xf>
    <xf numFmtId="179" fontId="3" fillId="0" borderId="1" xfId="0" applyNumberFormat="1" applyFont="1" applyBorder="1" applyAlignment="1"/>
    <xf numFmtId="17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 applyAlignment="1"/>
    <xf numFmtId="177" fontId="0" fillId="0" borderId="1" xfId="0" applyNumberFormat="1" applyBorder="1" applyAlignment="1"/>
    <xf numFmtId="0" fontId="0" fillId="0" borderId="1" xfId="0" applyBorder="1" applyAlignment="1"/>
    <xf numFmtId="179" fontId="0" fillId="0" borderId="1" xfId="0" applyNumberFormat="1" applyBorder="1" applyAlignment="1"/>
    <xf numFmtId="178" fontId="0" fillId="0" borderId="1" xfId="0" applyNumberFormat="1" applyBorder="1" applyAlignment="1"/>
    <xf numFmtId="0" fontId="1" fillId="5" borderId="1" xfId="0" applyFont="1" applyFill="1" applyBorder="1" applyAlignment="1">
      <alignment horizontal="justify" vertical="center"/>
    </xf>
    <xf numFmtId="0" fontId="0" fillId="5" borderId="1" xfId="0" applyFill="1" applyBorder="1">
      <alignment vertical="center"/>
    </xf>
    <xf numFmtId="0" fontId="1" fillId="6" borderId="1" xfId="0" applyFont="1" applyFill="1" applyBorder="1" applyAlignment="1">
      <alignment horizontal="justify" vertical="center"/>
    </xf>
    <xf numFmtId="0" fontId="0" fillId="2" borderId="1" xfId="0" applyFill="1" applyBorder="1" applyAlignment="1">
      <alignment vertical="center" wrapText="1"/>
    </xf>
    <xf numFmtId="49" fontId="0" fillId="0" borderId="1" xfId="0" applyNumberFormat="1" applyBorder="1" applyAlignment="1"/>
    <xf numFmtId="0" fontId="8" fillId="0" borderId="1" xfId="0" applyFont="1" applyBorder="1" applyAlignment="1"/>
    <xf numFmtId="0" fontId="0" fillId="4" borderId="1" xfId="0" applyFill="1" applyBorder="1">
      <alignment vertical="center"/>
    </xf>
    <xf numFmtId="180" fontId="0" fillId="0" borderId="1" xfId="0" applyNumberFormat="1" applyBorder="1">
      <alignment vertical="center"/>
    </xf>
    <xf numFmtId="0" fontId="9" fillId="6" borderId="1" xfId="0" applyFont="1" applyFill="1" applyBorder="1" applyAlignment="1">
      <alignment horizontal="justify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3" fillId="0" borderId="2" xfId="0" applyFont="1" applyBorder="1" applyAlignment="1"/>
    <xf numFmtId="0" fontId="3" fillId="7" borderId="1" xfId="0" applyFont="1" applyFill="1" applyBorder="1" applyAlignment="1"/>
    <xf numFmtId="0" fontId="0" fillId="7" borderId="1" xfId="0" applyFill="1" applyBorder="1">
      <alignment vertical="center"/>
    </xf>
    <xf numFmtId="176" fontId="0" fillId="7" borderId="1" xfId="0" applyNumberFormat="1" applyFill="1" applyBorder="1">
      <alignment vertical="center"/>
    </xf>
    <xf numFmtId="0" fontId="0" fillId="7" borderId="1" xfId="0" applyFill="1" applyBorder="1" applyAlignment="1"/>
    <xf numFmtId="0" fontId="9" fillId="8" borderId="1" xfId="0" applyFont="1" applyFill="1" applyBorder="1" applyAlignment="1">
      <alignment horizontal="justify" vertical="center"/>
    </xf>
    <xf numFmtId="0" fontId="3" fillId="9" borderId="1" xfId="0" applyFont="1" applyFill="1" applyBorder="1" applyAlignment="1"/>
    <xf numFmtId="0" fontId="5" fillId="2" borderId="1" xfId="0" applyFont="1" applyFill="1" applyBorder="1" applyAlignment="1">
      <alignment horizontal="justify" vertical="center"/>
    </xf>
    <xf numFmtId="14" fontId="1" fillId="2" borderId="1" xfId="0" applyNumberFormat="1" applyFont="1" applyFill="1" applyBorder="1" applyAlignment="1">
      <alignment horizontal="justify" vertical="center"/>
    </xf>
    <xf numFmtId="0" fontId="1" fillId="4" borderId="1" xfId="0" applyFont="1" applyFill="1" applyBorder="1" applyAlignment="1">
      <alignment horizontal="justify" vertical="center"/>
    </xf>
    <xf numFmtId="0" fontId="10" fillId="4" borderId="1" xfId="0" applyFont="1" applyFill="1" applyBorder="1" applyAlignment="1">
      <alignment horizontal="justify" vertical="center"/>
    </xf>
    <xf numFmtId="0" fontId="4" fillId="4" borderId="1" xfId="0" applyFont="1" applyFill="1" applyBorder="1" applyAlignment="1">
      <alignment horizontal="justify" vertical="center"/>
    </xf>
    <xf numFmtId="0" fontId="1" fillId="10" borderId="1" xfId="0" applyFont="1" applyFill="1" applyBorder="1" applyAlignment="1">
      <alignment horizontal="justify" vertical="center"/>
    </xf>
    <xf numFmtId="0" fontId="0" fillId="2" borderId="0" xfId="0" applyFill="1" applyAlignment="1">
      <alignment vertical="center" wrapText="1"/>
    </xf>
    <xf numFmtId="0" fontId="1" fillId="10" borderId="3" xfId="0" applyFont="1" applyFill="1" applyBorder="1" applyAlignment="1">
      <alignment horizontal="justify" vertical="center"/>
    </xf>
    <xf numFmtId="0" fontId="0" fillId="0" borderId="0" xfId="0" applyAlignment="1"/>
    <xf numFmtId="0" fontId="3" fillId="0" borderId="0" xfId="0" applyFont="1" applyAlignment="1"/>
    <xf numFmtId="176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3" fillId="2" borderId="2" xfId="0" applyFont="1" applyFill="1" applyBorder="1" applyAlignment="1"/>
    <xf numFmtId="14" fontId="3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14" fontId="12" fillId="0" borderId="1" xfId="0" applyNumberFormat="1" applyFont="1" applyBorder="1">
      <alignment vertical="center"/>
    </xf>
    <xf numFmtId="14" fontId="0" fillId="0" borderId="1" xfId="0" applyNumberFormat="1" applyBorder="1" applyAlignment="1"/>
    <xf numFmtId="14" fontId="0" fillId="0" borderId="1" xfId="0" quotePrefix="1" applyNumberFormat="1" applyBorder="1" applyAlignment="1"/>
    <xf numFmtId="58" fontId="3" fillId="0" borderId="1" xfId="0" applyNumberFormat="1" applyFont="1" applyBorder="1" applyAlignment="1"/>
    <xf numFmtId="58" fontId="12" fillId="0" borderId="1" xfId="0" applyNumberFormat="1" applyFont="1" applyBorder="1">
      <alignment vertical="center"/>
    </xf>
    <xf numFmtId="17" fontId="12" fillId="0" borderId="1" xfId="0" applyNumberFormat="1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2" xfId="0" applyBorder="1">
      <alignment vertical="center"/>
    </xf>
    <xf numFmtId="14" fontId="12" fillId="0" borderId="0" xfId="0" applyNumberFormat="1" applyFont="1">
      <alignment vertical="center"/>
    </xf>
    <xf numFmtId="0" fontId="0" fillId="2" borderId="2" xfId="0" applyFill="1" applyBorder="1" applyAlignment="1"/>
    <xf numFmtId="0" fontId="0" fillId="0" borderId="2" xfId="0" applyBorder="1" applyAlignment="1"/>
    <xf numFmtId="14" fontId="0" fillId="0" borderId="0" xfId="0" applyNumberFormat="1" applyAlignment="1"/>
    <xf numFmtId="58" fontId="0" fillId="0" borderId="0" xfId="0" applyNumberFormat="1" applyAlignment="1"/>
    <xf numFmtId="49" fontId="0" fillId="0" borderId="0" xfId="0" applyNumberFormat="1" applyAlignment="1"/>
    <xf numFmtId="0" fontId="0" fillId="11" borderId="2" xfId="0" applyFill="1" applyBorder="1" applyAlignment="1"/>
    <xf numFmtId="14" fontId="8" fillId="0" borderId="0" xfId="0" quotePrefix="1" applyNumberFormat="1" applyFont="1" applyAlignment="1"/>
    <xf numFmtId="0" fontId="8" fillId="0" borderId="0" xfId="0" applyFont="1" applyAlignment="1"/>
    <xf numFmtId="14" fontId="0" fillId="0" borderId="0" xfId="0" quotePrefix="1" applyNumberFormat="1" applyAlignment="1"/>
    <xf numFmtId="14" fontId="0" fillId="0" borderId="0" xfId="0" applyNumberFormat="1">
      <alignment vertical="center"/>
    </xf>
    <xf numFmtId="0" fontId="5" fillId="3" borderId="1" xfId="0" applyFont="1" applyFill="1" applyBorder="1" applyAlignment="1">
      <alignment horizontal="justify" vertical="center"/>
    </xf>
    <xf numFmtId="0" fontId="0" fillId="6" borderId="1" xfId="0" applyFill="1" applyBorder="1" applyAlignment="1">
      <alignment vertical="center" wrapText="1"/>
    </xf>
    <xf numFmtId="0" fontId="3" fillId="0" borderId="1" xfId="1" applyFont="1" applyBorder="1"/>
  </cellXfs>
  <cellStyles count="2">
    <cellStyle name="常规" xfId="0" builtinId="0"/>
    <cellStyle name="常规 2" xfId="1" xr:uid="{CBC4A322-6663-4B09-841C-D1BCB652F96A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9905-1EE1-48BB-9082-814110222B76}">
  <dimension ref="A1:AP91"/>
  <sheetViews>
    <sheetView tabSelected="1" topLeftCell="A37" zoomScale="75" zoomScaleNormal="75" workbookViewId="0">
      <pane xSplit="1" topLeftCell="B1" activePane="topRight" state="frozen"/>
      <selection pane="topRight" activeCell="A78" sqref="A78:XFD78"/>
    </sheetView>
  </sheetViews>
  <sheetFormatPr defaultRowHeight="13.8" x14ac:dyDescent="0.25"/>
  <cols>
    <col min="1" max="1" width="8.88671875" style="4"/>
    <col min="2" max="2" width="8.88671875" style="8"/>
    <col min="3" max="5" width="8.88671875" style="32"/>
    <col min="6" max="6" width="8.88671875" style="4"/>
    <col min="7" max="7" width="8.88671875" style="13"/>
    <col min="8" max="8" width="9.44140625" style="4" bestFit="1" customWidth="1"/>
    <col min="9" max="9" width="8.88671875" style="32"/>
    <col min="10" max="11" width="8.88671875" style="13"/>
    <col min="12" max="12" width="11.33203125" style="4" customWidth="1"/>
    <col min="13" max="13" width="8.88671875" style="4"/>
    <col min="14" max="15" width="8.88671875" style="8"/>
    <col min="16" max="17" width="9.21875" style="8" customWidth="1"/>
    <col min="18" max="21" width="8.88671875" style="8"/>
    <col min="22" max="22" width="8.88671875" style="32"/>
    <col min="23" max="23" width="8.88671875" style="8"/>
    <col min="24" max="25" width="8.88671875" style="12"/>
    <col min="26" max="26" width="8.88671875" style="26"/>
    <col min="27" max="28" width="8.88671875" style="8"/>
    <col min="29" max="30" width="8.88671875" style="10"/>
    <col min="31" max="31" width="8.88671875" style="8"/>
    <col min="32" max="35" width="8.88671875" style="4"/>
    <col min="36" max="36" width="10" style="4" customWidth="1"/>
    <col min="37" max="38" width="8.88671875" style="8"/>
    <col min="39" max="16384" width="8.88671875" style="4"/>
  </cols>
  <sheetData>
    <row r="1" spans="1:42" ht="256.2" customHeight="1" x14ac:dyDescent="0.25">
      <c r="A1" s="1" t="s">
        <v>0</v>
      </c>
      <c r="B1" s="1" t="s">
        <v>2</v>
      </c>
      <c r="C1" s="37" t="s">
        <v>150</v>
      </c>
      <c r="D1" s="6" t="s">
        <v>61</v>
      </c>
      <c r="E1" s="35" t="s">
        <v>141</v>
      </c>
      <c r="F1" s="6" t="s">
        <v>59</v>
      </c>
      <c r="G1" s="19" t="s">
        <v>45</v>
      </c>
      <c r="H1" s="19" t="s">
        <v>134</v>
      </c>
      <c r="I1" s="22" t="s">
        <v>130</v>
      </c>
      <c r="J1" s="21" t="s">
        <v>717</v>
      </c>
      <c r="K1" s="21" t="s">
        <v>718</v>
      </c>
      <c r="L1" s="22" t="s">
        <v>69</v>
      </c>
      <c r="M1" s="27" t="s">
        <v>133</v>
      </c>
      <c r="N1" s="1" t="s">
        <v>8</v>
      </c>
      <c r="O1" s="20" t="s">
        <v>132</v>
      </c>
      <c r="P1" s="28" t="s">
        <v>136</v>
      </c>
      <c r="Q1" s="28" t="s">
        <v>720</v>
      </c>
      <c r="R1" s="6" t="s">
        <v>43</v>
      </c>
      <c r="S1" s="5" t="s">
        <v>3</v>
      </c>
      <c r="T1" s="1" t="s">
        <v>4</v>
      </c>
      <c r="U1" s="1" t="s">
        <v>727</v>
      </c>
      <c r="V1" s="1" t="s">
        <v>5</v>
      </c>
      <c r="W1" s="6" t="s">
        <v>10</v>
      </c>
      <c r="X1" s="6" t="s">
        <v>36</v>
      </c>
      <c r="Y1" s="6" t="s">
        <v>37</v>
      </c>
      <c r="Z1" s="29" t="s">
        <v>131</v>
      </c>
      <c r="AA1" s="5" t="s">
        <v>38</v>
      </c>
      <c r="AB1" s="5" t="s">
        <v>39</v>
      </c>
      <c r="AC1" s="6" t="s">
        <v>40</v>
      </c>
      <c r="AD1" s="6" t="s">
        <v>719</v>
      </c>
      <c r="AE1" s="6" t="s">
        <v>42</v>
      </c>
      <c r="AF1" s="72" t="s">
        <v>716</v>
      </c>
      <c r="AG1" s="6" t="s">
        <v>60</v>
      </c>
      <c r="AH1" s="19" t="s">
        <v>137</v>
      </c>
      <c r="AI1" s="19" t="s">
        <v>721</v>
      </c>
      <c r="AJ1" s="29" t="s">
        <v>62</v>
      </c>
      <c r="AK1" s="1" t="s">
        <v>1</v>
      </c>
      <c r="AL1" s="6" t="s">
        <v>12</v>
      </c>
      <c r="AM1" s="6" t="s">
        <v>64</v>
      </c>
      <c r="AN1" s="6" t="s">
        <v>65</v>
      </c>
      <c r="AO1" s="6" t="s">
        <v>66</v>
      </c>
      <c r="AP1" s="73" t="s">
        <v>135</v>
      </c>
    </row>
    <row r="2" spans="1:42" x14ac:dyDescent="0.25">
      <c r="A2" s="3">
        <v>885541</v>
      </c>
      <c r="B2" s="7">
        <v>2</v>
      </c>
      <c r="C2" s="31"/>
      <c r="D2" s="33">
        <v>0</v>
      </c>
      <c r="E2" s="31">
        <v>0</v>
      </c>
      <c r="F2" s="13">
        <v>0</v>
      </c>
      <c r="G2" s="13">
        <v>4</v>
      </c>
      <c r="H2" s="13">
        <v>1</v>
      </c>
      <c r="I2" s="32">
        <v>13</v>
      </c>
      <c r="J2" s="32">
        <v>1</v>
      </c>
      <c r="K2" s="32">
        <v>1</v>
      </c>
      <c r="M2" s="3"/>
      <c r="N2" s="7">
        <v>0</v>
      </c>
      <c r="O2" s="8">
        <v>20</v>
      </c>
      <c r="P2" s="8">
        <f t="shared" ref="P2:P11" si="0">IF(O2&lt;20,2,1)</f>
        <v>1</v>
      </c>
      <c r="Q2" s="8">
        <v>1</v>
      </c>
      <c r="R2" s="7">
        <v>6</v>
      </c>
      <c r="S2" s="7">
        <v>0</v>
      </c>
      <c r="T2" s="7">
        <v>16</v>
      </c>
      <c r="U2" s="74">
        <v>14</v>
      </c>
      <c r="V2" s="31"/>
      <c r="W2" s="7">
        <v>31</v>
      </c>
      <c r="X2" s="11">
        <v>3.5</v>
      </c>
      <c r="Y2" s="11">
        <v>4</v>
      </c>
      <c r="Z2" s="26">
        <v>3.2499999999999973E-2</v>
      </c>
      <c r="AA2" s="7">
        <v>0</v>
      </c>
      <c r="AB2" s="7">
        <v>0</v>
      </c>
      <c r="AC2" s="9">
        <v>39.6</v>
      </c>
      <c r="AD2" s="9"/>
      <c r="AE2" s="7">
        <v>1</v>
      </c>
      <c r="AF2" s="3">
        <v>5</v>
      </c>
      <c r="AG2" s="13">
        <v>0</v>
      </c>
      <c r="AH2" s="3">
        <v>2</v>
      </c>
      <c r="AI2" s="3">
        <v>2</v>
      </c>
      <c r="AJ2" s="12">
        <v>146.01769911504425</v>
      </c>
      <c r="AK2" s="7">
        <v>1</v>
      </c>
      <c r="AL2" s="7" t="s">
        <v>35</v>
      </c>
      <c r="AM2" s="3">
        <v>1</v>
      </c>
      <c r="AN2" s="3">
        <v>2</v>
      </c>
      <c r="AO2" s="3">
        <v>1</v>
      </c>
      <c r="AP2" s="4">
        <v>0</v>
      </c>
    </row>
    <row r="3" spans="1:42" x14ac:dyDescent="0.25">
      <c r="A3" s="3">
        <v>916246</v>
      </c>
      <c r="B3" s="7">
        <v>1</v>
      </c>
      <c r="C3" s="31"/>
      <c r="D3" s="33">
        <v>0</v>
      </c>
      <c r="E3" s="31">
        <v>0</v>
      </c>
      <c r="F3" s="13">
        <v>1</v>
      </c>
      <c r="G3" s="13" t="s">
        <v>56</v>
      </c>
      <c r="H3" s="13">
        <v>1</v>
      </c>
      <c r="I3" s="32">
        <v>14</v>
      </c>
      <c r="J3" s="32"/>
      <c r="K3" s="32">
        <v>0</v>
      </c>
      <c r="M3" s="3">
        <v>4</v>
      </c>
      <c r="N3" s="7">
        <v>0</v>
      </c>
      <c r="O3" s="8">
        <v>27.210884353741498</v>
      </c>
      <c r="P3" s="8">
        <f t="shared" si="0"/>
        <v>1</v>
      </c>
      <c r="Q3" s="8">
        <v>1</v>
      </c>
      <c r="R3" s="7">
        <v>1</v>
      </c>
      <c r="S3" s="7">
        <v>0</v>
      </c>
      <c r="T3" s="7">
        <v>16</v>
      </c>
      <c r="U3" s="74">
        <v>15</v>
      </c>
      <c r="V3" s="31"/>
      <c r="W3" s="7">
        <v>0</v>
      </c>
      <c r="X3" s="11">
        <v>3</v>
      </c>
      <c r="Y3" s="11">
        <v>2.94</v>
      </c>
      <c r="Z3" s="26">
        <v>3.6874999999999991E-2</v>
      </c>
      <c r="AA3" s="7">
        <v>0</v>
      </c>
      <c r="AB3" s="7">
        <v>0</v>
      </c>
      <c r="AC3" s="9">
        <v>38.4</v>
      </c>
      <c r="AD3" s="9"/>
      <c r="AE3" s="7">
        <v>0</v>
      </c>
      <c r="AF3" s="3">
        <v>5</v>
      </c>
      <c r="AG3" s="13">
        <v>0</v>
      </c>
      <c r="AH3" s="3">
        <v>2</v>
      </c>
      <c r="AI3" s="3">
        <v>2</v>
      </c>
      <c r="AJ3" s="12">
        <v>90.6515580736544</v>
      </c>
      <c r="AK3" s="7">
        <v>1</v>
      </c>
      <c r="AL3" s="7">
        <v>7</v>
      </c>
      <c r="AM3" s="3">
        <v>1</v>
      </c>
      <c r="AN3" s="3">
        <v>2</v>
      </c>
      <c r="AO3" s="3">
        <v>1</v>
      </c>
      <c r="AP3" s="4">
        <v>1</v>
      </c>
    </row>
    <row r="4" spans="1:42" x14ac:dyDescent="0.25">
      <c r="A4" s="3">
        <v>818380</v>
      </c>
      <c r="B4" s="7">
        <v>1</v>
      </c>
      <c r="C4" s="31"/>
      <c r="D4" s="33">
        <v>0</v>
      </c>
      <c r="E4" s="31">
        <v>0</v>
      </c>
      <c r="F4" s="13">
        <v>0</v>
      </c>
      <c r="G4" s="13" t="s">
        <v>55</v>
      </c>
      <c r="H4" s="13">
        <v>1</v>
      </c>
      <c r="I4" s="32">
        <v>14</v>
      </c>
      <c r="J4" s="32"/>
      <c r="K4" s="32">
        <v>0</v>
      </c>
      <c r="M4" s="3"/>
      <c r="N4" s="7">
        <v>0</v>
      </c>
      <c r="O4" s="8">
        <v>13</v>
      </c>
      <c r="P4" s="8">
        <f t="shared" si="0"/>
        <v>2</v>
      </c>
      <c r="Q4" s="8">
        <v>2</v>
      </c>
      <c r="R4" s="7">
        <v>7</v>
      </c>
      <c r="S4" s="7">
        <v>0</v>
      </c>
      <c r="T4" s="7">
        <v>16</v>
      </c>
      <c r="U4" s="74">
        <v>14</v>
      </c>
      <c r="V4" s="31"/>
      <c r="W4" s="7">
        <v>3</v>
      </c>
      <c r="X4" s="11">
        <v>2.37</v>
      </c>
      <c r="Y4" s="11">
        <v>2.44</v>
      </c>
      <c r="Z4" s="26">
        <v>1.6875000000000001E-2</v>
      </c>
      <c r="AA4" s="7">
        <v>1</v>
      </c>
      <c r="AB4" s="7">
        <v>0</v>
      </c>
      <c r="AC4" s="9">
        <v>37</v>
      </c>
      <c r="AD4" s="9"/>
      <c r="AE4" s="7">
        <v>1</v>
      </c>
      <c r="AF4" s="3"/>
      <c r="AG4" s="13">
        <v>0</v>
      </c>
      <c r="AH4" s="3">
        <v>4</v>
      </c>
      <c r="AI4" s="3">
        <v>4</v>
      </c>
      <c r="AJ4" s="12">
        <v>147.60147601476015</v>
      </c>
      <c r="AK4" s="7">
        <v>1</v>
      </c>
      <c r="AL4" s="7">
        <v>2</v>
      </c>
      <c r="AM4" s="3">
        <v>1</v>
      </c>
      <c r="AN4" s="3">
        <v>4</v>
      </c>
      <c r="AO4" s="3">
        <v>1</v>
      </c>
      <c r="AP4" s="4">
        <v>0</v>
      </c>
    </row>
    <row r="5" spans="1:42" x14ac:dyDescent="0.25">
      <c r="A5" s="3">
        <v>823212</v>
      </c>
      <c r="B5" s="7">
        <v>2</v>
      </c>
      <c r="C5" s="31"/>
      <c r="D5" s="33">
        <v>1</v>
      </c>
      <c r="E5" s="31"/>
      <c r="F5" s="13">
        <v>0</v>
      </c>
      <c r="G5" s="13" t="s">
        <v>47</v>
      </c>
      <c r="H5" s="13">
        <v>2</v>
      </c>
      <c r="I5" s="32">
        <v>16</v>
      </c>
      <c r="J5" s="32" t="s">
        <v>722</v>
      </c>
      <c r="K5" s="32">
        <v>1</v>
      </c>
      <c r="L5" s="4" t="s">
        <v>70</v>
      </c>
      <c r="M5" s="3"/>
      <c r="N5" s="7">
        <v>0</v>
      </c>
      <c r="O5" s="8">
        <v>14.820913956360641</v>
      </c>
      <c r="P5" s="8">
        <f t="shared" si="0"/>
        <v>2</v>
      </c>
      <c r="Q5" s="8">
        <v>2</v>
      </c>
      <c r="R5" s="7">
        <v>1</v>
      </c>
      <c r="S5" s="7">
        <v>0</v>
      </c>
      <c r="T5" s="7">
        <v>26</v>
      </c>
      <c r="U5" s="74">
        <v>25</v>
      </c>
      <c r="V5" s="31"/>
      <c r="W5" s="7">
        <v>3</v>
      </c>
      <c r="X5" s="11">
        <v>3.5</v>
      </c>
      <c r="Y5" s="11">
        <v>3.47</v>
      </c>
      <c r="Z5" s="26">
        <v>-6.5384615384615529E-3</v>
      </c>
      <c r="AA5" s="7">
        <v>0</v>
      </c>
      <c r="AB5" s="7">
        <v>0</v>
      </c>
      <c r="AC5" s="9">
        <v>38.1</v>
      </c>
      <c r="AD5" s="9"/>
      <c r="AE5" s="7">
        <v>1</v>
      </c>
      <c r="AF5" s="3"/>
      <c r="AG5" s="13">
        <v>0</v>
      </c>
      <c r="AH5" s="3">
        <v>4</v>
      </c>
      <c r="AI5" s="3">
        <v>4</v>
      </c>
      <c r="AJ5" s="12">
        <v>145.45454545454547</v>
      </c>
      <c r="AK5" s="7">
        <v>1</v>
      </c>
      <c r="AL5" s="7">
        <v>2</v>
      </c>
      <c r="AM5" s="3">
        <v>1</v>
      </c>
      <c r="AN5" s="3">
        <v>4</v>
      </c>
      <c r="AO5" s="3">
        <v>1</v>
      </c>
      <c r="AP5" s="4">
        <v>0</v>
      </c>
    </row>
    <row r="6" spans="1:42" x14ac:dyDescent="0.25">
      <c r="A6" s="3">
        <v>864924</v>
      </c>
      <c r="B6" s="7">
        <v>1</v>
      </c>
      <c r="C6" s="31"/>
      <c r="D6" s="33">
        <v>0</v>
      </c>
      <c r="E6" s="31">
        <v>0</v>
      </c>
      <c r="F6" s="13">
        <v>0</v>
      </c>
      <c r="G6" s="13">
        <v>6</v>
      </c>
      <c r="H6" s="13">
        <v>1</v>
      </c>
      <c r="I6" s="32">
        <v>8</v>
      </c>
      <c r="J6" s="32" t="s">
        <v>722</v>
      </c>
      <c r="K6" s="32">
        <v>1</v>
      </c>
      <c r="L6" s="4" t="s">
        <v>71</v>
      </c>
      <c r="M6" s="3">
        <v>4</v>
      </c>
      <c r="N6" s="7">
        <v>0</v>
      </c>
      <c r="O6" s="8">
        <v>11.55115511551155</v>
      </c>
      <c r="P6" s="8">
        <f t="shared" si="0"/>
        <v>2</v>
      </c>
      <c r="Q6" s="8">
        <v>2</v>
      </c>
      <c r="R6" s="7">
        <v>2</v>
      </c>
      <c r="S6" s="7">
        <v>0</v>
      </c>
      <c r="T6" s="7">
        <v>11</v>
      </c>
      <c r="U6" s="74">
        <v>10</v>
      </c>
      <c r="V6" s="31"/>
      <c r="W6" s="7">
        <v>2</v>
      </c>
      <c r="X6" s="11">
        <v>4.3</v>
      </c>
      <c r="Y6" s="11">
        <v>4.04</v>
      </c>
      <c r="Z6" s="26">
        <v>3.4545454545454539E-2</v>
      </c>
      <c r="AA6" s="7">
        <v>0</v>
      </c>
      <c r="AB6" s="7">
        <v>0</v>
      </c>
      <c r="AC6" s="9">
        <v>39.299999999999997</v>
      </c>
      <c r="AD6" s="9"/>
      <c r="AE6" s="7">
        <v>1</v>
      </c>
      <c r="AF6" s="3"/>
      <c r="AG6" s="13">
        <v>0</v>
      </c>
      <c r="AH6" s="3">
        <v>4</v>
      </c>
      <c r="AI6" s="3">
        <v>4</v>
      </c>
      <c r="AJ6" s="12">
        <v>85.972850678733039</v>
      </c>
      <c r="AK6" s="7">
        <v>1</v>
      </c>
      <c r="AL6" s="7">
        <v>1</v>
      </c>
      <c r="AM6" s="3">
        <v>1</v>
      </c>
      <c r="AN6" s="3">
        <v>4</v>
      </c>
      <c r="AO6" s="3">
        <v>1</v>
      </c>
      <c r="AP6" s="4">
        <v>1</v>
      </c>
    </row>
    <row r="7" spans="1:42" x14ac:dyDescent="0.25">
      <c r="A7" s="3">
        <v>873881</v>
      </c>
      <c r="B7" s="7">
        <v>1</v>
      </c>
      <c r="C7" s="31"/>
      <c r="D7" s="33">
        <v>0</v>
      </c>
      <c r="E7" s="31">
        <v>0</v>
      </c>
      <c r="F7" s="13">
        <v>0</v>
      </c>
      <c r="G7" s="13">
        <v>5</v>
      </c>
      <c r="H7" s="13">
        <v>1</v>
      </c>
      <c r="I7" s="32">
        <v>10</v>
      </c>
      <c r="J7" s="32">
        <v>2</v>
      </c>
      <c r="K7" s="32">
        <v>1</v>
      </c>
      <c r="M7" s="3"/>
      <c r="N7" s="7">
        <v>0</v>
      </c>
      <c r="O7" s="8">
        <v>21.088435374149658</v>
      </c>
      <c r="P7" s="8">
        <f t="shared" si="0"/>
        <v>1</v>
      </c>
      <c r="Q7" s="8">
        <v>1</v>
      </c>
      <c r="R7" s="7">
        <v>1</v>
      </c>
      <c r="S7" s="7">
        <v>0</v>
      </c>
      <c r="T7" s="7">
        <v>13</v>
      </c>
      <c r="U7" s="74">
        <v>11</v>
      </c>
      <c r="V7" s="31"/>
      <c r="W7" s="7">
        <v>7</v>
      </c>
      <c r="X7" s="11">
        <v>2.95</v>
      </c>
      <c r="Y7" s="11">
        <v>2.4500000000000002</v>
      </c>
      <c r="Z7" s="26">
        <v>1.6153846153846151E-2</v>
      </c>
      <c r="AA7" s="7">
        <v>1</v>
      </c>
      <c r="AB7" s="7">
        <v>1</v>
      </c>
      <c r="AC7" s="9">
        <v>38</v>
      </c>
      <c r="AD7" s="9"/>
      <c r="AE7" s="7">
        <v>1</v>
      </c>
      <c r="AF7" s="3"/>
      <c r="AG7" s="13">
        <v>0</v>
      </c>
      <c r="AH7" s="3">
        <v>4</v>
      </c>
      <c r="AI7" s="3">
        <v>4</v>
      </c>
      <c r="AJ7" s="12">
        <v>172.93233082706766</v>
      </c>
      <c r="AK7" s="7">
        <v>1</v>
      </c>
      <c r="AL7" s="7">
        <v>7</v>
      </c>
      <c r="AM7" s="3">
        <v>1</v>
      </c>
      <c r="AN7" s="3">
        <v>2</v>
      </c>
      <c r="AO7" s="3">
        <v>1</v>
      </c>
      <c r="AP7" s="4">
        <v>0</v>
      </c>
    </row>
    <row r="8" spans="1:42" x14ac:dyDescent="0.25">
      <c r="A8" s="3">
        <v>882801</v>
      </c>
      <c r="B8" s="7">
        <v>2</v>
      </c>
      <c r="C8" s="31"/>
      <c r="D8" s="33">
        <v>0</v>
      </c>
      <c r="E8" s="31">
        <v>0</v>
      </c>
      <c r="F8" s="13">
        <v>0</v>
      </c>
      <c r="G8" s="13">
        <v>3</v>
      </c>
      <c r="H8" s="13">
        <v>1</v>
      </c>
      <c r="I8" s="32">
        <v>8</v>
      </c>
      <c r="J8" s="32"/>
      <c r="K8" s="32">
        <v>0</v>
      </c>
      <c r="L8" s="4" t="s">
        <v>119</v>
      </c>
      <c r="M8" s="3"/>
      <c r="N8" s="7">
        <v>0</v>
      </c>
      <c r="O8" s="8">
        <v>16.628873771730916</v>
      </c>
      <c r="P8" s="8">
        <f t="shared" si="0"/>
        <v>2</v>
      </c>
      <c r="Q8" s="8">
        <v>1</v>
      </c>
      <c r="R8" s="7">
        <v>1</v>
      </c>
      <c r="S8" s="7">
        <v>0</v>
      </c>
      <c r="T8" s="7">
        <v>17</v>
      </c>
      <c r="U8" s="74">
        <v>16</v>
      </c>
      <c r="V8" s="31"/>
      <c r="W8" s="7">
        <v>9</v>
      </c>
      <c r="X8" s="11">
        <v>3.9</v>
      </c>
      <c r="Y8" s="11">
        <v>3.78</v>
      </c>
      <c r="Z8" s="26">
        <v>1.5882352941176472E-2</v>
      </c>
      <c r="AA8" s="7">
        <v>0</v>
      </c>
      <c r="AB8" s="7">
        <v>0</v>
      </c>
      <c r="AC8" s="9">
        <v>39.4</v>
      </c>
      <c r="AD8" s="9"/>
      <c r="AE8" s="7">
        <v>1</v>
      </c>
      <c r="AF8" s="3"/>
      <c r="AG8" s="13">
        <v>1</v>
      </c>
      <c r="AH8" s="3">
        <v>4</v>
      </c>
      <c r="AI8" s="3">
        <v>4</v>
      </c>
      <c r="AJ8" s="12">
        <v>138.27160493827162</v>
      </c>
      <c r="AK8" s="7">
        <v>1</v>
      </c>
      <c r="AL8" s="7" t="s">
        <v>16</v>
      </c>
      <c r="AM8" s="3">
        <v>1</v>
      </c>
      <c r="AN8" s="3">
        <v>2</v>
      </c>
      <c r="AO8" s="3">
        <v>1</v>
      </c>
      <c r="AP8" s="4">
        <v>0</v>
      </c>
    </row>
    <row r="9" spans="1:42" x14ac:dyDescent="0.25">
      <c r="A9" s="2">
        <v>897708</v>
      </c>
      <c r="B9" s="7">
        <v>2</v>
      </c>
      <c r="C9" s="31"/>
      <c r="D9" s="33">
        <v>0</v>
      </c>
      <c r="E9" s="31">
        <v>0</v>
      </c>
      <c r="F9" s="13">
        <v>0</v>
      </c>
      <c r="G9" s="13">
        <v>8</v>
      </c>
      <c r="H9" s="13">
        <v>2</v>
      </c>
      <c r="I9" s="32">
        <v>18</v>
      </c>
      <c r="J9" s="32">
        <v>2</v>
      </c>
      <c r="K9" s="32">
        <v>1</v>
      </c>
      <c r="M9" s="3">
        <v>6</v>
      </c>
      <c r="N9" s="7">
        <v>0</v>
      </c>
      <c r="O9" s="8">
        <v>8.3916083916083917</v>
      </c>
      <c r="P9" s="8">
        <f t="shared" si="0"/>
        <v>2</v>
      </c>
      <c r="Q9" s="8">
        <v>2</v>
      </c>
      <c r="R9" s="7">
        <v>6</v>
      </c>
      <c r="S9" s="7">
        <v>0</v>
      </c>
      <c r="T9" s="7">
        <v>22</v>
      </c>
      <c r="U9" s="74">
        <v>19</v>
      </c>
      <c r="V9" s="31" t="s">
        <v>145</v>
      </c>
      <c r="W9" s="7">
        <v>4</v>
      </c>
      <c r="X9" s="11">
        <v>2.95</v>
      </c>
      <c r="Y9" s="11">
        <v>2.86</v>
      </c>
      <c r="Z9" s="26">
        <v>4.7272727272727272E-2</v>
      </c>
      <c r="AA9" s="7">
        <v>0</v>
      </c>
      <c r="AB9" s="7">
        <v>0</v>
      </c>
      <c r="AC9" s="9">
        <v>40.4</v>
      </c>
      <c r="AD9" s="9"/>
      <c r="AE9" s="7">
        <v>0</v>
      </c>
      <c r="AG9" s="13">
        <v>1</v>
      </c>
      <c r="AH9" s="3">
        <v>4</v>
      </c>
      <c r="AI9" s="3">
        <v>4</v>
      </c>
      <c r="AJ9" s="12">
        <v>102.56410256410257</v>
      </c>
      <c r="AK9" s="7">
        <v>1</v>
      </c>
      <c r="AL9" s="7" t="s">
        <v>15</v>
      </c>
      <c r="AM9" s="3">
        <v>1</v>
      </c>
      <c r="AN9" s="3">
        <v>4</v>
      </c>
      <c r="AO9" s="3">
        <v>1</v>
      </c>
      <c r="AP9" s="4">
        <v>1</v>
      </c>
    </row>
    <row r="10" spans="1:42" x14ac:dyDescent="0.25">
      <c r="A10" s="3">
        <v>905255</v>
      </c>
      <c r="B10" s="7">
        <v>1</v>
      </c>
      <c r="C10" s="31"/>
      <c r="D10" s="33">
        <v>0</v>
      </c>
      <c r="E10" s="31">
        <v>0</v>
      </c>
      <c r="F10" s="13">
        <v>1</v>
      </c>
      <c r="G10" s="13" t="s">
        <v>57</v>
      </c>
      <c r="H10" s="13">
        <v>1</v>
      </c>
      <c r="I10" s="32">
        <v>10</v>
      </c>
      <c r="J10" s="32">
        <v>1</v>
      </c>
      <c r="K10" s="32">
        <v>1</v>
      </c>
      <c r="L10" s="4" t="s">
        <v>120</v>
      </c>
      <c r="M10" s="3"/>
      <c r="N10" s="7">
        <v>0</v>
      </c>
      <c r="O10" s="8">
        <v>7.4183976261127595</v>
      </c>
      <c r="P10" s="8">
        <f t="shared" si="0"/>
        <v>2</v>
      </c>
      <c r="Q10" s="8">
        <v>2</v>
      </c>
      <c r="R10" s="7">
        <v>2</v>
      </c>
      <c r="S10" s="7">
        <v>0</v>
      </c>
      <c r="T10" s="7">
        <v>12</v>
      </c>
      <c r="U10" s="74">
        <v>11</v>
      </c>
      <c r="V10" s="31"/>
      <c r="W10" s="7">
        <v>2</v>
      </c>
      <c r="X10" s="11">
        <v>3.37</v>
      </c>
      <c r="Y10" s="11">
        <v>3.37</v>
      </c>
      <c r="Z10" s="26">
        <v>5.8333333333333197E-3</v>
      </c>
      <c r="AA10" s="7">
        <v>0</v>
      </c>
      <c r="AB10" s="7">
        <v>0</v>
      </c>
      <c r="AC10" s="9">
        <v>40</v>
      </c>
      <c r="AD10" s="9"/>
      <c r="AE10" s="7">
        <v>1</v>
      </c>
      <c r="AF10" s="3">
        <v>1</v>
      </c>
      <c r="AG10" s="13">
        <v>0</v>
      </c>
      <c r="AH10" s="3">
        <v>4</v>
      </c>
      <c r="AI10" s="3">
        <v>4</v>
      </c>
      <c r="AJ10" s="12">
        <v>61.04651162790698</v>
      </c>
      <c r="AK10" s="7">
        <v>1</v>
      </c>
      <c r="AL10" s="7" t="s">
        <v>29</v>
      </c>
      <c r="AM10" s="3">
        <v>1</v>
      </c>
      <c r="AN10" s="3">
        <v>4</v>
      </c>
      <c r="AO10" s="3">
        <v>1</v>
      </c>
      <c r="AP10" s="4">
        <v>0</v>
      </c>
    </row>
    <row r="11" spans="1:42" x14ac:dyDescent="0.25">
      <c r="A11" s="2">
        <v>920753</v>
      </c>
      <c r="B11" s="7">
        <v>1</v>
      </c>
      <c r="C11" s="31">
        <v>4</v>
      </c>
      <c r="D11" s="33">
        <v>0</v>
      </c>
      <c r="E11" s="31">
        <v>0</v>
      </c>
      <c r="F11" s="13">
        <v>0</v>
      </c>
      <c r="G11" s="13">
        <v>5</v>
      </c>
      <c r="H11" s="13">
        <v>1</v>
      </c>
      <c r="I11" s="32">
        <v>9</v>
      </c>
      <c r="J11" s="32"/>
      <c r="K11" s="32">
        <v>0</v>
      </c>
      <c r="M11" s="3"/>
      <c r="N11" s="7">
        <v>0</v>
      </c>
      <c r="O11" s="8">
        <v>21.383647798742139</v>
      </c>
      <c r="P11" s="8">
        <f t="shared" si="0"/>
        <v>1</v>
      </c>
      <c r="Q11" s="8">
        <v>1</v>
      </c>
      <c r="R11" s="7">
        <v>1</v>
      </c>
      <c r="S11" s="7">
        <v>0</v>
      </c>
      <c r="T11" s="7">
        <v>41</v>
      </c>
      <c r="U11" s="74">
        <v>10</v>
      </c>
      <c r="V11" s="31"/>
      <c r="W11" s="7">
        <v>0</v>
      </c>
      <c r="X11" s="11">
        <v>3.5</v>
      </c>
      <c r="Y11" s="11">
        <v>3.18</v>
      </c>
      <c r="Z11" s="26">
        <v>2.0975609756097559E-2</v>
      </c>
      <c r="AA11" s="7">
        <v>0</v>
      </c>
      <c r="AB11" s="7">
        <v>0</v>
      </c>
      <c r="AC11" s="9">
        <v>40.6</v>
      </c>
      <c r="AD11" s="9"/>
      <c r="AE11" s="7">
        <v>0</v>
      </c>
      <c r="AF11" s="3"/>
      <c r="AG11" s="13">
        <v>0</v>
      </c>
      <c r="AH11" s="3">
        <v>4</v>
      </c>
      <c r="AI11" s="3">
        <v>4</v>
      </c>
      <c r="AJ11" s="12">
        <v>103.96039603960396</v>
      </c>
      <c r="AK11" s="7">
        <v>1</v>
      </c>
      <c r="AL11" s="7" t="s">
        <v>16</v>
      </c>
      <c r="AM11" s="3">
        <v>1</v>
      </c>
      <c r="AN11" s="3">
        <v>4</v>
      </c>
      <c r="AO11" s="3">
        <v>1</v>
      </c>
      <c r="AP11" s="4">
        <v>0</v>
      </c>
    </row>
    <row r="12" spans="1:42" x14ac:dyDescent="0.25">
      <c r="A12" s="2">
        <v>932195</v>
      </c>
      <c r="B12" s="7">
        <v>1</v>
      </c>
      <c r="C12" s="31"/>
      <c r="D12" s="33">
        <v>0</v>
      </c>
      <c r="E12" s="31">
        <v>0</v>
      </c>
      <c r="F12" s="13">
        <v>0</v>
      </c>
      <c r="G12" s="13" t="s">
        <v>57</v>
      </c>
      <c r="H12" s="13">
        <v>1</v>
      </c>
      <c r="I12" s="32">
        <v>10</v>
      </c>
      <c r="J12" s="32">
        <v>2</v>
      </c>
      <c r="K12" s="32">
        <v>1</v>
      </c>
      <c r="M12" s="3"/>
      <c r="N12" s="7">
        <v>0</v>
      </c>
      <c r="O12" s="8">
        <v>12</v>
      </c>
      <c r="P12" s="8">
        <v>2</v>
      </c>
      <c r="Q12" s="8">
        <v>2</v>
      </c>
      <c r="R12" s="7">
        <v>2</v>
      </c>
      <c r="S12" s="7">
        <v>0</v>
      </c>
      <c r="T12" s="7">
        <v>23</v>
      </c>
      <c r="U12" s="74">
        <v>20</v>
      </c>
      <c r="V12" s="31"/>
      <c r="W12" s="7">
        <v>27</v>
      </c>
      <c r="X12" s="11">
        <v>2.9</v>
      </c>
      <c r="Y12" s="11">
        <v>3.7</v>
      </c>
      <c r="Z12" s="26">
        <v>1.3043478260869558E-2</v>
      </c>
      <c r="AA12" s="7">
        <v>0</v>
      </c>
      <c r="AB12" s="7">
        <v>0</v>
      </c>
      <c r="AC12" s="9">
        <v>38.1</v>
      </c>
      <c r="AD12" s="9"/>
      <c r="AE12" s="7">
        <v>1</v>
      </c>
      <c r="AF12" s="3"/>
      <c r="AG12" s="13">
        <v>1</v>
      </c>
      <c r="AH12" s="3">
        <v>4</v>
      </c>
      <c r="AI12" s="3">
        <v>4</v>
      </c>
      <c r="AJ12" s="12">
        <v>160</v>
      </c>
      <c r="AK12" s="7">
        <v>1</v>
      </c>
      <c r="AL12" s="7" t="s">
        <v>22</v>
      </c>
      <c r="AM12" s="3">
        <v>1</v>
      </c>
      <c r="AN12" s="3">
        <v>4</v>
      </c>
      <c r="AO12" s="3">
        <v>1</v>
      </c>
      <c r="AP12" s="4">
        <v>0</v>
      </c>
    </row>
    <row r="13" spans="1:42" x14ac:dyDescent="0.25">
      <c r="A13" s="3">
        <v>934817</v>
      </c>
      <c r="B13" s="7">
        <v>2</v>
      </c>
      <c r="C13" s="31"/>
      <c r="D13" s="33">
        <v>1</v>
      </c>
      <c r="E13" s="31">
        <v>0</v>
      </c>
      <c r="F13" s="13">
        <v>0</v>
      </c>
      <c r="G13" s="13">
        <v>8</v>
      </c>
      <c r="H13" s="13">
        <v>2</v>
      </c>
      <c r="I13" s="32">
        <v>14</v>
      </c>
      <c r="J13" s="32" t="s">
        <v>728</v>
      </c>
      <c r="K13" s="32">
        <v>0</v>
      </c>
      <c r="L13" s="4" t="s">
        <v>72</v>
      </c>
      <c r="M13" s="3"/>
      <c r="N13" s="7">
        <v>1</v>
      </c>
      <c r="O13" s="8">
        <v>8.0782312925170068</v>
      </c>
      <c r="P13" s="8">
        <f t="shared" ref="P13:P21" si="1">IF(O13&lt;20,2,1)</f>
        <v>2</v>
      </c>
      <c r="Q13" s="8">
        <v>2</v>
      </c>
      <c r="R13" s="7">
        <v>2</v>
      </c>
      <c r="S13" s="7">
        <v>0</v>
      </c>
      <c r="T13" s="7">
        <v>43</v>
      </c>
      <c r="U13" s="74">
        <v>37</v>
      </c>
      <c r="V13" s="31"/>
      <c r="W13" s="7">
        <v>1</v>
      </c>
      <c r="X13" s="11">
        <v>3.52</v>
      </c>
      <c r="Y13" s="11">
        <v>3.36</v>
      </c>
      <c r="Z13" s="26">
        <v>1.093023255813954E-2</v>
      </c>
      <c r="AA13" s="7">
        <v>0</v>
      </c>
      <c r="AB13" s="7">
        <v>0</v>
      </c>
      <c r="AC13" s="9">
        <v>40.299999999999997</v>
      </c>
      <c r="AD13" s="9"/>
      <c r="AE13" s="7">
        <v>1</v>
      </c>
      <c r="AG13" s="13">
        <v>0</v>
      </c>
      <c r="AH13" s="3">
        <v>4</v>
      </c>
      <c r="AI13" s="3">
        <v>4</v>
      </c>
      <c r="AJ13" s="12">
        <v>208.87728459530027</v>
      </c>
      <c r="AK13" s="7">
        <v>1</v>
      </c>
      <c r="AL13" s="7">
        <v>7</v>
      </c>
      <c r="AM13" s="3">
        <v>1</v>
      </c>
      <c r="AN13" s="3">
        <v>4</v>
      </c>
      <c r="AO13" s="3">
        <v>1</v>
      </c>
      <c r="AP13" s="4">
        <v>0</v>
      </c>
    </row>
    <row r="14" spans="1:42" x14ac:dyDescent="0.25">
      <c r="A14" s="3">
        <v>936496</v>
      </c>
      <c r="B14" s="7">
        <v>2</v>
      </c>
      <c r="C14" s="31"/>
      <c r="D14" s="33">
        <v>0</v>
      </c>
      <c r="E14" s="31">
        <v>0</v>
      </c>
      <c r="F14" s="13">
        <v>0</v>
      </c>
      <c r="G14" s="13">
        <v>9</v>
      </c>
      <c r="H14" s="13">
        <v>2</v>
      </c>
      <c r="I14" s="32">
        <v>14</v>
      </c>
      <c r="J14" s="32">
        <v>2</v>
      </c>
      <c r="K14" s="32">
        <v>1</v>
      </c>
      <c r="M14" s="3"/>
      <c r="N14" s="7">
        <v>0</v>
      </c>
      <c r="O14" s="8">
        <v>13.405948889819857</v>
      </c>
      <c r="P14" s="8">
        <f t="shared" si="1"/>
        <v>2</v>
      </c>
      <c r="Q14" s="8">
        <v>2</v>
      </c>
      <c r="R14" s="7">
        <v>1</v>
      </c>
      <c r="S14" s="7">
        <v>0</v>
      </c>
      <c r="T14" s="7">
        <v>31</v>
      </c>
      <c r="U14" s="74">
        <v>27</v>
      </c>
      <c r="V14" s="31"/>
      <c r="W14" s="7">
        <v>0</v>
      </c>
      <c r="X14" s="11">
        <v>3.45</v>
      </c>
      <c r="Y14" s="11">
        <v>3.41</v>
      </c>
      <c r="Z14" s="26">
        <v>1.2903225806451609E-2</v>
      </c>
      <c r="AA14" s="7">
        <v>0</v>
      </c>
      <c r="AB14" s="7">
        <v>0</v>
      </c>
      <c r="AC14" s="9">
        <v>38.4</v>
      </c>
      <c r="AD14" s="9"/>
      <c r="AE14" s="7">
        <v>0</v>
      </c>
      <c r="AG14" s="13">
        <v>1</v>
      </c>
      <c r="AH14" s="3">
        <v>4</v>
      </c>
      <c r="AI14" s="3">
        <v>4</v>
      </c>
      <c r="AJ14" s="12">
        <v>188.97637795275591</v>
      </c>
      <c r="AK14" s="7">
        <v>1</v>
      </c>
      <c r="AL14" s="7">
        <v>7</v>
      </c>
      <c r="AM14" s="3">
        <v>1</v>
      </c>
      <c r="AN14" s="3">
        <v>4</v>
      </c>
      <c r="AO14" s="3">
        <v>1</v>
      </c>
      <c r="AP14" s="4">
        <v>0</v>
      </c>
    </row>
    <row r="15" spans="1:42" ht="13.2" customHeight="1" x14ac:dyDescent="0.25">
      <c r="A15" s="3">
        <v>939630</v>
      </c>
      <c r="B15" s="7">
        <v>1</v>
      </c>
      <c r="C15" s="31"/>
      <c r="D15" s="33">
        <v>0</v>
      </c>
      <c r="E15" s="31" t="s">
        <v>144</v>
      </c>
      <c r="F15" s="13">
        <v>0</v>
      </c>
      <c r="G15" s="13" t="s">
        <v>50</v>
      </c>
      <c r="H15" s="13">
        <v>2</v>
      </c>
      <c r="I15" s="32">
        <v>16</v>
      </c>
      <c r="J15" s="32" t="s">
        <v>723</v>
      </c>
      <c r="K15" s="32">
        <v>1</v>
      </c>
      <c r="L15" s="4" t="s">
        <v>73</v>
      </c>
      <c r="M15" s="3"/>
      <c r="N15" s="7">
        <v>0</v>
      </c>
      <c r="O15" s="8">
        <v>10.06036217303823</v>
      </c>
      <c r="P15" s="8">
        <f t="shared" si="1"/>
        <v>2</v>
      </c>
      <c r="Q15" s="8">
        <v>2</v>
      </c>
      <c r="R15" s="7">
        <v>2</v>
      </c>
      <c r="S15" s="7">
        <v>0</v>
      </c>
      <c r="T15" s="7">
        <v>20</v>
      </c>
      <c r="U15" s="74">
        <v>19</v>
      </c>
      <c r="V15" s="31"/>
      <c r="W15" s="7">
        <v>3</v>
      </c>
      <c r="X15" s="11">
        <v>3.76</v>
      </c>
      <c r="Y15" s="11">
        <v>3.55</v>
      </c>
      <c r="Z15" s="26">
        <v>1.3000000000000012E-2</v>
      </c>
      <c r="AA15" s="7">
        <v>0</v>
      </c>
      <c r="AB15" s="7">
        <v>0</v>
      </c>
      <c r="AC15" s="9">
        <v>40.4</v>
      </c>
      <c r="AD15" s="9"/>
      <c r="AE15" s="7">
        <v>0</v>
      </c>
      <c r="AG15" s="13">
        <v>0</v>
      </c>
      <c r="AH15" s="3">
        <v>4</v>
      </c>
      <c r="AI15" s="3">
        <v>4</v>
      </c>
      <c r="AJ15" s="12">
        <v>141.73228346456693</v>
      </c>
      <c r="AK15" s="7">
        <v>1</v>
      </c>
      <c r="AL15" s="7">
        <v>2</v>
      </c>
      <c r="AM15" s="3">
        <v>1</v>
      </c>
      <c r="AN15" s="3">
        <v>4</v>
      </c>
      <c r="AO15" s="3">
        <v>1</v>
      </c>
      <c r="AP15" s="4">
        <v>0</v>
      </c>
    </row>
    <row r="16" spans="1:42" x14ac:dyDescent="0.25">
      <c r="A16" s="3">
        <v>949955</v>
      </c>
      <c r="B16" s="7">
        <v>2</v>
      </c>
      <c r="C16" s="31"/>
      <c r="D16" s="33">
        <v>0</v>
      </c>
      <c r="E16" s="31">
        <v>0</v>
      </c>
      <c r="F16" s="13">
        <v>0</v>
      </c>
      <c r="G16" s="13" t="s">
        <v>58</v>
      </c>
      <c r="H16" s="13">
        <v>1</v>
      </c>
      <c r="I16" s="32">
        <v>18</v>
      </c>
      <c r="J16" s="32">
        <v>2</v>
      </c>
      <c r="K16" s="32">
        <v>1</v>
      </c>
      <c r="L16" s="4" t="s">
        <v>121</v>
      </c>
      <c r="M16" s="3"/>
      <c r="N16" s="7">
        <v>0</v>
      </c>
      <c r="O16" s="8">
        <v>13.937282229965158</v>
      </c>
      <c r="P16" s="8">
        <f t="shared" si="1"/>
        <v>2</v>
      </c>
      <c r="Q16" s="8">
        <v>2</v>
      </c>
      <c r="R16" s="7">
        <v>1</v>
      </c>
      <c r="S16" s="7">
        <v>0</v>
      </c>
      <c r="T16" s="7">
        <v>28</v>
      </c>
      <c r="U16" s="74">
        <v>18</v>
      </c>
      <c r="V16" s="31" t="s">
        <v>142</v>
      </c>
      <c r="W16" s="7">
        <v>13</v>
      </c>
      <c r="X16" s="11">
        <v>3.64</v>
      </c>
      <c r="Y16" s="11">
        <v>3.69</v>
      </c>
      <c r="Z16" s="26">
        <v>1.1785714285714273E-2</v>
      </c>
      <c r="AA16" s="7">
        <v>0</v>
      </c>
      <c r="AB16" s="7">
        <v>0</v>
      </c>
      <c r="AC16" s="9">
        <v>41</v>
      </c>
      <c r="AD16" s="9"/>
      <c r="AE16" s="7">
        <v>0</v>
      </c>
      <c r="AF16" s="3"/>
      <c r="AG16" s="13">
        <v>0</v>
      </c>
      <c r="AH16" s="3">
        <v>4</v>
      </c>
      <c r="AI16" s="3">
        <v>4</v>
      </c>
      <c r="AJ16" s="12">
        <v>159.2039800995025</v>
      </c>
      <c r="AK16" s="7">
        <v>1</v>
      </c>
      <c r="AL16" s="7">
        <v>4</v>
      </c>
      <c r="AM16" s="3">
        <v>1</v>
      </c>
      <c r="AN16" s="3">
        <v>4</v>
      </c>
      <c r="AO16" s="3">
        <v>1</v>
      </c>
      <c r="AP16" s="4">
        <v>0</v>
      </c>
    </row>
    <row r="17" spans="1:42" x14ac:dyDescent="0.25">
      <c r="A17" s="3">
        <v>955764</v>
      </c>
      <c r="B17" s="7">
        <v>1</v>
      </c>
      <c r="C17" s="31"/>
      <c r="D17" s="33">
        <v>0</v>
      </c>
      <c r="E17" s="31">
        <v>0</v>
      </c>
      <c r="F17" s="13">
        <v>0</v>
      </c>
      <c r="G17" s="13">
        <v>4</v>
      </c>
      <c r="H17" s="13">
        <v>1</v>
      </c>
      <c r="I17" s="32">
        <v>11</v>
      </c>
      <c r="J17" s="32"/>
      <c r="K17" s="32">
        <v>0</v>
      </c>
      <c r="L17" s="4" t="s">
        <v>122</v>
      </c>
      <c r="M17" s="3"/>
      <c r="N17" s="7">
        <v>0</v>
      </c>
      <c r="O17" s="8">
        <v>7.3359073359073355</v>
      </c>
      <c r="P17" s="8">
        <f t="shared" si="1"/>
        <v>2</v>
      </c>
      <c r="Q17" s="8">
        <v>2</v>
      </c>
      <c r="R17" s="7">
        <v>2</v>
      </c>
      <c r="S17" s="7">
        <v>0</v>
      </c>
      <c r="T17" s="7">
        <v>13</v>
      </c>
      <c r="U17" s="74">
        <v>11</v>
      </c>
      <c r="V17" s="31" t="s">
        <v>142</v>
      </c>
      <c r="W17" s="7">
        <v>0</v>
      </c>
      <c r="X17" s="11">
        <v>3.7</v>
      </c>
      <c r="Y17" s="11">
        <v>3.7</v>
      </c>
      <c r="Z17" s="26">
        <v>1.3846153846153824E-2</v>
      </c>
      <c r="AA17" s="7">
        <v>0</v>
      </c>
      <c r="AB17" s="7">
        <v>0</v>
      </c>
      <c r="AC17" s="9">
        <v>40.299999999999997</v>
      </c>
      <c r="AD17" s="9"/>
      <c r="AE17" s="7">
        <v>1</v>
      </c>
      <c r="AF17" s="3"/>
      <c r="AG17" s="13">
        <v>1</v>
      </c>
      <c r="AH17" s="3">
        <v>4</v>
      </c>
      <c r="AI17" s="3">
        <v>4</v>
      </c>
      <c r="AJ17" s="12">
        <v>61.855670103092784</v>
      </c>
      <c r="AK17" s="7">
        <v>1</v>
      </c>
      <c r="AL17" s="7" t="s">
        <v>25</v>
      </c>
      <c r="AM17" s="3">
        <v>1</v>
      </c>
      <c r="AN17" s="3">
        <v>4</v>
      </c>
      <c r="AO17" s="3">
        <v>1</v>
      </c>
      <c r="AP17" s="4">
        <v>0</v>
      </c>
    </row>
    <row r="18" spans="1:42" x14ac:dyDescent="0.25">
      <c r="A18" s="2">
        <v>972698</v>
      </c>
      <c r="B18" s="7">
        <v>2</v>
      </c>
      <c r="C18" s="31"/>
      <c r="D18" s="33">
        <v>0</v>
      </c>
      <c r="E18" s="31">
        <v>0</v>
      </c>
      <c r="F18" s="13">
        <v>0</v>
      </c>
      <c r="G18" s="13">
        <v>8</v>
      </c>
      <c r="H18" s="13">
        <v>2</v>
      </c>
      <c r="I18" s="32">
        <v>14</v>
      </c>
      <c r="J18" s="32"/>
      <c r="K18" s="32">
        <v>0</v>
      </c>
      <c r="M18" s="3"/>
      <c r="N18" s="7">
        <v>0</v>
      </c>
      <c r="O18" s="8">
        <v>13.142857142857142</v>
      </c>
      <c r="P18" s="8">
        <f t="shared" si="1"/>
        <v>2</v>
      </c>
      <c r="Q18" s="8">
        <v>2</v>
      </c>
      <c r="R18" s="7">
        <v>2</v>
      </c>
      <c r="S18" s="7">
        <v>0</v>
      </c>
      <c r="T18" s="7">
        <v>21</v>
      </c>
      <c r="U18" s="74">
        <v>19</v>
      </c>
      <c r="V18" s="31" t="s">
        <v>146</v>
      </c>
      <c r="W18" s="7">
        <v>0</v>
      </c>
      <c r="X18" s="11">
        <v>2.8</v>
      </c>
      <c r="Y18" s="11">
        <v>2.5</v>
      </c>
      <c r="Z18" s="26">
        <v>4.6666666666666669E-2</v>
      </c>
      <c r="AA18" s="7">
        <v>0</v>
      </c>
      <c r="AB18" s="7">
        <v>0</v>
      </c>
      <c r="AC18" s="9">
        <v>38.4</v>
      </c>
      <c r="AD18" s="9"/>
      <c r="AE18" s="7">
        <v>1</v>
      </c>
      <c r="AF18" s="4">
        <v>8</v>
      </c>
      <c r="AG18" s="13">
        <v>1</v>
      </c>
      <c r="AH18" s="3">
        <v>4</v>
      </c>
      <c r="AI18" s="3">
        <v>4</v>
      </c>
      <c r="AJ18" s="12">
        <v>106.32183908045977</v>
      </c>
      <c r="AK18" s="7">
        <v>1</v>
      </c>
      <c r="AL18" s="7">
        <v>7</v>
      </c>
      <c r="AM18" s="3">
        <v>1</v>
      </c>
      <c r="AN18" s="3">
        <v>3</v>
      </c>
      <c r="AO18" s="3">
        <v>1</v>
      </c>
      <c r="AP18" s="4">
        <v>0</v>
      </c>
    </row>
    <row r="19" spans="1:42" x14ac:dyDescent="0.25">
      <c r="A19" s="3">
        <v>982058</v>
      </c>
      <c r="B19" s="7">
        <v>1</v>
      </c>
      <c r="C19" s="31">
        <v>4</v>
      </c>
      <c r="D19" s="33">
        <v>0</v>
      </c>
      <c r="E19" s="31" t="s">
        <v>144</v>
      </c>
      <c r="F19" s="13">
        <v>0</v>
      </c>
      <c r="G19" s="13">
        <v>4</v>
      </c>
      <c r="H19" s="13">
        <v>1</v>
      </c>
      <c r="I19" s="32">
        <v>23</v>
      </c>
      <c r="J19" s="32"/>
      <c r="K19" s="32">
        <v>0</v>
      </c>
      <c r="M19" s="3">
        <v>3</v>
      </c>
      <c r="N19" s="7">
        <v>0</v>
      </c>
      <c r="O19" s="8">
        <v>15.337423312883436</v>
      </c>
      <c r="P19" s="8">
        <f t="shared" si="1"/>
        <v>2</v>
      </c>
      <c r="Q19" s="8">
        <v>1</v>
      </c>
      <c r="R19" s="7">
        <v>1</v>
      </c>
      <c r="S19" s="7">
        <v>0</v>
      </c>
      <c r="T19" s="7">
        <v>32</v>
      </c>
      <c r="U19" s="74">
        <v>26</v>
      </c>
      <c r="V19" s="31"/>
      <c r="W19" s="7">
        <v>0</v>
      </c>
      <c r="X19" s="11">
        <v>3</v>
      </c>
      <c r="Y19" s="11">
        <v>3.26</v>
      </c>
      <c r="Z19" s="26">
        <v>1.5312500000000007E-2</v>
      </c>
      <c r="AA19" s="7">
        <v>0</v>
      </c>
      <c r="AB19" s="7">
        <v>0</v>
      </c>
      <c r="AC19" s="9">
        <v>40.4</v>
      </c>
      <c r="AD19" s="9"/>
      <c r="AE19" s="7">
        <v>1</v>
      </c>
      <c r="AG19" s="13">
        <v>1</v>
      </c>
      <c r="AH19" s="3">
        <v>4</v>
      </c>
      <c r="AI19" s="3">
        <v>4</v>
      </c>
      <c r="AJ19" s="12">
        <v>125.33333333333333</v>
      </c>
      <c r="AK19" s="7">
        <v>1</v>
      </c>
      <c r="AL19" s="7">
        <v>3</v>
      </c>
      <c r="AM19" s="3">
        <v>1</v>
      </c>
      <c r="AN19" s="3">
        <v>4</v>
      </c>
      <c r="AO19" s="3">
        <v>1</v>
      </c>
      <c r="AP19" s="4">
        <v>1</v>
      </c>
    </row>
    <row r="20" spans="1:42" x14ac:dyDescent="0.25">
      <c r="A20" s="2">
        <v>989921</v>
      </c>
      <c r="B20" s="7">
        <v>1</v>
      </c>
      <c r="C20" s="31">
        <v>1</v>
      </c>
      <c r="D20" s="33">
        <v>0</v>
      </c>
      <c r="E20" s="31">
        <v>0</v>
      </c>
      <c r="F20" s="13">
        <v>0</v>
      </c>
      <c r="G20" s="13">
        <v>8</v>
      </c>
      <c r="H20" s="13">
        <v>2</v>
      </c>
      <c r="I20" s="32">
        <v>14</v>
      </c>
      <c r="J20" s="32">
        <v>2</v>
      </c>
      <c r="K20" s="32">
        <v>1</v>
      </c>
      <c r="L20" s="4" t="s">
        <v>74</v>
      </c>
      <c r="M20" s="3"/>
      <c r="N20" s="7">
        <v>0</v>
      </c>
      <c r="O20" s="8">
        <v>20.527859237536656</v>
      </c>
      <c r="P20" s="8">
        <f t="shared" si="1"/>
        <v>1</v>
      </c>
      <c r="Q20" s="8">
        <v>1</v>
      </c>
      <c r="R20" s="7">
        <v>6</v>
      </c>
      <c r="S20" s="7">
        <v>0</v>
      </c>
      <c r="T20" s="7">
        <v>20</v>
      </c>
      <c r="U20" s="74">
        <v>14</v>
      </c>
      <c r="V20" s="31"/>
      <c r="W20" s="7">
        <v>0</v>
      </c>
      <c r="X20" s="11">
        <v>3.5</v>
      </c>
      <c r="Y20" s="11">
        <v>3.41</v>
      </c>
      <c r="Z20" s="26">
        <v>1.6500000000000004E-2</v>
      </c>
      <c r="AA20" s="7">
        <v>0</v>
      </c>
      <c r="AB20" s="7">
        <v>0</v>
      </c>
      <c r="AC20" s="9">
        <v>39</v>
      </c>
      <c r="AD20" s="9"/>
      <c r="AE20" s="7">
        <v>0</v>
      </c>
      <c r="AG20" s="13">
        <v>0</v>
      </c>
      <c r="AH20" s="3">
        <v>4</v>
      </c>
      <c r="AI20" s="3">
        <v>4</v>
      </c>
      <c r="AJ20" s="12">
        <v>128.34224598930481</v>
      </c>
      <c r="AK20" s="7">
        <v>1</v>
      </c>
      <c r="AL20" s="7">
        <v>7</v>
      </c>
      <c r="AM20" s="3">
        <v>1</v>
      </c>
      <c r="AN20" s="3">
        <v>4</v>
      </c>
      <c r="AO20" s="3">
        <v>1</v>
      </c>
      <c r="AP20" s="4">
        <v>0</v>
      </c>
    </row>
    <row r="21" spans="1:42" x14ac:dyDescent="0.25">
      <c r="A21" s="3">
        <v>997282</v>
      </c>
      <c r="B21" s="7">
        <v>1</v>
      </c>
      <c r="C21" s="31">
        <v>4</v>
      </c>
      <c r="D21" s="33">
        <v>0</v>
      </c>
      <c r="E21" s="31">
        <v>0</v>
      </c>
      <c r="F21" s="13">
        <v>0</v>
      </c>
      <c r="G21" s="13">
        <v>10</v>
      </c>
      <c r="H21" s="13">
        <v>2</v>
      </c>
      <c r="I21" s="32">
        <v>19</v>
      </c>
      <c r="J21" s="32"/>
      <c r="K21" s="32">
        <v>0</v>
      </c>
      <c r="L21" s="4" t="s">
        <v>75</v>
      </c>
      <c r="M21" s="3"/>
      <c r="N21" s="7">
        <v>0</v>
      </c>
      <c r="O21" s="8">
        <v>6.7796610169491522</v>
      </c>
      <c r="P21" s="8">
        <f t="shared" si="1"/>
        <v>2</v>
      </c>
      <c r="Q21" s="8">
        <v>2</v>
      </c>
      <c r="R21" s="7" t="s">
        <v>11</v>
      </c>
      <c r="S21" s="7">
        <v>0</v>
      </c>
      <c r="T21" s="7">
        <v>30</v>
      </c>
      <c r="U21" s="74">
        <v>20</v>
      </c>
      <c r="V21" s="31"/>
      <c r="W21" s="7">
        <v>0</v>
      </c>
      <c r="X21" s="11">
        <v>3.2</v>
      </c>
      <c r="Y21" s="11">
        <v>2.95</v>
      </c>
      <c r="Z21" s="26">
        <v>1.0999999999999987E-2</v>
      </c>
      <c r="AA21" s="7">
        <v>0</v>
      </c>
      <c r="AB21" s="7">
        <v>0</v>
      </c>
      <c r="AC21" s="9">
        <v>40</v>
      </c>
      <c r="AD21" s="9"/>
      <c r="AE21" s="7">
        <v>0</v>
      </c>
      <c r="AF21" s="4">
        <v>8</v>
      </c>
      <c r="AG21" s="13">
        <v>0</v>
      </c>
      <c r="AH21" s="3">
        <v>4</v>
      </c>
      <c r="AI21" s="3">
        <v>4</v>
      </c>
      <c r="AJ21" s="12">
        <v>97.560975609756099</v>
      </c>
      <c r="AK21" s="7">
        <v>1</v>
      </c>
      <c r="AL21" s="7" t="s">
        <v>16</v>
      </c>
      <c r="AM21" s="3">
        <v>1</v>
      </c>
      <c r="AN21" s="3">
        <v>4</v>
      </c>
      <c r="AO21" s="3">
        <v>1</v>
      </c>
      <c r="AP21" s="4">
        <v>0</v>
      </c>
    </row>
    <row r="22" spans="1:42" x14ac:dyDescent="0.25">
      <c r="A22" s="3">
        <v>1024180</v>
      </c>
      <c r="B22" s="7">
        <v>1</v>
      </c>
      <c r="C22" s="31"/>
      <c r="D22" s="33">
        <v>1</v>
      </c>
      <c r="E22" s="31">
        <v>0</v>
      </c>
      <c r="F22" s="13">
        <v>0</v>
      </c>
      <c r="G22" s="13">
        <v>12</v>
      </c>
      <c r="H22" s="13">
        <v>2</v>
      </c>
      <c r="I22" s="32">
        <v>18</v>
      </c>
      <c r="J22" s="32"/>
      <c r="K22" s="32">
        <v>0</v>
      </c>
      <c r="L22" s="4" t="s">
        <v>77</v>
      </c>
      <c r="M22" s="3"/>
      <c r="N22" s="7">
        <v>0</v>
      </c>
      <c r="O22" s="8">
        <v>8</v>
      </c>
      <c r="P22" s="8">
        <v>2</v>
      </c>
      <c r="Q22" s="8">
        <v>2</v>
      </c>
      <c r="R22" s="7">
        <v>6</v>
      </c>
      <c r="S22" s="7">
        <v>0</v>
      </c>
      <c r="T22" s="7">
        <v>28</v>
      </c>
      <c r="U22" s="74">
        <v>21</v>
      </c>
      <c r="V22" s="31"/>
      <c r="W22" s="7">
        <v>1</v>
      </c>
      <c r="X22" s="11">
        <v>3.3</v>
      </c>
      <c r="Y22" s="11">
        <v>3.24</v>
      </c>
      <c r="Z22" s="26">
        <v>2.1428571428571415E-2</v>
      </c>
      <c r="AA22" s="7">
        <v>0</v>
      </c>
      <c r="AB22" s="7">
        <v>0</v>
      </c>
      <c r="AC22" s="9">
        <v>38.9</v>
      </c>
      <c r="AD22" s="9"/>
      <c r="AE22" s="7">
        <v>1</v>
      </c>
      <c r="AF22" s="3"/>
      <c r="AG22" s="13">
        <v>1</v>
      </c>
      <c r="AH22" s="3">
        <v>4</v>
      </c>
      <c r="AI22" s="3">
        <v>4</v>
      </c>
      <c r="AJ22" s="12">
        <v>104.16666666666667</v>
      </c>
      <c r="AK22" s="7">
        <v>1</v>
      </c>
      <c r="AL22" s="7">
        <v>7</v>
      </c>
      <c r="AM22" s="3">
        <v>1</v>
      </c>
      <c r="AN22" s="3">
        <v>4</v>
      </c>
      <c r="AO22" s="3">
        <v>1</v>
      </c>
      <c r="AP22" s="4">
        <v>0</v>
      </c>
    </row>
    <row r="23" spans="1:42" x14ac:dyDescent="0.25">
      <c r="A23" s="3">
        <v>1029980</v>
      </c>
      <c r="B23" s="7">
        <v>1</v>
      </c>
      <c r="C23" s="31"/>
      <c r="D23" s="33">
        <v>0</v>
      </c>
      <c r="E23" s="31">
        <v>0</v>
      </c>
      <c r="F23" s="13">
        <v>0</v>
      </c>
      <c r="G23" s="13">
        <v>5</v>
      </c>
      <c r="H23" s="13">
        <v>1</v>
      </c>
      <c r="I23" s="32">
        <v>11</v>
      </c>
      <c r="J23" s="32"/>
      <c r="K23" s="32">
        <v>0</v>
      </c>
      <c r="L23" s="4" t="s">
        <v>78</v>
      </c>
      <c r="M23" s="3"/>
      <c r="N23" s="7">
        <v>0</v>
      </c>
      <c r="O23" s="8">
        <v>20</v>
      </c>
      <c r="P23" s="8">
        <f>IF(O23&lt;20,2,1)</f>
        <v>1</v>
      </c>
      <c r="Q23" s="8">
        <v>1</v>
      </c>
      <c r="R23" s="7">
        <v>1</v>
      </c>
      <c r="S23" s="7">
        <v>0</v>
      </c>
      <c r="T23" s="7">
        <v>19</v>
      </c>
      <c r="U23" s="74">
        <v>10</v>
      </c>
      <c r="V23" s="31"/>
      <c r="W23" s="7">
        <v>18</v>
      </c>
      <c r="X23" s="11">
        <v>4.4000000000000004</v>
      </c>
      <c r="Y23" s="11">
        <v>4.5</v>
      </c>
      <c r="Z23" s="26">
        <v>9.4736842105263008E-3</v>
      </c>
      <c r="AA23" s="7">
        <v>0</v>
      </c>
      <c r="AB23" s="7">
        <v>0</v>
      </c>
      <c r="AC23" s="9">
        <v>39.1</v>
      </c>
      <c r="AD23" s="9"/>
      <c r="AE23" s="7">
        <v>1</v>
      </c>
      <c r="AF23" s="4" t="s">
        <v>338</v>
      </c>
      <c r="AG23" s="13">
        <v>0</v>
      </c>
      <c r="AH23" s="3">
        <v>4</v>
      </c>
      <c r="AI23" s="3">
        <v>4</v>
      </c>
      <c r="AJ23" s="12">
        <v>126.06837606837608</v>
      </c>
      <c r="AK23" s="7">
        <v>1</v>
      </c>
      <c r="AL23" s="7" t="s">
        <v>18</v>
      </c>
      <c r="AM23" s="3">
        <v>1</v>
      </c>
      <c r="AN23" s="3">
        <v>4</v>
      </c>
      <c r="AO23" s="3">
        <v>1</v>
      </c>
      <c r="AP23" s="4">
        <v>0</v>
      </c>
    </row>
    <row r="24" spans="1:42" x14ac:dyDescent="0.25">
      <c r="A24" s="3">
        <v>1083787</v>
      </c>
      <c r="B24" s="7">
        <v>2</v>
      </c>
      <c r="D24" s="33">
        <v>0</v>
      </c>
      <c r="E24" s="32">
        <v>0</v>
      </c>
      <c r="F24" s="13">
        <v>0</v>
      </c>
      <c r="G24" s="13" t="s">
        <v>57</v>
      </c>
      <c r="H24" s="13">
        <v>1</v>
      </c>
      <c r="I24" s="32">
        <v>16</v>
      </c>
      <c r="J24" s="32" t="s">
        <v>13</v>
      </c>
      <c r="K24" s="32">
        <v>1</v>
      </c>
      <c r="L24" s="4" t="s">
        <v>125</v>
      </c>
      <c r="N24" s="8">
        <v>0</v>
      </c>
      <c r="O24" s="8">
        <v>14.285714285714288</v>
      </c>
      <c r="P24" s="8">
        <f>IF(O24&lt;20,2,1)</f>
        <v>2</v>
      </c>
      <c r="Q24" s="8">
        <v>2</v>
      </c>
      <c r="R24" s="8">
        <v>2</v>
      </c>
      <c r="S24" s="8">
        <v>0</v>
      </c>
      <c r="T24" s="8">
        <v>17</v>
      </c>
      <c r="U24" s="74">
        <v>16</v>
      </c>
      <c r="W24" s="8">
        <v>0</v>
      </c>
      <c r="X24" s="12">
        <v>4</v>
      </c>
      <c r="Y24" s="12">
        <v>3.3</v>
      </c>
      <c r="Z24" s="26">
        <v>2.882352941176472E-2</v>
      </c>
      <c r="AA24" s="8">
        <v>0</v>
      </c>
      <c r="AB24" s="8">
        <v>0</v>
      </c>
      <c r="AC24" s="10">
        <v>40</v>
      </c>
      <c r="AE24" s="8">
        <v>1</v>
      </c>
      <c r="AF24" s="3">
        <v>1</v>
      </c>
      <c r="AG24" s="13">
        <v>1</v>
      </c>
      <c r="AH24" s="4">
        <v>4</v>
      </c>
      <c r="AI24" s="4">
        <v>4</v>
      </c>
      <c r="AJ24" s="12">
        <v>126.64907651715039</v>
      </c>
      <c r="AK24" s="7">
        <v>1</v>
      </c>
      <c r="AL24" s="8" t="s">
        <v>15</v>
      </c>
      <c r="AM24" s="4">
        <v>1</v>
      </c>
      <c r="AN24" s="4">
        <v>4</v>
      </c>
      <c r="AO24" s="4">
        <v>1</v>
      </c>
      <c r="AP24" s="4">
        <v>0</v>
      </c>
    </row>
    <row r="25" spans="1:42" x14ac:dyDescent="0.25">
      <c r="A25" s="3">
        <v>1086991</v>
      </c>
      <c r="B25" s="7">
        <v>1</v>
      </c>
      <c r="D25" s="33">
        <v>0</v>
      </c>
      <c r="E25" s="32">
        <v>0</v>
      </c>
      <c r="F25" s="13">
        <v>1</v>
      </c>
      <c r="G25" s="13">
        <v>8</v>
      </c>
      <c r="H25" s="13">
        <v>2</v>
      </c>
      <c r="I25" s="32">
        <v>18</v>
      </c>
      <c r="J25" s="32">
        <v>2</v>
      </c>
      <c r="K25" s="32">
        <v>1</v>
      </c>
      <c r="L25" s="4" t="s">
        <v>84</v>
      </c>
      <c r="M25" s="4">
        <v>1</v>
      </c>
      <c r="N25" s="8">
        <v>0</v>
      </c>
      <c r="R25" s="8">
        <v>7</v>
      </c>
      <c r="S25" s="8">
        <v>0</v>
      </c>
      <c r="T25" s="8">
        <v>20</v>
      </c>
      <c r="U25" s="74">
        <v>17</v>
      </c>
      <c r="W25" s="8">
        <v>0</v>
      </c>
      <c r="X25" s="12">
        <v>2.548</v>
      </c>
      <c r="Y25" s="12">
        <v>2.5099999999999998</v>
      </c>
      <c r="Z25" s="26">
        <v>1.9000000000000017E-2</v>
      </c>
      <c r="AA25" s="8">
        <v>0</v>
      </c>
      <c r="AB25" s="8">
        <v>0</v>
      </c>
      <c r="AC25" s="10">
        <v>37.1</v>
      </c>
      <c r="AE25" s="8">
        <v>1</v>
      </c>
      <c r="AF25" s="3">
        <v>1</v>
      </c>
      <c r="AG25" s="13">
        <v>1</v>
      </c>
      <c r="AH25" s="4">
        <v>4</v>
      </c>
      <c r="AI25" s="4">
        <v>4</v>
      </c>
      <c r="AJ25" s="12">
        <v>80.27681660899654</v>
      </c>
      <c r="AK25" s="7">
        <v>0</v>
      </c>
      <c r="AL25" s="8">
        <v>7</v>
      </c>
      <c r="AM25" s="4">
        <v>2</v>
      </c>
      <c r="AN25" s="4">
        <v>4</v>
      </c>
      <c r="AO25" s="4">
        <v>1</v>
      </c>
      <c r="AP25" s="4">
        <v>1</v>
      </c>
    </row>
    <row r="26" spans="1:42" x14ac:dyDescent="0.25">
      <c r="A26" s="3">
        <v>1105129</v>
      </c>
      <c r="B26" s="7">
        <v>2</v>
      </c>
      <c r="D26" s="33">
        <v>0</v>
      </c>
      <c r="E26" s="32">
        <v>0</v>
      </c>
      <c r="F26" s="13">
        <v>0</v>
      </c>
      <c r="G26" s="13">
        <v>9</v>
      </c>
      <c r="H26" s="13">
        <v>2</v>
      </c>
      <c r="I26" s="32">
        <v>18</v>
      </c>
      <c r="J26" s="32">
        <v>2</v>
      </c>
      <c r="K26" s="32">
        <v>1</v>
      </c>
      <c r="L26" s="4" t="s">
        <v>85</v>
      </c>
      <c r="N26" s="8">
        <v>0</v>
      </c>
      <c r="O26" s="8">
        <v>15.738498789346249</v>
      </c>
      <c r="P26" s="8">
        <f>IF(O26&lt;20,2,1)</f>
        <v>2</v>
      </c>
      <c r="Q26" s="8">
        <v>1</v>
      </c>
      <c r="R26" s="8">
        <v>1</v>
      </c>
      <c r="S26" s="8">
        <v>0</v>
      </c>
      <c r="T26" s="8">
        <v>25</v>
      </c>
      <c r="U26" s="74">
        <v>20</v>
      </c>
      <c r="W26" s="8">
        <v>0</v>
      </c>
      <c r="X26" s="12">
        <v>2.65</v>
      </c>
      <c r="Y26" s="12">
        <v>2.36</v>
      </c>
      <c r="Z26" s="26">
        <v>2.8800000000000006E-2</v>
      </c>
      <c r="AA26" s="8">
        <v>0</v>
      </c>
      <c r="AB26" s="8">
        <v>0</v>
      </c>
      <c r="AC26" s="10">
        <v>37.299999999999997</v>
      </c>
      <c r="AE26" s="8">
        <v>0</v>
      </c>
      <c r="AG26" s="13">
        <v>0</v>
      </c>
      <c r="AH26" s="4">
        <v>4</v>
      </c>
      <c r="AI26" s="4">
        <v>4</v>
      </c>
      <c r="AJ26" s="12"/>
      <c r="AK26" s="8">
        <v>1</v>
      </c>
      <c r="AL26" s="8">
        <v>7</v>
      </c>
      <c r="AM26" s="4">
        <v>1</v>
      </c>
      <c r="AN26" s="4" t="s">
        <v>67</v>
      </c>
      <c r="AO26" s="4">
        <v>1</v>
      </c>
      <c r="AP26" s="4">
        <v>0</v>
      </c>
    </row>
    <row r="27" spans="1:42" x14ac:dyDescent="0.25">
      <c r="A27" s="3">
        <v>1107281</v>
      </c>
      <c r="B27" s="7">
        <v>1</v>
      </c>
      <c r="C27" s="32">
        <v>4</v>
      </c>
      <c r="D27" s="33">
        <v>0</v>
      </c>
      <c r="E27" s="32">
        <v>0</v>
      </c>
      <c r="F27" s="13">
        <v>0</v>
      </c>
      <c r="G27" s="13">
        <v>8</v>
      </c>
      <c r="H27" s="13">
        <v>2</v>
      </c>
      <c r="I27" s="32">
        <v>14</v>
      </c>
      <c r="J27" s="32"/>
      <c r="K27" s="32">
        <v>0</v>
      </c>
      <c r="L27" s="4" t="s">
        <v>86</v>
      </c>
      <c r="N27" s="8">
        <v>0</v>
      </c>
      <c r="O27" s="8">
        <v>23.994811932555123</v>
      </c>
      <c r="P27" s="8">
        <f>IF(O27&lt;20,2,1)</f>
        <v>1</v>
      </c>
      <c r="Q27" s="8">
        <v>1</v>
      </c>
      <c r="R27" s="8">
        <v>6</v>
      </c>
      <c r="S27" s="8">
        <v>0</v>
      </c>
      <c r="T27" s="8">
        <v>17</v>
      </c>
      <c r="U27" s="74">
        <v>16</v>
      </c>
      <c r="W27" s="8">
        <v>0</v>
      </c>
      <c r="X27" s="12">
        <v>2.8</v>
      </c>
      <c r="Y27" s="12">
        <v>2.57</v>
      </c>
      <c r="Z27" s="26">
        <v>3.1176470588235309E-2</v>
      </c>
      <c r="AA27" s="8">
        <v>0</v>
      </c>
      <c r="AB27" s="8">
        <v>0</v>
      </c>
      <c r="AC27" s="10">
        <v>37.6</v>
      </c>
      <c r="AE27" s="8">
        <v>0</v>
      </c>
      <c r="AF27" s="4">
        <v>8</v>
      </c>
      <c r="AG27" s="13">
        <v>0</v>
      </c>
      <c r="AH27" s="4">
        <v>4</v>
      </c>
      <c r="AI27" s="4">
        <v>4</v>
      </c>
      <c r="AJ27" s="12">
        <v>129.03225806451613</v>
      </c>
      <c r="AK27" s="8">
        <v>1</v>
      </c>
      <c r="AL27" s="8">
        <v>2</v>
      </c>
      <c r="AM27" s="4">
        <v>1</v>
      </c>
      <c r="AN27" s="4">
        <v>4</v>
      </c>
      <c r="AO27" s="4">
        <v>1</v>
      </c>
      <c r="AP27" s="4">
        <v>0</v>
      </c>
    </row>
    <row r="28" spans="1:42" x14ac:dyDescent="0.25">
      <c r="A28" s="3">
        <v>1111404</v>
      </c>
      <c r="B28" s="7">
        <v>1</v>
      </c>
      <c r="C28" s="32">
        <v>4</v>
      </c>
      <c r="D28" s="33">
        <v>0</v>
      </c>
      <c r="E28" s="32">
        <v>0</v>
      </c>
      <c r="F28" s="13">
        <v>0</v>
      </c>
      <c r="G28" s="13">
        <v>4</v>
      </c>
      <c r="H28" s="13">
        <v>1</v>
      </c>
      <c r="I28" s="32">
        <v>10</v>
      </c>
      <c r="J28" s="32" t="s">
        <v>728</v>
      </c>
      <c r="K28" s="32">
        <v>0</v>
      </c>
      <c r="L28" s="4" t="s">
        <v>87</v>
      </c>
      <c r="N28" s="8">
        <v>1</v>
      </c>
      <c r="O28" s="8">
        <v>33.85899814471243</v>
      </c>
      <c r="P28" s="8">
        <f>IF(O28&lt;20,2,1)</f>
        <v>1</v>
      </c>
      <c r="Q28" s="8">
        <v>1</v>
      </c>
      <c r="R28" s="8">
        <v>2</v>
      </c>
      <c r="S28" s="8">
        <v>0</v>
      </c>
      <c r="T28" s="8">
        <v>55</v>
      </c>
      <c r="U28" s="74">
        <v>11</v>
      </c>
      <c r="W28" s="8">
        <v>0</v>
      </c>
      <c r="X28" s="12">
        <v>3.1</v>
      </c>
      <c r="Y28" s="12">
        <v>3.08</v>
      </c>
      <c r="Z28" s="26">
        <v>1.7272727272727276E-2</v>
      </c>
      <c r="AA28" s="8">
        <v>0</v>
      </c>
      <c r="AB28" s="8">
        <v>0</v>
      </c>
      <c r="AC28" s="10">
        <v>39</v>
      </c>
      <c r="AE28" s="8">
        <v>0</v>
      </c>
      <c r="AG28" s="13">
        <v>1</v>
      </c>
      <c r="AH28" s="4">
        <v>4</v>
      </c>
      <c r="AI28" s="4">
        <v>4</v>
      </c>
      <c r="AJ28" s="12">
        <v>198.51116625310172</v>
      </c>
      <c r="AK28" s="8">
        <v>1</v>
      </c>
      <c r="AL28" s="8" t="s">
        <v>24</v>
      </c>
      <c r="AM28" s="4">
        <v>1</v>
      </c>
      <c r="AN28" s="4">
        <v>4</v>
      </c>
      <c r="AO28" s="4">
        <v>1</v>
      </c>
      <c r="AP28" s="4">
        <v>0</v>
      </c>
    </row>
    <row r="29" spans="1:42" x14ac:dyDescent="0.25">
      <c r="A29" s="3">
        <v>1118044</v>
      </c>
      <c r="B29" s="7">
        <v>2</v>
      </c>
      <c r="D29" s="33">
        <v>1</v>
      </c>
      <c r="E29" s="32">
        <v>0</v>
      </c>
      <c r="F29" s="13">
        <v>0</v>
      </c>
      <c r="G29" s="13" t="s">
        <v>57</v>
      </c>
      <c r="H29" s="13">
        <v>1</v>
      </c>
      <c r="I29" s="32">
        <v>10</v>
      </c>
      <c r="J29" s="32">
        <v>2</v>
      </c>
      <c r="K29" s="32">
        <v>1</v>
      </c>
      <c r="L29" s="4" t="s">
        <v>126</v>
      </c>
      <c r="N29" s="8">
        <v>0</v>
      </c>
      <c r="O29" s="8">
        <v>24.929971988795518</v>
      </c>
      <c r="P29" s="8">
        <f>IF(O29&lt;20,2,1)</f>
        <v>1</v>
      </c>
      <c r="Q29" s="8">
        <v>1</v>
      </c>
      <c r="R29" s="8">
        <v>6</v>
      </c>
      <c r="S29" s="8">
        <v>0</v>
      </c>
      <c r="T29" s="8">
        <v>14</v>
      </c>
      <c r="U29" s="74">
        <v>13</v>
      </c>
      <c r="W29" s="8">
        <v>2</v>
      </c>
      <c r="X29" s="12">
        <v>2.7</v>
      </c>
      <c r="Y29" s="12">
        <v>2.5499999999999998</v>
      </c>
      <c r="Z29" s="26">
        <v>2.5000000000000005E-2</v>
      </c>
      <c r="AA29" s="8">
        <v>0</v>
      </c>
      <c r="AB29" s="8">
        <v>0</v>
      </c>
      <c r="AC29" s="10">
        <v>39.4</v>
      </c>
      <c r="AE29" s="8">
        <v>0</v>
      </c>
      <c r="AF29" s="3"/>
      <c r="AG29" s="13">
        <v>1</v>
      </c>
      <c r="AH29" s="4">
        <v>4</v>
      </c>
      <c r="AI29" s="4">
        <v>4</v>
      </c>
      <c r="AJ29" s="12">
        <v>165.51724137931035</v>
      </c>
      <c r="AK29" s="8">
        <v>1</v>
      </c>
      <c r="AL29" s="8" t="s">
        <v>20</v>
      </c>
      <c r="AM29" s="4">
        <v>1</v>
      </c>
      <c r="AN29" s="4">
        <v>4</v>
      </c>
      <c r="AO29" s="4">
        <v>1</v>
      </c>
      <c r="AP29" s="4">
        <v>0</v>
      </c>
    </row>
    <row r="30" spans="1:42" x14ac:dyDescent="0.25">
      <c r="A30" s="3">
        <v>1133649</v>
      </c>
      <c r="B30" s="7">
        <v>1</v>
      </c>
      <c r="C30" s="32">
        <v>4</v>
      </c>
      <c r="D30" s="33">
        <v>0</v>
      </c>
      <c r="E30" s="32">
        <v>0</v>
      </c>
      <c r="F30" s="13">
        <v>0</v>
      </c>
      <c r="G30" s="13">
        <v>8</v>
      </c>
      <c r="H30" s="13">
        <v>2</v>
      </c>
      <c r="I30" s="32">
        <v>21</v>
      </c>
      <c r="J30" s="32"/>
      <c r="K30" s="32">
        <v>0</v>
      </c>
      <c r="L30" s="4" t="s">
        <v>88</v>
      </c>
      <c r="M30" s="4">
        <v>2</v>
      </c>
      <c r="N30" s="8">
        <v>0</v>
      </c>
      <c r="R30" s="8">
        <v>2</v>
      </c>
      <c r="S30" s="8">
        <v>0</v>
      </c>
      <c r="T30" s="8">
        <v>23</v>
      </c>
      <c r="U30" s="74">
        <v>21</v>
      </c>
      <c r="W30" s="8">
        <v>2</v>
      </c>
      <c r="X30" s="12">
        <v>3.79</v>
      </c>
      <c r="Y30" s="12">
        <v>3.7</v>
      </c>
      <c r="Z30" s="26">
        <v>2.8695652173913049E-2</v>
      </c>
      <c r="AA30" s="8">
        <v>0</v>
      </c>
      <c r="AB30" s="8">
        <v>0</v>
      </c>
      <c r="AC30" s="10">
        <v>40.299999999999997</v>
      </c>
      <c r="AE30" s="8">
        <v>1</v>
      </c>
      <c r="AF30" s="3"/>
      <c r="AG30" s="13">
        <v>0</v>
      </c>
      <c r="AH30" s="4">
        <v>4</v>
      </c>
      <c r="AI30" s="4">
        <v>4</v>
      </c>
      <c r="AJ30" s="12">
        <v>91.743119266055032</v>
      </c>
      <c r="AK30" s="8">
        <v>1</v>
      </c>
      <c r="AL30" s="8">
        <v>2</v>
      </c>
      <c r="AM30" s="4">
        <v>1</v>
      </c>
      <c r="AN30" s="4">
        <v>4</v>
      </c>
      <c r="AO30" s="4">
        <v>1</v>
      </c>
      <c r="AP30" s="4">
        <v>1</v>
      </c>
    </row>
    <row r="31" spans="1:42" x14ac:dyDescent="0.25">
      <c r="A31" s="2">
        <v>1135871</v>
      </c>
      <c r="B31" s="7">
        <v>1</v>
      </c>
      <c r="D31" s="33">
        <v>1</v>
      </c>
      <c r="E31" s="32">
        <v>0</v>
      </c>
      <c r="F31" s="13">
        <v>0</v>
      </c>
      <c r="G31" s="13" t="s">
        <v>46</v>
      </c>
      <c r="H31" s="13">
        <v>2</v>
      </c>
      <c r="I31" s="32">
        <v>18</v>
      </c>
      <c r="J31" s="32">
        <v>2</v>
      </c>
      <c r="K31" s="32">
        <v>1</v>
      </c>
      <c r="L31" s="4" t="s">
        <v>82</v>
      </c>
      <c r="N31" s="8">
        <v>0</v>
      </c>
      <c r="O31" s="8">
        <v>15.818091942659416</v>
      </c>
      <c r="P31" s="8">
        <f>IF(O31&lt;20,2,1)</f>
        <v>2</v>
      </c>
      <c r="Q31" s="8">
        <v>1</v>
      </c>
      <c r="R31" s="8">
        <v>6</v>
      </c>
      <c r="S31" s="8">
        <v>0</v>
      </c>
      <c r="T31" s="8">
        <v>23</v>
      </c>
      <c r="U31" s="74">
        <v>22</v>
      </c>
      <c r="W31" s="8">
        <v>5</v>
      </c>
      <c r="X31" s="12">
        <v>3</v>
      </c>
      <c r="Y31" s="12">
        <v>2.89</v>
      </c>
      <c r="Z31" s="26">
        <v>2.2173913043478252E-2</v>
      </c>
      <c r="AA31" s="8">
        <v>0</v>
      </c>
      <c r="AB31" s="8">
        <v>0</v>
      </c>
      <c r="AC31" s="10">
        <v>39.4</v>
      </c>
      <c r="AE31" s="8">
        <v>0</v>
      </c>
      <c r="AG31" s="13">
        <v>0</v>
      </c>
      <c r="AH31" s="4">
        <v>4</v>
      </c>
      <c r="AI31" s="4">
        <v>4</v>
      </c>
      <c r="AJ31" s="12">
        <v>141.1764705882353</v>
      </c>
      <c r="AK31" s="7">
        <v>1</v>
      </c>
      <c r="AL31" s="8" t="s">
        <v>23</v>
      </c>
      <c r="AM31" s="4">
        <v>1</v>
      </c>
      <c r="AN31" s="4">
        <v>4</v>
      </c>
      <c r="AO31" s="4">
        <v>1</v>
      </c>
      <c r="AP31" s="4">
        <v>0</v>
      </c>
    </row>
    <row r="32" spans="1:42" x14ac:dyDescent="0.25">
      <c r="A32" s="3">
        <v>1139422</v>
      </c>
      <c r="B32" s="7">
        <v>2</v>
      </c>
      <c r="D32" s="33">
        <v>0</v>
      </c>
      <c r="E32" s="32">
        <v>0</v>
      </c>
      <c r="F32" s="13">
        <v>0</v>
      </c>
      <c r="G32" s="13">
        <v>7</v>
      </c>
      <c r="H32" s="13">
        <v>2</v>
      </c>
      <c r="I32" s="32">
        <v>14</v>
      </c>
      <c r="J32" s="32"/>
      <c r="K32" s="32">
        <v>0</v>
      </c>
      <c r="L32" s="4" t="s">
        <v>128</v>
      </c>
      <c r="M32" s="4">
        <v>1</v>
      </c>
      <c r="N32" s="8">
        <v>0</v>
      </c>
      <c r="R32" s="8">
        <v>2</v>
      </c>
      <c r="S32" s="8">
        <v>0</v>
      </c>
      <c r="T32" s="8">
        <v>15</v>
      </c>
      <c r="U32" s="74">
        <v>14</v>
      </c>
      <c r="W32" s="8">
        <v>1</v>
      </c>
      <c r="X32" s="12">
        <v>2.4</v>
      </c>
      <c r="Y32" s="12">
        <v>2.4</v>
      </c>
      <c r="Z32" s="26">
        <v>0</v>
      </c>
      <c r="AA32" s="8">
        <v>1</v>
      </c>
      <c r="AB32" s="8">
        <v>0</v>
      </c>
      <c r="AC32" s="10">
        <v>37.1</v>
      </c>
      <c r="AE32" s="8">
        <v>1</v>
      </c>
      <c r="AF32" s="3"/>
      <c r="AG32" s="13">
        <v>0</v>
      </c>
      <c r="AH32" s="4">
        <v>4</v>
      </c>
      <c r="AI32" s="4">
        <v>4</v>
      </c>
      <c r="AJ32" s="12">
        <v>108.33333333333334</v>
      </c>
      <c r="AK32" s="8">
        <v>1</v>
      </c>
      <c r="AL32" s="8">
        <v>2</v>
      </c>
      <c r="AM32" s="4">
        <v>2</v>
      </c>
      <c r="AN32" s="4">
        <v>4</v>
      </c>
      <c r="AO32" s="4">
        <v>1</v>
      </c>
      <c r="AP32" s="4">
        <v>1</v>
      </c>
    </row>
    <row r="33" spans="1:42" x14ac:dyDescent="0.25">
      <c r="A33" s="3">
        <v>1155740</v>
      </c>
      <c r="B33" s="7">
        <v>1</v>
      </c>
      <c r="D33" s="33">
        <v>1</v>
      </c>
      <c r="E33" s="32">
        <v>0</v>
      </c>
      <c r="F33" s="13">
        <v>0</v>
      </c>
      <c r="G33" s="13">
        <v>9</v>
      </c>
      <c r="H33" s="13">
        <v>2</v>
      </c>
      <c r="I33" s="32">
        <v>21</v>
      </c>
      <c r="J33" s="32">
        <v>2</v>
      </c>
      <c r="K33" s="32">
        <v>1</v>
      </c>
      <c r="L33" s="4" t="s">
        <v>91</v>
      </c>
      <c r="N33" s="8">
        <v>0</v>
      </c>
      <c r="O33" s="8">
        <v>8.8856161021109479</v>
      </c>
      <c r="P33" s="8">
        <f>IF(O33&lt;20,2,1)</f>
        <v>2</v>
      </c>
      <c r="Q33" s="8">
        <v>2</v>
      </c>
      <c r="R33" s="8">
        <v>6</v>
      </c>
      <c r="S33" s="8">
        <v>0</v>
      </c>
      <c r="T33" s="8">
        <v>37</v>
      </c>
      <c r="U33" s="74">
        <v>36</v>
      </c>
      <c r="W33" s="8">
        <v>3</v>
      </c>
      <c r="X33" s="12">
        <v>2.9</v>
      </c>
      <c r="Y33" s="12">
        <v>2.91</v>
      </c>
      <c r="Z33" s="26">
        <v>1.4594594594594595E-2</v>
      </c>
      <c r="AA33" s="8">
        <v>0</v>
      </c>
      <c r="AB33" s="8">
        <v>0</v>
      </c>
      <c r="AC33" s="10">
        <v>39</v>
      </c>
      <c r="AE33" s="8">
        <v>0</v>
      </c>
      <c r="AF33" s="4">
        <v>6</v>
      </c>
      <c r="AG33" s="13">
        <v>0</v>
      </c>
      <c r="AH33" s="4">
        <v>4</v>
      </c>
      <c r="AI33" s="4">
        <v>4</v>
      </c>
      <c r="AJ33" s="12">
        <v>162.31884057971013</v>
      </c>
      <c r="AK33" s="8">
        <v>0</v>
      </c>
      <c r="AL33" s="8" t="s">
        <v>13</v>
      </c>
      <c r="AM33" s="4">
        <v>2</v>
      </c>
      <c r="AN33" s="4" t="s">
        <v>67</v>
      </c>
      <c r="AO33" s="4">
        <v>1</v>
      </c>
      <c r="AP33" s="4">
        <v>0</v>
      </c>
    </row>
    <row r="34" spans="1:42" x14ac:dyDescent="0.25">
      <c r="A34" s="3">
        <v>1157784</v>
      </c>
      <c r="B34" s="7">
        <v>1</v>
      </c>
      <c r="C34" s="32">
        <v>2</v>
      </c>
      <c r="D34" s="33">
        <v>0</v>
      </c>
      <c r="E34" s="32">
        <v>0</v>
      </c>
      <c r="F34" s="13">
        <v>0</v>
      </c>
      <c r="G34" s="13">
        <v>10</v>
      </c>
      <c r="H34" s="13">
        <v>2</v>
      </c>
      <c r="I34" s="32">
        <v>16</v>
      </c>
      <c r="J34" s="32">
        <v>2</v>
      </c>
      <c r="K34" s="32">
        <v>1</v>
      </c>
      <c r="L34" s="4" t="s">
        <v>90</v>
      </c>
      <c r="N34" s="8">
        <v>0</v>
      </c>
      <c r="O34" s="8">
        <v>14.166666666666666</v>
      </c>
      <c r="P34" s="8">
        <f>IF(O34&lt;20,2,1)</f>
        <v>2</v>
      </c>
      <c r="Q34" s="8">
        <v>2</v>
      </c>
      <c r="R34" s="8">
        <v>6</v>
      </c>
      <c r="S34" s="8">
        <v>0</v>
      </c>
      <c r="T34" s="8">
        <v>18</v>
      </c>
      <c r="U34" s="74">
        <v>16</v>
      </c>
      <c r="W34" s="8">
        <v>6</v>
      </c>
      <c r="X34" s="12">
        <v>2.95</v>
      </c>
      <c r="Y34" s="12">
        <v>3</v>
      </c>
      <c r="Z34" s="26">
        <v>1.6666666666666557E-3</v>
      </c>
      <c r="AA34" s="8">
        <v>0</v>
      </c>
      <c r="AB34" s="8">
        <v>0</v>
      </c>
      <c r="AC34" s="10">
        <v>37.6</v>
      </c>
      <c r="AE34" s="8">
        <v>1</v>
      </c>
      <c r="AG34" s="13">
        <v>0</v>
      </c>
      <c r="AH34" s="4">
        <v>4</v>
      </c>
      <c r="AI34" s="4">
        <v>4</v>
      </c>
      <c r="AJ34" s="12">
        <v>92.409240924092416</v>
      </c>
      <c r="AK34" s="8">
        <v>1</v>
      </c>
      <c r="AL34" s="8" t="s">
        <v>15</v>
      </c>
      <c r="AM34" s="4">
        <v>1</v>
      </c>
      <c r="AN34" s="4">
        <v>4</v>
      </c>
      <c r="AO34" s="4">
        <v>1</v>
      </c>
      <c r="AP34" s="4">
        <v>0</v>
      </c>
    </row>
    <row r="35" spans="1:42" x14ac:dyDescent="0.25">
      <c r="A35" s="3">
        <v>1158253</v>
      </c>
      <c r="B35" s="7">
        <v>2</v>
      </c>
      <c r="D35" s="33">
        <v>0</v>
      </c>
      <c r="E35" s="32">
        <v>0</v>
      </c>
      <c r="F35" s="13">
        <v>0</v>
      </c>
      <c r="G35" s="13" t="s">
        <v>50</v>
      </c>
      <c r="H35" s="13">
        <v>2</v>
      </c>
      <c r="I35" s="32">
        <v>11</v>
      </c>
      <c r="J35" s="32"/>
      <c r="K35" s="32">
        <v>0</v>
      </c>
      <c r="L35" s="4" t="s">
        <v>89</v>
      </c>
      <c r="N35" s="8">
        <v>0</v>
      </c>
      <c r="O35" s="8">
        <v>18.529411764705884</v>
      </c>
      <c r="P35" s="8">
        <f>IF(O35&lt;20,2,1)</f>
        <v>2</v>
      </c>
      <c r="Q35" s="8">
        <v>1</v>
      </c>
      <c r="R35" s="8">
        <v>1</v>
      </c>
      <c r="S35" s="8">
        <v>0</v>
      </c>
      <c r="T35" s="8">
        <v>14</v>
      </c>
      <c r="U35" s="74">
        <v>13</v>
      </c>
      <c r="W35" s="8">
        <v>2</v>
      </c>
      <c r="X35" s="12">
        <v>3.6</v>
      </c>
      <c r="Y35" s="12">
        <v>3.4</v>
      </c>
      <c r="Z35" s="26">
        <v>7.1428571428571496E-3</v>
      </c>
      <c r="AA35" s="8">
        <v>0</v>
      </c>
      <c r="AB35" s="8">
        <v>0</v>
      </c>
      <c r="AC35" s="10">
        <v>40.299999999999997</v>
      </c>
      <c r="AE35" s="8">
        <v>1</v>
      </c>
      <c r="AG35" s="13">
        <v>0</v>
      </c>
      <c r="AH35" s="4">
        <v>4</v>
      </c>
      <c r="AI35" s="4">
        <v>4</v>
      </c>
      <c r="AJ35" s="12">
        <v>110</v>
      </c>
      <c r="AK35" s="8">
        <v>1</v>
      </c>
      <c r="AL35" s="8">
        <v>2</v>
      </c>
      <c r="AM35" s="4">
        <v>1</v>
      </c>
      <c r="AN35" s="4">
        <v>4</v>
      </c>
      <c r="AO35" s="4">
        <v>1</v>
      </c>
      <c r="AP35" s="4">
        <v>0</v>
      </c>
    </row>
    <row r="36" spans="1:42" x14ac:dyDescent="0.25">
      <c r="A36" s="3">
        <v>1172205</v>
      </c>
      <c r="B36" s="7">
        <v>2</v>
      </c>
      <c r="D36" s="33">
        <v>0</v>
      </c>
      <c r="E36" s="32">
        <v>0</v>
      </c>
      <c r="F36" s="13">
        <v>0</v>
      </c>
      <c r="G36" s="13">
        <v>8</v>
      </c>
      <c r="H36" s="13">
        <v>2</v>
      </c>
      <c r="I36" s="32">
        <v>14</v>
      </c>
      <c r="J36" s="32">
        <v>2</v>
      </c>
      <c r="K36" s="32">
        <v>1</v>
      </c>
      <c r="L36" s="4" t="s">
        <v>92</v>
      </c>
      <c r="N36" s="8">
        <v>0</v>
      </c>
      <c r="O36" s="8">
        <v>22.435897435897438</v>
      </c>
      <c r="P36" s="8">
        <f>IF(O36&lt;20,2,1)</f>
        <v>1</v>
      </c>
      <c r="Q36" s="8">
        <v>1</v>
      </c>
      <c r="R36" s="8">
        <v>1</v>
      </c>
      <c r="S36" s="8">
        <v>0</v>
      </c>
      <c r="T36" s="8">
        <v>17</v>
      </c>
      <c r="U36" s="74">
        <v>14</v>
      </c>
      <c r="W36" s="8">
        <v>6</v>
      </c>
      <c r="X36" s="12">
        <v>2.59</v>
      </c>
      <c r="Y36" s="12">
        <v>2.34</v>
      </c>
      <c r="Z36" s="26">
        <v>2.0588235294117654E-2</v>
      </c>
      <c r="AA36" s="8">
        <v>1</v>
      </c>
      <c r="AB36" s="8">
        <v>0</v>
      </c>
      <c r="AC36" s="10">
        <v>37.299999999999997</v>
      </c>
      <c r="AE36" s="8">
        <v>1</v>
      </c>
      <c r="AG36" s="13">
        <v>0</v>
      </c>
      <c r="AH36" s="4">
        <v>4</v>
      </c>
      <c r="AI36" s="4">
        <v>4</v>
      </c>
      <c r="AJ36" s="12">
        <v>130.11152416356879</v>
      </c>
      <c r="AK36" s="8">
        <v>1</v>
      </c>
      <c r="AL36" s="8" t="s">
        <v>15</v>
      </c>
      <c r="AM36" s="4">
        <v>1</v>
      </c>
      <c r="AN36" s="4">
        <v>4</v>
      </c>
      <c r="AO36" s="4">
        <v>1</v>
      </c>
      <c r="AP36" s="4">
        <v>0</v>
      </c>
    </row>
    <row r="37" spans="1:42" x14ac:dyDescent="0.25">
      <c r="A37" s="3">
        <v>1172348</v>
      </c>
      <c r="B37" s="8">
        <v>2</v>
      </c>
      <c r="D37" s="32">
        <v>0</v>
      </c>
      <c r="E37" s="32">
        <v>0</v>
      </c>
      <c r="F37" s="4">
        <v>0</v>
      </c>
      <c r="G37" s="13">
        <v>9</v>
      </c>
      <c r="H37" s="4">
        <v>2</v>
      </c>
      <c r="I37" s="32">
        <v>17</v>
      </c>
      <c r="J37" s="32"/>
      <c r="K37" s="32">
        <v>0</v>
      </c>
      <c r="L37" s="4" t="s">
        <v>139</v>
      </c>
      <c r="N37" s="8">
        <v>0</v>
      </c>
      <c r="O37" s="8">
        <v>9</v>
      </c>
      <c r="P37" s="8">
        <v>2</v>
      </c>
      <c r="Q37" s="8">
        <v>2</v>
      </c>
      <c r="R37" s="8">
        <v>2</v>
      </c>
      <c r="S37" s="8">
        <v>0</v>
      </c>
      <c r="T37" s="8">
        <v>21</v>
      </c>
      <c r="U37" s="74">
        <v>17</v>
      </c>
      <c r="W37" s="8">
        <v>5</v>
      </c>
      <c r="X37" s="12">
        <v>4.05</v>
      </c>
      <c r="Y37" s="12">
        <v>4.34</v>
      </c>
      <c r="Z37" s="26">
        <v>-8.9999999999999993E-3</v>
      </c>
      <c r="AA37" s="8">
        <v>0</v>
      </c>
      <c r="AB37" s="8">
        <v>0</v>
      </c>
      <c r="AC37" s="10">
        <v>38.1</v>
      </c>
      <c r="AE37" s="8">
        <v>0</v>
      </c>
      <c r="AG37" s="4">
        <v>1</v>
      </c>
      <c r="AH37" s="4">
        <v>4</v>
      </c>
      <c r="AI37" s="4">
        <v>4</v>
      </c>
      <c r="AJ37" s="4">
        <v>100</v>
      </c>
      <c r="AL37" s="8">
        <v>5</v>
      </c>
      <c r="AM37" s="4">
        <v>1</v>
      </c>
      <c r="AO37" s="4">
        <v>1</v>
      </c>
      <c r="AP37" s="4">
        <v>0</v>
      </c>
    </row>
    <row r="38" spans="1:42" x14ac:dyDescent="0.25">
      <c r="A38" s="3">
        <v>1172918</v>
      </c>
      <c r="B38" s="7">
        <v>2</v>
      </c>
      <c r="D38" s="33">
        <v>0</v>
      </c>
      <c r="E38" s="32">
        <v>0</v>
      </c>
      <c r="F38" s="13">
        <v>0</v>
      </c>
      <c r="G38" s="13" t="s">
        <v>49</v>
      </c>
      <c r="H38" s="13">
        <v>2</v>
      </c>
      <c r="I38" s="32">
        <v>15</v>
      </c>
      <c r="J38" s="32" t="s">
        <v>13</v>
      </c>
      <c r="K38" s="32">
        <v>1</v>
      </c>
      <c r="L38" s="4" t="s">
        <v>93</v>
      </c>
      <c r="N38" s="8">
        <v>0</v>
      </c>
      <c r="O38" s="8">
        <v>20.522388059701491</v>
      </c>
      <c r="P38" s="8">
        <f>IF(O38&lt;20,2,1)</f>
        <v>1</v>
      </c>
      <c r="Q38" s="8">
        <v>1</v>
      </c>
      <c r="R38" s="8">
        <v>6</v>
      </c>
      <c r="S38" s="8">
        <v>0</v>
      </c>
      <c r="T38" s="8">
        <v>16</v>
      </c>
      <c r="U38" s="74">
        <v>15</v>
      </c>
      <c r="V38" s="32" t="s">
        <v>6</v>
      </c>
      <c r="W38" s="8">
        <v>8</v>
      </c>
      <c r="X38" s="12">
        <v>2.6</v>
      </c>
      <c r="Y38" s="12">
        <v>2.68</v>
      </c>
      <c r="Z38" s="26">
        <v>1.7499999999999988E-2</v>
      </c>
      <c r="AA38" s="8">
        <v>0</v>
      </c>
      <c r="AB38" s="8">
        <v>0</v>
      </c>
      <c r="AC38" s="10">
        <v>39.1</v>
      </c>
      <c r="AE38" s="8">
        <v>1</v>
      </c>
      <c r="AF38" s="16"/>
      <c r="AG38" s="13">
        <v>0</v>
      </c>
      <c r="AH38" s="4">
        <v>4</v>
      </c>
      <c r="AI38" s="4">
        <v>4</v>
      </c>
      <c r="AJ38" s="12">
        <v>104.72972972972973</v>
      </c>
      <c r="AK38" s="8">
        <v>1</v>
      </c>
      <c r="AL38" s="8" t="s">
        <v>16</v>
      </c>
      <c r="AM38" s="4">
        <v>1</v>
      </c>
      <c r="AN38" s="4">
        <v>4</v>
      </c>
      <c r="AO38" s="4">
        <v>1</v>
      </c>
      <c r="AP38" s="4">
        <v>0</v>
      </c>
    </row>
    <row r="39" spans="1:42" x14ac:dyDescent="0.25">
      <c r="A39" s="36">
        <v>1173661</v>
      </c>
      <c r="B39" s="7">
        <v>1</v>
      </c>
      <c r="D39" s="33">
        <v>1</v>
      </c>
      <c r="E39" s="32">
        <v>0</v>
      </c>
      <c r="F39" s="13">
        <v>0</v>
      </c>
      <c r="G39" s="13">
        <v>11</v>
      </c>
      <c r="H39" s="13">
        <v>2</v>
      </c>
      <c r="I39" s="32">
        <v>18</v>
      </c>
      <c r="J39" s="32">
        <v>2</v>
      </c>
      <c r="K39" s="32">
        <v>1</v>
      </c>
      <c r="L39" s="4" t="s">
        <v>94</v>
      </c>
      <c r="N39" s="8">
        <v>0</v>
      </c>
      <c r="O39" s="8">
        <v>16.598284222305111</v>
      </c>
      <c r="P39" s="8">
        <f>IF(O39&lt;20,2,1)</f>
        <v>2</v>
      </c>
      <c r="Q39" s="8">
        <v>1</v>
      </c>
      <c r="R39" s="8">
        <v>6</v>
      </c>
      <c r="S39" s="8">
        <v>0</v>
      </c>
      <c r="T39" s="8">
        <v>27</v>
      </c>
      <c r="U39" s="74">
        <v>23</v>
      </c>
      <c r="W39" s="8">
        <v>3</v>
      </c>
      <c r="X39" s="12">
        <v>3.9</v>
      </c>
      <c r="Y39" s="12">
        <v>3.83</v>
      </c>
      <c r="Z39" s="26">
        <v>5.5555555555555523E-3</v>
      </c>
      <c r="AA39" s="8">
        <v>0</v>
      </c>
      <c r="AB39" s="8">
        <v>0</v>
      </c>
      <c r="AC39" s="10">
        <v>40.4</v>
      </c>
      <c r="AE39" s="8">
        <v>1</v>
      </c>
      <c r="AF39" s="4">
        <v>4</v>
      </c>
      <c r="AG39" s="13">
        <v>0</v>
      </c>
      <c r="AH39" s="4">
        <v>4</v>
      </c>
      <c r="AI39" s="4">
        <v>4</v>
      </c>
      <c r="AJ39" s="12">
        <v>160.80402010050253</v>
      </c>
      <c r="AK39" s="8">
        <v>1</v>
      </c>
      <c r="AL39" s="8">
        <v>1</v>
      </c>
      <c r="AM39" s="4">
        <v>1</v>
      </c>
      <c r="AN39" s="4">
        <v>4</v>
      </c>
      <c r="AO39" s="4">
        <v>1</v>
      </c>
      <c r="AP39" s="4">
        <v>0</v>
      </c>
    </row>
    <row r="40" spans="1:42" x14ac:dyDescent="0.25">
      <c r="A40" s="3">
        <v>1175225</v>
      </c>
      <c r="B40" s="8">
        <v>2</v>
      </c>
      <c r="D40" s="32">
        <v>1</v>
      </c>
      <c r="E40" s="32">
        <v>0</v>
      </c>
      <c r="F40" s="4">
        <v>0</v>
      </c>
      <c r="G40" s="13">
        <v>11</v>
      </c>
      <c r="H40" s="4">
        <v>2</v>
      </c>
      <c r="I40" s="32">
        <v>17</v>
      </c>
      <c r="J40" s="32">
        <v>2</v>
      </c>
      <c r="K40" s="32">
        <v>1</v>
      </c>
      <c r="L40" s="4" t="s">
        <v>140</v>
      </c>
      <c r="N40" s="8">
        <v>0</v>
      </c>
      <c r="O40" s="8">
        <v>16</v>
      </c>
      <c r="P40" s="8">
        <v>2</v>
      </c>
      <c r="Q40" s="8">
        <v>1</v>
      </c>
      <c r="R40" s="8">
        <v>6</v>
      </c>
      <c r="S40" s="8">
        <v>0</v>
      </c>
      <c r="T40" s="8">
        <v>18</v>
      </c>
      <c r="U40" s="74">
        <v>17</v>
      </c>
      <c r="W40" s="8">
        <v>0</v>
      </c>
      <c r="X40" s="12">
        <v>2.5299999999999998</v>
      </c>
      <c r="Y40" s="12">
        <v>2.36</v>
      </c>
      <c r="Z40" s="26">
        <v>2.5000000000000001E-2</v>
      </c>
      <c r="AA40" s="8">
        <v>1</v>
      </c>
      <c r="AB40" s="8">
        <v>0</v>
      </c>
      <c r="AC40" s="10">
        <v>37.1</v>
      </c>
      <c r="AE40" s="8">
        <v>1</v>
      </c>
      <c r="AF40" s="4">
        <v>5</v>
      </c>
      <c r="AG40" s="4">
        <v>0</v>
      </c>
      <c r="AH40" s="4">
        <v>4</v>
      </c>
      <c r="AI40" s="4">
        <v>4</v>
      </c>
      <c r="AJ40" s="4">
        <v>135.22999999999999</v>
      </c>
      <c r="AL40" s="8">
        <v>1</v>
      </c>
      <c r="AM40" s="4">
        <v>1</v>
      </c>
      <c r="AN40" s="4">
        <v>4</v>
      </c>
      <c r="AO40" s="4">
        <v>1</v>
      </c>
      <c r="AP40" s="4">
        <v>0</v>
      </c>
    </row>
    <row r="41" spans="1:42" x14ac:dyDescent="0.25">
      <c r="A41" s="3">
        <v>1177071</v>
      </c>
      <c r="B41" s="7">
        <v>2</v>
      </c>
      <c r="D41" s="33">
        <v>0</v>
      </c>
      <c r="E41" s="32">
        <v>0</v>
      </c>
      <c r="F41" s="13">
        <v>0</v>
      </c>
      <c r="G41" s="13" t="s">
        <v>48</v>
      </c>
      <c r="H41" s="13">
        <v>2</v>
      </c>
      <c r="I41" s="32">
        <v>14</v>
      </c>
      <c r="J41" s="32">
        <v>2</v>
      </c>
      <c r="K41" s="32">
        <v>1</v>
      </c>
      <c r="L41" s="4" t="s">
        <v>95</v>
      </c>
      <c r="N41" s="8">
        <v>0</v>
      </c>
      <c r="O41" s="8">
        <v>14.285714285714285</v>
      </c>
      <c r="P41" s="8">
        <f t="shared" ref="P41:P59" si="2">IF(O41&lt;20,2,1)</f>
        <v>2</v>
      </c>
      <c r="Q41" s="8">
        <v>2</v>
      </c>
      <c r="R41" s="8">
        <v>6</v>
      </c>
      <c r="S41" s="8">
        <v>0</v>
      </c>
      <c r="T41" s="8">
        <v>18</v>
      </c>
      <c r="U41" s="74">
        <v>17</v>
      </c>
      <c r="W41" s="8">
        <v>2</v>
      </c>
      <c r="X41" s="12">
        <v>3.15</v>
      </c>
      <c r="Y41" s="12">
        <v>2.7</v>
      </c>
      <c r="Z41" s="26">
        <v>2.7777777777777776E-2</v>
      </c>
      <c r="AA41" s="8">
        <v>0</v>
      </c>
      <c r="AB41" s="8">
        <v>0</v>
      </c>
      <c r="AC41" s="10" t="s">
        <v>11</v>
      </c>
      <c r="AE41" s="8">
        <v>1</v>
      </c>
      <c r="AG41" s="13">
        <v>0</v>
      </c>
      <c r="AH41" s="4">
        <v>4</v>
      </c>
      <c r="AI41" s="4">
        <v>4</v>
      </c>
      <c r="AJ41" s="12">
        <v>150</v>
      </c>
      <c r="AK41" s="8">
        <v>1</v>
      </c>
      <c r="AL41" s="8" t="s">
        <v>13</v>
      </c>
      <c r="AM41" s="4">
        <v>1</v>
      </c>
      <c r="AN41" s="4">
        <v>4</v>
      </c>
      <c r="AO41" s="4">
        <v>1</v>
      </c>
      <c r="AP41" s="4">
        <v>0</v>
      </c>
    </row>
    <row r="42" spans="1:42" x14ac:dyDescent="0.25">
      <c r="A42" s="3">
        <v>1179042</v>
      </c>
      <c r="B42" s="7">
        <v>1</v>
      </c>
      <c r="D42" s="33">
        <v>1</v>
      </c>
      <c r="E42" s="32">
        <v>0</v>
      </c>
      <c r="F42" s="13">
        <v>0</v>
      </c>
      <c r="G42" s="13">
        <v>11</v>
      </c>
      <c r="H42" s="13">
        <v>2</v>
      </c>
      <c r="I42" s="32">
        <v>16</v>
      </c>
      <c r="J42" s="32" t="s">
        <v>13</v>
      </c>
      <c r="K42" s="32">
        <v>1</v>
      </c>
      <c r="L42" s="4" t="s">
        <v>96</v>
      </c>
      <c r="N42" s="8">
        <v>0</v>
      </c>
      <c r="O42" s="8">
        <v>13.655462184873951</v>
      </c>
      <c r="P42" s="8">
        <f t="shared" si="2"/>
        <v>2</v>
      </c>
      <c r="Q42" s="8">
        <v>2</v>
      </c>
      <c r="R42" s="8" t="s">
        <v>11</v>
      </c>
      <c r="S42" s="8">
        <v>0</v>
      </c>
      <c r="T42" s="8">
        <v>20</v>
      </c>
      <c r="U42" s="74">
        <v>18</v>
      </c>
      <c r="W42" s="8">
        <v>3</v>
      </c>
      <c r="X42" s="12">
        <v>3.65</v>
      </c>
      <c r="Y42" s="12">
        <v>3.4</v>
      </c>
      <c r="Z42" s="26">
        <v>1.2000000000000011E-2</v>
      </c>
      <c r="AA42" s="8">
        <v>0</v>
      </c>
      <c r="AB42" s="8">
        <v>0</v>
      </c>
      <c r="AC42" s="10">
        <v>39.4</v>
      </c>
      <c r="AE42" s="8">
        <v>1</v>
      </c>
      <c r="AG42" s="13">
        <v>0</v>
      </c>
      <c r="AH42" s="4">
        <v>4</v>
      </c>
      <c r="AI42" s="4">
        <v>4</v>
      </c>
      <c r="AJ42" s="12">
        <v>101.64835164835165</v>
      </c>
      <c r="AK42" s="8">
        <v>1</v>
      </c>
      <c r="AL42" s="8">
        <v>2</v>
      </c>
      <c r="AM42" s="4">
        <v>1</v>
      </c>
      <c r="AN42" s="4">
        <v>4</v>
      </c>
      <c r="AO42" s="4">
        <v>1</v>
      </c>
      <c r="AP42" s="4">
        <v>0</v>
      </c>
    </row>
    <row r="43" spans="1:42" x14ac:dyDescent="0.25">
      <c r="A43" s="3">
        <v>1181723</v>
      </c>
      <c r="B43" s="7">
        <v>1</v>
      </c>
      <c r="D43" s="33">
        <v>0</v>
      </c>
      <c r="E43" s="32">
        <v>0</v>
      </c>
      <c r="F43" s="13">
        <v>0</v>
      </c>
      <c r="G43" s="13">
        <v>11</v>
      </c>
      <c r="H43" s="13">
        <v>2</v>
      </c>
      <c r="I43" s="32">
        <v>15</v>
      </c>
      <c r="J43" s="32">
        <v>2</v>
      </c>
      <c r="K43" s="32">
        <v>1</v>
      </c>
      <c r="L43" s="4" t="s">
        <v>95</v>
      </c>
      <c r="N43" s="8">
        <v>0</v>
      </c>
      <c r="O43" s="8">
        <v>13.848396501457726</v>
      </c>
      <c r="P43" s="8">
        <f t="shared" si="2"/>
        <v>2</v>
      </c>
      <c r="Q43" s="8">
        <v>2</v>
      </c>
      <c r="R43" s="8">
        <v>1</v>
      </c>
      <c r="S43" s="8">
        <v>0</v>
      </c>
      <c r="T43" s="8">
        <v>21</v>
      </c>
      <c r="U43" s="74">
        <v>20</v>
      </c>
      <c r="W43" s="8">
        <v>6</v>
      </c>
      <c r="X43" s="12">
        <v>2.97</v>
      </c>
      <c r="Y43" s="12">
        <v>2.94</v>
      </c>
      <c r="Z43" s="26">
        <v>8.0952380952380911E-3</v>
      </c>
      <c r="AA43" s="8">
        <v>1</v>
      </c>
      <c r="AB43" s="8">
        <v>0</v>
      </c>
      <c r="AC43" s="10">
        <v>37</v>
      </c>
      <c r="AE43" s="8">
        <v>1</v>
      </c>
      <c r="AF43" s="4">
        <v>1</v>
      </c>
      <c r="AG43" s="13">
        <v>0</v>
      </c>
      <c r="AH43" s="4">
        <v>4</v>
      </c>
      <c r="AI43" s="4">
        <v>4</v>
      </c>
      <c r="AJ43" s="12">
        <v>115.7556270096463</v>
      </c>
      <c r="AK43" s="8">
        <v>1</v>
      </c>
      <c r="AL43" s="8" t="s">
        <v>13</v>
      </c>
      <c r="AM43" s="4">
        <v>1</v>
      </c>
      <c r="AN43" s="4">
        <v>4</v>
      </c>
      <c r="AO43" s="4">
        <v>1</v>
      </c>
      <c r="AP43" s="4">
        <v>0</v>
      </c>
    </row>
    <row r="44" spans="1:42" x14ac:dyDescent="0.25">
      <c r="A44" s="3">
        <v>1186867</v>
      </c>
      <c r="B44" s="7">
        <v>1</v>
      </c>
      <c r="D44" s="33">
        <v>1</v>
      </c>
      <c r="E44" s="32">
        <v>0</v>
      </c>
      <c r="F44" s="13">
        <v>0</v>
      </c>
      <c r="G44" s="13" t="s">
        <v>53</v>
      </c>
      <c r="H44" s="13">
        <v>2</v>
      </c>
      <c r="I44" s="32">
        <v>30</v>
      </c>
      <c r="J44" s="32" t="s">
        <v>13</v>
      </c>
      <c r="K44" s="32">
        <v>1</v>
      </c>
      <c r="L44" s="4" t="s">
        <v>98</v>
      </c>
      <c r="N44" s="8">
        <v>0</v>
      </c>
      <c r="O44" s="8">
        <v>21.338724168912847</v>
      </c>
      <c r="P44" s="8">
        <f t="shared" si="2"/>
        <v>1</v>
      </c>
      <c r="Q44" s="8">
        <v>1</v>
      </c>
      <c r="R44" s="8">
        <v>2</v>
      </c>
      <c r="S44" s="8">
        <v>0</v>
      </c>
      <c r="T44" s="8">
        <v>37</v>
      </c>
      <c r="U44" s="74">
        <v>36</v>
      </c>
      <c r="W44" s="8">
        <v>8</v>
      </c>
      <c r="X44" s="12">
        <v>3.05</v>
      </c>
      <c r="Y44" s="12">
        <v>3.18</v>
      </c>
      <c r="Z44" s="26">
        <v>1.2702702702702696E-2</v>
      </c>
      <c r="AA44" s="8">
        <v>0</v>
      </c>
      <c r="AB44" s="8">
        <v>0</v>
      </c>
      <c r="AC44" s="10">
        <v>39.9</v>
      </c>
      <c r="AE44" s="8">
        <v>0</v>
      </c>
      <c r="AF44" s="16"/>
      <c r="AG44" s="13">
        <v>1</v>
      </c>
      <c r="AH44" s="4">
        <v>4</v>
      </c>
      <c r="AI44" s="4">
        <v>4</v>
      </c>
      <c r="AJ44" s="12">
        <v>175.34246575342465</v>
      </c>
      <c r="AK44" s="8">
        <v>1</v>
      </c>
      <c r="AL44" s="8" t="s">
        <v>28</v>
      </c>
      <c r="AM44" s="4">
        <v>1</v>
      </c>
      <c r="AN44" s="4">
        <v>4</v>
      </c>
      <c r="AO44" s="4">
        <v>1</v>
      </c>
      <c r="AP44" s="4">
        <v>0</v>
      </c>
    </row>
    <row r="45" spans="1:42" x14ac:dyDescent="0.25">
      <c r="A45" s="3">
        <v>1193094</v>
      </c>
      <c r="B45" s="7">
        <v>1</v>
      </c>
      <c r="D45" s="33">
        <v>1</v>
      </c>
      <c r="E45" s="32">
        <v>0</v>
      </c>
      <c r="F45" s="13">
        <v>0</v>
      </c>
      <c r="G45" s="13">
        <v>9</v>
      </c>
      <c r="H45" s="13">
        <v>2</v>
      </c>
      <c r="I45" s="32">
        <v>16</v>
      </c>
      <c r="J45" s="32">
        <v>2</v>
      </c>
      <c r="K45" s="32">
        <v>1</v>
      </c>
      <c r="L45" s="4" t="s">
        <v>99</v>
      </c>
      <c r="N45" s="8">
        <v>0</v>
      </c>
      <c r="O45" s="8">
        <v>20.229770229770228</v>
      </c>
      <c r="P45" s="8">
        <f t="shared" si="2"/>
        <v>1</v>
      </c>
      <c r="Q45" s="8">
        <v>1</v>
      </c>
      <c r="R45" s="8">
        <v>2</v>
      </c>
      <c r="S45" s="8">
        <v>0</v>
      </c>
      <c r="T45" s="8">
        <v>29</v>
      </c>
      <c r="U45" s="74">
        <v>16</v>
      </c>
      <c r="W45" s="8">
        <v>12</v>
      </c>
      <c r="X45" s="12">
        <v>2.9</v>
      </c>
      <c r="Y45" s="12">
        <v>2.86</v>
      </c>
      <c r="Z45" s="26">
        <v>1.5172413793103447E-2</v>
      </c>
      <c r="AA45" s="8">
        <v>0</v>
      </c>
      <c r="AB45" s="8">
        <v>0</v>
      </c>
      <c r="AC45" s="10">
        <v>38.700000000000003</v>
      </c>
      <c r="AE45" s="8">
        <v>1</v>
      </c>
      <c r="AF45" s="16"/>
      <c r="AG45" s="13">
        <v>0</v>
      </c>
      <c r="AH45" s="4">
        <v>4</v>
      </c>
      <c r="AI45" s="4">
        <v>4</v>
      </c>
      <c r="AJ45" s="12">
        <v>133.33333333333334</v>
      </c>
      <c r="AK45" s="8">
        <v>1</v>
      </c>
      <c r="AL45" s="8">
        <v>1</v>
      </c>
      <c r="AM45" s="4">
        <v>1</v>
      </c>
      <c r="AN45" s="4">
        <v>4</v>
      </c>
      <c r="AO45" s="4">
        <v>1</v>
      </c>
      <c r="AP45" s="4">
        <v>0</v>
      </c>
    </row>
    <row r="46" spans="1:42" x14ac:dyDescent="0.25">
      <c r="A46" s="3">
        <v>1193329</v>
      </c>
      <c r="B46" s="7">
        <v>2</v>
      </c>
      <c r="D46" s="33">
        <v>0</v>
      </c>
      <c r="E46" s="32">
        <v>0</v>
      </c>
      <c r="F46" s="13">
        <v>0</v>
      </c>
      <c r="G46" s="13">
        <v>11</v>
      </c>
      <c r="H46" s="13">
        <v>2</v>
      </c>
      <c r="I46" s="32">
        <v>29</v>
      </c>
      <c r="J46" s="32">
        <v>2</v>
      </c>
      <c r="K46" s="32">
        <v>1</v>
      </c>
      <c r="L46" s="4" t="s">
        <v>100</v>
      </c>
      <c r="N46" s="8">
        <v>0</v>
      </c>
      <c r="O46" s="8">
        <v>14.063656550703183</v>
      </c>
      <c r="P46" s="8">
        <f t="shared" si="2"/>
        <v>2</v>
      </c>
      <c r="Q46" s="8">
        <v>2</v>
      </c>
      <c r="R46" s="8">
        <v>6</v>
      </c>
      <c r="S46" s="8">
        <v>0</v>
      </c>
      <c r="T46" s="8">
        <v>32</v>
      </c>
      <c r="U46" s="74">
        <v>29</v>
      </c>
      <c r="W46" s="8">
        <v>15</v>
      </c>
      <c r="X46" s="12">
        <v>3.5</v>
      </c>
      <c r="Y46" s="12">
        <v>3.86</v>
      </c>
      <c r="Z46" s="26">
        <v>1.1562500000000017E-2</v>
      </c>
      <c r="AA46" s="8">
        <v>0</v>
      </c>
      <c r="AB46" s="8">
        <v>0</v>
      </c>
      <c r="AC46" s="10">
        <v>37</v>
      </c>
      <c r="AE46" s="8">
        <v>0</v>
      </c>
      <c r="AG46" s="13">
        <v>0</v>
      </c>
      <c r="AH46" s="4">
        <v>4</v>
      </c>
      <c r="AI46" s="4">
        <v>4</v>
      </c>
      <c r="AJ46" s="12">
        <v>137.11583924349881</v>
      </c>
      <c r="AK46" s="8">
        <v>1</v>
      </c>
      <c r="AL46" s="8" t="s">
        <v>13</v>
      </c>
      <c r="AM46" s="4">
        <v>1</v>
      </c>
      <c r="AN46" s="4">
        <v>4</v>
      </c>
      <c r="AO46" s="4">
        <v>1</v>
      </c>
      <c r="AP46" s="4">
        <v>0</v>
      </c>
    </row>
    <row r="47" spans="1:42" x14ac:dyDescent="0.25">
      <c r="A47" s="3">
        <v>1199873</v>
      </c>
      <c r="B47" s="7">
        <v>2</v>
      </c>
      <c r="D47" s="33">
        <v>0</v>
      </c>
      <c r="E47" s="32" t="s">
        <v>148</v>
      </c>
      <c r="F47" s="13">
        <v>0</v>
      </c>
      <c r="G47" s="13" t="s">
        <v>52</v>
      </c>
      <c r="H47" s="13">
        <v>2</v>
      </c>
      <c r="I47" s="32">
        <v>30</v>
      </c>
      <c r="J47" s="32">
        <v>2</v>
      </c>
      <c r="K47" s="32">
        <v>1</v>
      </c>
      <c r="L47" s="4" t="s">
        <v>104</v>
      </c>
      <c r="M47" s="4">
        <v>3</v>
      </c>
      <c r="N47" s="8">
        <v>0</v>
      </c>
      <c r="O47" s="8">
        <v>12.068965517241379</v>
      </c>
      <c r="P47" s="8">
        <f t="shared" si="2"/>
        <v>2</v>
      </c>
      <c r="Q47" s="8">
        <v>2</v>
      </c>
      <c r="R47" s="8">
        <v>2</v>
      </c>
      <c r="S47" s="8">
        <v>0</v>
      </c>
      <c r="T47" s="8">
        <v>32</v>
      </c>
      <c r="U47" s="74">
        <v>31</v>
      </c>
      <c r="W47" s="8">
        <v>3</v>
      </c>
      <c r="X47" s="12">
        <v>2.8</v>
      </c>
      <c r="Y47" s="12">
        <v>2.9</v>
      </c>
      <c r="Z47" s="26">
        <v>1.2812500000000004E-2</v>
      </c>
      <c r="AA47" s="8">
        <v>0</v>
      </c>
      <c r="AB47" s="8">
        <v>0</v>
      </c>
      <c r="AE47" s="8">
        <v>1</v>
      </c>
      <c r="AG47" s="13">
        <v>0</v>
      </c>
      <c r="AH47" s="4">
        <v>4</v>
      </c>
      <c r="AI47" s="4">
        <v>4</v>
      </c>
      <c r="AJ47" s="12">
        <v>135.95166163141994</v>
      </c>
      <c r="AK47" s="8">
        <v>1</v>
      </c>
      <c r="AL47" s="8" t="s">
        <v>29</v>
      </c>
      <c r="AM47" s="4">
        <v>1</v>
      </c>
      <c r="AN47" s="4">
        <v>4</v>
      </c>
      <c r="AO47" s="4">
        <v>1</v>
      </c>
      <c r="AP47" s="4">
        <v>1</v>
      </c>
    </row>
    <row r="48" spans="1:42" x14ac:dyDescent="0.25">
      <c r="A48" s="3">
        <v>1201320</v>
      </c>
      <c r="B48" s="7">
        <v>1</v>
      </c>
      <c r="C48" s="32">
        <v>4</v>
      </c>
      <c r="D48" s="33">
        <v>0</v>
      </c>
      <c r="E48" s="32">
        <v>0</v>
      </c>
      <c r="F48" s="13">
        <v>0</v>
      </c>
      <c r="G48" s="13">
        <v>7</v>
      </c>
      <c r="H48" s="13">
        <v>2</v>
      </c>
      <c r="I48" s="32">
        <v>15</v>
      </c>
      <c r="J48" s="32" t="s">
        <v>725</v>
      </c>
      <c r="K48" s="32">
        <v>0</v>
      </c>
      <c r="L48" s="4" t="s">
        <v>103</v>
      </c>
      <c r="N48" s="8">
        <v>0</v>
      </c>
      <c r="O48" s="8">
        <v>16.541353383458645</v>
      </c>
      <c r="P48" s="8">
        <f t="shared" si="2"/>
        <v>2</v>
      </c>
      <c r="Q48" s="8">
        <v>1</v>
      </c>
      <c r="R48" s="8">
        <v>6</v>
      </c>
      <c r="S48" s="8">
        <v>0</v>
      </c>
      <c r="T48" s="8">
        <v>19</v>
      </c>
      <c r="U48" s="74">
        <v>16</v>
      </c>
      <c r="W48" s="8">
        <v>39</v>
      </c>
      <c r="X48" s="12">
        <v>3.5</v>
      </c>
      <c r="Y48" s="12">
        <v>3.8</v>
      </c>
      <c r="Z48" s="26">
        <v>1.947368421052632E-2</v>
      </c>
      <c r="AA48" s="8">
        <v>0</v>
      </c>
      <c r="AB48" s="8">
        <v>0</v>
      </c>
      <c r="AC48" s="10">
        <v>39</v>
      </c>
      <c r="AE48" s="8">
        <v>1</v>
      </c>
      <c r="AG48" s="13">
        <v>0</v>
      </c>
      <c r="AH48" s="4">
        <v>4</v>
      </c>
      <c r="AI48" s="4">
        <v>4</v>
      </c>
      <c r="AJ48" s="12">
        <v>115.10791366906474</v>
      </c>
      <c r="AK48" s="8">
        <v>1</v>
      </c>
      <c r="AL48" s="8">
        <v>2</v>
      </c>
      <c r="AM48" s="4">
        <v>1</v>
      </c>
      <c r="AN48" s="4">
        <v>4</v>
      </c>
      <c r="AO48" s="4">
        <v>1</v>
      </c>
      <c r="AP48" s="4">
        <v>0</v>
      </c>
    </row>
    <row r="49" spans="1:42" x14ac:dyDescent="0.25">
      <c r="A49" s="3">
        <v>1203014</v>
      </c>
      <c r="B49" s="7">
        <v>1</v>
      </c>
      <c r="D49" s="33">
        <v>0</v>
      </c>
      <c r="E49" s="32">
        <v>0</v>
      </c>
      <c r="F49" s="13">
        <v>0</v>
      </c>
      <c r="G49" s="13" t="s">
        <v>51</v>
      </c>
      <c r="H49" s="13">
        <v>2</v>
      </c>
      <c r="I49" s="32">
        <v>25</v>
      </c>
      <c r="J49" s="32">
        <v>2</v>
      </c>
      <c r="K49" s="32">
        <v>1</v>
      </c>
      <c r="L49" s="4" t="s">
        <v>104</v>
      </c>
      <c r="N49" s="8">
        <v>0</v>
      </c>
      <c r="O49" s="8">
        <v>7.0656370656370653</v>
      </c>
      <c r="P49" s="8">
        <f t="shared" si="2"/>
        <v>2</v>
      </c>
      <c r="Q49" s="8">
        <v>2</v>
      </c>
      <c r="R49" s="8">
        <v>6</v>
      </c>
      <c r="S49" s="8">
        <v>0</v>
      </c>
      <c r="T49" s="8">
        <v>30</v>
      </c>
      <c r="U49" s="74">
        <v>29</v>
      </c>
      <c r="W49" s="8">
        <v>1</v>
      </c>
      <c r="X49" s="12">
        <v>3.9</v>
      </c>
      <c r="Y49" s="12">
        <v>3.7</v>
      </c>
      <c r="Z49" s="26">
        <v>9.0000000000000011E-3</v>
      </c>
      <c r="AA49" s="8">
        <v>0</v>
      </c>
      <c r="AB49" s="8">
        <v>0</v>
      </c>
      <c r="AC49" s="10">
        <v>38.700000000000003</v>
      </c>
      <c r="AE49" s="8">
        <v>1</v>
      </c>
      <c r="AG49" s="13">
        <v>0</v>
      </c>
      <c r="AH49" s="4">
        <v>4</v>
      </c>
      <c r="AI49" s="4">
        <v>4</v>
      </c>
      <c r="AJ49" s="12">
        <v>151.13350125944584</v>
      </c>
      <c r="AK49" s="8">
        <v>1</v>
      </c>
      <c r="AL49" s="8" t="s">
        <v>13</v>
      </c>
      <c r="AM49" s="4">
        <v>2</v>
      </c>
      <c r="AN49" s="4">
        <v>4</v>
      </c>
      <c r="AO49" s="4">
        <v>1</v>
      </c>
      <c r="AP49" s="4">
        <v>0</v>
      </c>
    </row>
    <row r="50" spans="1:42" x14ac:dyDescent="0.25">
      <c r="A50" s="3">
        <v>1205163</v>
      </c>
      <c r="B50" s="7">
        <v>2</v>
      </c>
      <c r="D50" s="33">
        <v>0</v>
      </c>
      <c r="E50" s="32">
        <v>0</v>
      </c>
      <c r="F50" s="13">
        <v>1</v>
      </c>
      <c r="G50" s="13" t="s">
        <v>50</v>
      </c>
      <c r="H50" s="13">
        <v>2</v>
      </c>
      <c r="I50" s="32">
        <v>27</v>
      </c>
      <c r="J50" s="32">
        <v>2</v>
      </c>
      <c r="K50" s="32">
        <v>1</v>
      </c>
      <c r="L50" s="4" t="s">
        <v>106</v>
      </c>
      <c r="M50" s="4">
        <v>4</v>
      </c>
      <c r="N50" s="8">
        <v>0</v>
      </c>
      <c r="O50" s="8">
        <v>12.962962962962962</v>
      </c>
      <c r="P50" s="8">
        <f t="shared" si="2"/>
        <v>2</v>
      </c>
      <c r="Q50" s="8">
        <v>2</v>
      </c>
      <c r="R50" s="8">
        <v>2</v>
      </c>
      <c r="S50" s="8">
        <v>0</v>
      </c>
      <c r="T50" s="8">
        <v>28</v>
      </c>
      <c r="U50" s="74">
        <v>27</v>
      </c>
      <c r="W50" s="8">
        <v>3</v>
      </c>
      <c r="X50" s="12">
        <v>2.5</v>
      </c>
      <c r="Y50" s="12">
        <v>2.7</v>
      </c>
      <c r="Z50" s="26">
        <v>1.5714285714285712E-2</v>
      </c>
      <c r="AA50" s="8">
        <v>0</v>
      </c>
      <c r="AE50" s="8">
        <v>1</v>
      </c>
      <c r="AG50" s="13">
        <v>0</v>
      </c>
      <c r="AH50" s="4">
        <v>4</v>
      </c>
      <c r="AI50" s="4">
        <v>4</v>
      </c>
      <c r="AJ50" s="12">
        <v>152.86624203821654</v>
      </c>
      <c r="AK50" s="8">
        <v>1</v>
      </c>
      <c r="AL50" s="8" t="s">
        <v>16</v>
      </c>
      <c r="AM50" s="4">
        <v>1</v>
      </c>
      <c r="AN50" s="4">
        <v>4</v>
      </c>
      <c r="AO50" s="4">
        <v>1</v>
      </c>
      <c r="AP50" s="4">
        <v>1</v>
      </c>
    </row>
    <row r="51" spans="1:42" x14ac:dyDescent="0.25">
      <c r="A51" s="3">
        <v>1207808</v>
      </c>
      <c r="B51" s="7">
        <v>1</v>
      </c>
      <c r="D51" s="33">
        <v>0</v>
      </c>
      <c r="E51" s="32">
        <v>0</v>
      </c>
      <c r="F51" s="13">
        <v>0</v>
      </c>
      <c r="G51" s="13">
        <v>14</v>
      </c>
      <c r="H51" s="13">
        <v>2</v>
      </c>
      <c r="I51" s="32">
        <v>26</v>
      </c>
      <c r="J51" s="32">
        <v>2</v>
      </c>
      <c r="K51" s="32">
        <v>1</v>
      </c>
      <c r="L51" s="4" t="s">
        <v>106</v>
      </c>
      <c r="N51" s="8">
        <v>0</v>
      </c>
      <c r="O51" s="8">
        <v>10.167768174885612</v>
      </c>
      <c r="P51" s="8">
        <f t="shared" si="2"/>
        <v>2</v>
      </c>
      <c r="Q51" s="8">
        <v>2</v>
      </c>
      <c r="R51" s="8">
        <v>2</v>
      </c>
      <c r="S51" s="8">
        <v>0</v>
      </c>
      <c r="T51" s="8">
        <v>28</v>
      </c>
      <c r="U51" s="74">
        <v>26</v>
      </c>
      <c r="W51" s="8">
        <v>4</v>
      </c>
      <c r="X51" s="12">
        <v>2.84</v>
      </c>
      <c r="Y51" s="12">
        <v>2.81</v>
      </c>
      <c r="Z51" s="26">
        <v>1.0357142857142858E-2</v>
      </c>
      <c r="AA51" s="8">
        <v>0</v>
      </c>
      <c r="AB51" s="8">
        <v>0</v>
      </c>
      <c r="AC51" s="10">
        <v>38.299999999999997</v>
      </c>
      <c r="AE51" s="8">
        <v>0</v>
      </c>
      <c r="AG51" s="13">
        <v>0</v>
      </c>
      <c r="AH51" s="4">
        <v>4</v>
      </c>
      <c r="AI51" s="4">
        <v>4</v>
      </c>
      <c r="AJ51" s="12">
        <v>114.51612903225806</v>
      </c>
      <c r="AK51" s="8">
        <v>0</v>
      </c>
      <c r="AL51" s="8" t="s">
        <v>30</v>
      </c>
      <c r="AM51" s="4">
        <v>1</v>
      </c>
      <c r="AN51" s="4" t="s">
        <v>67</v>
      </c>
      <c r="AO51" s="4">
        <v>1</v>
      </c>
      <c r="AP51" s="4">
        <v>0</v>
      </c>
    </row>
    <row r="52" spans="1:42" x14ac:dyDescent="0.25">
      <c r="A52" s="3">
        <v>1226559</v>
      </c>
      <c r="B52" s="7">
        <v>1</v>
      </c>
      <c r="D52" s="33">
        <v>0</v>
      </c>
      <c r="F52" s="13">
        <v>0</v>
      </c>
      <c r="G52" s="13" t="s">
        <v>50</v>
      </c>
      <c r="H52" s="13">
        <v>2</v>
      </c>
      <c r="I52" s="32">
        <v>19</v>
      </c>
      <c r="J52" s="32" t="s">
        <v>13</v>
      </c>
      <c r="K52" s="32">
        <v>1</v>
      </c>
      <c r="L52" s="4" t="s">
        <v>109</v>
      </c>
      <c r="N52" s="8">
        <v>0</v>
      </c>
      <c r="O52" s="8">
        <v>11.507936507936508</v>
      </c>
      <c r="P52" s="8">
        <f t="shared" si="2"/>
        <v>2</v>
      </c>
      <c r="Q52" s="8">
        <v>2</v>
      </c>
      <c r="R52" s="8">
        <v>7</v>
      </c>
      <c r="S52" s="8">
        <v>0</v>
      </c>
      <c r="T52" s="8">
        <v>30</v>
      </c>
      <c r="U52" s="74">
        <v>29</v>
      </c>
      <c r="W52" s="8">
        <v>4</v>
      </c>
      <c r="X52" s="12">
        <v>3.75</v>
      </c>
      <c r="Y52" s="12">
        <v>3.6</v>
      </c>
      <c r="Z52" s="26">
        <v>1.1000000000000003E-2</v>
      </c>
      <c r="AA52" s="8">
        <v>0</v>
      </c>
      <c r="AB52" s="8">
        <v>0</v>
      </c>
      <c r="AC52" s="10">
        <v>40.700000000000003</v>
      </c>
      <c r="AE52" s="8">
        <v>1</v>
      </c>
      <c r="AG52" s="13">
        <v>1</v>
      </c>
      <c r="AH52" s="4">
        <v>4</v>
      </c>
      <c r="AI52" s="4">
        <v>4</v>
      </c>
      <c r="AJ52" s="12">
        <v>150.12722646310431</v>
      </c>
      <c r="AK52" s="8">
        <v>1</v>
      </c>
      <c r="AL52" s="8" t="s">
        <v>31</v>
      </c>
      <c r="AM52" s="4">
        <v>1</v>
      </c>
      <c r="AN52" s="4">
        <v>4</v>
      </c>
      <c r="AO52" s="4">
        <v>1</v>
      </c>
      <c r="AP52" s="4">
        <v>0</v>
      </c>
    </row>
    <row r="53" spans="1:42" x14ac:dyDescent="0.25">
      <c r="A53" s="3">
        <v>1237724</v>
      </c>
      <c r="B53" s="7">
        <v>2</v>
      </c>
      <c r="D53" s="33">
        <v>0</v>
      </c>
      <c r="E53" s="32">
        <v>0</v>
      </c>
      <c r="F53" s="13">
        <v>0</v>
      </c>
      <c r="G53" s="13" t="s">
        <v>48</v>
      </c>
      <c r="H53" s="13">
        <v>2</v>
      </c>
      <c r="I53" s="32">
        <v>19</v>
      </c>
      <c r="J53" s="32"/>
      <c r="K53" s="32">
        <v>0</v>
      </c>
      <c r="L53" s="4" t="s">
        <v>110</v>
      </c>
      <c r="N53" s="8">
        <v>0</v>
      </c>
      <c r="O53" s="8">
        <v>5.1020408163265305</v>
      </c>
      <c r="P53" s="8">
        <f t="shared" si="2"/>
        <v>2</v>
      </c>
      <c r="Q53" s="8">
        <v>2</v>
      </c>
      <c r="R53" s="8">
        <v>2</v>
      </c>
      <c r="S53" s="8">
        <v>0</v>
      </c>
      <c r="T53" s="8">
        <v>24</v>
      </c>
      <c r="U53" s="74">
        <v>23</v>
      </c>
      <c r="W53" s="8">
        <v>12</v>
      </c>
      <c r="X53" s="12">
        <v>3.5</v>
      </c>
      <c r="Y53" s="12">
        <v>3.5</v>
      </c>
      <c r="Z53" s="26">
        <v>2.4999999999999984E-2</v>
      </c>
      <c r="AA53" s="8">
        <v>0</v>
      </c>
      <c r="AB53" s="8">
        <v>0</v>
      </c>
      <c r="AC53" s="10" t="s">
        <v>41</v>
      </c>
      <c r="AE53" s="8">
        <v>0</v>
      </c>
      <c r="AF53" s="4" t="s">
        <v>258</v>
      </c>
      <c r="AG53" s="13">
        <v>0</v>
      </c>
      <c r="AH53" s="4">
        <v>4</v>
      </c>
      <c r="AI53" s="4">
        <v>4</v>
      </c>
      <c r="AJ53" s="12">
        <v>136.58536585365854</v>
      </c>
      <c r="AK53" s="8">
        <v>1</v>
      </c>
      <c r="AL53" s="8" t="s">
        <v>13</v>
      </c>
      <c r="AM53" s="4">
        <v>2</v>
      </c>
      <c r="AN53" s="4">
        <v>4</v>
      </c>
      <c r="AO53" s="4">
        <v>1</v>
      </c>
      <c r="AP53" s="4">
        <v>0</v>
      </c>
    </row>
    <row r="54" spans="1:42" x14ac:dyDescent="0.25">
      <c r="A54" s="3">
        <v>1239025</v>
      </c>
      <c r="B54" s="7">
        <v>1</v>
      </c>
      <c r="D54" s="33">
        <v>0</v>
      </c>
      <c r="F54" s="13">
        <v>1</v>
      </c>
      <c r="G54" s="13" t="s">
        <v>47</v>
      </c>
      <c r="H54" s="13">
        <v>2</v>
      </c>
      <c r="I54" s="32">
        <v>17</v>
      </c>
      <c r="J54" s="32" t="s">
        <v>726</v>
      </c>
      <c r="K54" s="32">
        <v>1</v>
      </c>
      <c r="N54" s="8">
        <v>0</v>
      </c>
      <c r="O54" s="8">
        <v>12.874779541446209</v>
      </c>
      <c r="P54" s="8">
        <f t="shared" si="2"/>
        <v>2</v>
      </c>
      <c r="Q54" s="8">
        <v>2</v>
      </c>
      <c r="R54" s="8">
        <v>2</v>
      </c>
      <c r="S54" s="8">
        <v>0</v>
      </c>
      <c r="T54" s="8">
        <v>18</v>
      </c>
      <c r="U54" s="74">
        <v>17</v>
      </c>
      <c r="W54" s="8">
        <v>6</v>
      </c>
      <c r="X54" s="12">
        <v>4.2</v>
      </c>
      <c r="Y54" s="12">
        <v>4.05</v>
      </c>
      <c r="Z54" s="26">
        <v>2.3888888888888921E-2</v>
      </c>
      <c r="AA54" s="8">
        <v>0</v>
      </c>
      <c r="AB54" s="8">
        <v>0</v>
      </c>
      <c r="AC54" s="10">
        <v>39.299999999999997</v>
      </c>
      <c r="AE54" s="8">
        <v>0</v>
      </c>
      <c r="AG54" s="13">
        <v>0</v>
      </c>
      <c r="AH54" s="4">
        <v>4</v>
      </c>
      <c r="AI54" s="4">
        <v>4</v>
      </c>
      <c r="AJ54" s="12">
        <v>95.982142857142847</v>
      </c>
      <c r="AK54" s="8">
        <v>1</v>
      </c>
      <c r="AL54" s="8" t="s">
        <v>28</v>
      </c>
      <c r="AM54" s="4">
        <v>1</v>
      </c>
      <c r="AN54" s="4">
        <v>4</v>
      </c>
      <c r="AO54" s="4">
        <v>1</v>
      </c>
      <c r="AP54" s="4">
        <v>0</v>
      </c>
    </row>
    <row r="55" spans="1:42" x14ac:dyDescent="0.25">
      <c r="A55" s="3">
        <v>1244001</v>
      </c>
      <c r="B55" s="7">
        <v>1</v>
      </c>
      <c r="C55" s="32">
        <v>2</v>
      </c>
      <c r="D55" s="33">
        <v>1</v>
      </c>
      <c r="E55" s="32" t="s">
        <v>148</v>
      </c>
      <c r="F55" s="13">
        <v>0</v>
      </c>
      <c r="G55" s="13" t="s">
        <v>49</v>
      </c>
      <c r="H55" s="13">
        <v>2</v>
      </c>
      <c r="I55" s="32">
        <v>17</v>
      </c>
      <c r="J55" s="32">
        <v>2</v>
      </c>
      <c r="K55" s="32">
        <v>1</v>
      </c>
      <c r="N55" s="8">
        <v>0</v>
      </c>
      <c r="O55" s="8">
        <v>18.090264826557256</v>
      </c>
      <c r="P55" s="8">
        <f t="shared" si="2"/>
        <v>2</v>
      </c>
      <c r="Q55" s="8">
        <v>1</v>
      </c>
      <c r="R55" s="8">
        <v>2</v>
      </c>
      <c r="S55" s="8">
        <v>0</v>
      </c>
      <c r="T55" s="8">
        <v>21</v>
      </c>
      <c r="U55" s="74">
        <v>20</v>
      </c>
      <c r="W55" s="8">
        <v>4</v>
      </c>
      <c r="X55" s="12">
        <v>4.07</v>
      </c>
      <c r="Y55" s="12">
        <v>3.83</v>
      </c>
      <c r="Z55" s="26">
        <v>1.1904761904761904E-2</v>
      </c>
      <c r="AA55" s="8">
        <v>0</v>
      </c>
      <c r="AB55" s="8">
        <v>0</v>
      </c>
      <c r="AC55" s="10">
        <v>39.4</v>
      </c>
      <c r="AE55" s="8">
        <v>1</v>
      </c>
      <c r="AG55" s="13">
        <v>0</v>
      </c>
      <c r="AH55" s="4">
        <v>4</v>
      </c>
      <c r="AI55" s="4">
        <v>4</v>
      </c>
      <c r="AJ55" s="12">
        <v>138.48039215686273</v>
      </c>
      <c r="AK55" s="8">
        <v>1</v>
      </c>
      <c r="AL55" s="8" t="s">
        <v>32</v>
      </c>
      <c r="AM55" s="4">
        <v>1</v>
      </c>
      <c r="AN55" s="4">
        <v>4</v>
      </c>
      <c r="AO55" s="4">
        <v>1</v>
      </c>
      <c r="AP55" s="4">
        <v>0</v>
      </c>
    </row>
    <row r="56" spans="1:42" x14ac:dyDescent="0.25">
      <c r="A56" s="3">
        <v>1257311</v>
      </c>
      <c r="B56" s="7">
        <v>1</v>
      </c>
      <c r="D56" s="33">
        <v>1</v>
      </c>
      <c r="E56" s="32">
        <v>0</v>
      </c>
      <c r="F56" s="13">
        <v>0</v>
      </c>
      <c r="G56" s="13" t="s">
        <v>54</v>
      </c>
      <c r="H56" s="13">
        <v>2</v>
      </c>
      <c r="I56" s="32">
        <v>50</v>
      </c>
      <c r="J56" s="32">
        <v>2</v>
      </c>
      <c r="K56" s="32">
        <v>1</v>
      </c>
      <c r="L56" s="4" t="s">
        <v>112</v>
      </c>
      <c r="M56" s="4">
        <v>3</v>
      </c>
      <c r="N56" s="8">
        <v>0</v>
      </c>
      <c r="O56" s="8">
        <v>13.333333333333334</v>
      </c>
      <c r="P56" s="8">
        <f t="shared" si="2"/>
        <v>2</v>
      </c>
      <c r="Q56" s="8">
        <v>2</v>
      </c>
      <c r="R56" s="8" t="s">
        <v>11</v>
      </c>
      <c r="S56" s="8">
        <v>0</v>
      </c>
      <c r="T56" s="8">
        <v>51</v>
      </c>
      <c r="U56" s="74">
        <v>49</v>
      </c>
      <c r="W56" s="8">
        <v>3</v>
      </c>
      <c r="X56" s="12">
        <v>3.3</v>
      </c>
      <c r="Y56" s="12">
        <v>3.3</v>
      </c>
      <c r="Z56" s="26">
        <v>7.4509803921568698E-3</v>
      </c>
      <c r="AA56" s="8">
        <v>0</v>
      </c>
      <c r="AB56" s="8">
        <v>0</v>
      </c>
      <c r="AC56" s="10">
        <v>40.4</v>
      </c>
      <c r="AE56" s="8">
        <v>0</v>
      </c>
      <c r="AG56" s="13">
        <v>1</v>
      </c>
      <c r="AH56" s="4">
        <v>5</v>
      </c>
      <c r="AI56" s="4">
        <v>4</v>
      </c>
      <c r="AJ56" s="12">
        <v>112.77173913043478</v>
      </c>
      <c r="AK56" s="8">
        <v>1</v>
      </c>
      <c r="AL56" s="8" t="s">
        <v>13</v>
      </c>
      <c r="AM56" s="4">
        <v>1</v>
      </c>
      <c r="AN56" s="4">
        <v>4</v>
      </c>
      <c r="AO56" s="4">
        <v>1</v>
      </c>
      <c r="AP56" s="4">
        <v>1</v>
      </c>
    </row>
    <row r="57" spans="1:42" x14ac:dyDescent="0.25">
      <c r="A57" s="3">
        <v>1263161</v>
      </c>
      <c r="B57" s="7">
        <v>2</v>
      </c>
      <c r="D57" s="33">
        <v>0</v>
      </c>
      <c r="E57" s="32">
        <v>0</v>
      </c>
      <c r="F57" s="13">
        <v>0</v>
      </c>
      <c r="G57" s="13" t="s">
        <v>48</v>
      </c>
      <c r="H57" s="13">
        <v>2</v>
      </c>
      <c r="I57" s="32">
        <v>16</v>
      </c>
      <c r="J57" s="32">
        <v>2</v>
      </c>
      <c r="K57" s="32">
        <v>1</v>
      </c>
      <c r="L57" s="4" t="s">
        <v>111</v>
      </c>
      <c r="N57" s="8">
        <v>0</v>
      </c>
      <c r="O57" s="8">
        <v>12.68183513614323</v>
      </c>
      <c r="P57" s="8">
        <f t="shared" si="2"/>
        <v>2</v>
      </c>
      <c r="Q57" s="8">
        <v>2</v>
      </c>
      <c r="R57" s="8">
        <v>6</v>
      </c>
      <c r="S57" s="8">
        <v>0</v>
      </c>
      <c r="T57" s="8">
        <v>17</v>
      </c>
      <c r="U57" s="74">
        <v>15</v>
      </c>
      <c r="W57" s="8">
        <v>2</v>
      </c>
      <c r="X57" s="12">
        <v>3.77</v>
      </c>
      <c r="Y57" s="12">
        <v>3.83</v>
      </c>
      <c r="Z57" s="26">
        <v>2.2352941176470582E-2</v>
      </c>
      <c r="AA57" s="8">
        <v>0</v>
      </c>
      <c r="AB57" s="8">
        <v>0</v>
      </c>
      <c r="AC57" s="10">
        <v>41</v>
      </c>
      <c r="AE57" s="8">
        <v>1</v>
      </c>
      <c r="AF57" s="4">
        <v>4</v>
      </c>
      <c r="AG57" s="13">
        <v>0</v>
      </c>
      <c r="AH57" s="4">
        <v>4</v>
      </c>
      <c r="AI57" s="4">
        <v>4</v>
      </c>
      <c r="AJ57" s="12">
        <v>98.574821852731588</v>
      </c>
      <c r="AK57" s="8">
        <v>1</v>
      </c>
      <c r="AL57" s="8" t="s">
        <v>29</v>
      </c>
      <c r="AM57" s="4">
        <v>1</v>
      </c>
      <c r="AN57" s="4">
        <v>4</v>
      </c>
      <c r="AO57" s="4">
        <v>1</v>
      </c>
      <c r="AP57" s="4">
        <v>0</v>
      </c>
    </row>
    <row r="58" spans="1:42" x14ac:dyDescent="0.25">
      <c r="A58" s="3">
        <v>1263180</v>
      </c>
      <c r="B58" s="7">
        <v>2</v>
      </c>
      <c r="D58" s="33">
        <v>0</v>
      </c>
      <c r="E58" s="32">
        <v>0</v>
      </c>
      <c r="F58" s="13">
        <v>0</v>
      </c>
      <c r="G58" s="13" t="s">
        <v>51</v>
      </c>
      <c r="H58" s="13">
        <v>2</v>
      </c>
      <c r="I58" s="32">
        <v>22</v>
      </c>
      <c r="J58" s="32">
        <v>2</v>
      </c>
      <c r="K58" s="32">
        <v>1</v>
      </c>
      <c r="N58" s="8">
        <v>0</v>
      </c>
      <c r="O58" s="8">
        <v>19.167264895908115</v>
      </c>
      <c r="P58" s="8">
        <f t="shared" si="2"/>
        <v>2</v>
      </c>
      <c r="Q58" s="8">
        <v>1</v>
      </c>
      <c r="R58" s="8">
        <v>2</v>
      </c>
      <c r="S58" s="8">
        <v>0</v>
      </c>
      <c r="T58" s="8">
        <v>81</v>
      </c>
      <c r="U58" s="74">
        <v>80</v>
      </c>
      <c r="W58" s="8">
        <v>3</v>
      </c>
      <c r="X58" s="12">
        <v>2.11</v>
      </c>
      <c r="Y58" s="12">
        <v>1.99</v>
      </c>
      <c r="Z58" s="26">
        <v>8.1481481481481474E-3</v>
      </c>
      <c r="AA58" s="8">
        <v>1</v>
      </c>
      <c r="AB58" s="8">
        <v>0</v>
      </c>
      <c r="AC58" s="10">
        <v>38.4</v>
      </c>
      <c r="AE58" s="8">
        <v>1</v>
      </c>
      <c r="AF58" s="16"/>
      <c r="AG58" s="13">
        <v>0</v>
      </c>
      <c r="AH58" s="4">
        <v>4</v>
      </c>
      <c r="AI58" s="4">
        <v>4</v>
      </c>
      <c r="AJ58" s="12">
        <v>156.98113207547169</v>
      </c>
      <c r="AK58" s="8">
        <v>0</v>
      </c>
      <c r="AL58" s="8" t="s">
        <v>20</v>
      </c>
      <c r="AM58" s="4">
        <v>2</v>
      </c>
      <c r="AN58" s="4">
        <v>5</v>
      </c>
      <c r="AO58" s="4">
        <v>1</v>
      </c>
      <c r="AP58" s="4">
        <v>0</v>
      </c>
    </row>
    <row r="59" spans="1:42" x14ac:dyDescent="0.25">
      <c r="A59" s="2">
        <v>1268448</v>
      </c>
      <c r="B59" s="7">
        <v>1</v>
      </c>
      <c r="C59" s="32">
        <v>4</v>
      </c>
      <c r="D59" s="33">
        <v>0</v>
      </c>
      <c r="F59" s="13">
        <v>0</v>
      </c>
      <c r="G59" s="13" t="s">
        <v>50</v>
      </c>
      <c r="H59" s="13">
        <v>2</v>
      </c>
      <c r="I59" s="32">
        <v>33</v>
      </c>
      <c r="J59" s="32">
        <v>5</v>
      </c>
      <c r="K59" s="32">
        <v>1</v>
      </c>
      <c r="L59" s="4" t="s">
        <v>107</v>
      </c>
      <c r="N59" s="8">
        <v>0</v>
      </c>
      <c r="O59" s="8">
        <v>6.8681318681318677</v>
      </c>
      <c r="P59" s="8">
        <f t="shared" si="2"/>
        <v>2</v>
      </c>
      <c r="Q59" s="8">
        <v>2</v>
      </c>
      <c r="R59" s="8">
        <v>2</v>
      </c>
      <c r="S59" s="8">
        <v>0</v>
      </c>
      <c r="T59" s="8">
        <v>34</v>
      </c>
      <c r="U59" s="74">
        <v>33</v>
      </c>
      <c r="W59" s="8">
        <v>0</v>
      </c>
      <c r="X59" s="12">
        <v>2.85</v>
      </c>
      <c r="Y59" s="12">
        <v>2.6</v>
      </c>
      <c r="Z59" s="26">
        <v>2.1176470588235286E-2</v>
      </c>
      <c r="AA59" s="8">
        <v>0</v>
      </c>
      <c r="AB59" s="8">
        <v>0</v>
      </c>
      <c r="AC59" s="10">
        <v>39.9</v>
      </c>
      <c r="AE59" s="8">
        <v>0</v>
      </c>
      <c r="AG59" s="13">
        <v>0</v>
      </c>
      <c r="AH59" s="4">
        <v>4</v>
      </c>
      <c r="AI59" s="4">
        <v>4</v>
      </c>
      <c r="AJ59" s="12">
        <v>84.337349397590359</v>
      </c>
      <c r="AK59" s="8">
        <v>1</v>
      </c>
      <c r="AL59" s="8" t="s">
        <v>16</v>
      </c>
      <c r="AM59" s="4">
        <v>2</v>
      </c>
      <c r="AN59" s="4" t="s">
        <v>67</v>
      </c>
      <c r="AO59" s="4">
        <v>1</v>
      </c>
      <c r="AP59" s="4">
        <v>0</v>
      </c>
    </row>
    <row r="60" spans="1:42" x14ac:dyDescent="0.25">
      <c r="A60" s="2">
        <v>1275792</v>
      </c>
      <c r="B60" s="7">
        <v>1</v>
      </c>
      <c r="C60" s="32">
        <v>1</v>
      </c>
      <c r="D60" s="33">
        <v>0</v>
      </c>
      <c r="E60" s="32">
        <v>0</v>
      </c>
      <c r="F60" s="13">
        <v>0</v>
      </c>
      <c r="G60" s="13" t="s">
        <v>48</v>
      </c>
      <c r="H60" s="13">
        <v>2</v>
      </c>
      <c r="I60" s="32">
        <v>24</v>
      </c>
      <c r="J60" s="32">
        <v>2</v>
      </c>
      <c r="K60" s="32">
        <v>1</v>
      </c>
      <c r="L60" s="4" t="s">
        <v>108</v>
      </c>
      <c r="M60" s="4">
        <v>1</v>
      </c>
      <c r="N60" s="8">
        <v>0</v>
      </c>
      <c r="R60" s="8">
        <v>6</v>
      </c>
      <c r="S60" s="8">
        <v>0</v>
      </c>
      <c r="T60" s="8">
        <v>27</v>
      </c>
      <c r="U60" s="74">
        <v>26</v>
      </c>
      <c r="V60" s="34" t="s">
        <v>142</v>
      </c>
      <c r="W60" s="8">
        <v>4</v>
      </c>
      <c r="X60" s="12">
        <v>3.3</v>
      </c>
      <c r="Y60" s="12">
        <v>3.27</v>
      </c>
      <c r="Z60" s="26">
        <v>1.0740740740740742E-2</v>
      </c>
      <c r="AA60" s="8">
        <v>0</v>
      </c>
      <c r="AB60" s="8">
        <v>0</v>
      </c>
      <c r="AC60" s="10">
        <v>37.4</v>
      </c>
      <c r="AE60" s="8">
        <v>1</v>
      </c>
      <c r="AF60" s="3"/>
      <c r="AG60" s="13">
        <v>0</v>
      </c>
      <c r="AH60" s="4">
        <v>4</v>
      </c>
      <c r="AI60" s="4">
        <v>4</v>
      </c>
      <c r="AJ60" s="12"/>
      <c r="AK60" s="8">
        <v>1</v>
      </c>
      <c r="AL60" s="8" t="s">
        <v>13</v>
      </c>
      <c r="AM60" s="4">
        <v>2</v>
      </c>
      <c r="AN60" s="4">
        <v>4</v>
      </c>
      <c r="AO60" s="4">
        <v>1</v>
      </c>
      <c r="AP60" s="4">
        <v>1</v>
      </c>
    </row>
    <row r="61" spans="1:42" x14ac:dyDescent="0.25">
      <c r="A61" s="16">
        <v>1326965</v>
      </c>
      <c r="B61" s="15">
        <v>1</v>
      </c>
      <c r="C61" s="34"/>
      <c r="D61" s="33">
        <v>0</v>
      </c>
      <c r="E61" s="34">
        <v>0</v>
      </c>
      <c r="F61" s="13">
        <v>1</v>
      </c>
      <c r="G61" s="13" t="s">
        <v>50</v>
      </c>
      <c r="H61" s="13">
        <v>2</v>
      </c>
      <c r="I61" s="32">
        <v>15</v>
      </c>
      <c r="J61" s="32">
        <v>2</v>
      </c>
      <c r="K61" s="32">
        <v>1</v>
      </c>
      <c r="L61" s="16" t="s">
        <v>116</v>
      </c>
      <c r="M61" s="16"/>
      <c r="N61" s="15">
        <v>0</v>
      </c>
      <c r="O61" s="8">
        <v>22.8</v>
      </c>
      <c r="P61" s="8">
        <f t="shared" ref="P61:P72" si="3">IF(O61&lt;20,2,1)</f>
        <v>1</v>
      </c>
      <c r="Q61" s="8">
        <v>1</v>
      </c>
      <c r="R61" s="15">
        <v>6</v>
      </c>
      <c r="S61" s="15">
        <v>0</v>
      </c>
      <c r="T61" s="15">
        <v>18</v>
      </c>
      <c r="U61" s="74">
        <v>17</v>
      </c>
      <c r="V61" s="34"/>
      <c r="W61" s="15">
        <v>3</v>
      </c>
      <c r="X61" s="17">
        <v>2.6</v>
      </c>
      <c r="Y61" s="17">
        <v>2.5</v>
      </c>
      <c r="Z61" s="26">
        <v>2.6111111111111123E-2</v>
      </c>
      <c r="AA61" s="15">
        <v>0</v>
      </c>
      <c r="AB61" s="15">
        <v>0</v>
      </c>
      <c r="AC61" s="18">
        <v>38</v>
      </c>
      <c r="AD61" s="18"/>
      <c r="AE61" s="15">
        <v>0</v>
      </c>
      <c r="AF61" s="3">
        <v>8</v>
      </c>
      <c r="AG61" s="13">
        <v>0</v>
      </c>
      <c r="AH61" s="16">
        <v>4</v>
      </c>
      <c r="AI61" s="16">
        <v>4</v>
      </c>
      <c r="AJ61" s="12">
        <v>171.71717171717171</v>
      </c>
      <c r="AK61" s="15">
        <v>1</v>
      </c>
      <c r="AL61" s="15" t="s">
        <v>18</v>
      </c>
      <c r="AM61" s="16">
        <v>1</v>
      </c>
      <c r="AN61" s="16">
        <v>4</v>
      </c>
      <c r="AO61" s="16">
        <v>1</v>
      </c>
      <c r="AP61" s="4">
        <v>0</v>
      </c>
    </row>
    <row r="62" spans="1:42" x14ac:dyDescent="0.25">
      <c r="A62" s="14">
        <v>1342944</v>
      </c>
      <c r="B62" s="15">
        <v>1</v>
      </c>
      <c r="C62" s="34"/>
      <c r="D62" s="33">
        <v>0</v>
      </c>
      <c r="E62" s="34" t="s">
        <v>144</v>
      </c>
      <c r="F62" s="13">
        <v>0</v>
      </c>
      <c r="G62" s="13" t="s">
        <v>53</v>
      </c>
      <c r="H62" s="13">
        <v>2</v>
      </c>
      <c r="I62" s="32">
        <v>29</v>
      </c>
      <c r="J62" s="32" t="s">
        <v>729</v>
      </c>
      <c r="K62" s="32">
        <v>1</v>
      </c>
      <c r="L62" s="24" t="s">
        <v>114</v>
      </c>
      <c r="M62" s="16"/>
      <c r="N62" s="15">
        <v>1</v>
      </c>
      <c r="O62" s="8">
        <v>13.186813186813188</v>
      </c>
      <c r="P62" s="8">
        <f t="shared" si="3"/>
        <v>2</v>
      </c>
      <c r="Q62" s="8">
        <v>2</v>
      </c>
      <c r="R62" s="15">
        <v>6</v>
      </c>
      <c r="S62" s="15">
        <v>0</v>
      </c>
      <c r="T62" s="15">
        <v>39</v>
      </c>
      <c r="U62" s="74">
        <v>38</v>
      </c>
      <c r="V62" s="34"/>
      <c r="W62" s="15">
        <v>9</v>
      </c>
      <c r="X62" s="17">
        <v>3.9</v>
      </c>
      <c r="Y62" s="17">
        <v>3.9</v>
      </c>
      <c r="Z62" s="26">
        <v>1.0256410256410255E-2</v>
      </c>
      <c r="AA62" s="15">
        <v>0</v>
      </c>
      <c r="AB62" s="15">
        <v>0</v>
      </c>
      <c r="AC62" s="18">
        <v>42</v>
      </c>
      <c r="AD62" s="18"/>
      <c r="AE62" s="15">
        <v>1</v>
      </c>
      <c r="AF62" s="16"/>
      <c r="AG62" s="13">
        <v>0</v>
      </c>
      <c r="AH62" s="16">
        <v>4</v>
      </c>
      <c r="AI62" s="16">
        <v>4</v>
      </c>
      <c r="AJ62" s="12">
        <v>158.13953488372093</v>
      </c>
      <c r="AK62" s="15">
        <v>1</v>
      </c>
      <c r="AL62" s="15">
        <v>1</v>
      </c>
      <c r="AM62" s="16">
        <v>1</v>
      </c>
      <c r="AN62" s="23" t="s">
        <v>67</v>
      </c>
      <c r="AO62" s="16">
        <v>1</v>
      </c>
      <c r="AP62" s="4">
        <v>0</v>
      </c>
    </row>
    <row r="63" spans="1:42" x14ac:dyDescent="0.25">
      <c r="A63" s="14">
        <v>1379546</v>
      </c>
      <c r="B63" s="15">
        <v>2</v>
      </c>
      <c r="C63" s="34">
        <v>4</v>
      </c>
      <c r="D63" s="33">
        <v>0</v>
      </c>
      <c r="E63" s="34"/>
      <c r="F63" s="13">
        <v>1</v>
      </c>
      <c r="G63" s="13" t="s">
        <v>52</v>
      </c>
      <c r="H63" s="13">
        <v>2</v>
      </c>
      <c r="I63" s="32">
        <v>19</v>
      </c>
      <c r="J63" s="32">
        <v>2</v>
      </c>
      <c r="K63" s="32">
        <v>1</v>
      </c>
      <c r="L63" s="16" t="s">
        <v>118</v>
      </c>
      <c r="M63" s="16"/>
      <c r="N63" s="15">
        <v>0</v>
      </c>
      <c r="O63" s="8">
        <v>18.685714285714287</v>
      </c>
      <c r="P63" s="8">
        <f t="shared" si="3"/>
        <v>2</v>
      </c>
      <c r="Q63" s="8">
        <v>1</v>
      </c>
      <c r="R63" s="15">
        <v>2</v>
      </c>
      <c r="S63" s="15">
        <v>0</v>
      </c>
      <c r="T63" s="15">
        <v>30</v>
      </c>
      <c r="U63" s="74">
        <v>28</v>
      </c>
      <c r="V63" s="34"/>
      <c r="W63" s="15">
        <v>5</v>
      </c>
      <c r="X63" s="17">
        <v>2.5249999999999999</v>
      </c>
      <c r="Y63" s="17">
        <v>2.5</v>
      </c>
      <c r="Z63" s="26">
        <v>1.7333333333333333E-2</v>
      </c>
      <c r="AA63" s="15">
        <v>1</v>
      </c>
      <c r="AB63" s="15">
        <v>0</v>
      </c>
      <c r="AC63" s="18">
        <v>37.6</v>
      </c>
      <c r="AD63" s="18"/>
      <c r="AE63" s="15">
        <v>1</v>
      </c>
      <c r="AG63" s="13">
        <v>1</v>
      </c>
      <c r="AH63" s="16">
        <v>4</v>
      </c>
      <c r="AI63" s="16">
        <v>4</v>
      </c>
      <c r="AJ63" s="12">
        <v>197.01986754966887</v>
      </c>
      <c r="AK63" s="15">
        <v>0</v>
      </c>
      <c r="AL63" s="15">
        <v>5</v>
      </c>
      <c r="AM63" s="16">
        <v>2</v>
      </c>
      <c r="AN63" s="16">
        <v>4</v>
      </c>
      <c r="AO63" s="16">
        <v>1</v>
      </c>
      <c r="AP63" s="4">
        <v>0</v>
      </c>
    </row>
    <row r="64" spans="1:42" x14ac:dyDescent="0.25">
      <c r="A64" s="3">
        <v>1022359</v>
      </c>
      <c r="B64" s="7">
        <v>1</v>
      </c>
      <c r="C64" s="31"/>
      <c r="D64" s="33">
        <v>0</v>
      </c>
      <c r="E64" s="31">
        <v>0</v>
      </c>
      <c r="F64" s="13">
        <v>0</v>
      </c>
      <c r="G64" s="13">
        <v>9</v>
      </c>
      <c r="H64" s="13">
        <v>2</v>
      </c>
      <c r="I64" s="32">
        <v>21</v>
      </c>
      <c r="J64" s="32">
        <v>2</v>
      </c>
      <c r="K64" s="32">
        <v>1</v>
      </c>
      <c r="L64" s="4" t="s">
        <v>76</v>
      </c>
      <c r="M64" s="3"/>
      <c r="N64" s="7">
        <v>0</v>
      </c>
      <c r="O64" s="8">
        <v>13.283208020050123</v>
      </c>
      <c r="P64" s="8">
        <f t="shared" si="3"/>
        <v>2</v>
      </c>
      <c r="Q64" s="8">
        <v>2</v>
      </c>
      <c r="R64" s="7">
        <v>6</v>
      </c>
      <c r="S64" s="7">
        <v>0</v>
      </c>
      <c r="T64" s="7">
        <v>26</v>
      </c>
      <c r="U64" s="74">
        <v>23</v>
      </c>
      <c r="V64" s="31"/>
      <c r="W64" s="7">
        <v>6</v>
      </c>
      <c r="X64" s="11">
        <v>2.95</v>
      </c>
      <c r="Y64" s="11">
        <v>2.85</v>
      </c>
      <c r="Z64" s="26">
        <v>2.5384615384615374E-2</v>
      </c>
      <c r="AA64" s="7">
        <v>0</v>
      </c>
      <c r="AB64" s="7">
        <v>0</v>
      </c>
      <c r="AC64" s="9">
        <v>39.6</v>
      </c>
      <c r="AD64" s="9"/>
      <c r="AE64" s="7">
        <v>1</v>
      </c>
      <c r="AG64" s="13">
        <v>0</v>
      </c>
      <c r="AH64" s="3">
        <v>7</v>
      </c>
      <c r="AI64" s="3">
        <v>5</v>
      </c>
      <c r="AJ64" s="12">
        <v>113.96011396011397</v>
      </c>
      <c r="AK64" s="7">
        <v>1</v>
      </c>
      <c r="AL64" s="7" t="s">
        <v>13</v>
      </c>
      <c r="AM64" s="3">
        <v>1</v>
      </c>
      <c r="AN64" s="3" t="s">
        <v>67</v>
      </c>
      <c r="AO64" s="3">
        <v>1</v>
      </c>
      <c r="AP64" s="4">
        <v>0</v>
      </c>
    </row>
    <row r="65" spans="1:42" x14ac:dyDescent="0.25">
      <c r="A65" s="3">
        <v>1027130</v>
      </c>
      <c r="B65" s="7">
        <v>2</v>
      </c>
      <c r="C65" s="31"/>
      <c r="D65" s="33">
        <v>0</v>
      </c>
      <c r="E65" s="31">
        <v>0</v>
      </c>
      <c r="F65" s="13">
        <v>1</v>
      </c>
      <c r="G65" s="13" t="s">
        <v>57</v>
      </c>
      <c r="H65" s="13">
        <v>1</v>
      </c>
      <c r="I65" s="32">
        <v>8</v>
      </c>
      <c r="J65" s="32"/>
      <c r="K65" s="32">
        <v>0</v>
      </c>
      <c r="L65" s="4" t="s">
        <v>123</v>
      </c>
      <c r="M65" s="3"/>
      <c r="N65" s="7">
        <v>0</v>
      </c>
      <c r="O65" s="8">
        <v>13.026819923371647</v>
      </c>
      <c r="P65" s="8">
        <f t="shared" si="3"/>
        <v>2</v>
      </c>
      <c r="Q65" s="8">
        <v>2</v>
      </c>
      <c r="R65" s="7">
        <v>2</v>
      </c>
      <c r="S65" s="7">
        <v>0</v>
      </c>
      <c r="T65" s="7">
        <v>11</v>
      </c>
      <c r="U65" s="74">
        <v>10</v>
      </c>
      <c r="V65" s="31"/>
      <c r="W65" s="7">
        <v>6</v>
      </c>
      <c r="X65" s="11">
        <v>2.7</v>
      </c>
      <c r="Y65" s="11">
        <v>2.61</v>
      </c>
      <c r="Z65" s="26">
        <v>1.000000000000003E-2</v>
      </c>
      <c r="AA65" s="7">
        <v>0</v>
      </c>
      <c r="AB65" s="7">
        <v>0</v>
      </c>
      <c r="AC65" s="9">
        <v>37.4</v>
      </c>
      <c r="AD65" s="9"/>
      <c r="AE65" s="7">
        <v>1</v>
      </c>
      <c r="AF65" s="3"/>
      <c r="AG65" s="13">
        <v>0</v>
      </c>
      <c r="AH65" s="23" t="s">
        <v>138</v>
      </c>
      <c r="AI65" s="23">
        <v>5</v>
      </c>
      <c r="AJ65" s="12">
        <v>95.588235294117638</v>
      </c>
      <c r="AK65" s="7">
        <v>1</v>
      </c>
      <c r="AL65" s="7">
        <v>7</v>
      </c>
      <c r="AM65" s="3">
        <v>1</v>
      </c>
      <c r="AN65" s="23" t="s">
        <v>67</v>
      </c>
      <c r="AO65" s="3">
        <v>1</v>
      </c>
      <c r="AP65" s="4">
        <v>0</v>
      </c>
    </row>
    <row r="66" spans="1:42" x14ac:dyDescent="0.25">
      <c r="A66" s="3">
        <v>1044363</v>
      </c>
      <c r="B66" s="7">
        <v>1</v>
      </c>
      <c r="D66" s="33">
        <v>0</v>
      </c>
      <c r="E66" s="32">
        <v>0</v>
      </c>
      <c r="F66" s="13">
        <v>0</v>
      </c>
      <c r="G66" s="13">
        <v>6</v>
      </c>
      <c r="H66" s="13">
        <v>2</v>
      </c>
      <c r="I66" s="32">
        <v>17</v>
      </c>
      <c r="J66" s="32" t="s">
        <v>340</v>
      </c>
      <c r="K66" s="32">
        <v>1</v>
      </c>
      <c r="N66" s="8">
        <v>1</v>
      </c>
      <c r="O66" s="8">
        <v>14.935064935064933</v>
      </c>
      <c r="P66" s="8">
        <f t="shared" si="3"/>
        <v>2</v>
      </c>
      <c r="Q66" s="8">
        <v>2</v>
      </c>
      <c r="R66" s="8" t="s">
        <v>11</v>
      </c>
      <c r="S66" s="8">
        <v>0</v>
      </c>
      <c r="T66" s="8">
        <v>49</v>
      </c>
      <c r="U66" s="74">
        <v>18</v>
      </c>
      <c r="W66" s="8" t="s">
        <v>11</v>
      </c>
      <c r="X66" s="12">
        <v>4.7</v>
      </c>
      <c r="Y66" s="12">
        <v>4.4000000000000004</v>
      </c>
      <c r="Z66" s="26">
        <v>-6.7346938775510222E-3</v>
      </c>
      <c r="AA66" s="8">
        <v>0</v>
      </c>
      <c r="AB66" s="8">
        <v>0</v>
      </c>
      <c r="AC66" s="10">
        <v>39</v>
      </c>
      <c r="AE66" s="8">
        <v>1</v>
      </c>
      <c r="AG66" s="13">
        <v>0</v>
      </c>
      <c r="AH66" s="4">
        <v>7</v>
      </c>
      <c r="AI66" s="4">
        <v>5</v>
      </c>
      <c r="AJ66" s="12">
        <v>137.59213759213759</v>
      </c>
      <c r="AK66" s="7">
        <v>1</v>
      </c>
      <c r="AL66" s="8">
        <v>7</v>
      </c>
      <c r="AM66" s="4">
        <v>1</v>
      </c>
      <c r="AN66" s="4" t="s">
        <v>67</v>
      </c>
      <c r="AO66" s="4">
        <v>1</v>
      </c>
      <c r="AP66" s="4">
        <v>0</v>
      </c>
    </row>
    <row r="67" spans="1:42" x14ac:dyDescent="0.25">
      <c r="A67" s="3">
        <v>1049405</v>
      </c>
      <c r="B67" s="7">
        <v>2</v>
      </c>
      <c r="C67" s="32">
        <v>3</v>
      </c>
      <c r="D67" s="33">
        <v>0</v>
      </c>
      <c r="E67" s="32">
        <v>0</v>
      </c>
      <c r="F67" s="13">
        <v>0</v>
      </c>
      <c r="G67" s="13">
        <v>16</v>
      </c>
      <c r="H67" s="13">
        <v>2</v>
      </c>
      <c r="I67" s="32">
        <v>31</v>
      </c>
      <c r="J67" s="32" t="s">
        <v>13</v>
      </c>
      <c r="K67" s="32">
        <v>1</v>
      </c>
      <c r="L67" s="4" t="s">
        <v>79</v>
      </c>
      <c r="M67" s="4">
        <v>9</v>
      </c>
      <c r="N67" s="8">
        <v>0</v>
      </c>
      <c r="O67" s="8">
        <v>16.722408026755851</v>
      </c>
      <c r="P67" s="8">
        <f t="shared" si="3"/>
        <v>2</v>
      </c>
      <c r="Q67" s="8">
        <v>1</v>
      </c>
      <c r="R67" s="8">
        <v>2</v>
      </c>
      <c r="S67" s="8">
        <v>0</v>
      </c>
      <c r="T67" s="8">
        <v>34</v>
      </c>
      <c r="U67" s="74">
        <v>32</v>
      </c>
      <c r="W67" s="8">
        <v>7</v>
      </c>
      <c r="X67" s="12">
        <v>3.1</v>
      </c>
      <c r="Y67" s="12">
        <v>2.99</v>
      </c>
      <c r="Z67" s="26">
        <v>9.999999999999995E-3</v>
      </c>
      <c r="AA67" s="8">
        <v>0</v>
      </c>
      <c r="AB67" s="8">
        <v>0</v>
      </c>
      <c r="AC67" s="10">
        <v>38.700000000000003</v>
      </c>
      <c r="AE67" s="8">
        <v>0</v>
      </c>
      <c r="AG67" s="13">
        <v>0</v>
      </c>
      <c r="AH67" s="4">
        <v>7</v>
      </c>
      <c r="AI67" s="4">
        <v>5</v>
      </c>
      <c r="AJ67" s="12">
        <v>96.09609609609609</v>
      </c>
      <c r="AK67" s="7">
        <v>1</v>
      </c>
      <c r="AL67" s="8" t="s">
        <v>19</v>
      </c>
      <c r="AM67" s="4">
        <v>1</v>
      </c>
      <c r="AN67" s="4">
        <v>4</v>
      </c>
      <c r="AO67" s="4">
        <v>1</v>
      </c>
      <c r="AP67" s="4">
        <v>1</v>
      </c>
    </row>
    <row r="68" spans="1:42" x14ac:dyDescent="0.25">
      <c r="A68" s="3">
        <v>1059889</v>
      </c>
      <c r="B68" s="7">
        <v>2</v>
      </c>
      <c r="D68" s="33">
        <v>0</v>
      </c>
      <c r="E68" s="32">
        <v>0</v>
      </c>
      <c r="F68" s="13">
        <v>0</v>
      </c>
      <c r="G68" s="13" t="s">
        <v>49</v>
      </c>
      <c r="H68" s="13">
        <v>2</v>
      </c>
      <c r="I68" s="32">
        <v>19</v>
      </c>
      <c r="J68" s="32" t="s">
        <v>13</v>
      </c>
      <c r="K68" s="32">
        <v>1</v>
      </c>
      <c r="L68" s="4" t="s">
        <v>80</v>
      </c>
      <c r="N68" s="8">
        <v>0</v>
      </c>
      <c r="O68" s="8">
        <v>16.348773841961854</v>
      </c>
      <c r="P68" s="8">
        <f t="shared" si="3"/>
        <v>2</v>
      </c>
      <c r="Q68" s="8">
        <v>1</v>
      </c>
      <c r="R68" s="8">
        <v>2</v>
      </c>
      <c r="S68" s="8">
        <v>0</v>
      </c>
      <c r="T68" s="8">
        <v>25</v>
      </c>
      <c r="U68" s="74">
        <v>24</v>
      </c>
      <c r="W68" s="8">
        <v>1</v>
      </c>
      <c r="X68" s="12">
        <v>3.6</v>
      </c>
      <c r="Y68" s="12">
        <v>3.67</v>
      </c>
      <c r="Z68" s="26">
        <v>9.1999999999999998E-3</v>
      </c>
      <c r="AA68" s="8">
        <v>0</v>
      </c>
      <c r="AB68" s="8">
        <v>0</v>
      </c>
      <c r="AC68" s="10">
        <v>39</v>
      </c>
      <c r="AE68" s="8">
        <v>1</v>
      </c>
      <c r="AG68" s="13">
        <v>0</v>
      </c>
      <c r="AH68" s="4">
        <v>7</v>
      </c>
      <c r="AI68" s="4">
        <v>5</v>
      </c>
      <c r="AJ68" s="12">
        <v>123.07692307692308</v>
      </c>
      <c r="AK68" s="7">
        <v>1</v>
      </c>
      <c r="AL68" s="8" t="s">
        <v>20</v>
      </c>
      <c r="AM68" s="4">
        <v>1</v>
      </c>
      <c r="AN68" s="4" t="s">
        <v>67</v>
      </c>
      <c r="AO68" s="4">
        <v>1</v>
      </c>
      <c r="AP68" s="4">
        <v>0</v>
      </c>
    </row>
    <row r="69" spans="1:42" x14ac:dyDescent="0.25">
      <c r="A69" s="2">
        <v>1062540</v>
      </c>
      <c r="B69" s="7">
        <v>2</v>
      </c>
      <c r="C69" s="31"/>
      <c r="D69" s="33">
        <v>0</v>
      </c>
      <c r="E69" s="31">
        <v>0</v>
      </c>
      <c r="F69" s="13">
        <v>0</v>
      </c>
      <c r="G69" s="13">
        <v>9</v>
      </c>
      <c r="H69" s="13">
        <v>2</v>
      </c>
      <c r="I69" s="32">
        <v>19</v>
      </c>
      <c r="J69" s="32">
        <v>2</v>
      </c>
      <c r="K69" s="32">
        <v>1</v>
      </c>
      <c r="M69" s="3"/>
      <c r="N69" s="7">
        <v>0</v>
      </c>
      <c r="O69" s="8">
        <v>14.550264550264551</v>
      </c>
      <c r="P69" s="8">
        <f t="shared" si="3"/>
        <v>2</v>
      </c>
      <c r="Q69" s="8">
        <v>2</v>
      </c>
      <c r="R69" s="7">
        <v>6</v>
      </c>
      <c r="S69" s="7">
        <v>0</v>
      </c>
      <c r="T69" s="7">
        <v>23</v>
      </c>
      <c r="U69" s="74">
        <v>20</v>
      </c>
      <c r="V69" s="31" t="s">
        <v>6</v>
      </c>
      <c r="W69" s="7">
        <v>5</v>
      </c>
      <c r="X69" s="11">
        <v>3.35</v>
      </c>
      <c r="Y69" s="11">
        <v>3.24</v>
      </c>
      <c r="Z69" s="26">
        <v>1.1304347826086946E-2</v>
      </c>
      <c r="AA69" s="7">
        <v>0</v>
      </c>
      <c r="AB69" s="7">
        <v>0</v>
      </c>
      <c r="AC69" s="9">
        <v>40.299999999999997</v>
      </c>
      <c r="AD69" s="9"/>
      <c r="AE69" s="7">
        <v>0</v>
      </c>
      <c r="AF69" s="3">
        <v>5</v>
      </c>
      <c r="AG69" s="13">
        <v>1</v>
      </c>
      <c r="AH69" s="23" t="s">
        <v>138</v>
      </c>
      <c r="AI69" s="23">
        <v>5</v>
      </c>
      <c r="AJ69" s="12">
        <v>114.28571428571429</v>
      </c>
      <c r="AK69" s="7">
        <v>1</v>
      </c>
      <c r="AL69" s="7" t="s">
        <v>15</v>
      </c>
      <c r="AM69" s="3">
        <v>1</v>
      </c>
      <c r="AN69" s="23" t="s">
        <v>67</v>
      </c>
      <c r="AO69" s="3">
        <v>1</v>
      </c>
      <c r="AP69" s="4">
        <v>0</v>
      </c>
    </row>
    <row r="70" spans="1:42" x14ac:dyDescent="0.25">
      <c r="A70" s="3">
        <v>1072105</v>
      </c>
      <c r="B70" s="7">
        <v>1</v>
      </c>
      <c r="C70" s="32">
        <v>4</v>
      </c>
      <c r="D70" s="33">
        <v>0</v>
      </c>
      <c r="E70" s="32">
        <v>0</v>
      </c>
      <c r="F70" s="13">
        <v>0</v>
      </c>
      <c r="G70" s="13">
        <v>7</v>
      </c>
      <c r="H70" s="13">
        <v>2</v>
      </c>
      <c r="I70" s="32">
        <v>17</v>
      </c>
      <c r="J70" s="32"/>
      <c r="K70" s="32">
        <v>0</v>
      </c>
      <c r="L70" s="4" t="s">
        <v>81</v>
      </c>
      <c r="N70" s="8" t="s">
        <v>147</v>
      </c>
      <c r="O70" s="8">
        <v>19.170168067226889</v>
      </c>
      <c r="P70" s="8">
        <f t="shared" si="3"/>
        <v>2</v>
      </c>
      <c r="Q70" s="8">
        <v>1</v>
      </c>
      <c r="R70" s="8">
        <v>2</v>
      </c>
      <c r="S70" s="8">
        <v>0</v>
      </c>
      <c r="T70" s="8">
        <v>27</v>
      </c>
      <c r="U70" s="74">
        <v>26</v>
      </c>
      <c r="V70" s="32" t="s">
        <v>6</v>
      </c>
      <c r="W70" s="8">
        <v>1</v>
      </c>
      <c r="X70" s="12">
        <v>2.9</v>
      </c>
      <c r="Y70" s="12">
        <v>2.72</v>
      </c>
      <c r="Z70" s="26">
        <v>1.6666666666666656E-2</v>
      </c>
      <c r="AA70" s="8">
        <v>0</v>
      </c>
      <c r="AB70" s="8">
        <v>0</v>
      </c>
      <c r="AC70" s="10">
        <v>38.9</v>
      </c>
      <c r="AE70" s="8">
        <v>0</v>
      </c>
      <c r="AG70" s="13">
        <v>0</v>
      </c>
      <c r="AH70" s="4">
        <v>7</v>
      </c>
      <c r="AI70" s="4">
        <v>5</v>
      </c>
      <c r="AJ70" s="12">
        <v>151.41955835962145</v>
      </c>
      <c r="AK70" s="7">
        <v>1</v>
      </c>
      <c r="AL70" s="8" t="s">
        <v>21</v>
      </c>
      <c r="AM70" s="4">
        <v>1</v>
      </c>
      <c r="AN70" s="4" t="s">
        <v>67</v>
      </c>
      <c r="AO70" s="4">
        <v>1</v>
      </c>
      <c r="AP70" s="4">
        <v>0</v>
      </c>
    </row>
    <row r="71" spans="1:42" x14ac:dyDescent="0.25">
      <c r="A71" s="3">
        <v>1076769</v>
      </c>
      <c r="B71" s="7">
        <v>2</v>
      </c>
      <c r="D71" s="33">
        <v>0</v>
      </c>
      <c r="E71" s="32">
        <v>0</v>
      </c>
      <c r="F71" s="13">
        <v>0</v>
      </c>
      <c r="G71" s="13">
        <v>5</v>
      </c>
      <c r="H71" s="13">
        <v>1</v>
      </c>
      <c r="I71" s="32">
        <v>10</v>
      </c>
      <c r="J71" s="32">
        <v>2</v>
      </c>
      <c r="K71" s="32">
        <v>1</v>
      </c>
      <c r="L71" s="4" t="s">
        <v>124</v>
      </c>
      <c r="N71" s="8">
        <v>0</v>
      </c>
      <c r="O71" s="8">
        <v>16.096579476861169</v>
      </c>
      <c r="P71" s="8">
        <f t="shared" si="3"/>
        <v>2</v>
      </c>
      <c r="Q71" s="8">
        <v>1</v>
      </c>
      <c r="R71" s="8">
        <v>1</v>
      </c>
      <c r="S71" s="8">
        <v>0</v>
      </c>
      <c r="T71" s="8">
        <v>17</v>
      </c>
      <c r="U71" s="74">
        <v>15</v>
      </c>
      <c r="W71" s="8">
        <v>6</v>
      </c>
      <c r="X71" s="12">
        <v>3.9</v>
      </c>
      <c r="Y71" s="12">
        <v>3.55</v>
      </c>
      <c r="Z71" s="26">
        <v>1.2941176470588248E-2</v>
      </c>
      <c r="AA71" s="8">
        <v>0</v>
      </c>
      <c r="AB71" s="8">
        <v>0</v>
      </c>
      <c r="AC71" s="10">
        <v>41.7</v>
      </c>
      <c r="AF71" s="3"/>
      <c r="AG71" s="13">
        <v>0</v>
      </c>
      <c r="AH71" s="23" t="s">
        <v>138</v>
      </c>
      <c r="AI71" s="23">
        <v>5</v>
      </c>
      <c r="AJ71" s="12">
        <v>127.32095490716181</v>
      </c>
      <c r="AK71" s="7">
        <v>1</v>
      </c>
      <c r="AL71" s="8">
        <v>7</v>
      </c>
      <c r="AM71" s="4">
        <v>1</v>
      </c>
      <c r="AN71" s="23" t="s">
        <v>67</v>
      </c>
      <c r="AO71" s="4">
        <v>1</v>
      </c>
      <c r="AP71" s="4">
        <v>0</v>
      </c>
    </row>
    <row r="72" spans="1:42" x14ac:dyDescent="0.25">
      <c r="A72" s="3">
        <v>1085699</v>
      </c>
      <c r="B72" s="7">
        <v>2</v>
      </c>
      <c r="D72" s="33" t="s">
        <v>11</v>
      </c>
      <c r="F72" s="13">
        <v>0</v>
      </c>
      <c r="G72" s="13" t="s">
        <v>50</v>
      </c>
      <c r="H72" s="13">
        <v>2</v>
      </c>
      <c r="I72" s="32">
        <v>14</v>
      </c>
      <c r="J72" s="32">
        <v>2</v>
      </c>
      <c r="K72" s="32">
        <v>1</v>
      </c>
      <c r="L72" s="4" t="s">
        <v>83</v>
      </c>
      <c r="N72" s="8">
        <v>0</v>
      </c>
      <c r="O72" s="8">
        <v>14.285714285714286</v>
      </c>
      <c r="P72" s="8">
        <f t="shared" si="3"/>
        <v>2</v>
      </c>
      <c r="Q72" s="8">
        <v>2</v>
      </c>
      <c r="R72" s="8">
        <v>6</v>
      </c>
      <c r="S72" s="8">
        <v>0</v>
      </c>
      <c r="T72" s="8">
        <v>16</v>
      </c>
      <c r="U72" s="74">
        <v>15</v>
      </c>
      <c r="W72" s="8">
        <v>3</v>
      </c>
      <c r="X72" s="12">
        <v>2.4</v>
      </c>
      <c r="Y72" s="12">
        <v>2.5</v>
      </c>
      <c r="Z72" s="26">
        <v>2.9375000000000012E-2</v>
      </c>
      <c r="AA72" s="8">
        <v>0</v>
      </c>
      <c r="AB72" s="8">
        <v>0</v>
      </c>
      <c r="AC72" s="10">
        <v>38.4</v>
      </c>
      <c r="AE72" s="8">
        <v>1</v>
      </c>
      <c r="AG72" s="13">
        <v>0</v>
      </c>
      <c r="AH72" s="4">
        <v>6</v>
      </c>
      <c r="AI72" s="4">
        <v>5</v>
      </c>
      <c r="AJ72" s="12">
        <v>107.74410774410774</v>
      </c>
      <c r="AK72" s="7">
        <v>1</v>
      </c>
      <c r="AL72" s="8" t="s">
        <v>13</v>
      </c>
      <c r="AM72" s="4">
        <v>1</v>
      </c>
      <c r="AN72" s="4" t="s">
        <v>68</v>
      </c>
      <c r="AO72" s="4">
        <v>1</v>
      </c>
      <c r="AP72" s="4">
        <v>0</v>
      </c>
    </row>
    <row r="73" spans="1:42" x14ac:dyDescent="0.25">
      <c r="A73" s="3">
        <v>1124739</v>
      </c>
      <c r="B73" s="7">
        <v>1</v>
      </c>
      <c r="C73" s="32">
        <v>3</v>
      </c>
      <c r="D73" s="33">
        <v>0</v>
      </c>
      <c r="E73" s="32">
        <v>0</v>
      </c>
      <c r="F73" s="13">
        <v>0</v>
      </c>
      <c r="G73" s="13">
        <v>4</v>
      </c>
      <c r="H73" s="13">
        <v>1</v>
      </c>
      <c r="I73" s="32">
        <v>9</v>
      </c>
      <c r="J73" s="32" t="s">
        <v>724</v>
      </c>
      <c r="K73" s="32">
        <v>1</v>
      </c>
      <c r="L73" s="4" t="s">
        <v>127</v>
      </c>
      <c r="N73" s="8">
        <v>0</v>
      </c>
      <c r="O73" s="8">
        <v>26</v>
      </c>
      <c r="P73" s="8">
        <v>1</v>
      </c>
      <c r="Q73" s="8">
        <v>1</v>
      </c>
      <c r="R73" s="8">
        <v>7</v>
      </c>
      <c r="S73" s="8">
        <v>0</v>
      </c>
      <c r="T73" s="8">
        <v>21</v>
      </c>
      <c r="U73" s="74">
        <v>20</v>
      </c>
      <c r="W73" s="8">
        <v>1</v>
      </c>
      <c r="X73" s="12">
        <v>3</v>
      </c>
      <c r="Y73" s="12">
        <v>2.5</v>
      </c>
      <c r="Z73" s="26">
        <v>4.5238095238095244E-2</v>
      </c>
      <c r="AA73" s="8">
        <v>0</v>
      </c>
      <c r="AB73" s="8">
        <v>0</v>
      </c>
      <c r="AC73" s="10">
        <v>38.4</v>
      </c>
      <c r="AE73" s="8">
        <v>1</v>
      </c>
      <c r="AF73" s="3"/>
      <c r="AG73" s="13">
        <v>0</v>
      </c>
      <c r="AH73" s="4">
        <v>6</v>
      </c>
      <c r="AI73" s="4">
        <v>5</v>
      </c>
      <c r="AJ73" s="12">
        <v>185.50724637681159</v>
      </c>
      <c r="AK73" s="8">
        <v>1</v>
      </c>
      <c r="AL73" s="8" t="s">
        <v>16</v>
      </c>
      <c r="AM73" s="4">
        <v>1</v>
      </c>
      <c r="AN73" s="4">
        <v>4</v>
      </c>
      <c r="AO73" s="4">
        <v>1</v>
      </c>
      <c r="AP73" s="4">
        <v>0</v>
      </c>
    </row>
    <row r="74" spans="1:42" x14ac:dyDescent="0.25">
      <c r="A74" s="3">
        <v>1182335</v>
      </c>
      <c r="B74" s="7">
        <v>2</v>
      </c>
      <c r="D74" s="33">
        <v>1</v>
      </c>
      <c r="E74" s="32">
        <v>0</v>
      </c>
      <c r="F74" s="13">
        <v>0</v>
      </c>
      <c r="G74" s="13" t="s">
        <v>47</v>
      </c>
      <c r="H74" s="13">
        <v>2</v>
      </c>
      <c r="I74" s="32">
        <v>16</v>
      </c>
      <c r="J74" s="32">
        <v>2</v>
      </c>
      <c r="K74" s="32">
        <v>1</v>
      </c>
      <c r="L74" s="4" t="s">
        <v>97</v>
      </c>
      <c r="N74" s="8">
        <v>0</v>
      </c>
      <c r="O74" s="8">
        <v>16.550522648083625</v>
      </c>
      <c r="P74" s="8">
        <f t="shared" ref="P74:P91" si="4">IF(O74&lt;20,2,1)</f>
        <v>2</v>
      </c>
      <c r="Q74" s="8">
        <v>1</v>
      </c>
      <c r="R74" s="8">
        <v>6</v>
      </c>
      <c r="S74" s="8">
        <v>0</v>
      </c>
      <c r="T74" s="8">
        <v>20</v>
      </c>
      <c r="U74" s="74">
        <v>19</v>
      </c>
      <c r="W74" s="8">
        <v>2</v>
      </c>
      <c r="X74" s="12">
        <v>3.5</v>
      </c>
      <c r="Y74" s="12">
        <v>3.28</v>
      </c>
      <c r="Z74" s="26">
        <v>8.500000000000018E-3</v>
      </c>
      <c r="AA74" s="8">
        <v>0</v>
      </c>
      <c r="AB74" s="8">
        <v>0</v>
      </c>
      <c r="AC74" s="10">
        <v>38.9</v>
      </c>
      <c r="AE74" s="8">
        <v>1</v>
      </c>
      <c r="AG74" s="13">
        <v>0</v>
      </c>
      <c r="AH74" s="4">
        <v>7</v>
      </c>
      <c r="AI74" s="4">
        <v>5</v>
      </c>
      <c r="AJ74" s="12">
        <v>143.47826086956522</v>
      </c>
      <c r="AK74" s="8">
        <v>1</v>
      </c>
      <c r="AL74" s="8" t="s">
        <v>26</v>
      </c>
      <c r="AM74" s="4">
        <v>1</v>
      </c>
      <c r="AN74" s="4" t="s">
        <v>67</v>
      </c>
      <c r="AO74" s="4">
        <v>1</v>
      </c>
      <c r="AP74" s="4">
        <v>0</v>
      </c>
    </row>
    <row r="75" spans="1:42" x14ac:dyDescent="0.25">
      <c r="A75" s="3">
        <v>1188176</v>
      </c>
      <c r="B75" s="7">
        <v>2</v>
      </c>
      <c r="D75" s="33">
        <v>0</v>
      </c>
      <c r="E75" s="32">
        <v>0</v>
      </c>
      <c r="F75" s="13">
        <v>0</v>
      </c>
      <c r="G75" s="13" t="s">
        <v>49</v>
      </c>
      <c r="H75" s="13">
        <v>2</v>
      </c>
      <c r="I75" s="32">
        <v>16</v>
      </c>
      <c r="J75" s="32">
        <v>2</v>
      </c>
      <c r="K75" s="32">
        <v>1</v>
      </c>
      <c r="N75" s="8">
        <v>0</v>
      </c>
      <c r="O75" s="8">
        <v>26.315789473684212</v>
      </c>
      <c r="P75" s="8">
        <f t="shared" si="4"/>
        <v>1</v>
      </c>
      <c r="Q75" s="8">
        <v>1</v>
      </c>
      <c r="R75" s="8">
        <v>2</v>
      </c>
      <c r="S75" s="8">
        <v>0</v>
      </c>
      <c r="T75" s="8">
        <v>17</v>
      </c>
      <c r="U75" s="74">
        <v>16</v>
      </c>
      <c r="W75" s="8">
        <v>5</v>
      </c>
      <c r="X75" s="12">
        <v>2.38</v>
      </c>
      <c r="Y75" s="12">
        <v>2.2799999999999998</v>
      </c>
      <c r="Z75" s="26">
        <v>2.4705882352941199E-2</v>
      </c>
      <c r="AA75" s="8">
        <v>0</v>
      </c>
      <c r="AB75" s="8">
        <v>0</v>
      </c>
      <c r="AC75" s="10">
        <v>37.4</v>
      </c>
      <c r="AE75" s="8">
        <v>1</v>
      </c>
      <c r="AF75" s="16"/>
      <c r="AG75" s="13">
        <v>1</v>
      </c>
      <c r="AH75" s="4">
        <v>7</v>
      </c>
      <c r="AI75" s="4">
        <v>5</v>
      </c>
      <c r="AJ75" s="12">
        <v>159.25925925925924</v>
      </c>
      <c r="AK75" s="8">
        <v>1</v>
      </c>
      <c r="AL75" s="8" t="s">
        <v>27</v>
      </c>
      <c r="AM75" s="4">
        <v>1</v>
      </c>
      <c r="AN75" s="4" t="s">
        <v>67</v>
      </c>
      <c r="AO75" s="4">
        <v>1</v>
      </c>
      <c r="AP75" s="4">
        <v>0</v>
      </c>
    </row>
    <row r="76" spans="1:42" x14ac:dyDescent="0.25">
      <c r="A76" s="3">
        <v>1199553</v>
      </c>
      <c r="B76" s="7">
        <v>1</v>
      </c>
      <c r="D76" s="33">
        <v>0</v>
      </c>
      <c r="E76" s="32">
        <v>0</v>
      </c>
      <c r="F76" s="13">
        <v>0</v>
      </c>
      <c r="G76" s="13" t="s">
        <v>47</v>
      </c>
      <c r="H76" s="13">
        <v>2</v>
      </c>
      <c r="I76" s="32">
        <v>15</v>
      </c>
      <c r="J76" s="32">
        <v>2</v>
      </c>
      <c r="K76" s="32">
        <v>1</v>
      </c>
      <c r="L76" s="4" t="s">
        <v>101</v>
      </c>
      <c r="N76" s="8">
        <v>0</v>
      </c>
      <c r="O76" s="8">
        <v>19.264069264069263</v>
      </c>
      <c r="P76" s="8">
        <f t="shared" si="4"/>
        <v>2</v>
      </c>
      <c r="Q76" s="8">
        <v>1</v>
      </c>
      <c r="R76" s="8">
        <v>6</v>
      </c>
      <c r="S76" s="8">
        <v>0</v>
      </c>
      <c r="T76" s="8">
        <v>17</v>
      </c>
      <c r="U76" s="74">
        <v>16</v>
      </c>
      <c r="W76" s="8">
        <v>2</v>
      </c>
      <c r="X76" s="12">
        <v>3.4</v>
      </c>
      <c r="Y76" s="12">
        <v>3.3</v>
      </c>
      <c r="Z76" s="26">
        <v>3.3529411764705898E-2</v>
      </c>
      <c r="AA76" s="8">
        <v>0</v>
      </c>
      <c r="AB76" s="8">
        <v>0</v>
      </c>
      <c r="AC76" s="10">
        <v>38.4</v>
      </c>
      <c r="AE76" s="8">
        <v>1</v>
      </c>
      <c r="AG76" s="13">
        <v>1</v>
      </c>
      <c r="AH76" s="4">
        <v>7</v>
      </c>
      <c r="AI76" s="4">
        <v>5</v>
      </c>
      <c r="AJ76" s="12">
        <v>124.03100775193798</v>
      </c>
      <c r="AK76" s="8">
        <v>1</v>
      </c>
      <c r="AL76" s="8" t="s">
        <v>13</v>
      </c>
      <c r="AM76" s="4">
        <v>1</v>
      </c>
      <c r="AN76" s="4" t="s">
        <v>67</v>
      </c>
      <c r="AO76" s="4">
        <v>1</v>
      </c>
      <c r="AP76" s="4">
        <v>0</v>
      </c>
    </row>
    <row r="77" spans="1:42" x14ac:dyDescent="0.25">
      <c r="A77" s="3">
        <v>1199789</v>
      </c>
      <c r="B77" s="7">
        <v>1</v>
      </c>
      <c r="C77" s="32">
        <v>1</v>
      </c>
      <c r="D77" s="33">
        <v>0</v>
      </c>
      <c r="E77" s="32">
        <v>0</v>
      </c>
      <c r="F77" s="13">
        <v>0</v>
      </c>
      <c r="G77" s="13">
        <v>9</v>
      </c>
      <c r="H77" s="13">
        <v>2</v>
      </c>
      <c r="I77" s="32">
        <v>16</v>
      </c>
      <c r="J77" s="32" t="s">
        <v>13</v>
      </c>
      <c r="K77" s="32">
        <v>1</v>
      </c>
      <c r="L77" s="4" t="s">
        <v>102</v>
      </c>
      <c r="N77" s="8">
        <v>0</v>
      </c>
      <c r="O77" s="8">
        <v>15.982636148382003</v>
      </c>
      <c r="P77" s="8">
        <f t="shared" si="4"/>
        <v>2</v>
      </c>
      <c r="Q77" s="8">
        <v>1</v>
      </c>
      <c r="R77" s="8">
        <v>2</v>
      </c>
      <c r="S77" s="8">
        <v>0</v>
      </c>
      <c r="T77" s="8">
        <v>18</v>
      </c>
      <c r="U77" s="74">
        <v>16</v>
      </c>
      <c r="W77" s="8">
        <v>0</v>
      </c>
      <c r="X77" s="12">
        <v>3.7949999999999999</v>
      </c>
      <c r="Y77" s="12">
        <v>3.62</v>
      </c>
      <c r="Z77" s="26">
        <v>2.6666666666666641E-2</v>
      </c>
      <c r="AA77" s="8">
        <v>0</v>
      </c>
      <c r="AB77" s="8">
        <v>0</v>
      </c>
      <c r="AC77" s="10">
        <v>37.4</v>
      </c>
      <c r="AE77" s="8">
        <v>1</v>
      </c>
      <c r="AG77" s="13">
        <v>0</v>
      </c>
      <c r="AH77" s="4">
        <v>7</v>
      </c>
      <c r="AI77" s="4">
        <v>5</v>
      </c>
      <c r="AJ77" s="12">
        <v>107.31707317073172</v>
      </c>
      <c r="AK77" s="8">
        <v>1</v>
      </c>
      <c r="AL77" s="8" t="s">
        <v>29</v>
      </c>
      <c r="AM77" s="4">
        <v>1</v>
      </c>
      <c r="AN77" s="4" t="s">
        <v>67</v>
      </c>
      <c r="AO77" s="4">
        <v>1</v>
      </c>
      <c r="AP77" s="4">
        <v>0</v>
      </c>
    </row>
    <row r="78" spans="1:42" x14ac:dyDescent="0.25">
      <c r="A78" s="3">
        <v>1201338</v>
      </c>
      <c r="B78" s="7">
        <v>2</v>
      </c>
      <c r="D78" s="33">
        <v>0</v>
      </c>
      <c r="E78" s="32" t="s">
        <v>149</v>
      </c>
      <c r="F78" s="13">
        <v>0</v>
      </c>
      <c r="G78" s="13" t="s">
        <v>51</v>
      </c>
      <c r="H78" s="13">
        <v>2</v>
      </c>
      <c r="I78" s="32">
        <v>22</v>
      </c>
      <c r="J78" s="32" t="s">
        <v>730</v>
      </c>
      <c r="K78" s="32">
        <v>1</v>
      </c>
      <c r="L78" s="4" t="s">
        <v>105</v>
      </c>
      <c r="N78" s="8">
        <v>1</v>
      </c>
      <c r="O78" s="8">
        <v>10.582010582010582</v>
      </c>
      <c r="P78" s="8">
        <f t="shared" si="4"/>
        <v>2</v>
      </c>
      <c r="Q78" s="8">
        <v>2</v>
      </c>
      <c r="R78" s="8" t="s">
        <v>11</v>
      </c>
      <c r="S78" s="8">
        <v>0</v>
      </c>
      <c r="T78" s="8">
        <v>24</v>
      </c>
      <c r="U78" s="74">
        <v>23</v>
      </c>
      <c r="W78" s="8">
        <v>4</v>
      </c>
      <c r="X78" s="12">
        <v>2.9</v>
      </c>
      <c r="Y78" s="12">
        <v>2.7</v>
      </c>
      <c r="Z78" s="26">
        <v>2.4166666666666652E-2</v>
      </c>
      <c r="AA78" s="8">
        <v>0</v>
      </c>
      <c r="AB78" s="8">
        <v>0</v>
      </c>
      <c r="AC78" s="10">
        <v>39.6</v>
      </c>
      <c r="AE78" s="8">
        <v>0</v>
      </c>
      <c r="AG78" s="13">
        <v>0</v>
      </c>
      <c r="AH78" s="4">
        <v>7</v>
      </c>
      <c r="AI78" s="4">
        <v>5</v>
      </c>
      <c r="AJ78" s="12">
        <v>149.39024390243904</v>
      </c>
      <c r="AK78" s="8">
        <v>1</v>
      </c>
      <c r="AL78" s="8">
        <v>7</v>
      </c>
      <c r="AM78" s="4">
        <v>1</v>
      </c>
      <c r="AN78" s="4" t="s">
        <v>67</v>
      </c>
      <c r="AO78" s="4">
        <v>1</v>
      </c>
      <c r="AP78" s="4">
        <v>0</v>
      </c>
    </row>
    <row r="79" spans="1:42" x14ac:dyDescent="0.25">
      <c r="A79" s="3">
        <v>1240498</v>
      </c>
      <c r="B79" s="7">
        <v>2</v>
      </c>
      <c r="C79" s="32">
        <v>1</v>
      </c>
      <c r="D79" s="33">
        <v>0</v>
      </c>
      <c r="E79" s="32">
        <v>0</v>
      </c>
      <c r="F79" s="13">
        <v>0</v>
      </c>
      <c r="G79" s="13" t="s">
        <v>50</v>
      </c>
      <c r="H79" s="13">
        <v>2</v>
      </c>
      <c r="I79" s="32">
        <v>15</v>
      </c>
      <c r="J79" s="32">
        <v>2</v>
      </c>
      <c r="K79" s="32">
        <v>1</v>
      </c>
      <c r="L79" s="4" t="s">
        <v>106</v>
      </c>
      <c r="N79" s="8">
        <v>0</v>
      </c>
      <c r="O79" s="8">
        <v>18.838304552590266</v>
      </c>
      <c r="P79" s="8">
        <f t="shared" si="4"/>
        <v>2</v>
      </c>
      <c r="Q79" s="8">
        <v>1</v>
      </c>
      <c r="R79" s="8">
        <v>6</v>
      </c>
      <c r="S79" s="8">
        <v>0</v>
      </c>
      <c r="T79" s="8">
        <v>18</v>
      </c>
      <c r="U79" s="74">
        <v>17</v>
      </c>
      <c r="W79" s="8">
        <v>6</v>
      </c>
      <c r="X79" s="12">
        <v>3.85</v>
      </c>
      <c r="Y79" s="12">
        <v>3.64</v>
      </c>
      <c r="Z79" s="26">
        <v>2.7777777777777752E-2</v>
      </c>
      <c r="AA79" s="8">
        <v>0</v>
      </c>
      <c r="AB79" s="8">
        <v>0</v>
      </c>
      <c r="AC79" s="10">
        <v>40</v>
      </c>
      <c r="AE79" s="8">
        <v>1</v>
      </c>
      <c r="AG79" s="13">
        <v>1</v>
      </c>
      <c r="AH79" s="4">
        <v>7</v>
      </c>
      <c r="AI79" s="4">
        <v>5</v>
      </c>
      <c r="AJ79" s="12">
        <v>135.26570048309179</v>
      </c>
      <c r="AK79" s="8">
        <v>1</v>
      </c>
      <c r="AL79" s="8" t="s">
        <v>13</v>
      </c>
      <c r="AM79" s="4">
        <v>1</v>
      </c>
      <c r="AN79" s="4" t="s">
        <v>67</v>
      </c>
      <c r="AO79" s="4">
        <v>1</v>
      </c>
      <c r="AP79" s="4">
        <v>0</v>
      </c>
    </row>
    <row r="80" spans="1:42" x14ac:dyDescent="0.25">
      <c r="A80" s="3">
        <v>1247009</v>
      </c>
      <c r="B80" s="7">
        <v>2</v>
      </c>
      <c r="D80" s="33">
        <v>0</v>
      </c>
      <c r="E80" s="32" t="s">
        <v>148</v>
      </c>
      <c r="F80" s="13">
        <v>0</v>
      </c>
      <c r="G80" s="13">
        <v>7</v>
      </c>
      <c r="H80" s="13">
        <v>2</v>
      </c>
      <c r="I80" s="32">
        <v>20</v>
      </c>
      <c r="J80" s="32">
        <v>2</v>
      </c>
      <c r="K80" s="32">
        <v>1</v>
      </c>
      <c r="N80" s="8">
        <v>0</v>
      </c>
      <c r="O80" s="8">
        <v>17.268445839874413</v>
      </c>
      <c r="P80" s="8">
        <f t="shared" si="4"/>
        <v>2</v>
      </c>
      <c r="Q80" s="8">
        <v>1</v>
      </c>
      <c r="R80" s="8">
        <v>6</v>
      </c>
      <c r="S80" s="8">
        <v>0</v>
      </c>
      <c r="T80" s="8">
        <v>31</v>
      </c>
      <c r="U80" s="74">
        <v>29</v>
      </c>
      <c r="W80" s="8">
        <v>1</v>
      </c>
      <c r="X80" s="12">
        <v>3</v>
      </c>
      <c r="Y80" s="12">
        <v>2.73</v>
      </c>
      <c r="Z80" s="26">
        <v>8.7096774193548398E-3</v>
      </c>
      <c r="AA80" s="8">
        <v>0</v>
      </c>
      <c r="AB80" s="8">
        <v>0</v>
      </c>
      <c r="AC80" s="10">
        <v>40.4</v>
      </c>
      <c r="AE80" s="8">
        <v>1</v>
      </c>
      <c r="AF80" s="4">
        <v>4</v>
      </c>
      <c r="AG80" s="13">
        <v>0</v>
      </c>
      <c r="AH80" s="4">
        <v>6</v>
      </c>
      <c r="AI80" s="4">
        <v>5</v>
      </c>
      <c r="AJ80" s="12">
        <v>200</v>
      </c>
      <c r="AK80" s="8">
        <v>1</v>
      </c>
      <c r="AL80" s="8">
        <v>1</v>
      </c>
      <c r="AM80" s="4">
        <v>1</v>
      </c>
      <c r="AN80" s="4" t="s">
        <v>68</v>
      </c>
      <c r="AO80" s="4">
        <v>1</v>
      </c>
      <c r="AP80" s="4">
        <v>0</v>
      </c>
    </row>
    <row r="81" spans="1:42" x14ac:dyDescent="0.25">
      <c r="A81" s="2">
        <v>1251679</v>
      </c>
      <c r="B81" s="7">
        <v>2</v>
      </c>
      <c r="D81" s="33">
        <v>0</v>
      </c>
      <c r="E81" s="32">
        <v>0</v>
      </c>
      <c r="F81" s="13">
        <v>0</v>
      </c>
      <c r="G81" s="13" t="s">
        <v>48</v>
      </c>
      <c r="H81" s="13">
        <v>2</v>
      </c>
      <c r="I81" s="32">
        <v>11</v>
      </c>
      <c r="J81" s="32">
        <v>2</v>
      </c>
      <c r="K81" s="32">
        <v>1</v>
      </c>
      <c r="L81" s="4" t="s">
        <v>106</v>
      </c>
      <c r="N81" s="8">
        <v>0</v>
      </c>
      <c r="O81" s="8">
        <v>28.037383177570092</v>
      </c>
      <c r="P81" s="8">
        <f t="shared" si="4"/>
        <v>1</v>
      </c>
      <c r="Q81" s="8">
        <v>1</v>
      </c>
      <c r="R81" s="8">
        <v>6</v>
      </c>
      <c r="S81" s="8">
        <v>0</v>
      </c>
      <c r="T81" s="8">
        <v>21</v>
      </c>
      <c r="U81" s="74">
        <v>20</v>
      </c>
      <c r="W81" s="8">
        <v>4</v>
      </c>
      <c r="X81" s="12">
        <v>2.13</v>
      </c>
      <c r="Y81" s="12">
        <v>2.14</v>
      </c>
      <c r="Z81" s="26">
        <v>8.0952380952380911E-3</v>
      </c>
      <c r="AA81" s="8">
        <v>0</v>
      </c>
      <c r="AB81" s="8">
        <v>0</v>
      </c>
      <c r="AC81" s="10">
        <v>38.299999999999997</v>
      </c>
      <c r="AE81" s="8">
        <v>1</v>
      </c>
      <c r="AF81" s="3"/>
      <c r="AG81" s="13">
        <v>0</v>
      </c>
      <c r="AH81" s="23" t="s">
        <v>138</v>
      </c>
      <c r="AI81" s="23">
        <v>5</v>
      </c>
      <c r="AJ81" s="12">
        <v>190.47619047619048</v>
      </c>
      <c r="AK81" s="8">
        <v>1</v>
      </c>
      <c r="AL81" s="8" t="s">
        <v>13</v>
      </c>
      <c r="AM81" s="4">
        <v>1</v>
      </c>
      <c r="AN81" s="23" t="s">
        <v>67</v>
      </c>
      <c r="AO81" s="4">
        <v>1</v>
      </c>
      <c r="AP81" s="4">
        <v>0</v>
      </c>
    </row>
    <row r="82" spans="1:42" x14ac:dyDescent="0.25">
      <c r="A82" s="3">
        <v>1264638</v>
      </c>
      <c r="B82" s="7">
        <v>1</v>
      </c>
      <c r="D82" s="33">
        <v>0</v>
      </c>
      <c r="E82" s="32">
        <v>0</v>
      </c>
      <c r="F82" s="13">
        <v>0</v>
      </c>
      <c r="G82" s="13" t="s">
        <v>47</v>
      </c>
      <c r="H82" s="13">
        <v>2</v>
      </c>
      <c r="I82" s="32">
        <v>15</v>
      </c>
      <c r="J82" s="32"/>
      <c r="K82" s="32">
        <v>0</v>
      </c>
      <c r="L82" s="4" t="s">
        <v>113</v>
      </c>
      <c r="M82" s="4">
        <v>11</v>
      </c>
      <c r="N82" s="8">
        <v>0</v>
      </c>
      <c r="O82" s="8">
        <v>14.853137516688918</v>
      </c>
      <c r="P82" s="8">
        <f t="shared" si="4"/>
        <v>2</v>
      </c>
      <c r="Q82" s="8">
        <v>2</v>
      </c>
      <c r="R82" s="8" t="s">
        <v>11</v>
      </c>
      <c r="S82" s="8">
        <v>0</v>
      </c>
      <c r="T82" s="8">
        <v>28</v>
      </c>
      <c r="U82" s="74">
        <v>26</v>
      </c>
      <c r="W82" s="8">
        <v>0</v>
      </c>
      <c r="X82" s="12">
        <v>4.5049999999999999</v>
      </c>
      <c r="Y82" s="12">
        <v>4.28</v>
      </c>
      <c r="Z82" s="26">
        <v>1.2499999999999987E-2</v>
      </c>
      <c r="AA82" s="8">
        <v>0</v>
      </c>
      <c r="AB82" s="8">
        <v>0</v>
      </c>
      <c r="AC82" s="10">
        <v>40.9</v>
      </c>
      <c r="AE82" s="8">
        <v>1</v>
      </c>
      <c r="AF82" s="16">
        <v>4</v>
      </c>
      <c r="AG82" s="13">
        <v>1</v>
      </c>
      <c r="AH82" s="4">
        <v>7</v>
      </c>
      <c r="AI82" s="4">
        <v>5</v>
      </c>
      <c r="AJ82" s="12">
        <v>75.593952483801303</v>
      </c>
      <c r="AK82" s="8">
        <v>1</v>
      </c>
      <c r="AL82" s="8" t="s">
        <v>18</v>
      </c>
      <c r="AM82" s="4">
        <v>1</v>
      </c>
      <c r="AN82" s="4">
        <v>2</v>
      </c>
      <c r="AO82" s="4">
        <v>1</v>
      </c>
      <c r="AP82" s="4">
        <v>1</v>
      </c>
    </row>
    <row r="83" spans="1:42" x14ac:dyDescent="0.25">
      <c r="A83" s="16">
        <v>1300478</v>
      </c>
      <c r="B83" s="15">
        <v>2</v>
      </c>
      <c r="C83" s="34"/>
      <c r="D83" s="33">
        <v>0</v>
      </c>
      <c r="E83" s="34">
        <v>0</v>
      </c>
      <c r="F83" s="13">
        <v>0</v>
      </c>
      <c r="G83" s="13" t="s">
        <v>52</v>
      </c>
      <c r="H83" s="13">
        <v>2</v>
      </c>
      <c r="I83" s="32">
        <v>18</v>
      </c>
      <c r="J83" s="32">
        <v>2</v>
      </c>
      <c r="K83" s="32">
        <v>1</v>
      </c>
      <c r="L83" s="16" t="s">
        <v>115</v>
      </c>
      <c r="M83" s="16"/>
      <c r="N83" s="15">
        <v>0</v>
      </c>
      <c r="O83" s="8">
        <v>16.243880729862038</v>
      </c>
      <c r="P83" s="8">
        <f t="shared" si="4"/>
        <v>2</v>
      </c>
      <c r="Q83" s="8">
        <v>1</v>
      </c>
      <c r="R83" s="15">
        <v>2</v>
      </c>
      <c r="S83" s="15">
        <v>0</v>
      </c>
      <c r="T83" s="15">
        <v>34</v>
      </c>
      <c r="U83" s="74">
        <v>33</v>
      </c>
      <c r="V83" s="34"/>
      <c r="W83" s="15">
        <v>2</v>
      </c>
      <c r="X83" s="17">
        <v>3.11</v>
      </c>
      <c r="Y83" s="17">
        <v>3.21</v>
      </c>
      <c r="Z83" s="26">
        <v>1.0294117647058827E-2</v>
      </c>
      <c r="AA83" s="15">
        <v>0</v>
      </c>
      <c r="AB83" s="15">
        <v>0</v>
      </c>
      <c r="AC83" s="18">
        <v>40.1</v>
      </c>
      <c r="AD83" s="18"/>
      <c r="AE83" s="15">
        <v>0</v>
      </c>
      <c r="AF83" s="16"/>
      <c r="AG83" s="13">
        <v>1</v>
      </c>
      <c r="AH83" s="23" t="s">
        <v>138</v>
      </c>
      <c r="AI83" s="23">
        <v>5</v>
      </c>
      <c r="AJ83" s="12">
        <v>154.49438202247191</v>
      </c>
      <c r="AK83" s="15">
        <v>1</v>
      </c>
      <c r="AL83" s="15" t="s">
        <v>29</v>
      </c>
      <c r="AM83" s="16">
        <v>1</v>
      </c>
      <c r="AN83" s="23" t="s">
        <v>67</v>
      </c>
      <c r="AO83" s="16">
        <v>1</v>
      </c>
      <c r="AP83" s="4">
        <v>0</v>
      </c>
    </row>
    <row r="84" spans="1:42" x14ac:dyDescent="0.25">
      <c r="A84" s="16">
        <v>1313378</v>
      </c>
      <c r="B84" s="15">
        <v>2</v>
      </c>
      <c r="C84" s="34"/>
      <c r="D84" s="33">
        <v>0</v>
      </c>
      <c r="E84" s="34">
        <v>0</v>
      </c>
      <c r="F84" s="13">
        <v>0</v>
      </c>
      <c r="G84" s="13">
        <v>9</v>
      </c>
      <c r="H84" s="13">
        <v>2</v>
      </c>
      <c r="I84" s="32">
        <v>15</v>
      </c>
      <c r="J84" s="32">
        <v>2</v>
      </c>
      <c r="K84" s="32">
        <v>1</v>
      </c>
      <c r="L84" s="16"/>
      <c r="M84" s="16"/>
      <c r="N84" s="15">
        <v>0</v>
      </c>
      <c r="O84" s="8">
        <v>18.055555555555554</v>
      </c>
      <c r="P84" s="8">
        <f t="shared" si="4"/>
        <v>2</v>
      </c>
      <c r="Q84" s="8">
        <v>1</v>
      </c>
      <c r="R84" s="15">
        <v>1</v>
      </c>
      <c r="S84" s="15">
        <v>0</v>
      </c>
      <c r="T84" s="15">
        <v>27</v>
      </c>
      <c r="U84" s="74">
        <v>26</v>
      </c>
      <c r="V84" s="34"/>
      <c r="W84" s="15">
        <v>1</v>
      </c>
      <c r="X84" s="17">
        <v>3.6</v>
      </c>
      <c r="Y84" s="17">
        <v>3.6</v>
      </c>
      <c r="Z84" s="26">
        <v>3.7037037037037069E-3</v>
      </c>
      <c r="AA84" s="15">
        <v>0</v>
      </c>
      <c r="AB84" s="15">
        <v>0</v>
      </c>
      <c r="AC84" s="18">
        <v>41.1</v>
      </c>
      <c r="AD84" s="18"/>
      <c r="AE84" s="15">
        <v>1</v>
      </c>
      <c r="AF84" s="16"/>
      <c r="AG84" s="13">
        <v>0</v>
      </c>
      <c r="AH84" s="23" t="s">
        <v>44</v>
      </c>
      <c r="AI84" s="23">
        <v>5</v>
      </c>
      <c r="AJ84" s="12">
        <v>151.35135135135135</v>
      </c>
      <c r="AK84" s="15">
        <v>1</v>
      </c>
      <c r="AL84" s="15" t="s">
        <v>18</v>
      </c>
      <c r="AM84" s="16">
        <v>1</v>
      </c>
      <c r="AN84" s="23" t="s">
        <v>67</v>
      </c>
      <c r="AO84" s="16">
        <v>1</v>
      </c>
      <c r="AP84" s="4">
        <v>0</v>
      </c>
    </row>
    <row r="85" spans="1:42" x14ac:dyDescent="0.25">
      <c r="A85" s="16">
        <v>1330932</v>
      </c>
      <c r="B85" s="15">
        <v>1</v>
      </c>
      <c r="C85" s="34"/>
      <c r="D85" s="33">
        <v>0</v>
      </c>
      <c r="E85" s="34">
        <v>0</v>
      </c>
      <c r="F85" s="13">
        <v>1</v>
      </c>
      <c r="G85" s="13">
        <v>7</v>
      </c>
      <c r="H85" s="13">
        <v>2</v>
      </c>
      <c r="I85" s="32">
        <v>16</v>
      </c>
      <c r="J85" s="32">
        <v>2</v>
      </c>
      <c r="K85" s="32">
        <v>1</v>
      </c>
      <c r="L85" s="16"/>
      <c r="M85" s="16"/>
      <c r="N85" s="15">
        <v>0</v>
      </c>
      <c r="O85" s="8">
        <v>12.189905902480753</v>
      </c>
      <c r="P85" s="8">
        <f t="shared" si="4"/>
        <v>2</v>
      </c>
      <c r="Q85" s="8">
        <v>2</v>
      </c>
      <c r="R85" s="15">
        <v>2</v>
      </c>
      <c r="S85" s="15">
        <v>0</v>
      </c>
      <c r="T85" s="15">
        <v>21</v>
      </c>
      <c r="U85" s="74">
        <v>19</v>
      </c>
      <c r="V85" s="34"/>
      <c r="W85" s="15">
        <v>7</v>
      </c>
      <c r="X85" s="17">
        <v>3.47</v>
      </c>
      <c r="Y85" s="17">
        <v>3.34</v>
      </c>
      <c r="Z85" s="26">
        <v>3.809523809523813E-3</v>
      </c>
      <c r="AA85" s="15">
        <v>0</v>
      </c>
      <c r="AB85" s="15">
        <v>0</v>
      </c>
      <c r="AC85" s="18">
        <v>39</v>
      </c>
      <c r="AD85" s="18"/>
      <c r="AE85" s="15">
        <v>1</v>
      </c>
      <c r="AF85" s="16"/>
      <c r="AG85" s="13">
        <v>0</v>
      </c>
      <c r="AH85" s="23" t="s">
        <v>138</v>
      </c>
      <c r="AI85" s="23">
        <v>5</v>
      </c>
      <c r="AJ85" s="12">
        <v>133.04093567251462</v>
      </c>
      <c r="AK85" s="15">
        <v>1</v>
      </c>
      <c r="AL85" s="15" t="s">
        <v>13</v>
      </c>
      <c r="AM85" s="16">
        <v>1</v>
      </c>
      <c r="AN85" s="23" t="s">
        <v>67</v>
      </c>
      <c r="AO85" s="16">
        <v>1</v>
      </c>
      <c r="AP85" s="4">
        <v>0</v>
      </c>
    </row>
    <row r="86" spans="1:42" x14ac:dyDescent="0.25">
      <c r="A86" s="16">
        <v>1346451</v>
      </c>
      <c r="B86" s="15">
        <v>2</v>
      </c>
      <c r="C86" s="34"/>
      <c r="D86" s="33">
        <v>1</v>
      </c>
      <c r="E86" s="34">
        <v>0</v>
      </c>
      <c r="F86" s="13">
        <v>0</v>
      </c>
      <c r="G86" s="13">
        <v>6</v>
      </c>
      <c r="H86" s="13">
        <v>1</v>
      </c>
      <c r="I86" s="32">
        <v>13</v>
      </c>
      <c r="J86" s="32">
        <v>2</v>
      </c>
      <c r="K86" s="32">
        <v>1</v>
      </c>
      <c r="L86" s="16"/>
      <c r="M86" s="16"/>
      <c r="N86" s="15">
        <v>0</v>
      </c>
      <c r="O86" s="8">
        <v>15.25873507297656</v>
      </c>
      <c r="P86" s="8">
        <f t="shared" si="4"/>
        <v>2</v>
      </c>
      <c r="Q86" s="8">
        <v>1</v>
      </c>
      <c r="R86" s="15">
        <v>6</v>
      </c>
      <c r="S86" s="15">
        <v>0</v>
      </c>
      <c r="T86" s="15">
        <v>15</v>
      </c>
      <c r="U86" s="74">
        <v>13</v>
      </c>
      <c r="V86" s="34"/>
      <c r="W86" s="15">
        <v>2</v>
      </c>
      <c r="X86" s="17">
        <v>3.3</v>
      </c>
      <c r="Y86" s="17">
        <v>3.23</v>
      </c>
      <c r="Z86" s="26">
        <v>1.733333333333335E-2</v>
      </c>
      <c r="AA86" s="15">
        <v>0</v>
      </c>
      <c r="AB86" s="15">
        <v>0</v>
      </c>
      <c r="AC86" s="18">
        <v>38.1</v>
      </c>
      <c r="AD86" s="18"/>
      <c r="AE86" s="15">
        <v>1</v>
      </c>
      <c r="AF86" s="16">
        <v>1</v>
      </c>
      <c r="AG86" s="13">
        <v>0</v>
      </c>
      <c r="AH86" s="23" t="s">
        <v>138</v>
      </c>
      <c r="AI86" s="23">
        <v>5</v>
      </c>
      <c r="AJ86" s="12">
        <v>107.44985673352434</v>
      </c>
      <c r="AK86" s="15">
        <v>1</v>
      </c>
      <c r="AL86" s="15">
        <v>1</v>
      </c>
      <c r="AM86" s="16">
        <v>1</v>
      </c>
      <c r="AN86" s="23" t="s">
        <v>67</v>
      </c>
      <c r="AO86" s="16">
        <v>1</v>
      </c>
      <c r="AP86" s="4">
        <v>0</v>
      </c>
    </row>
    <row r="87" spans="1:42" x14ac:dyDescent="0.25">
      <c r="A87" s="14">
        <v>1359443</v>
      </c>
      <c r="B87" s="15">
        <v>1</v>
      </c>
      <c r="C87" s="34"/>
      <c r="D87" s="33">
        <v>0</v>
      </c>
      <c r="E87" s="34">
        <v>0</v>
      </c>
      <c r="F87" s="13" t="s">
        <v>11</v>
      </c>
      <c r="G87" s="13" t="s">
        <v>56</v>
      </c>
      <c r="H87" s="13">
        <v>1</v>
      </c>
      <c r="I87" s="32">
        <v>16</v>
      </c>
      <c r="J87" s="32">
        <v>2</v>
      </c>
      <c r="K87" s="32">
        <v>1</v>
      </c>
      <c r="L87" s="16"/>
      <c r="M87" s="16"/>
      <c r="N87" s="15">
        <v>0</v>
      </c>
      <c r="O87" s="8">
        <v>15.322217214961695</v>
      </c>
      <c r="P87" s="8">
        <f t="shared" si="4"/>
        <v>2</v>
      </c>
      <c r="Q87" s="8">
        <v>1</v>
      </c>
      <c r="R87" s="15">
        <v>1</v>
      </c>
      <c r="S87" s="15">
        <v>0</v>
      </c>
      <c r="T87" s="15">
        <v>19</v>
      </c>
      <c r="U87" s="74">
        <v>18</v>
      </c>
      <c r="V87" s="34"/>
      <c r="W87" s="15">
        <v>8</v>
      </c>
      <c r="X87" s="17">
        <v>3.2650000000000001</v>
      </c>
      <c r="Y87" s="17">
        <v>3.17</v>
      </c>
      <c r="Z87" s="26">
        <v>9.9999999999999967E-3</v>
      </c>
      <c r="AA87" s="15">
        <v>0</v>
      </c>
      <c r="AB87" s="15">
        <v>0</v>
      </c>
      <c r="AC87" s="18">
        <v>40.299999999999997</v>
      </c>
      <c r="AD87" s="18"/>
      <c r="AE87" s="15">
        <v>0</v>
      </c>
      <c r="AF87" s="3"/>
      <c r="AG87" s="13">
        <v>0</v>
      </c>
      <c r="AH87" s="16">
        <v>7</v>
      </c>
      <c r="AI87" s="16">
        <v>5</v>
      </c>
      <c r="AJ87" s="12">
        <v>125</v>
      </c>
      <c r="AK87" s="15">
        <v>1</v>
      </c>
      <c r="AL87" s="15">
        <v>1</v>
      </c>
      <c r="AM87" s="16">
        <v>1</v>
      </c>
      <c r="AN87" s="16" t="s">
        <v>67</v>
      </c>
      <c r="AO87" s="16">
        <v>1</v>
      </c>
      <c r="AP87" s="4">
        <v>0</v>
      </c>
    </row>
    <row r="88" spans="1:42" x14ac:dyDescent="0.25">
      <c r="A88" s="14">
        <v>1367383</v>
      </c>
      <c r="B88" s="15">
        <v>1</v>
      </c>
      <c r="C88" s="34"/>
      <c r="D88" s="33">
        <v>0</v>
      </c>
      <c r="E88" s="34">
        <v>0</v>
      </c>
      <c r="F88" s="13">
        <v>0</v>
      </c>
      <c r="G88" s="13" t="s">
        <v>56</v>
      </c>
      <c r="H88" s="13">
        <v>1</v>
      </c>
      <c r="I88" s="32">
        <v>22</v>
      </c>
      <c r="J88" s="32">
        <v>2</v>
      </c>
      <c r="K88" s="32">
        <v>1</v>
      </c>
      <c r="L88" s="16"/>
      <c r="M88" s="16"/>
      <c r="N88" s="15" t="s">
        <v>9</v>
      </c>
      <c r="O88" s="8">
        <v>15.684612123781262</v>
      </c>
      <c r="P88" s="8">
        <f t="shared" si="4"/>
        <v>2</v>
      </c>
      <c r="Q88" s="8">
        <v>1</v>
      </c>
      <c r="R88" s="15">
        <v>6</v>
      </c>
      <c r="S88" s="15">
        <v>0</v>
      </c>
      <c r="T88" s="15">
        <v>51</v>
      </c>
      <c r="U88" s="74">
        <v>50</v>
      </c>
      <c r="V88" s="34" t="s">
        <v>7</v>
      </c>
      <c r="W88" s="15">
        <v>5</v>
      </c>
      <c r="X88" s="17">
        <v>3.4649999999999999</v>
      </c>
      <c r="Y88" s="17">
        <v>3.37</v>
      </c>
      <c r="Z88" s="26">
        <v>1.4117647058823525E-2</v>
      </c>
      <c r="AA88" s="15">
        <v>0</v>
      </c>
      <c r="AB88" s="15">
        <v>0</v>
      </c>
      <c r="AC88" s="18">
        <v>39</v>
      </c>
      <c r="AD88" s="18"/>
      <c r="AE88" s="15">
        <v>1</v>
      </c>
      <c r="AF88" s="3">
        <v>4</v>
      </c>
      <c r="AG88" s="13">
        <v>0</v>
      </c>
      <c r="AH88" s="16">
        <v>7</v>
      </c>
      <c r="AI88" s="16">
        <v>5</v>
      </c>
      <c r="AJ88" s="12">
        <v>111.24694376528117</v>
      </c>
      <c r="AK88" s="15">
        <v>1</v>
      </c>
      <c r="AL88" s="15">
        <v>5</v>
      </c>
      <c r="AM88" s="16">
        <v>1</v>
      </c>
      <c r="AN88" s="16" t="s">
        <v>67</v>
      </c>
      <c r="AO88" s="16">
        <v>1</v>
      </c>
      <c r="AP88" s="4">
        <v>0</v>
      </c>
    </row>
    <row r="89" spans="1:42" x14ac:dyDescent="0.25">
      <c r="A89" s="14">
        <v>1372693</v>
      </c>
      <c r="B89" s="15">
        <v>2</v>
      </c>
      <c r="C89" s="34"/>
      <c r="D89" s="33">
        <v>0</v>
      </c>
      <c r="E89" s="34">
        <v>0</v>
      </c>
      <c r="F89" s="13">
        <v>0</v>
      </c>
      <c r="G89" s="13" t="s">
        <v>47</v>
      </c>
      <c r="H89" s="13">
        <v>2</v>
      </c>
      <c r="I89" s="32">
        <v>33</v>
      </c>
      <c r="J89" s="32">
        <v>2</v>
      </c>
      <c r="K89" s="32">
        <v>1</v>
      </c>
      <c r="L89" s="16" t="s">
        <v>117</v>
      </c>
      <c r="M89" s="16">
        <v>9</v>
      </c>
      <c r="N89" s="15">
        <v>0</v>
      </c>
      <c r="O89" s="8">
        <v>12.301587301587301</v>
      </c>
      <c r="P89" s="8">
        <f t="shared" si="4"/>
        <v>2</v>
      </c>
      <c r="Q89" s="8">
        <v>2</v>
      </c>
      <c r="R89" s="15">
        <v>1</v>
      </c>
      <c r="S89" s="15">
        <v>0</v>
      </c>
      <c r="T89" s="15">
        <v>39</v>
      </c>
      <c r="U89" s="74">
        <v>38</v>
      </c>
      <c r="V89" s="34"/>
      <c r="W89" s="15">
        <v>4</v>
      </c>
      <c r="X89" s="17">
        <v>3.3650000000000002</v>
      </c>
      <c r="Y89" s="17">
        <v>3.6</v>
      </c>
      <c r="Z89" s="26">
        <v>-1.7948717948718022E-3</v>
      </c>
      <c r="AA89" s="15">
        <v>0</v>
      </c>
      <c r="AB89" s="15">
        <v>0</v>
      </c>
      <c r="AC89" s="18">
        <v>40.4</v>
      </c>
      <c r="AD89" s="18"/>
      <c r="AE89" s="15">
        <v>0</v>
      </c>
      <c r="AF89" s="16"/>
      <c r="AG89" s="13">
        <v>0</v>
      </c>
      <c r="AH89" s="23" t="s">
        <v>44</v>
      </c>
      <c r="AI89" s="23">
        <v>5</v>
      </c>
      <c r="AJ89" s="12">
        <v>147.3087818696884</v>
      </c>
      <c r="AK89" s="15">
        <v>1</v>
      </c>
      <c r="AL89" s="15" t="s">
        <v>13</v>
      </c>
      <c r="AM89" s="16">
        <v>1</v>
      </c>
      <c r="AN89" s="23" t="s">
        <v>68</v>
      </c>
      <c r="AO89" s="16">
        <v>1</v>
      </c>
      <c r="AP89" s="4">
        <v>1</v>
      </c>
    </row>
    <row r="90" spans="1:42" x14ac:dyDescent="0.25">
      <c r="A90" s="14">
        <v>1373236</v>
      </c>
      <c r="B90" s="15">
        <v>2</v>
      </c>
      <c r="C90" s="34">
        <v>4</v>
      </c>
      <c r="D90" s="33">
        <v>0</v>
      </c>
      <c r="E90" s="34" t="s">
        <v>143</v>
      </c>
      <c r="F90" s="13" t="s">
        <v>11</v>
      </c>
      <c r="G90" s="13">
        <v>4</v>
      </c>
      <c r="H90" s="13">
        <v>1</v>
      </c>
      <c r="I90" s="32">
        <v>11</v>
      </c>
      <c r="J90" s="32">
        <v>2</v>
      </c>
      <c r="K90" s="32">
        <v>1</v>
      </c>
      <c r="L90" s="16" t="s">
        <v>129</v>
      </c>
      <c r="M90" s="16"/>
      <c r="N90" s="15">
        <v>0</v>
      </c>
      <c r="O90" s="8">
        <v>15</v>
      </c>
      <c r="P90" s="8">
        <f t="shared" si="4"/>
        <v>2</v>
      </c>
      <c r="Q90" s="8">
        <v>1</v>
      </c>
      <c r="R90" s="15">
        <v>6</v>
      </c>
      <c r="S90" s="15">
        <v>0</v>
      </c>
      <c r="T90" s="15">
        <v>32</v>
      </c>
      <c r="U90" s="74">
        <v>29</v>
      </c>
      <c r="V90" s="34"/>
      <c r="W90" s="15">
        <v>19</v>
      </c>
      <c r="X90" s="17">
        <v>3.5249999999999999</v>
      </c>
      <c r="Y90" s="17">
        <v>3</v>
      </c>
      <c r="Z90" s="26">
        <v>1.5625E-2</v>
      </c>
      <c r="AA90" s="15">
        <v>0</v>
      </c>
      <c r="AB90" s="15">
        <v>0</v>
      </c>
      <c r="AC90" s="18">
        <v>38.700000000000003</v>
      </c>
      <c r="AD90" s="18"/>
      <c r="AE90" s="15">
        <v>0</v>
      </c>
      <c r="AF90" s="3"/>
      <c r="AG90" s="13">
        <v>0</v>
      </c>
      <c r="AH90" s="23" t="s">
        <v>44</v>
      </c>
      <c r="AI90" s="23">
        <v>5</v>
      </c>
      <c r="AJ90" s="12">
        <v>118.57142857142857</v>
      </c>
      <c r="AK90" s="15">
        <v>1</v>
      </c>
      <c r="AL90" s="15" t="s">
        <v>16</v>
      </c>
      <c r="AM90" s="16">
        <v>1</v>
      </c>
      <c r="AN90" s="23" t="s">
        <v>68</v>
      </c>
      <c r="AO90" s="16">
        <v>1</v>
      </c>
      <c r="AP90" s="4">
        <v>0</v>
      </c>
    </row>
    <row r="91" spans="1:42" x14ac:dyDescent="0.25">
      <c r="A91" s="14">
        <v>1388185</v>
      </c>
      <c r="B91" s="15">
        <v>2</v>
      </c>
      <c r="C91" s="34">
        <v>1</v>
      </c>
      <c r="D91" s="33">
        <v>0</v>
      </c>
      <c r="E91" s="34">
        <v>0</v>
      </c>
      <c r="F91" s="13">
        <v>0</v>
      </c>
      <c r="G91" s="13">
        <v>10</v>
      </c>
      <c r="H91" s="13">
        <v>2</v>
      </c>
      <c r="I91" s="32">
        <v>17</v>
      </c>
      <c r="J91" s="32">
        <v>2</v>
      </c>
      <c r="K91" s="32">
        <v>1</v>
      </c>
      <c r="L91" s="16" t="s">
        <v>118</v>
      </c>
      <c r="M91" s="16"/>
      <c r="N91" s="15">
        <v>0</v>
      </c>
      <c r="O91" s="8">
        <v>17.922077922077921</v>
      </c>
      <c r="P91" s="8">
        <f t="shared" si="4"/>
        <v>2</v>
      </c>
      <c r="Q91" s="8">
        <v>1</v>
      </c>
      <c r="R91" s="15">
        <v>2</v>
      </c>
      <c r="S91" s="15">
        <v>0</v>
      </c>
      <c r="T91" s="15">
        <v>28</v>
      </c>
      <c r="U91" s="74">
        <v>26</v>
      </c>
      <c r="V91" s="34"/>
      <c r="W91" s="15">
        <v>12</v>
      </c>
      <c r="X91" s="17">
        <v>2.88</v>
      </c>
      <c r="Y91" s="17">
        <v>2.75</v>
      </c>
      <c r="Z91" s="26">
        <v>8.2142857142857139E-3</v>
      </c>
      <c r="AA91" s="15">
        <v>0</v>
      </c>
      <c r="AB91" s="15">
        <v>0</v>
      </c>
      <c r="AC91" s="18">
        <v>38.1</v>
      </c>
      <c r="AD91" s="18"/>
      <c r="AE91" s="15">
        <v>1</v>
      </c>
      <c r="AF91" s="16">
        <v>5</v>
      </c>
      <c r="AG91" s="13">
        <v>0</v>
      </c>
      <c r="AH91" s="23" t="s">
        <v>138</v>
      </c>
      <c r="AI91" s="23">
        <v>5</v>
      </c>
      <c r="AJ91" s="12">
        <v>154.36241610738256</v>
      </c>
      <c r="AK91" s="15">
        <v>1</v>
      </c>
      <c r="AL91" s="15" t="s">
        <v>13</v>
      </c>
      <c r="AM91" s="16">
        <v>1</v>
      </c>
      <c r="AN91" s="23" t="s">
        <v>67</v>
      </c>
      <c r="AO91" s="16">
        <v>1</v>
      </c>
      <c r="AP91" s="4">
        <v>0</v>
      </c>
    </row>
  </sheetData>
  <autoFilter ref="A1:AP91" xr:uid="{07029905-1EE1-48BB-9082-814110222B76}">
    <sortState xmlns:xlrd2="http://schemas.microsoft.com/office/spreadsheetml/2017/richdata2" ref="A2:AP91">
      <sortCondition ref="AI2:AI91"/>
    </sortState>
  </autoFilter>
  <sortState xmlns:xlrd2="http://schemas.microsoft.com/office/spreadsheetml/2017/richdata2" ref="A2:AP107">
    <sortCondition ref="K2:K107"/>
    <sortCondition ref="A2:A107"/>
  </sortState>
  <phoneticPr fontId="2" type="noConversion"/>
  <conditionalFormatting sqref="A1">
    <cfRule type="duplicateValues" dxfId="5" priority="18"/>
  </conditionalFormatting>
  <conditionalFormatting sqref="A2:A91">
    <cfRule type="duplicateValues" dxfId="4" priority="1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6444-37BB-4987-B389-E1EE4E26971D}">
  <dimension ref="A1:DW107"/>
  <sheetViews>
    <sheetView topLeftCell="A7" zoomScale="75" zoomScaleNormal="75" workbookViewId="0">
      <selection activeCell="A25" sqref="A25:XFD25"/>
    </sheetView>
  </sheetViews>
  <sheetFormatPr defaultRowHeight="13.8" x14ac:dyDescent="0.25"/>
  <cols>
    <col min="6" max="7" width="11.21875" style="71" bestFit="1" customWidth="1"/>
    <col min="27" max="28" width="6.6640625" customWidth="1"/>
    <col min="58" max="58" width="9.44140625" bestFit="1" customWidth="1"/>
    <col min="119" max="119" width="8.88671875" style="47"/>
    <col min="120" max="120" width="9.44140625" bestFit="1" customWidth="1"/>
    <col min="123" max="123" width="7.109375" customWidth="1"/>
    <col min="125" max="125" width="8.88671875" style="48"/>
    <col min="126" max="126" width="8.88671875" style="47"/>
    <col min="127" max="127" width="8.88671875" style="49"/>
  </cols>
  <sheetData>
    <row r="1" spans="1:127" s="45" customFormat="1" ht="247.8" customHeight="1" x14ac:dyDescent="0.25">
      <c r="A1" s="1" t="s">
        <v>0</v>
      </c>
      <c r="B1" s="1" t="s">
        <v>151</v>
      </c>
      <c r="C1" s="1" t="s">
        <v>1</v>
      </c>
      <c r="D1" s="1" t="s">
        <v>2</v>
      </c>
      <c r="E1" s="5" t="s">
        <v>3</v>
      </c>
      <c r="F1" s="38" t="s">
        <v>152</v>
      </c>
      <c r="G1" s="38" t="s">
        <v>153</v>
      </c>
      <c r="H1" s="1" t="s">
        <v>4</v>
      </c>
      <c r="I1" s="1" t="s">
        <v>154</v>
      </c>
      <c r="J1" s="1" t="s">
        <v>155</v>
      </c>
      <c r="K1" s="1" t="s">
        <v>5</v>
      </c>
      <c r="L1" s="1" t="s">
        <v>156</v>
      </c>
      <c r="M1" s="1" t="s">
        <v>157</v>
      </c>
      <c r="N1" s="1" t="s">
        <v>158</v>
      </c>
      <c r="O1" s="1" t="s">
        <v>159</v>
      </c>
      <c r="P1" s="1" t="s">
        <v>8</v>
      </c>
      <c r="Q1" s="6" t="s">
        <v>160</v>
      </c>
      <c r="R1" s="6" t="s">
        <v>10</v>
      </c>
      <c r="S1" s="6" t="s">
        <v>12</v>
      </c>
      <c r="T1" s="6" t="s">
        <v>36</v>
      </c>
      <c r="U1" s="6" t="s">
        <v>37</v>
      </c>
      <c r="V1" s="5" t="s">
        <v>38</v>
      </c>
      <c r="W1" s="5" t="s">
        <v>39</v>
      </c>
      <c r="X1" s="5" t="s">
        <v>3</v>
      </c>
      <c r="Y1" s="6" t="s">
        <v>40</v>
      </c>
      <c r="Z1" s="6" t="s">
        <v>42</v>
      </c>
      <c r="AA1" s="6" t="s">
        <v>161</v>
      </c>
      <c r="AB1" s="6" t="s">
        <v>162</v>
      </c>
      <c r="AC1" s="6" t="s">
        <v>163</v>
      </c>
      <c r="AD1" s="6" t="s">
        <v>43</v>
      </c>
      <c r="AE1" s="6" t="s">
        <v>164</v>
      </c>
      <c r="AF1" s="6" t="s">
        <v>165</v>
      </c>
      <c r="AG1" s="6" t="s">
        <v>166</v>
      </c>
      <c r="AH1" s="39" t="s">
        <v>167</v>
      </c>
      <c r="AI1" s="39" t="s">
        <v>168</v>
      </c>
      <c r="AJ1" s="25" t="s">
        <v>169</v>
      </c>
      <c r="AK1" s="39" t="s">
        <v>170</v>
      </c>
      <c r="AL1" s="39" t="s">
        <v>171</v>
      </c>
      <c r="AM1" s="39" t="s">
        <v>172</v>
      </c>
      <c r="AN1" s="39" t="s">
        <v>173</v>
      </c>
      <c r="AO1" s="39" t="s">
        <v>174</v>
      </c>
      <c r="AP1" s="39" t="s">
        <v>175</v>
      </c>
      <c r="AQ1" s="39" t="s">
        <v>176</v>
      </c>
      <c r="AR1" s="39" t="s">
        <v>177</v>
      </c>
      <c r="AS1" s="39" t="s">
        <v>178</v>
      </c>
      <c r="AT1" s="6" t="s">
        <v>179</v>
      </c>
      <c r="AU1" s="6" t="s">
        <v>63</v>
      </c>
      <c r="AV1" s="6" t="s">
        <v>64</v>
      </c>
      <c r="AW1" s="6" t="s">
        <v>65</v>
      </c>
      <c r="AX1" s="6" t="s">
        <v>66</v>
      </c>
      <c r="AY1" s="6" t="s">
        <v>180</v>
      </c>
      <c r="AZ1" s="6" t="s">
        <v>181</v>
      </c>
      <c r="BA1" s="6" t="s">
        <v>182</v>
      </c>
      <c r="BB1" s="6" t="s">
        <v>183</v>
      </c>
      <c r="BC1" s="6" t="s">
        <v>184</v>
      </c>
      <c r="BD1" s="6" t="s">
        <v>185</v>
      </c>
      <c r="BE1" s="6" t="s">
        <v>186</v>
      </c>
      <c r="BF1" s="1" t="s">
        <v>187</v>
      </c>
      <c r="BG1" s="1" t="s">
        <v>188</v>
      </c>
      <c r="BH1" s="40" t="s">
        <v>189</v>
      </c>
      <c r="BI1" s="41" t="s">
        <v>190</v>
      </c>
      <c r="BJ1" s="41" t="s">
        <v>191</v>
      </c>
      <c r="BK1" s="41" t="s">
        <v>192</v>
      </c>
      <c r="BL1" s="41" t="s">
        <v>193</v>
      </c>
      <c r="BM1" s="41" t="s">
        <v>194</v>
      </c>
      <c r="BN1" s="41" t="s">
        <v>195</v>
      </c>
      <c r="BO1" s="41" t="s">
        <v>196</v>
      </c>
      <c r="BP1" s="39" t="s">
        <v>197</v>
      </c>
      <c r="BQ1" s="1" t="s">
        <v>198</v>
      </c>
      <c r="BR1" s="1" t="s">
        <v>199</v>
      </c>
      <c r="BS1" s="1" t="s">
        <v>200</v>
      </c>
      <c r="BT1" s="1" t="s">
        <v>201</v>
      </c>
      <c r="BU1" s="1" t="s">
        <v>202</v>
      </c>
      <c r="BV1" s="1" t="s">
        <v>203</v>
      </c>
      <c r="BW1" s="1" t="s">
        <v>204</v>
      </c>
      <c r="BX1" s="39" t="s">
        <v>205</v>
      </c>
      <c r="BY1" s="39" t="s">
        <v>206</v>
      </c>
      <c r="BZ1" s="39" t="s">
        <v>207</v>
      </c>
      <c r="CA1" s="39" t="s">
        <v>208</v>
      </c>
      <c r="CB1" s="39" t="s">
        <v>209</v>
      </c>
      <c r="CC1" s="39" t="s">
        <v>210</v>
      </c>
      <c r="CD1" s="39" t="s">
        <v>211</v>
      </c>
      <c r="CE1" s="39" t="s">
        <v>212</v>
      </c>
      <c r="CF1" s="39" t="s">
        <v>213</v>
      </c>
      <c r="CG1" s="39" t="s">
        <v>214</v>
      </c>
      <c r="CH1" s="39" t="s">
        <v>215</v>
      </c>
      <c r="CI1" s="39" t="s">
        <v>216</v>
      </c>
      <c r="CJ1" s="6" t="s">
        <v>217</v>
      </c>
      <c r="CK1" s="6" t="s">
        <v>218</v>
      </c>
      <c r="CL1" s="6" t="s">
        <v>219</v>
      </c>
      <c r="CM1" s="6" t="s">
        <v>220</v>
      </c>
      <c r="CN1" s="6" t="s">
        <v>221</v>
      </c>
      <c r="CO1" s="6" t="s">
        <v>222</v>
      </c>
      <c r="CP1" s="6" t="s">
        <v>223</v>
      </c>
      <c r="CQ1" s="6" t="s">
        <v>224</v>
      </c>
      <c r="CR1" s="6" t="s">
        <v>225</v>
      </c>
      <c r="CS1" s="39" t="s">
        <v>226</v>
      </c>
      <c r="CT1" s="39" t="s">
        <v>227</v>
      </c>
      <c r="CU1" s="39" t="s">
        <v>228</v>
      </c>
      <c r="CV1" s="39" t="s">
        <v>229</v>
      </c>
      <c r="CW1" s="39" t="s">
        <v>230</v>
      </c>
      <c r="CX1" s="39" t="s">
        <v>231</v>
      </c>
      <c r="CY1" s="39" t="s">
        <v>232</v>
      </c>
      <c r="CZ1" s="39" t="s">
        <v>233</v>
      </c>
      <c r="DA1" s="39" t="s">
        <v>234</v>
      </c>
      <c r="DB1" s="42" t="s">
        <v>235</v>
      </c>
      <c r="DC1" s="42" t="s">
        <v>236</v>
      </c>
      <c r="DD1" s="42" t="s">
        <v>237</v>
      </c>
      <c r="DE1" s="42" t="s">
        <v>238</v>
      </c>
      <c r="DF1" s="42" t="s">
        <v>239</v>
      </c>
      <c r="DG1" s="42" t="s">
        <v>240</v>
      </c>
      <c r="DH1" s="42" t="s">
        <v>232</v>
      </c>
      <c r="DI1" s="42" t="s">
        <v>241</v>
      </c>
      <c r="DJ1" s="42" t="s">
        <v>242</v>
      </c>
      <c r="DK1" s="39" t="s">
        <v>243</v>
      </c>
      <c r="DL1" s="43" t="s">
        <v>69</v>
      </c>
      <c r="DM1" s="44" t="s">
        <v>244</v>
      </c>
      <c r="DN1" s="44" t="s">
        <v>245</v>
      </c>
      <c r="DO1" s="44" t="s">
        <v>45</v>
      </c>
      <c r="DP1" s="44" t="s">
        <v>246</v>
      </c>
      <c r="DQ1" s="44" t="s">
        <v>59</v>
      </c>
      <c r="DR1" s="44" t="s">
        <v>60</v>
      </c>
      <c r="DS1" s="44" t="s">
        <v>61</v>
      </c>
      <c r="DT1" s="44" t="s">
        <v>247</v>
      </c>
      <c r="DU1" s="44" t="s">
        <v>248</v>
      </c>
      <c r="DV1" s="44" t="s">
        <v>249</v>
      </c>
      <c r="DW1" s="44" t="s">
        <v>250</v>
      </c>
    </row>
    <row r="2" spans="1:127" ht="19.95" customHeight="1" x14ac:dyDescent="0.25">
      <c r="A2" s="3">
        <v>818380</v>
      </c>
      <c r="B2" s="3" t="s">
        <v>261</v>
      </c>
      <c r="C2" s="3">
        <v>1</v>
      </c>
      <c r="D2" s="3">
        <v>1</v>
      </c>
      <c r="E2" s="3">
        <v>0</v>
      </c>
      <c r="F2" s="51">
        <v>41446</v>
      </c>
      <c r="G2" s="51">
        <v>41462</v>
      </c>
      <c r="H2" s="3">
        <v>16</v>
      </c>
      <c r="I2" s="3">
        <v>2</v>
      </c>
      <c r="J2" s="3"/>
      <c r="K2" s="3"/>
      <c r="L2" s="3" t="s">
        <v>262</v>
      </c>
      <c r="M2" s="3">
        <v>0</v>
      </c>
      <c r="N2" s="3">
        <v>0</v>
      </c>
      <c r="O2" s="3">
        <v>1</v>
      </c>
      <c r="P2" s="3">
        <v>0</v>
      </c>
      <c r="Q2" s="3">
        <v>4</v>
      </c>
      <c r="R2" s="3">
        <v>3</v>
      </c>
      <c r="S2" s="3">
        <v>2</v>
      </c>
      <c r="T2" s="3">
        <v>2.37</v>
      </c>
      <c r="U2" s="3">
        <v>2.44</v>
      </c>
      <c r="V2" s="3">
        <v>1</v>
      </c>
      <c r="W2" s="3">
        <v>0</v>
      </c>
      <c r="X2" s="3">
        <v>0</v>
      </c>
      <c r="Y2" s="3">
        <v>37</v>
      </c>
      <c r="Z2" s="3">
        <v>1</v>
      </c>
      <c r="AA2" s="3">
        <v>10</v>
      </c>
      <c r="AB2" s="3">
        <v>10</v>
      </c>
      <c r="AC2" s="3">
        <v>10</v>
      </c>
      <c r="AD2" s="3">
        <v>7</v>
      </c>
      <c r="AE2" s="3"/>
      <c r="AF2" s="3"/>
      <c r="AG2" s="3" t="s">
        <v>11</v>
      </c>
      <c r="AH2" s="51">
        <v>41447</v>
      </c>
      <c r="AI2" s="3">
        <v>5</v>
      </c>
      <c r="AJ2" s="3" t="s">
        <v>263</v>
      </c>
      <c r="AK2" s="3" t="s">
        <v>264</v>
      </c>
      <c r="AL2" s="3">
        <v>1</v>
      </c>
      <c r="AM2" s="3" t="s">
        <v>11</v>
      </c>
      <c r="AN2" s="3" t="s">
        <v>265</v>
      </c>
      <c r="AO2" s="3" t="s">
        <v>11</v>
      </c>
      <c r="AP2" s="3">
        <v>5</v>
      </c>
      <c r="AQ2" s="3" t="s">
        <v>11</v>
      </c>
      <c r="AR2" s="3">
        <v>40</v>
      </c>
      <c r="AS2" s="3">
        <v>125</v>
      </c>
      <c r="AT2" s="3" t="s">
        <v>266</v>
      </c>
      <c r="AU2" s="3">
        <v>4</v>
      </c>
      <c r="AV2" s="3">
        <v>1</v>
      </c>
      <c r="AW2" s="3">
        <v>4</v>
      </c>
      <c r="AX2" s="3">
        <v>1</v>
      </c>
      <c r="AY2" s="3" t="s">
        <v>267</v>
      </c>
      <c r="AZ2" s="51">
        <v>41447</v>
      </c>
      <c r="BA2" s="51">
        <v>41447</v>
      </c>
      <c r="BB2" s="51">
        <v>41446</v>
      </c>
      <c r="BC2" s="51">
        <v>41458</v>
      </c>
      <c r="BD2" s="3">
        <v>1</v>
      </c>
      <c r="BE2" s="3">
        <v>0</v>
      </c>
      <c r="BF2" s="3">
        <v>2</v>
      </c>
      <c r="BG2" s="3">
        <v>6</v>
      </c>
      <c r="BH2" s="3">
        <v>150</v>
      </c>
      <c r="BI2" s="3">
        <v>210</v>
      </c>
      <c r="BJ2" s="3">
        <v>310</v>
      </c>
      <c r="BK2" s="3">
        <v>330</v>
      </c>
      <c r="BL2" s="3">
        <v>320</v>
      </c>
      <c r="BM2" s="3">
        <v>400</v>
      </c>
      <c r="BN2" s="3">
        <v>380</v>
      </c>
      <c r="BO2" s="3">
        <v>170</v>
      </c>
      <c r="BP2" s="3"/>
      <c r="BQ2" s="3"/>
      <c r="BR2" s="3"/>
      <c r="BS2" s="3"/>
      <c r="BT2" s="3">
        <v>400</v>
      </c>
      <c r="BU2" s="3">
        <v>2.71</v>
      </c>
      <c r="BV2" s="3">
        <v>37.700000000000003</v>
      </c>
      <c r="BW2" s="3">
        <v>1</v>
      </c>
      <c r="BX2" s="3">
        <v>1</v>
      </c>
      <c r="BY2" s="3">
        <v>4</v>
      </c>
      <c r="BZ2" s="3"/>
      <c r="CA2" s="3"/>
      <c r="CB2" s="3"/>
      <c r="CC2" s="3"/>
      <c r="CD2" s="3"/>
      <c r="CE2" s="3"/>
      <c r="CF2" s="3"/>
      <c r="CG2" s="3"/>
      <c r="CH2" s="3"/>
      <c r="CI2" s="3"/>
      <c r="CJ2" s="3">
        <v>1.1200000000000001</v>
      </c>
      <c r="CK2" s="3">
        <v>198</v>
      </c>
      <c r="CL2" s="3">
        <v>134</v>
      </c>
      <c r="CM2" s="3">
        <v>60</v>
      </c>
      <c r="CN2" s="3">
        <v>26</v>
      </c>
      <c r="CO2" s="3">
        <v>1</v>
      </c>
      <c r="CP2" s="3">
        <v>13</v>
      </c>
      <c r="CQ2" s="3">
        <v>57</v>
      </c>
      <c r="CR2" s="3">
        <v>5.05</v>
      </c>
      <c r="CS2" s="3">
        <v>11.37</v>
      </c>
      <c r="CT2" s="3">
        <v>188</v>
      </c>
      <c r="CU2" s="3">
        <v>118</v>
      </c>
      <c r="CV2" s="3">
        <v>62</v>
      </c>
      <c r="CW2" s="3">
        <v>29</v>
      </c>
      <c r="CX2" s="3">
        <v>1</v>
      </c>
      <c r="CY2" s="3">
        <v>8</v>
      </c>
      <c r="CZ2" s="3">
        <v>8</v>
      </c>
      <c r="DA2" s="3" t="s">
        <v>11</v>
      </c>
      <c r="DB2" s="3">
        <v>9.11</v>
      </c>
      <c r="DC2" s="3">
        <v>741</v>
      </c>
      <c r="DD2" s="3">
        <v>91</v>
      </c>
      <c r="DE2" s="3">
        <v>45</v>
      </c>
      <c r="DF2" s="3">
        <v>42</v>
      </c>
      <c r="DG2" s="3">
        <v>3</v>
      </c>
      <c r="DH2" s="3">
        <v>5</v>
      </c>
      <c r="DI2" s="3" t="s">
        <v>268</v>
      </c>
      <c r="DJ2" s="3">
        <v>7.59</v>
      </c>
      <c r="DK2" s="3">
        <v>0</v>
      </c>
      <c r="DM2" t="s">
        <v>269</v>
      </c>
      <c r="DN2" t="s">
        <v>270</v>
      </c>
      <c r="DO2" s="47" t="str">
        <f t="shared" ref="DO2:DO64" si="0">IMSUB(BG2,BF2)</f>
        <v>4</v>
      </c>
      <c r="DP2" s="47">
        <v>0</v>
      </c>
      <c r="DQ2" s="47">
        <v>0</v>
      </c>
      <c r="DR2" s="47">
        <f t="shared" ref="DR2:DR62" si="1">IF(AE2="",0,1)</f>
        <v>0</v>
      </c>
      <c r="DS2" s="47" t="s">
        <v>11</v>
      </c>
      <c r="DT2" s="47">
        <f>(BO2-BH2)/7/U2</f>
        <v>1.1709601873536299</v>
      </c>
      <c r="DU2" s="48">
        <f t="shared" ref="DU2:DU20" si="2">BT2/BU2</f>
        <v>147.60147601476015</v>
      </c>
      <c r="DW2" s="49">
        <f t="shared" ref="DW2:DW63" si="3">(BU2-U2)/H2</f>
        <v>1.6875000000000001E-2</v>
      </c>
    </row>
    <row r="3" spans="1:127" ht="19.95" customHeight="1" x14ac:dyDescent="0.25">
      <c r="A3" s="3">
        <v>845622</v>
      </c>
      <c r="B3" s="3" t="s">
        <v>271</v>
      </c>
      <c r="C3" s="3">
        <v>1</v>
      </c>
      <c r="D3" s="3">
        <v>1</v>
      </c>
      <c r="E3" s="3">
        <v>0</v>
      </c>
      <c r="F3" s="51">
        <v>41641</v>
      </c>
      <c r="G3" s="51">
        <v>41661</v>
      </c>
      <c r="H3" s="3">
        <v>20</v>
      </c>
      <c r="I3" s="3">
        <v>2</v>
      </c>
      <c r="J3" s="3">
        <v>4</v>
      </c>
      <c r="K3" s="3"/>
      <c r="L3" s="3" t="s">
        <v>256</v>
      </c>
      <c r="M3" s="3">
        <v>0</v>
      </c>
      <c r="N3" s="3">
        <v>0</v>
      </c>
      <c r="O3" s="3">
        <v>1</v>
      </c>
      <c r="P3" s="3">
        <v>0</v>
      </c>
      <c r="Q3" s="3">
        <v>3</v>
      </c>
      <c r="R3" s="3">
        <v>0</v>
      </c>
      <c r="S3" s="3" t="s">
        <v>16</v>
      </c>
      <c r="T3" s="3">
        <v>3.2</v>
      </c>
      <c r="U3" s="3">
        <v>2.76</v>
      </c>
      <c r="V3" s="3">
        <v>0</v>
      </c>
      <c r="W3" s="3">
        <v>0</v>
      </c>
      <c r="X3" s="3">
        <v>0</v>
      </c>
      <c r="Y3" s="3">
        <v>39.1</v>
      </c>
      <c r="Z3" s="3">
        <v>1</v>
      </c>
      <c r="AA3" s="3">
        <v>6</v>
      </c>
      <c r="AB3" s="3">
        <v>10</v>
      </c>
      <c r="AC3" s="3">
        <v>10</v>
      </c>
      <c r="AD3" s="3">
        <v>1</v>
      </c>
      <c r="AE3" s="3"/>
      <c r="AF3" s="3"/>
      <c r="AG3" s="3" t="s">
        <v>11</v>
      </c>
      <c r="AH3" s="51">
        <v>41641</v>
      </c>
      <c r="AI3" s="3">
        <v>3</v>
      </c>
      <c r="AJ3" s="3" t="s">
        <v>272</v>
      </c>
      <c r="AK3" s="3" t="s">
        <v>273</v>
      </c>
      <c r="AL3" s="3">
        <v>1</v>
      </c>
      <c r="AM3" s="3" t="s">
        <v>11</v>
      </c>
      <c r="AN3" s="3" t="s">
        <v>265</v>
      </c>
      <c r="AO3" s="3" t="s">
        <v>11</v>
      </c>
      <c r="AP3" s="3">
        <v>45</v>
      </c>
      <c r="AQ3" s="3" t="s">
        <v>274</v>
      </c>
      <c r="AR3" s="3">
        <v>8</v>
      </c>
      <c r="AS3" s="3">
        <v>110</v>
      </c>
      <c r="AT3" s="3" t="s">
        <v>275</v>
      </c>
      <c r="AU3" s="3">
        <v>2</v>
      </c>
      <c r="AV3" s="3">
        <v>1</v>
      </c>
      <c r="AW3" s="3">
        <v>2</v>
      </c>
      <c r="AX3" s="3">
        <v>1</v>
      </c>
      <c r="AY3" s="3" t="s">
        <v>276</v>
      </c>
      <c r="AZ3" s="51">
        <v>41641</v>
      </c>
      <c r="BA3" s="51">
        <v>41641</v>
      </c>
      <c r="BB3" s="51">
        <v>41641</v>
      </c>
      <c r="BC3" s="51">
        <v>41656</v>
      </c>
      <c r="BD3" s="3">
        <v>3</v>
      </c>
      <c r="BE3" s="3">
        <v>1</v>
      </c>
      <c r="BF3" s="3">
        <v>1</v>
      </c>
      <c r="BG3" s="3">
        <v>7</v>
      </c>
      <c r="BH3" s="3">
        <v>220</v>
      </c>
      <c r="BI3" s="3">
        <v>240</v>
      </c>
      <c r="BJ3" s="3">
        <v>260</v>
      </c>
      <c r="BK3" s="3">
        <v>200</v>
      </c>
      <c r="BL3" s="3">
        <v>200</v>
      </c>
      <c r="BM3" s="3">
        <v>290</v>
      </c>
      <c r="BN3" s="3">
        <v>340</v>
      </c>
      <c r="BO3" s="3">
        <v>480</v>
      </c>
      <c r="BP3" s="3"/>
      <c r="BQ3" s="3">
        <v>12</v>
      </c>
      <c r="BR3" s="3">
        <v>16</v>
      </c>
      <c r="BS3" s="3">
        <v>480</v>
      </c>
      <c r="BT3" s="3">
        <v>480</v>
      </c>
      <c r="BU3" s="3">
        <v>2.92</v>
      </c>
      <c r="BV3" s="3">
        <v>38</v>
      </c>
      <c r="BW3" s="3">
        <v>1</v>
      </c>
      <c r="BX3" s="3" t="s">
        <v>254</v>
      </c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>
        <v>8.4499999999999993</v>
      </c>
      <c r="CK3" s="3">
        <v>93</v>
      </c>
      <c r="CL3" s="3">
        <v>162</v>
      </c>
      <c r="CM3" s="3">
        <v>78</v>
      </c>
      <c r="CN3" s="3">
        <v>21</v>
      </c>
      <c r="CO3" s="3"/>
      <c r="CP3" s="3">
        <v>1</v>
      </c>
      <c r="CQ3" s="3">
        <v>19</v>
      </c>
      <c r="CR3" s="3">
        <v>5.16</v>
      </c>
      <c r="CS3" s="3">
        <v>10.16</v>
      </c>
      <c r="CT3" s="3">
        <v>540</v>
      </c>
      <c r="CU3" s="3">
        <v>110</v>
      </c>
      <c r="CV3" s="3">
        <v>46</v>
      </c>
      <c r="CW3" s="3">
        <v>37</v>
      </c>
      <c r="CX3" s="3">
        <v>6</v>
      </c>
      <c r="CY3" s="3">
        <v>11</v>
      </c>
      <c r="CZ3" s="3" t="s">
        <v>268</v>
      </c>
      <c r="DA3" s="3">
        <v>5.0999999999999996</v>
      </c>
      <c r="DB3" s="3">
        <v>10.42</v>
      </c>
      <c r="DC3" s="3">
        <v>630</v>
      </c>
      <c r="DD3" s="3">
        <v>79</v>
      </c>
      <c r="DE3" s="3">
        <v>69</v>
      </c>
      <c r="DF3" s="3">
        <v>21</v>
      </c>
      <c r="DG3" s="3">
        <v>6</v>
      </c>
      <c r="DH3" s="3">
        <v>4</v>
      </c>
      <c r="DI3" s="3" t="s">
        <v>268</v>
      </c>
      <c r="DJ3" s="3">
        <v>4.3899999999999997</v>
      </c>
      <c r="DK3" s="3">
        <v>0</v>
      </c>
      <c r="DL3" s="46"/>
      <c r="DM3" s="46" t="s">
        <v>277</v>
      </c>
      <c r="DN3" s="46"/>
      <c r="DO3" s="47" t="str">
        <f t="shared" si="0"/>
        <v>6</v>
      </c>
      <c r="DP3" s="47">
        <v>0</v>
      </c>
      <c r="DQ3" s="47">
        <v>1</v>
      </c>
      <c r="DR3" s="47">
        <f t="shared" si="1"/>
        <v>0</v>
      </c>
      <c r="DS3" s="47" t="s">
        <v>11</v>
      </c>
      <c r="DT3" s="47">
        <f>(BO3-BH3)/7/U3</f>
        <v>13.457556935817808</v>
      </c>
      <c r="DU3" s="48">
        <f t="shared" si="2"/>
        <v>164.38356164383563</v>
      </c>
      <c r="DV3" s="47">
        <f>BQ3-BF3</f>
        <v>11</v>
      </c>
      <c r="DW3" s="49">
        <f t="shared" si="3"/>
        <v>8.0000000000000071E-3</v>
      </c>
    </row>
    <row r="4" spans="1:127" ht="19.95" customHeight="1" x14ac:dyDescent="0.25">
      <c r="A4" s="3">
        <v>873881</v>
      </c>
      <c r="B4" s="3" t="s">
        <v>278</v>
      </c>
      <c r="C4" s="3">
        <v>1</v>
      </c>
      <c r="D4" s="3">
        <v>1</v>
      </c>
      <c r="E4" s="3">
        <v>0</v>
      </c>
      <c r="F4" s="51">
        <v>41829</v>
      </c>
      <c r="G4" s="51">
        <v>41842</v>
      </c>
      <c r="H4" s="3">
        <v>13</v>
      </c>
      <c r="I4" s="3">
        <v>2</v>
      </c>
      <c r="J4" s="3"/>
      <c r="K4" s="3"/>
      <c r="L4" s="3" t="s">
        <v>256</v>
      </c>
      <c r="M4" s="3">
        <v>0</v>
      </c>
      <c r="N4" s="3">
        <v>0</v>
      </c>
      <c r="O4" s="3">
        <v>1</v>
      </c>
      <c r="P4" s="3">
        <v>0</v>
      </c>
      <c r="Q4" s="3">
        <v>8</v>
      </c>
      <c r="R4" s="3">
        <v>7</v>
      </c>
      <c r="S4" s="3">
        <v>7</v>
      </c>
      <c r="T4" s="3">
        <v>2.95</v>
      </c>
      <c r="U4" s="3">
        <v>2.4500000000000002</v>
      </c>
      <c r="V4" s="3">
        <v>1</v>
      </c>
      <c r="W4" s="3">
        <v>1</v>
      </c>
      <c r="X4" s="3">
        <v>0</v>
      </c>
      <c r="Y4" s="3">
        <v>38</v>
      </c>
      <c r="Z4" s="3">
        <v>1</v>
      </c>
      <c r="AA4" s="3" t="s">
        <v>11</v>
      </c>
      <c r="AB4" s="3" t="s">
        <v>11</v>
      </c>
      <c r="AC4" s="3" t="s">
        <v>11</v>
      </c>
      <c r="AD4" s="3">
        <v>1</v>
      </c>
      <c r="AE4" s="3"/>
      <c r="AF4" s="3"/>
      <c r="AG4" s="3" t="s">
        <v>11</v>
      </c>
      <c r="AH4" s="51">
        <v>41830</v>
      </c>
      <c r="AI4" s="3">
        <v>9</v>
      </c>
      <c r="AJ4" s="3" t="s">
        <v>257</v>
      </c>
      <c r="AK4" s="3" t="s">
        <v>279</v>
      </c>
      <c r="AL4" s="3">
        <v>1</v>
      </c>
      <c r="AM4" s="3" t="s">
        <v>11</v>
      </c>
      <c r="AN4" s="3" t="s">
        <v>280</v>
      </c>
      <c r="AO4" s="3">
        <v>1</v>
      </c>
      <c r="AP4" s="3"/>
      <c r="AQ4" s="3" t="s">
        <v>281</v>
      </c>
      <c r="AR4" s="3"/>
      <c r="AS4" s="3"/>
      <c r="AT4" s="3" t="s">
        <v>266</v>
      </c>
      <c r="AU4" s="3">
        <v>4</v>
      </c>
      <c r="AV4" s="3">
        <v>1</v>
      </c>
      <c r="AW4" s="3">
        <v>2</v>
      </c>
      <c r="AX4" s="3">
        <v>1</v>
      </c>
      <c r="AY4" s="3" t="s">
        <v>276</v>
      </c>
      <c r="AZ4" s="51">
        <v>41830</v>
      </c>
      <c r="BA4" s="51">
        <v>41831</v>
      </c>
      <c r="BB4" s="51">
        <v>41830</v>
      </c>
      <c r="BC4" s="51">
        <v>41837</v>
      </c>
      <c r="BD4" s="3">
        <v>1</v>
      </c>
      <c r="BE4" s="3">
        <v>0</v>
      </c>
      <c r="BF4" s="3">
        <v>1</v>
      </c>
      <c r="BG4" s="3">
        <v>7</v>
      </c>
      <c r="BH4" s="3">
        <v>150</v>
      </c>
      <c r="BI4" s="3">
        <v>170</v>
      </c>
      <c r="BJ4" s="3">
        <v>160</v>
      </c>
      <c r="BK4" s="3">
        <v>240</v>
      </c>
      <c r="BL4" s="3">
        <v>480</v>
      </c>
      <c r="BM4" s="3">
        <v>480</v>
      </c>
      <c r="BN4" s="3">
        <v>460</v>
      </c>
      <c r="BO4" s="3"/>
      <c r="BP4" s="3"/>
      <c r="BQ4" s="3">
        <v>12</v>
      </c>
      <c r="BR4" s="3"/>
      <c r="BS4" s="3"/>
      <c r="BT4" s="3">
        <v>460</v>
      </c>
      <c r="BU4" s="3">
        <v>2.66</v>
      </c>
      <c r="BV4" s="3">
        <v>37.5</v>
      </c>
      <c r="BW4" s="3">
        <v>1</v>
      </c>
      <c r="BX4" s="3" t="s">
        <v>18</v>
      </c>
      <c r="BY4" s="3"/>
      <c r="BZ4" s="3">
        <v>0</v>
      </c>
      <c r="CA4" s="3">
        <v>0</v>
      </c>
      <c r="CB4" s="3">
        <v>0</v>
      </c>
      <c r="CC4" s="3"/>
      <c r="CD4" s="3">
        <v>1</v>
      </c>
      <c r="CE4" s="3">
        <v>0</v>
      </c>
      <c r="CF4" s="3"/>
      <c r="CG4" s="3"/>
      <c r="CH4" s="3" t="s">
        <v>282</v>
      </c>
      <c r="CI4" s="3"/>
      <c r="CJ4" s="3">
        <v>15.86</v>
      </c>
      <c r="CK4" s="3">
        <v>533</v>
      </c>
      <c r="CL4" s="3">
        <v>123</v>
      </c>
      <c r="CM4" s="3">
        <v>57</v>
      </c>
      <c r="CN4" s="3">
        <v>31</v>
      </c>
      <c r="CO4" s="3">
        <v>1</v>
      </c>
      <c r="CP4" s="3">
        <v>5</v>
      </c>
      <c r="CQ4" s="3">
        <v>10</v>
      </c>
      <c r="CR4" s="3">
        <v>1.58</v>
      </c>
      <c r="CS4" s="3">
        <v>21.72</v>
      </c>
      <c r="CT4" s="3">
        <v>432</v>
      </c>
      <c r="CU4" s="3">
        <v>112</v>
      </c>
      <c r="CV4" s="3">
        <v>48</v>
      </c>
      <c r="CW4" s="3">
        <v>43</v>
      </c>
      <c r="CX4" s="3">
        <v>5</v>
      </c>
      <c r="CY4" s="3">
        <v>4</v>
      </c>
      <c r="CZ4" s="3" t="s">
        <v>268</v>
      </c>
      <c r="DA4" s="3">
        <v>3.36</v>
      </c>
      <c r="DB4" s="3">
        <v>18.399999999999999</v>
      </c>
      <c r="DC4" s="3">
        <v>611</v>
      </c>
      <c r="DD4" s="3">
        <v>100</v>
      </c>
      <c r="DE4" s="3">
        <v>37</v>
      </c>
      <c r="DF4" s="3">
        <v>54</v>
      </c>
      <c r="DG4" s="3">
        <v>6</v>
      </c>
      <c r="DH4" s="3">
        <v>6</v>
      </c>
      <c r="DI4" s="3" t="s">
        <v>268</v>
      </c>
      <c r="DJ4" s="3">
        <v>7.5</v>
      </c>
      <c r="DK4" s="3">
        <v>0</v>
      </c>
      <c r="DM4" t="s">
        <v>269</v>
      </c>
      <c r="DN4" t="s">
        <v>283</v>
      </c>
      <c r="DO4" s="47" t="str">
        <f t="shared" si="0"/>
        <v>6</v>
      </c>
      <c r="DP4" s="47">
        <v>0</v>
      </c>
      <c r="DQ4" s="47" t="s">
        <v>11</v>
      </c>
      <c r="DR4" s="47">
        <f t="shared" si="1"/>
        <v>0</v>
      </c>
      <c r="DS4" s="47" t="s">
        <v>11</v>
      </c>
      <c r="DT4" s="47">
        <f>(BN4-BH4)/6/U4</f>
        <v>21.088435374149658</v>
      </c>
      <c r="DU4" s="48">
        <f t="shared" si="2"/>
        <v>172.93233082706766</v>
      </c>
      <c r="DV4" s="47">
        <f>BQ4-BF4</f>
        <v>11</v>
      </c>
      <c r="DW4" s="49">
        <f t="shared" si="3"/>
        <v>1.6153846153846151E-2</v>
      </c>
    </row>
    <row r="5" spans="1:127" ht="19.95" customHeight="1" x14ac:dyDescent="0.25">
      <c r="A5" s="3">
        <v>882801</v>
      </c>
      <c r="B5" s="3" t="s">
        <v>284</v>
      </c>
      <c r="C5" s="3">
        <v>1</v>
      </c>
      <c r="D5" s="3">
        <v>2</v>
      </c>
      <c r="E5" s="3">
        <v>0</v>
      </c>
      <c r="F5" s="51">
        <v>41889</v>
      </c>
      <c r="G5" s="51">
        <v>41906</v>
      </c>
      <c r="H5" s="3">
        <v>17</v>
      </c>
      <c r="I5" s="3">
        <v>2</v>
      </c>
      <c r="J5" s="3"/>
      <c r="K5" s="3"/>
      <c r="L5" s="3" t="s">
        <v>251</v>
      </c>
      <c r="M5" s="3">
        <v>0</v>
      </c>
      <c r="N5" s="3">
        <v>0</v>
      </c>
      <c r="O5" s="3">
        <v>1</v>
      </c>
      <c r="P5" s="3">
        <v>0</v>
      </c>
      <c r="Q5" s="3">
        <v>11</v>
      </c>
      <c r="R5" s="3">
        <v>9</v>
      </c>
      <c r="S5" s="3" t="s">
        <v>16</v>
      </c>
      <c r="T5" s="3">
        <v>3.9</v>
      </c>
      <c r="U5" s="3">
        <v>3.78</v>
      </c>
      <c r="V5" s="3">
        <v>0</v>
      </c>
      <c r="W5" s="3">
        <v>0</v>
      </c>
      <c r="X5" s="3">
        <v>0</v>
      </c>
      <c r="Y5" s="3">
        <v>39.4</v>
      </c>
      <c r="Z5" s="3">
        <v>1</v>
      </c>
      <c r="AA5" s="3">
        <v>8</v>
      </c>
      <c r="AB5" s="3" t="s">
        <v>11</v>
      </c>
      <c r="AC5" s="3" t="s">
        <v>11</v>
      </c>
      <c r="AD5" s="3">
        <v>1</v>
      </c>
      <c r="AE5" s="3">
        <v>4</v>
      </c>
      <c r="AF5" s="3"/>
      <c r="AG5" s="3" t="s">
        <v>11</v>
      </c>
      <c r="AH5" s="51">
        <v>41889</v>
      </c>
      <c r="AI5" s="3">
        <v>12</v>
      </c>
      <c r="AJ5" s="3" t="s">
        <v>285</v>
      </c>
      <c r="AK5" s="3" t="s">
        <v>273</v>
      </c>
      <c r="AL5" s="3">
        <v>1</v>
      </c>
      <c r="AM5" s="3" t="s">
        <v>11</v>
      </c>
      <c r="AN5" s="3" t="s">
        <v>265</v>
      </c>
      <c r="AO5" s="3" t="s">
        <v>11</v>
      </c>
      <c r="AP5" s="3">
        <v>3</v>
      </c>
      <c r="AQ5" s="3" t="s">
        <v>11</v>
      </c>
      <c r="AR5" s="3" t="s">
        <v>11</v>
      </c>
      <c r="AS5" s="3" t="s">
        <v>11</v>
      </c>
      <c r="AT5" s="3" t="s">
        <v>266</v>
      </c>
      <c r="AU5" s="3">
        <v>4</v>
      </c>
      <c r="AV5" s="3">
        <v>1</v>
      </c>
      <c r="AW5" s="3">
        <v>2</v>
      </c>
      <c r="AX5" s="3">
        <v>1</v>
      </c>
      <c r="AY5" s="3" t="s">
        <v>286</v>
      </c>
      <c r="AZ5" s="51">
        <v>41890</v>
      </c>
      <c r="BA5" s="51">
        <v>41890</v>
      </c>
      <c r="BB5" s="51">
        <v>41890</v>
      </c>
      <c r="BC5" s="51">
        <v>41899</v>
      </c>
      <c r="BD5" s="3">
        <v>2</v>
      </c>
      <c r="BE5" s="3">
        <v>1</v>
      </c>
      <c r="BF5" s="3">
        <v>1</v>
      </c>
      <c r="BG5" s="3">
        <v>5</v>
      </c>
      <c r="BH5" s="3">
        <v>90</v>
      </c>
      <c r="BI5" s="3">
        <v>240</v>
      </c>
      <c r="BJ5" s="3">
        <v>240</v>
      </c>
      <c r="BK5" s="3">
        <v>340</v>
      </c>
      <c r="BL5" s="3">
        <v>400</v>
      </c>
      <c r="BM5" s="3">
        <v>400</v>
      </c>
      <c r="BN5" s="3">
        <v>450</v>
      </c>
      <c r="BO5" s="3">
        <v>530</v>
      </c>
      <c r="BP5" s="3"/>
      <c r="BQ5" s="3">
        <v>15</v>
      </c>
      <c r="BR5" s="3"/>
      <c r="BS5" s="3"/>
      <c r="BT5" s="3">
        <v>560</v>
      </c>
      <c r="BU5" s="3">
        <v>4.05</v>
      </c>
      <c r="BV5" s="3">
        <v>37.799999999999997</v>
      </c>
      <c r="BW5" s="3">
        <v>2</v>
      </c>
      <c r="BX5" s="3" t="s">
        <v>18</v>
      </c>
      <c r="BY5" s="3"/>
      <c r="BZ5" s="3"/>
      <c r="CA5" s="3"/>
      <c r="CB5" s="3"/>
      <c r="CC5" s="3"/>
      <c r="CD5" s="3"/>
      <c r="CE5" s="3"/>
      <c r="CF5" s="3"/>
      <c r="CG5" s="3"/>
      <c r="CH5" s="3" t="s">
        <v>287</v>
      </c>
      <c r="CI5" s="3"/>
      <c r="CJ5" s="3">
        <v>3.06</v>
      </c>
      <c r="CK5" s="3">
        <v>275</v>
      </c>
      <c r="CL5" s="3">
        <v>164</v>
      </c>
      <c r="CM5" s="3">
        <v>55</v>
      </c>
      <c r="CN5" s="3">
        <v>40</v>
      </c>
      <c r="CO5" s="3"/>
      <c r="CP5" s="3">
        <v>5</v>
      </c>
      <c r="CQ5" s="3">
        <v>82</v>
      </c>
      <c r="CR5" s="3">
        <v>16.559999999999999</v>
      </c>
      <c r="CS5" s="3">
        <v>1.79</v>
      </c>
      <c r="CT5" s="3">
        <v>163</v>
      </c>
      <c r="CU5" s="3">
        <v>142</v>
      </c>
      <c r="CV5" s="3">
        <v>47</v>
      </c>
      <c r="CW5" s="3">
        <v>52</v>
      </c>
      <c r="CX5" s="3"/>
      <c r="CY5" s="3">
        <v>1</v>
      </c>
      <c r="CZ5" s="3">
        <v>43</v>
      </c>
      <c r="DA5" s="3">
        <v>16.559999999999999</v>
      </c>
      <c r="DB5" s="3">
        <v>17.03</v>
      </c>
      <c r="DC5" s="3">
        <v>348</v>
      </c>
      <c r="DD5" s="3">
        <v>107</v>
      </c>
      <c r="DE5" s="3">
        <v>71</v>
      </c>
      <c r="DF5" s="3">
        <v>23</v>
      </c>
      <c r="DG5" s="3">
        <v>2</v>
      </c>
      <c r="DH5" s="3">
        <v>4</v>
      </c>
      <c r="DI5" s="3">
        <v>10</v>
      </c>
      <c r="DJ5" s="3">
        <v>5.97</v>
      </c>
      <c r="DK5" s="3">
        <v>0</v>
      </c>
      <c r="DL5" t="s">
        <v>119</v>
      </c>
      <c r="DM5" t="s">
        <v>288</v>
      </c>
      <c r="DN5" t="s">
        <v>283</v>
      </c>
      <c r="DO5" s="47" t="str">
        <f t="shared" si="0"/>
        <v>4</v>
      </c>
      <c r="DP5" s="47">
        <v>0</v>
      </c>
      <c r="DQ5" s="47">
        <v>0</v>
      </c>
      <c r="DR5" s="47">
        <f t="shared" si="1"/>
        <v>1</v>
      </c>
      <c r="DS5" s="47" t="s">
        <v>11</v>
      </c>
      <c r="DT5" s="47">
        <f>(BO5-BH5)/7/U5</f>
        <v>16.628873771730916</v>
      </c>
      <c r="DU5" s="48">
        <f t="shared" si="2"/>
        <v>138.27160493827162</v>
      </c>
      <c r="DV5" s="47">
        <f>BQ5-BF5</f>
        <v>14</v>
      </c>
      <c r="DW5" s="49">
        <f t="shared" si="3"/>
        <v>1.5882352941176472E-2</v>
      </c>
    </row>
    <row r="6" spans="1:127" ht="19.95" customHeight="1" x14ac:dyDescent="0.25">
      <c r="A6" s="3">
        <v>884459</v>
      </c>
      <c r="B6" s="3" t="s">
        <v>289</v>
      </c>
      <c r="C6" s="3">
        <v>1</v>
      </c>
      <c r="D6" s="3">
        <v>1</v>
      </c>
      <c r="E6" s="3">
        <v>0</v>
      </c>
      <c r="F6" s="51">
        <v>41899</v>
      </c>
      <c r="G6" s="51">
        <v>41912</v>
      </c>
      <c r="H6" s="3">
        <v>13</v>
      </c>
      <c r="I6" s="3">
        <v>2</v>
      </c>
      <c r="J6" s="3">
        <v>4</v>
      </c>
      <c r="K6" s="3"/>
      <c r="L6" s="3" t="s">
        <v>262</v>
      </c>
      <c r="M6" s="3">
        <v>0</v>
      </c>
      <c r="N6" s="3">
        <v>0</v>
      </c>
      <c r="O6" s="3">
        <v>1</v>
      </c>
      <c r="P6" s="3">
        <v>0</v>
      </c>
      <c r="Q6" s="3">
        <v>1</v>
      </c>
      <c r="R6" s="3">
        <v>1</v>
      </c>
      <c r="S6" s="3">
        <v>7</v>
      </c>
      <c r="T6" s="3">
        <v>3.15</v>
      </c>
      <c r="U6" s="3">
        <v>3.07</v>
      </c>
      <c r="V6" s="3">
        <v>0</v>
      </c>
      <c r="W6" s="3">
        <v>0</v>
      </c>
      <c r="X6" s="3">
        <v>0</v>
      </c>
      <c r="Y6" s="3">
        <v>38.1</v>
      </c>
      <c r="Z6" s="3">
        <v>1</v>
      </c>
      <c r="AA6" s="3" t="s">
        <v>11</v>
      </c>
      <c r="AB6" s="3" t="s">
        <v>11</v>
      </c>
      <c r="AC6" s="3" t="s">
        <v>11</v>
      </c>
      <c r="AD6" s="3">
        <v>2</v>
      </c>
      <c r="AE6" s="3"/>
      <c r="AF6" s="3"/>
      <c r="AG6" s="3" t="s">
        <v>11</v>
      </c>
      <c r="AH6" s="51">
        <v>41900</v>
      </c>
      <c r="AI6" s="3">
        <v>2</v>
      </c>
      <c r="AJ6" s="3" t="s">
        <v>290</v>
      </c>
      <c r="AK6" s="3" t="s">
        <v>253</v>
      </c>
      <c r="AL6" s="3">
        <v>1</v>
      </c>
      <c r="AM6" s="3" t="s">
        <v>11</v>
      </c>
      <c r="AN6" s="3" t="s">
        <v>291</v>
      </c>
      <c r="AO6" s="3" t="s">
        <v>11</v>
      </c>
      <c r="AP6" s="3" t="s">
        <v>11</v>
      </c>
      <c r="AQ6" s="3" t="s">
        <v>11</v>
      </c>
      <c r="AR6" s="3" t="s">
        <v>11</v>
      </c>
      <c r="AS6" s="3" t="s">
        <v>11</v>
      </c>
      <c r="AT6" s="3" t="s">
        <v>266</v>
      </c>
      <c r="AU6" s="3">
        <v>2</v>
      </c>
      <c r="AV6" s="3">
        <v>1</v>
      </c>
      <c r="AW6" s="3">
        <v>2</v>
      </c>
      <c r="AX6" s="3">
        <v>1</v>
      </c>
      <c r="AY6" s="3" t="s">
        <v>276</v>
      </c>
      <c r="AZ6" s="51">
        <v>41900</v>
      </c>
      <c r="BA6" s="51">
        <v>41901</v>
      </c>
      <c r="BB6" s="51">
        <v>41900</v>
      </c>
      <c r="BC6" s="51">
        <v>41911</v>
      </c>
      <c r="BD6" s="3">
        <v>2</v>
      </c>
      <c r="BE6" s="3">
        <v>1</v>
      </c>
      <c r="BF6" s="3">
        <v>1</v>
      </c>
      <c r="BG6" s="3">
        <v>5</v>
      </c>
      <c r="BH6" s="3">
        <v>80</v>
      </c>
      <c r="BI6" s="3">
        <v>240</v>
      </c>
      <c r="BJ6" s="3">
        <v>240</v>
      </c>
      <c r="BK6" s="3">
        <v>240</v>
      </c>
      <c r="BL6" s="3">
        <v>240</v>
      </c>
      <c r="BM6" s="3">
        <v>240</v>
      </c>
      <c r="BN6" s="3">
        <v>240</v>
      </c>
      <c r="BO6" s="3">
        <v>340</v>
      </c>
      <c r="BP6" s="3"/>
      <c r="BQ6" s="3">
        <v>11</v>
      </c>
      <c r="BR6" s="3">
        <v>11</v>
      </c>
      <c r="BS6" s="3">
        <v>240</v>
      </c>
      <c r="BT6" s="3">
        <v>340</v>
      </c>
      <c r="BU6" s="3">
        <v>3.9</v>
      </c>
      <c r="BV6" s="3">
        <v>38</v>
      </c>
      <c r="BW6" s="3">
        <v>2</v>
      </c>
      <c r="BX6" s="3">
        <v>1</v>
      </c>
      <c r="BY6" s="3"/>
      <c r="BZ6" s="3">
        <v>1</v>
      </c>
      <c r="CA6" s="3">
        <v>0</v>
      </c>
      <c r="CB6" s="3">
        <v>2</v>
      </c>
      <c r="CC6" s="3" t="s">
        <v>292</v>
      </c>
      <c r="CD6" s="3">
        <v>1</v>
      </c>
      <c r="CE6" s="3">
        <v>0</v>
      </c>
      <c r="CF6" s="3"/>
      <c r="CG6" s="3"/>
      <c r="CH6" s="3"/>
      <c r="CI6" s="3"/>
      <c r="CJ6" s="3">
        <v>2.2999999999999998</v>
      </c>
      <c r="CK6" s="3">
        <v>134</v>
      </c>
      <c r="CL6" s="3">
        <v>106</v>
      </c>
      <c r="CM6" s="3">
        <v>60</v>
      </c>
      <c r="CN6" s="3">
        <v>35</v>
      </c>
      <c r="CO6" s="3">
        <v>1</v>
      </c>
      <c r="CP6" s="3">
        <v>4</v>
      </c>
      <c r="CQ6" s="3">
        <v>10</v>
      </c>
      <c r="CR6" s="3">
        <v>12.19</v>
      </c>
      <c r="CS6" s="3">
        <v>8.9600000000000009</v>
      </c>
      <c r="CT6" s="3">
        <v>119</v>
      </c>
      <c r="CU6" s="3">
        <v>96</v>
      </c>
      <c r="CV6" s="3">
        <v>62</v>
      </c>
      <c r="CW6" s="3">
        <v>27</v>
      </c>
      <c r="CX6" s="3">
        <v>8</v>
      </c>
      <c r="CY6" s="3">
        <v>3</v>
      </c>
      <c r="CZ6" s="3">
        <v>24</v>
      </c>
      <c r="DA6" s="3">
        <v>12.19</v>
      </c>
      <c r="DB6" s="3">
        <v>15.52</v>
      </c>
      <c r="DC6" s="3">
        <v>430</v>
      </c>
      <c r="DD6" s="3">
        <v>96</v>
      </c>
      <c r="DE6" s="3">
        <v>40</v>
      </c>
      <c r="DF6" s="3">
        <v>52</v>
      </c>
      <c r="DG6" s="3">
        <v>5</v>
      </c>
      <c r="DH6" s="3">
        <v>3</v>
      </c>
      <c r="DI6" s="3" t="s">
        <v>268</v>
      </c>
      <c r="DJ6" s="3">
        <v>8.4499999999999993</v>
      </c>
      <c r="DK6" s="3">
        <v>0</v>
      </c>
      <c r="DM6" t="s">
        <v>293</v>
      </c>
      <c r="DO6" s="47" t="str">
        <f t="shared" si="0"/>
        <v>4</v>
      </c>
      <c r="DP6" s="47">
        <v>0</v>
      </c>
      <c r="DQ6" s="47" t="s">
        <v>11</v>
      </c>
      <c r="DR6" s="47">
        <f t="shared" si="1"/>
        <v>0</v>
      </c>
      <c r="DS6" s="47" t="s">
        <v>11</v>
      </c>
      <c r="DT6" s="47">
        <f>(BO6-BH6)/7/U6</f>
        <v>12.098650535132622</v>
      </c>
      <c r="DU6" s="48">
        <f t="shared" si="2"/>
        <v>87.179487179487182</v>
      </c>
      <c r="DV6" s="47">
        <f>BQ6-BF6</f>
        <v>10</v>
      </c>
      <c r="DW6" s="49">
        <f t="shared" si="3"/>
        <v>6.3846153846153858E-2</v>
      </c>
    </row>
    <row r="7" spans="1:127" ht="19.95" customHeight="1" x14ac:dyDescent="0.25">
      <c r="A7" s="3">
        <v>885541</v>
      </c>
      <c r="B7" s="3" t="s">
        <v>294</v>
      </c>
      <c r="C7" s="3">
        <v>1</v>
      </c>
      <c r="D7" s="3">
        <v>2</v>
      </c>
      <c r="E7" s="3">
        <v>0</v>
      </c>
      <c r="F7" s="51">
        <v>41906</v>
      </c>
      <c r="G7" s="51">
        <v>41922</v>
      </c>
      <c r="H7" s="3">
        <v>16</v>
      </c>
      <c r="I7" s="3">
        <v>2</v>
      </c>
      <c r="J7" s="3"/>
      <c r="K7" s="3"/>
      <c r="L7" s="3" t="s">
        <v>262</v>
      </c>
      <c r="M7" s="3">
        <v>0</v>
      </c>
      <c r="N7" s="3">
        <v>0</v>
      </c>
      <c r="O7" s="3">
        <v>1</v>
      </c>
      <c r="P7" s="3">
        <v>0</v>
      </c>
      <c r="Q7" s="3">
        <v>35</v>
      </c>
      <c r="R7" s="3">
        <v>31</v>
      </c>
      <c r="S7" s="3" t="s">
        <v>35</v>
      </c>
      <c r="T7" s="3">
        <v>3.5</v>
      </c>
      <c r="U7" s="3">
        <v>4</v>
      </c>
      <c r="V7" s="3">
        <v>0</v>
      </c>
      <c r="W7" s="3">
        <v>0</v>
      </c>
      <c r="X7" s="3">
        <v>0</v>
      </c>
      <c r="Y7" s="3">
        <v>39.6</v>
      </c>
      <c r="Z7" s="3">
        <v>1</v>
      </c>
      <c r="AA7" s="3" t="s">
        <v>11</v>
      </c>
      <c r="AB7" s="3" t="s">
        <v>11</v>
      </c>
      <c r="AC7" s="3" t="s">
        <v>11</v>
      </c>
      <c r="AD7" s="3">
        <v>6</v>
      </c>
      <c r="AE7" s="3"/>
      <c r="AF7" s="3"/>
      <c r="AG7" s="3" t="s">
        <v>11</v>
      </c>
      <c r="AH7" s="51">
        <v>41907</v>
      </c>
      <c r="AI7" s="3">
        <v>36</v>
      </c>
      <c r="AJ7" s="3" t="s">
        <v>272</v>
      </c>
      <c r="AK7" s="3" t="s">
        <v>279</v>
      </c>
      <c r="AL7" s="3">
        <v>1</v>
      </c>
      <c r="AM7" s="3" t="s">
        <v>11</v>
      </c>
      <c r="AN7" s="3">
        <v>2</v>
      </c>
      <c r="AO7" s="3">
        <v>1</v>
      </c>
      <c r="AP7" s="3" t="s">
        <v>11</v>
      </c>
      <c r="AQ7" s="3" t="s">
        <v>295</v>
      </c>
      <c r="AR7" s="3" t="s">
        <v>11</v>
      </c>
      <c r="AS7" s="3" t="s">
        <v>11</v>
      </c>
      <c r="AT7" s="3" t="s">
        <v>266</v>
      </c>
      <c r="AU7" s="3">
        <v>2</v>
      </c>
      <c r="AV7" s="3">
        <v>1</v>
      </c>
      <c r="AW7" s="3">
        <v>2</v>
      </c>
      <c r="AX7" s="3">
        <v>1</v>
      </c>
      <c r="AY7" s="3" t="s">
        <v>296</v>
      </c>
      <c r="AZ7" s="51">
        <v>41907</v>
      </c>
      <c r="BA7" s="51">
        <v>41907</v>
      </c>
      <c r="BB7" s="51">
        <v>41907</v>
      </c>
      <c r="BC7" s="51">
        <v>41913</v>
      </c>
      <c r="BD7" s="3">
        <v>2</v>
      </c>
      <c r="BE7" s="3">
        <v>1</v>
      </c>
      <c r="BF7" s="3">
        <v>1</v>
      </c>
      <c r="BG7" s="3">
        <v>6</v>
      </c>
      <c r="BH7" s="3">
        <v>240</v>
      </c>
      <c r="BI7" s="3">
        <v>280</v>
      </c>
      <c r="BJ7" s="3">
        <v>450</v>
      </c>
      <c r="BK7" s="3">
        <v>480</v>
      </c>
      <c r="BL7" s="3">
        <v>480</v>
      </c>
      <c r="BM7" s="3">
        <v>540</v>
      </c>
      <c r="BN7" s="3">
        <v>640</v>
      </c>
      <c r="BO7" s="3">
        <v>800</v>
      </c>
      <c r="BP7" s="3"/>
      <c r="BQ7" s="3">
        <v>20</v>
      </c>
      <c r="BR7" s="3"/>
      <c r="BS7" s="3"/>
      <c r="BT7" s="3">
        <v>660</v>
      </c>
      <c r="BU7" s="3">
        <v>4.5199999999999996</v>
      </c>
      <c r="BV7" s="3">
        <v>38.6</v>
      </c>
      <c r="BW7" s="3">
        <v>5</v>
      </c>
      <c r="BX7" s="3">
        <v>1</v>
      </c>
      <c r="BY7" s="3" t="s">
        <v>297</v>
      </c>
      <c r="BZ7" s="3"/>
      <c r="CA7" s="3"/>
      <c r="CB7" s="3"/>
      <c r="CC7" s="3"/>
      <c r="CD7" s="3"/>
      <c r="CE7" s="3"/>
      <c r="CF7" s="3"/>
      <c r="CG7" s="3"/>
      <c r="CH7" s="3" t="s">
        <v>298</v>
      </c>
      <c r="CI7" s="3"/>
      <c r="CJ7" s="3">
        <v>5.65</v>
      </c>
      <c r="CK7" s="3">
        <v>283</v>
      </c>
      <c r="CL7" s="3">
        <v>107</v>
      </c>
      <c r="CM7" s="3">
        <v>30</v>
      </c>
      <c r="CN7" s="3">
        <v>69</v>
      </c>
      <c r="CO7" s="3"/>
      <c r="CP7" s="3">
        <v>1</v>
      </c>
      <c r="CQ7" s="3">
        <v>10</v>
      </c>
      <c r="CR7" s="3">
        <v>23.68</v>
      </c>
      <c r="CS7" s="3">
        <v>16.760000000000002</v>
      </c>
      <c r="CT7" s="3">
        <v>138</v>
      </c>
      <c r="CU7" s="3">
        <v>97</v>
      </c>
      <c r="CV7" s="3">
        <v>54</v>
      </c>
      <c r="CW7" s="3">
        <v>40</v>
      </c>
      <c r="CX7" s="3">
        <v>2</v>
      </c>
      <c r="CY7" s="3">
        <v>4</v>
      </c>
      <c r="CZ7" s="3">
        <v>44</v>
      </c>
      <c r="DA7" s="3">
        <v>20.65</v>
      </c>
      <c r="DB7" s="3">
        <v>14.04</v>
      </c>
      <c r="DC7" s="3">
        <v>284</v>
      </c>
      <c r="DD7" s="3">
        <v>71</v>
      </c>
      <c r="DE7" s="3">
        <v>27</v>
      </c>
      <c r="DF7" s="3">
        <v>66</v>
      </c>
      <c r="DG7" s="3">
        <v>2</v>
      </c>
      <c r="DH7" s="3">
        <v>5</v>
      </c>
      <c r="DI7" s="3" t="s">
        <v>268</v>
      </c>
      <c r="DJ7" s="3">
        <v>2.86</v>
      </c>
      <c r="DK7" s="3">
        <v>0</v>
      </c>
      <c r="DM7" t="s">
        <v>299</v>
      </c>
      <c r="DN7" t="s">
        <v>283</v>
      </c>
      <c r="DO7" s="47" t="str">
        <f t="shared" si="0"/>
        <v>5</v>
      </c>
      <c r="DP7" s="47">
        <v>0</v>
      </c>
      <c r="DQ7" s="47" t="s">
        <v>11</v>
      </c>
      <c r="DR7" s="47">
        <f t="shared" si="1"/>
        <v>0</v>
      </c>
      <c r="DS7" s="47" t="s">
        <v>11</v>
      </c>
      <c r="DT7" s="47">
        <f>(BO7-BH7)/7/U7</f>
        <v>20</v>
      </c>
      <c r="DU7" s="48">
        <f t="shared" si="2"/>
        <v>146.01769911504425</v>
      </c>
      <c r="DV7" s="47">
        <f>BQ7-BF7</f>
        <v>19</v>
      </c>
      <c r="DW7" s="49">
        <f t="shared" si="3"/>
        <v>3.2499999999999973E-2</v>
      </c>
    </row>
    <row r="8" spans="1:127" ht="19.95" customHeight="1" x14ac:dyDescent="0.25">
      <c r="A8" s="2">
        <v>932195</v>
      </c>
      <c r="B8" s="3" t="s">
        <v>300</v>
      </c>
      <c r="C8" s="3">
        <v>1</v>
      </c>
      <c r="D8" s="3">
        <v>1</v>
      </c>
      <c r="E8" s="3">
        <v>0</v>
      </c>
      <c r="F8" s="51">
        <v>42210</v>
      </c>
      <c r="G8" s="51">
        <v>42233</v>
      </c>
      <c r="H8" s="3">
        <v>23</v>
      </c>
      <c r="I8" s="3">
        <v>2</v>
      </c>
      <c r="J8" s="3"/>
      <c r="K8" s="3"/>
      <c r="L8" s="3" t="s">
        <v>256</v>
      </c>
      <c r="M8" s="3">
        <v>0</v>
      </c>
      <c r="N8" s="3">
        <v>0</v>
      </c>
      <c r="O8" s="3">
        <v>1</v>
      </c>
      <c r="P8" s="3">
        <v>0</v>
      </c>
      <c r="Q8" s="3">
        <v>29</v>
      </c>
      <c r="R8" s="3">
        <v>27</v>
      </c>
      <c r="S8" s="3" t="s">
        <v>22</v>
      </c>
      <c r="T8" s="3">
        <v>2.9</v>
      </c>
      <c r="U8" s="3">
        <v>3.7</v>
      </c>
      <c r="V8" s="3">
        <v>0</v>
      </c>
      <c r="W8" s="3">
        <v>0</v>
      </c>
      <c r="X8" s="3">
        <v>0</v>
      </c>
      <c r="Y8" s="3">
        <v>38.1</v>
      </c>
      <c r="Z8" s="3">
        <v>1</v>
      </c>
      <c r="AA8" s="3" t="s">
        <v>11</v>
      </c>
      <c r="AB8" s="3" t="s">
        <v>11</v>
      </c>
      <c r="AC8" s="3"/>
      <c r="AD8" s="3">
        <v>2</v>
      </c>
      <c r="AE8" s="3">
        <v>1</v>
      </c>
      <c r="AF8" s="3"/>
      <c r="AG8" s="3" t="s">
        <v>11</v>
      </c>
      <c r="AH8" s="51">
        <v>42212</v>
      </c>
      <c r="AI8" s="3">
        <v>31</v>
      </c>
      <c r="AJ8" s="3" t="s">
        <v>301</v>
      </c>
      <c r="AK8" s="3" t="s">
        <v>302</v>
      </c>
      <c r="AL8" s="3">
        <v>1</v>
      </c>
      <c r="AM8" s="3"/>
      <c r="AN8" s="3" t="s">
        <v>303</v>
      </c>
      <c r="AO8" s="3"/>
      <c r="AP8" s="3"/>
      <c r="AQ8" s="3"/>
      <c r="AR8" s="3"/>
      <c r="AS8" s="3"/>
      <c r="AT8" s="3" t="s">
        <v>304</v>
      </c>
      <c r="AU8" s="3">
        <v>4</v>
      </c>
      <c r="AV8" s="3">
        <v>1</v>
      </c>
      <c r="AW8" s="3">
        <v>4</v>
      </c>
      <c r="AX8" s="3">
        <v>1</v>
      </c>
      <c r="AY8" s="3" t="s">
        <v>305</v>
      </c>
      <c r="AZ8" s="51">
        <v>42212</v>
      </c>
      <c r="BA8" s="51">
        <v>42213</v>
      </c>
      <c r="BB8" s="51">
        <v>42212</v>
      </c>
      <c r="BC8" s="51">
        <v>42222</v>
      </c>
      <c r="BD8" s="3">
        <v>1</v>
      </c>
      <c r="BE8" s="3">
        <v>0</v>
      </c>
      <c r="BF8" s="3">
        <v>1</v>
      </c>
      <c r="BG8" s="3">
        <v>6</v>
      </c>
      <c r="BH8" s="3">
        <v>407</v>
      </c>
      <c r="BI8" s="3"/>
      <c r="BJ8" s="3"/>
      <c r="BK8" s="3"/>
      <c r="BL8" s="3"/>
      <c r="BM8" s="3"/>
      <c r="BN8" s="3"/>
      <c r="BO8" s="3"/>
      <c r="BP8" s="3">
        <v>0</v>
      </c>
      <c r="BQ8" s="3"/>
      <c r="BR8" s="3"/>
      <c r="BS8" s="3"/>
      <c r="BT8" s="3">
        <v>640</v>
      </c>
      <c r="BU8" s="3">
        <v>4</v>
      </c>
      <c r="BV8" s="3">
        <v>37.9</v>
      </c>
      <c r="BW8" s="3">
        <v>7</v>
      </c>
      <c r="BX8" s="3" t="s">
        <v>16</v>
      </c>
      <c r="BY8" s="3">
        <v>4</v>
      </c>
      <c r="BZ8" s="3"/>
      <c r="CA8" s="3"/>
      <c r="CB8" s="3"/>
      <c r="CC8" s="3"/>
      <c r="CD8" s="3"/>
      <c r="CE8" s="3"/>
      <c r="CF8" s="3"/>
      <c r="CG8" s="3"/>
      <c r="CH8" s="3"/>
      <c r="CI8" s="3"/>
      <c r="CJ8" s="3">
        <v>7.4</v>
      </c>
      <c r="CK8" s="3">
        <v>219</v>
      </c>
      <c r="CL8" s="3">
        <v>105</v>
      </c>
      <c r="CM8" s="3">
        <v>77</v>
      </c>
      <c r="CN8" s="3">
        <v>18</v>
      </c>
      <c r="CO8" s="3"/>
      <c r="CP8" s="3">
        <v>5</v>
      </c>
      <c r="CQ8" s="3">
        <v>70</v>
      </c>
      <c r="CR8" s="3">
        <v>9.82</v>
      </c>
      <c r="CS8" s="3">
        <v>12</v>
      </c>
      <c r="CT8" s="3">
        <v>183</v>
      </c>
      <c r="CU8" s="3">
        <v>90</v>
      </c>
      <c r="CV8" s="3">
        <v>71</v>
      </c>
      <c r="CW8" s="3">
        <v>21</v>
      </c>
      <c r="CX8" s="3">
        <v>2</v>
      </c>
      <c r="CY8" s="3">
        <v>6</v>
      </c>
      <c r="CZ8" s="3" t="s">
        <v>268</v>
      </c>
      <c r="DA8" s="3">
        <v>0.65</v>
      </c>
      <c r="DB8" s="3">
        <v>13.76</v>
      </c>
      <c r="DC8" s="3">
        <v>590</v>
      </c>
      <c r="DD8" s="3">
        <v>94</v>
      </c>
      <c r="DE8" s="3">
        <v>57</v>
      </c>
      <c r="DF8" s="3">
        <v>38</v>
      </c>
      <c r="DG8" s="3">
        <v>2</v>
      </c>
      <c r="DH8" s="3">
        <v>3</v>
      </c>
      <c r="DI8" s="3">
        <v>48</v>
      </c>
      <c r="DJ8" s="3">
        <v>0.02</v>
      </c>
      <c r="DK8" s="3">
        <v>0</v>
      </c>
      <c r="DM8" t="s">
        <v>306</v>
      </c>
      <c r="DN8" t="s">
        <v>307</v>
      </c>
      <c r="DO8" s="47" t="str">
        <f t="shared" si="0"/>
        <v>5</v>
      </c>
      <c r="DP8" s="47">
        <v>0</v>
      </c>
      <c r="DQ8" s="47" t="s">
        <v>11</v>
      </c>
      <c r="DR8" s="47">
        <f t="shared" si="1"/>
        <v>1</v>
      </c>
      <c r="DS8" s="47" t="s">
        <v>11</v>
      </c>
      <c r="DT8" s="47"/>
      <c r="DU8" s="48">
        <f t="shared" si="2"/>
        <v>160</v>
      </c>
      <c r="DW8" s="49">
        <f t="shared" si="3"/>
        <v>1.3043478260869558E-2</v>
      </c>
    </row>
    <row r="9" spans="1:127" ht="19.95" customHeight="1" x14ac:dyDescent="0.25">
      <c r="A9" s="3">
        <v>905255</v>
      </c>
      <c r="B9" s="3" t="s">
        <v>308</v>
      </c>
      <c r="C9" s="3">
        <v>1</v>
      </c>
      <c r="D9" s="3">
        <v>1</v>
      </c>
      <c r="E9" s="3">
        <v>0</v>
      </c>
      <c r="F9" s="51">
        <v>42035</v>
      </c>
      <c r="G9" s="51">
        <v>42047</v>
      </c>
      <c r="H9" s="3">
        <v>12</v>
      </c>
      <c r="I9" s="3">
        <v>2</v>
      </c>
      <c r="J9" s="3"/>
      <c r="K9" s="3"/>
      <c r="L9" s="3" t="s">
        <v>256</v>
      </c>
      <c r="M9" s="3">
        <v>0</v>
      </c>
      <c r="N9" s="3">
        <v>0</v>
      </c>
      <c r="O9" s="3">
        <v>1</v>
      </c>
      <c r="P9" s="3">
        <v>0</v>
      </c>
      <c r="Q9" s="3">
        <v>6</v>
      </c>
      <c r="R9" s="3">
        <v>2</v>
      </c>
      <c r="S9" s="3" t="s">
        <v>29</v>
      </c>
      <c r="T9" s="3">
        <v>3.37</v>
      </c>
      <c r="U9" s="3">
        <v>3.37</v>
      </c>
      <c r="V9" s="3">
        <v>0</v>
      </c>
      <c r="W9" s="3">
        <v>0</v>
      </c>
      <c r="X9" s="3">
        <v>0</v>
      </c>
      <c r="Y9" s="3">
        <v>40</v>
      </c>
      <c r="Z9" s="3">
        <v>1</v>
      </c>
      <c r="AA9" s="3">
        <v>7</v>
      </c>
      <c r="AB9" s="3">
        <v>10</v>
      </c>
      <c r="AC9" s="3">
        <v>10</v>
      </c>
      <c r="AD9" s="3">
        <v>2</v>
      </c>
      <c r="AE9" s="3"/>
      <c r="AF9" s="3"/>
      <c r="AG9" s="3" t="s">
        <v>256</v>
      </c>
      <c r="AH9" s="51">
        <v>42035</v>
      </c>
      <c r="AI9" s="3">
        <v>6</v>
      </c>
      <c r="AJ9" s="3" t="s">
        <v>309</v>
      </c>
      <c r="AK9" s="3" t="s">
        <v>310</v>
      </c>
      <c r="AL9" s="3">
        <v>1</v>
      </c>
      <c r="AM9" s="3" t="s">
        <v>11</v>
      </c>
      <c r="AN9" s="3" t="s">
        <v>265</v>
      </c>
      <c r="AO9" s="3" t="s">
        <v>11</v>
      </c>
      <c r="AP9" s="3">
        <v>15</v>
      </c>
      <c r="AQ9" s="3"/>
      <c r="AR9" s="3"/>
      <c r="AS9" s="3">
        <v>80</v>
      </c>
      <c r="AT9" s="3" t="s">
        <v>304</v>
      </c>
      <c r="AU9" s="3">
        <v>4</v>
      </c>
      <c r="AV9" s="3">
        <v>1</v>
      </c>
      <c r="AW9" s="3">
        <v>4</v>
      </c>
      <c r="AX9" s="3">
        <v>1</v>
      </c>
      <c r="AY9" s="3" t="s">
        <v>311</v>
      </c>
      <c r="AZ9" s="51">
        <v>42035</v>
      </c>
      <c r="BA9" s="51">
        <v>42036</v>
      </c>
      <c r="BB9" s="51">
        <v>42035</v>
      </c>
      <c r="BC9" s="51">
        <v>42047</v>
      </c>
      <c r="BD9" s="3">
        <v>3</v>
      </c>
      <c r="BE9" s="3">
        <v>1</v>
      </c>
      <c r="BF9" s="3">
        <v>1</v>
      </c>
      <c r="BG9" s="3">
        <v>6</v>
      </c>
      <c r="BH9" s="3">
        <v>60</v>
      </c>
      <c r="BI9" s="3">
        <v>130</v>
      </c>
      <c r="BJ9" s="3">
        <v>160</v>
      </c>
      <c r="BK9" s="3">
        <v>270</v>
      </c>
      <c r="BL9" s="3">
        <v>270</v>
      </c>
      <c r="BM9" s="3">
        <v>240</v>
      </c>
      <c r="BN9" s="3">
        <v>210</v>
      </c>
      <c r="BO9" s="3"/>
      <c r="BP9" s="3"/>
      <c r="BQ9" s="3">
        <v>12</v>
      </c>
      <c r="BR9" s="3"/>
      <c r="BS9" s="3"/>
      <c r="BT9" s="3">
        <v>210</v>
      </c>
      <c r="BU9" s="3">
        <v>3.44</v>
      </c>
      <c r="BV9" s="3">
        <v>38</v>
      </c>
      <c r="BW9" s="3">
        <v>3</v>
      </c>
      <c r="BX9" s="3">
        <v>1</v>
      </c>
      <c r="BY9" s="3"/>
      <c r="BZ9" s="3"/>
      <c r="CA9" s="3"/>
      <c r="CB9" s="3"/>
      <c r="CC9" s="3"/>
      <c r="CD9" s="3"/>
      <c r="CE9" s="3"/>
      <c r="CF9" s="3">
        <v>1</v>
      </c>
      <c r="CG9" s="3"/>
      <c r="CH9" s="3"/>
      <c r="CI9" s="3"/>
      <c r="CJ9" s="3">
        <v>13</v>
      </c>
      <c r="CK9" s="3">
        <v>125</v>
      </c>
      <c r="CL9" s="3">
        <v>138</v>
      </c>
      <c r="CM9" s="3">
        <v>68</v>
      </c>
      <c r="CN9" s="3">
        <v>22</v>
      </c>
      <c r="CO9" s="3">
        <v>2</v>
      </c>
      <c r="CP9" s="3">
        <v>8</v>
      </c>
      <c r="CQ9" s="3">
        <v>27</v>
      </c>
      <c r="CR9" s="3">
        <v>1.04</v>
      </c>
      <c r="CS9" s="3">
        <v>17.72</v>
      </c>
      <c r="CT9" s="3">
        <v>298</v>
      </c>
      <c r="CU9" s="3">
        <v>103</v>
      </c>
      <c r="CV9" s="3">
        <v>61</v>
      </c>
      <c r="CW9" s="3">
        <v>28</v>
      </c>
      <c r="CX9" s="3">
        <v>3</v>
      </c>
      <c r="CY9" s="3">
        <v>8</v>
      </c>
      <c r="CZ9" s="3" t="s">
        <v>268</v>
      </c>
      <c r="DA9" s="3">
        <v>0.48</v>
      </c>
      <c r="DB9" s="3">
        <v>6.85</v>
      </c>
      <c r="DC9" s="3">
        <v>524</v>
      </c>
      <c r="DD9" s="3">
        <v>93</v>
      </c>
      <c r="DE9" s="3">
        <v>46</v>
      </c>
      <c r="DF9" s="3">
        <v>46</v>
      </c>
      <c r="DG9" s="3">
        <v>1</v>
      </c>
      <c r="DH9" s="3">
        <v>7</v>
      </c>
      <c r="DI9" s="3" t="s">
        <v>268</v>
      </c>
      <c r="DJ9" s="3">
        <v>0.28000000000000003</v>
      </c>
      <c r="DK9" s="3">
        <v>0</v>
      </c>
      <c r="DL9" t="s">
        <v>120</v>
      </c>
      <c r="DM9" t="s">
        <v>312</v>
      </c>
      <c r="DO9" s="47" t="str">
        <f t="shared" si="0"/>
        <v>5</v>
      </c>
      <c r="DP9" s="47">
        <v>0</v>
      </c>
      <c r="DQ9" s="47">
        <v>1</v>
      </c>
      <c r="DR9" s="47">
        <f t="shared" si="1"/>
        <v>0</v>
      </c>
      <c r="DS9" s="47">
        <v>0</v>
      </c>
      <c r="DT9" s="47">
        <f>(BN9-BH9)/6/U9</f>
        <v>7.4183976261127595</v>
      </c>
      <c r="DU9" s="48">
        <f t="shared" si="2"/>
        <v>61.04651162790698</v>
      </c>
      <c r="DV9" s="47">
        <f t="shared" ref="DV9:DV15" si="4">BQ9-BF9</f>
        <v>11</v>
      </c>
      <c r="DW9" s="49">
        <f t="shared" si="3"/>
        <v>5.8333333333333197E-3</v>
      </c>
    </row>
    <row r="10" spans="1:127" ht="19.95" customHeight="1" x14ac:dyDescent="0.25">
      <c r="A10" s="3">
        <v>916246</v>
      </c>
      <c r="B10" s="3" t="s">
        <v>313</v>
      </c>
      <c r="C10" s="3">
        <v>1</v>
      </c>
      <c r="D10" s="3">
        <v>1</v>
      </c>
      <c r="E10" s="3">
        <v>0</v>
      </c>
      <c r="F10" s="51">
        <v>42106</v>
      </c>
      <c r="G10" s="51">
        <v>42122</v>
      </c>
      <c r="H10" s="3">
        <v>16</v>
      </c>
      <c r="I10" s="3">
        <v>2</v>
      </c>
      <c r="J10" s="3"/>
      <c r="K10" s="3"/>
      <c r="L10" s="3" t="s">
        <v>256</v>
      </c>
      <c r="M10" s="3">
        <v>0</v>
      </c>
      <c r="N10" s="3">
        <v>0</v>
      </c>
      <c r="O10" s="3">
        <v>1</v>
      </c>
      <c r="P10" s="3">
        <v>0</v>
      </c>
      <c r="Q10" s="3">
        <v>2</v>
      </c>
      <c r="R10" s="3">
        <v>0</v>
      </c>
      <c r="S10" s="3">
        <v>7</v>
      </c>
      <c r="T10" s="3">
        <v>3</v>
      </c>
      <c r="U10" s="3">
        <v>2.94</v>
      </c>
      <c r="V10" s="3">
        <v>0</v>
      </c>
      <c r="W10" s="3">
        <v>0</v>
      </c>
      <c r="X10" s="3">
        <v>0</v>
      </c>
      <c r="Y10" s="3">
        <v>38.4</v>
      </c>
      <c r="Z10" s="3">
        <v>0</v>
      </c>
      <c r="AA10" s="3" t="s">
        <v>11</v>
      </c>
      <c r="AB10" s="3" t="s">
        <v>11</v>
      </c>
      <c r="AC10" s="3" t="s">
        <v>11</v>
      </c>
      <c r="AD10" s="3">
        <v>1</v>
      </c>
      <c r="AE10" s="3"/>
      <c r="AF10" s="3"/>
      <c r="AG10" s="3" t="s">
        <v>11</v>
      </c>
      <c r="AH10" s="51">
        <v>42106</v>
      </c>
      <c r="AI10" s="3">
        <v>2</v>
      </c>
      <c r="AJ10" s="3" t="s">
        <v>314</v>
      </c>
      <c r="AK10" s="3" t="s">
        <v>253</v>
      </c>
      <c r="AL10" s="3">
        <v>1</v>
      </c>
      <c r="AM10" s="3" t="s">
        <v>11</v>
      </c>
      <c r="AN10" s="3" t="s">
        <v>291</v>
      </c>
      <c r="AO10" s="3" t="s">
        <v>11</v>
      </c>
      <c r="AP10" s="3" t="s">
        <v>11</v>
      </c>
      <c r="AQ10" s="3" t="s">
        <v>315</v>
      </c>
      <c r="AR10" s="3" t="s">
        <v>11</v>
      </c>
      <c r="AS10" s="3" t="s">
        <v>11</v>
      </c>
      <c r="AT10" s="3" t="s">
        <v>304</v>
      </c>
      <c r="AU10" s="3">
        <v>2</v>
      </c>
      <c r="AV10" s="3">
        <v>1</v>
      </c>
      <c r="AW10" s="3">
        <v>2</v>
      </c>
      <c r="AX10" s="3">
        <v>1</v>
      </c>
      <c r="AY10" s="3" t="s">
        <v>311</v>
      </c>
      <c r="AZ10" s="51">
        <v>42107</v>
      </c>
      <c r="BA10" s="51">
        <v>42107</v>
      </c>
      <c r="BB10" s="51">
        <v>42107</v>
      </c>
      <c r="BC10" s="51">
        <v>42116</v>
      </c>
      <c r="BD10" s="3">
        <v>1</v>
      </c>
      <c r="BE10" s="3">
        <v>0</v>
      </c>
      <c r="BF10" s="3">
        <v>1</v>
      </c>
      <c r="BG10" s="3">
        <v>7</v>
      </c>
      <c r="BH10" s="3">
        <v>70</v>
      </c>
      <c r="BI10" s="3">
        <v>120</v>
      </c>
      <c r="BJ10" s="3">
        <v>160</v>
      </c>
      <c r="BK10" s="3">
        <v>310</v>
      </c>
      <c r="BL10" s="3"/>
      <c r="BM10" s="3"/>
      <c r="BN10" s="3"/>
      <c r="BO10" s="3"/>
      <c r="BP10" s="3">
        <v>4</v>
      </c>
      <c r="BQ10" s="3">
        <v>15</v>
      </c>
      <c r="BR10" s="3">
        <v>16</v>
      </c>
      <c r="BS10" s="3">
        <v>320</v>
      </c>
      <c r="BT10" s="3">
        <v>320</v>
      </c>
      <c r="BU10" s="3">
        <v>3.53</v>
      </c>
      <c r="BV10" s="3">
        <v>37.700000000000003</v>
      </c>
      <c r="BW10" s="3">
        <v>2</v>
      </c>
      <c r="BX10" s="3">
        <v>1</v>
      </c>
      <c r="BY10" s="3">
        <v>4</v>
      </c>
      <c r="BZ10" s="3">
        <v>0</v>
      </c>
      <c r="CA10" s="3">
        <v>0</v>
      </c>
      <c r="CB10" s="3">
        <v>0</v>
      </c>
      <c r="CC10" s="3"/>
      <c r="CD10" s="3">
        <v>0</v>
      </c>
      <c r="CE10" s="3">
        <v>0</v>
      </c>
      <c r="CF10" s="3"/>
      <c r="CG10" s="3"/>
      <c r="CH10" s="3"/>
      <c r="CI10" s="3"/>
      <c r="CJ10" s="3">
        <v>5.25</v>
      </c>
      <c r="CK10" s="3">
        <v>205</v>
      </c>
      <c r="CL10" s="3">
        <v>186</v>
      </c>
      <c r="CM10" s="3">
        <v>47</v>
      </c>
      <c r="CN10" s="3">
        <v>48</v>
      </c>
      <c r="CO10" s="3">
        <v>2</v>
      </c>
      <c r="CP10" s="3">
        <v>3</v>
      </c>
      <c r="CQ10" s="3">
        <v>57</v>
      </c>
      <c r="CR10" s="3">
        <v>2.34</v>
      </c>
      <c r="CS10" s="3">
        <v>17.72</v>
      </c>
      <c r="CT10" s="3">
        <v>254</v>
      </c>
      <c r="CU10" s="3">
        <v>131</v>
      </c>
      <c r="CV10" s="3">
        <v>42</v>
      </c>
      <c r="CW10" s="3">
        <v>50</v>
      </c>
      <c r="CX10" s="3">
        <v>4</v>
      </c>
      <c r="CY10" s="3">
        <v>4</v>
      </c>
      <c r="CZ10" s="3" t="s">
        <v>268</v>
      </c>
      <c r="DA10" s="3">
        <v>0.9</v>
      </c>
      <c r="DB10" s="3">
        <v>9.67</v>
      </c>
      <c r="DC10" s="3">
        <v>372</v>
      </c>
      <c r="DD10" s="3">
        <v>121</v>
      </c>
      <c r="DE10" s="3">
        <v>23</v>
      </c>
      <c r="DF10" s="3">
        <v>66</v>
      </c>
      <c r="DG10" s="3">
        <v>6</v>
      </c>
      <c r="DH10" s="3">
        <v>5</v>
      </c>
      <c r="DI10" s="3" t="s">
        <v>268</v>
      </c>
      <c r="DJ10" s="3">
        <v>0.9</v>
      </c>
      <c r="DK10" s="3">
        <v>0</v>
      </c>
      <c r="DM10" t="s">
        <v>269</v>
      </c>
      <c r="DN10" t="s">
        <v>283</v>
      </c>
      <c r="DO10" s="47" t="str">
        <f t="shared" si="0"/>
        <v>6</v>
      </c>
      <c r="DP10" s="47">
        <v>0</v>
      </c>
      <c r="DQ10" s="47" t="s">
        <v>11</v>
      </c>
      <c r="DR10" s="47">
        <f t="shared" si="1"/>
        <v>0</v>
      </c>
      <c r="DS10" s="47" t="s">
        <v>11</v>
      </c>
      <c r="DT10" s="47">
        <f>(BK10-BH10)/3/U10</f>
        <v>27.210884353741498</v>
      </c>
      <c r="DU10" s="48">
        <f t="shared" si="2"/>
        <v>90.6515580736544</v>
      </c>
      <c r="DV10" s="47">
        <f t="shared" si="4"/>
        <v>14</v>
      </c>
      <c r="DW10" s="49">
        <f t="shared" si="3"/>
        <v>3.6874999999999991E-2</v>
      </c>
    </row>
    <row r="11" spans="1:127" ht="19.95" customHeight="1" x14ac:dyDescent="0.25">
      <c r="A11" s="3">
        <v>949955</v>
      </c>
      <c r="B11" s="3" t="s">
        <v>316</v>
      </c>
      <c r="C11" s="3">
        <v>1</v>
      </c>
      <c r="D11" s="3">
        <v>2</v>
      </c>
      <c r="E11" s="3">
        <v>0</v>
      </c>
      <c r="F11" s="51">
        <v>42327</v>
      </c>
      <c r="G11" s="51">
        <v>42355</v>
      </c>
      <c r="H11" s="3">
        <v>28</v>
      </c>
      <c r="I11" s="3">
        <v>2</v>
      </c>
      <c r="J11" s="3"/>
      <c r="K11" s="3"/>
      <c r="L11" s="3" t="s">
        <v>262</v>
      </c>
      <c r="M11" s="3">
        <v>0</v>
      </c>
      <c r="N11" s="3">
        <v>0</v>
      </c>
      <c r="O11" s="3">
        <v>1</v>
      </c>
      <c r="P11" s="3">
        <v>0</v>
      </c>
      <c r="Q11" s="3">
        <v>14</v>
      </c>
      <c r="R11" s="3">
        <v>13</v>
      </c>
      <c r="S11" s="3">
        <v>4</v>
      </c>
      <c r="T11" s="3">
        <v>3.64</v>
      </c>
      <c r="U11" s="3">
        <v>3.69</v>
      </c>
      <c r="V11" s="3">
        <v>0</v>
      </c>
      <c r="W11" s="3">
        <v>0</v>
      </c>
      <c r="X11" s="3">
        <v>0</v>
      </c>
      <c r="Y11" s="3">
        <v>41</v>
      </c>
      <c r="Z11" s="3">
        <v>0</v>
      </c>
      <c r="AA11" s="3">
        <v>10</v>
      </c>
      <c r="AB11" s="3">
        <v>10</v>
      </c>
      <c r="AC11" s="3">
        <v>10</v>
      </c>
      <c r="AD11" s="3">
        <v>1</v>
      </c>
      <c r="AE11" s="3"/>
      <c r="AF11" s="3"/>
      <c r="AG11" s="3" t="s">
        <v>11</v>
      </c>
      <c r="AH11" s="51">
        <v>42336</v>
      </c>
      <c r="AI11" s="3">
        <v>23</v>
      </c>
      <c r="AJ11" s="3" t="s">
        <v>285</v>
      </c>
      <c r="AK11" s="3" t="s">
        <v>279</v>
      </c>
      <c r="AL11" s="3">
        <v>1</v>
      </c>
      <c r="AM11" s="3" t="s">
        <v>11</v>
      </c>
      <c r="AN11" s="3">
        <v>3</v>
      </c>
      <c r="AO11" s="3" t="s">
        <v>11</v>
      </c>
      <c r="AP11" s="3" t="s">
        <v>11</v>
      </c>
      <c r="AQ11" s="3" t="s">
        <v>281</v>
      </c>
      <c r="AR11" s="3" t="s">
        <v>11</v>
      </c>
      <c r="AS11" s="3" t="s">
        <v>11</v>
      </c>
      <c r="AT11" s="3" t="s">
        <v>266</v>
      </c>
      <c r="AU11" s="3">
        <v>4</v>
      </c>
      <c r="AV11" s="3">
        <v>1</v>
      </c>
      <c r="AW11" s="3">
        <v>4</v>
      </c>
      <c r="AX11" s="3">
        <v>1</v>
      </c>
      <c r="AY11" s="3" t="s">
        <v>296</v>
      </c>
      <c r="AZ11" s="51">
        <v>42336</v>
      </c>
      <c r="BA11" s="51">
        <v>42336</v>
      </c>
      <c r="BB11" s="51">
        <v>42336</v>
      </c>
      <c r="BC11" s="51">
        <v>42354</v>
      </c>
      <c r="BD11" s="3">
        <v>2</v>
      </c>
      <c r="BE11" s="3">
        <v>1</v>
      </c>
      <c r="BF11" s="3">
        <v>10</v>
      </c>
      <c r="BG11" s="3">
        <v>13</v>
      </c>
      <c r="BH11" s="3">
        <v>180</v>
      </c>
      <c r="BI11" s="3">
        <v>390</v>
      </c>
      <c r="BJ11" s="3">
        <v>480</v>
      </c>
      <c r="BK11" s="3">
        <v>500</v>
      </c>
      <c r="BL11" s="3">
        <v>480</v>
      </c>
      <c r="BM11" s="3">
        <v>580</v>
      </c>
      <c r="BN11" s="3">
        <v>740</v>
      </c>
      <c r="BO11" s="3">
        <v>540</v>
      </c>
      <c r="BP11" s="3"/>
      <c r="BQ11" s="3">
        <v>28</v>
      </c>
      <c r="BR11" s="3">
        <v>28</v>
      </c>
      <c r="BS11" s="3">
        <v>640</v>
      </c>
      <c r="BT11" s="3">
        <v>640</v>
      </c>
      <c r="BU11" s="3">
        <v>4.0199999999999996</v>
      </c>
      <c r="BV11" s="3">
        <v>37.700000000000003</v>
      </c>
      <c r="BW11" s="3">
        <v>1</v>
      </c>
      <c r="BX11" s="3" t="s">
        <v>254</v>
      </c>
      <c r="BY11" s="3"/>
      <c r="BZ11" s="3"/>
      <c r="CA11" s="3"/>
      <c r="CB11" s="3"/>
      <c r="CC11" s="3"/>
      <c r="CD11" s="3"/>
      <c r="CE11" s="3"/>
      <c r="CF11" s="3">
        <v>2</v>
      </c>
      <c r="CG11" s="3"/>
      <c r="CH11" s="3"/>
      <c r="CI11" s="3"/>
      <c r="CJ11" s="3">
        <v>8.7100000000000009</v>
      </c>
      <c r="CK11" s="3">
        <v>498</v>
      </c>
      <c r="CL11" s="3">
        <v>125</v>
      </c>
      <c r="CM11" s="3">
        <v>75</v>
      </c>
      <c r="CN11" s="3">
        <v>22</v>
      </c>
      <c r="CO11" s="3"/>
      <c r="CP11" s="3">
        <v>3</v>
      </c>
      <c r="CQ11" s="3">
        <v>42</v>
      </c>
      <c r="CR11" s="3">
        <v>28.382999999999999</v>
      </c>
      <c r="CS11" s="3">
        <v>13.97</v>
      </c>
      <c r="CT11" s="3">
        <v>71</v>
      </c>
      <c r="CU11" s="3">
        <v>104</v>
      </c>
      <c r="CV11" s="3">
        <v>50</v>
      </c>
      <c r="CW11" s="3">
        <v>42</v>
      </c>
      <c r="CX11" s="3">
        <v>5</v>
      </c>
      <c r="CY11" s="3">
        <v>3</v>
      </c>
      <c r="CZ11" s="3">
        <v>28</v>
      </c>
      <c r="DA11" s="3">
        <v>2.399</v>
      </c>
      <c r="DB11" s="3">
        <v>13.55</v>
      </c>
      <c r="DC11" s="3">
        <v>767</v>
      </c>
      <c r="DD11" s="3">
        <v>85</v>
      </c>
      <c r="DE11" s="3">
        <v>28</v>
      </c>
      <c r="DF11" s="3">
        <v>60</v>
      </c>
      <c r="DG11" s="3">
        <v>8</v>
      </c>
      <c r="DH11" s="3">
        <v>4</v>
      </c>
      <c r="DI11" s="3" t="s">
        <v>268</v>
      </c>
      <c r="DJ11" s="3">
        <v>8.7999999999999995E-2</v>
      </c>
      <c r="DK11" s="3">
        <v>0</v>
      </c>
      <c r="DL11" t="s">
        <v>121</v>
      </c>
      <c r="DM11" t="s">
        <v>317</v>
      </c>
      <c r="DO11" s="47" t="str">
        <f t="shared" si="0"/>
        <v>3</v>
      </c>
      <c r="DP11" s="47">
        <v>0</v>
      </c>
      <c r="DQ11" s="47">
        <v>0</v>
      </c>
      <c r="DR11" s="47">
        <f t="shared" si="1"/>
        <v>0</v>
      </c>
      <c r="DS11" s="47" t="s">
        <v>11</v>
      </c>
      <c r="DT11" s="47">
        <f>(BO11-BH11)/7/U11</f>
        <v>13.937282229965158</v>
      </c>
      <c r="DU11" s="48">
        <f t="shared" si="2"/>
        <v>159.2039800995025</v>
      </c>
      <c r="DV11" s="47">
        <f t="shared" si="4"/>
        <v>18</v>
      </c>
      <c r="DW11" s="49">
        <f t="shared" si="3"/>
        <v>1.1785714285714273E-2</v>
      </c>
    </row>
    <row r="12" spans="1:127" ht="19.95" customHeight="1" x14ac:dyDescent="0.25">
      <c r="A12" s="3">
        <v>955764</v>
      </c>
      <c r="B12" s="3" t="s">
        <v>318</v>
      </c>
      <c r="C12" s="3">
        <v>1</v>
      </c>
      <c r="D12" s="3">
        <v>1</v>
      </c>
      <c r="E12" s="3">
        <v>0</v>
      </c>
      <c r="F12" s="51">
        <v>42363</v>
      </c>
      <c r="G12" s="51">
        <v>42376</v>
      </c>
      <c r="H12" s="3">
        <v>13</v>
      </c>
      <c r="I12" s="3">
        <v>2</v>
      </c>
      <c r="J12" s="3"/>
      <c r="K12" s="3" t="s">
        <v>319</v>
      </c>
      <c r="L12" s="3" t="s">
        <v>320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 t="s">
        <v>25</v>
      </c>
      <c r="T12" s="3">
        <v>3.7</v>
      </c>
      <c r="U12" s="3">
        <v>3.7</v>
      </c>
      <c r="V12" s="3">
        <v>0</v>
      </c>
      <c r="W12" s="3">
        <v>0</v>
      </c>
      <c r="X12" s="3">
        <v>0</v>
      </c>
      <c r="Y12" s="3">
        <v>40.299999999999997</v>
      </c>
      <c r="Z12" s="3">
        <v>1</v>
      </c>
      <c r="AA12" s="3" t="s">
        <v>11</v>
      </c>
      <c r="AB12" s="3" t="s">
        <v>11</v>
      </c>
      <c r="AC12" s="3" t="s">
        <v>11</v>
      </c>
      <c r="AD12" s="3">
        <v>2</v>
      </c>
      <c r="AE12" s="3">
        <v>5</v>
      </c>
      <c r="AF12" s="3"/>
      <c r="AG12" s="3" t="s">
        <v>320</v>
      </c>
      <c r="AH12" s="51">
        <v>42364</v>
      </c>
      <c r="AI12" s="3">
        <v>2</v>
      </c>
      <c r="AJ12" s="3" t="s">
        <v>314</v>
      </c>
      <c r="AK12" s="3" t="s">
        <v>279</v>
      </c>
      <c r="AL12" s="3">
        <v>1</v>
      </c>
      <c r="AM12" s="3" t="s">
        <v>11</v>
      </c>
      <c r="AN12" s="3" t="s">
        <v>291</v>
      </c>
      <c r="AO12" s="3" t="s">
        <v>11</v>
      </c>
      <c r="AP12" s="3" t="s">
        <v>11</v>
      </c>
      <c r="AQ12" s="3" t="s">
        <v>321</v>
      </c>
      <c r="AR12" s="3" t="s">
        <v>11</v>
      </c>
      <c r="AS12" s="3" t="s">
        <v>11</v>
      </c>
      <c r="AT12" s="3" t="s">
        <v>304</v>
      </c>
      <c r="AU12" s="3">
        <v>4</v>
      </c>
      <c r="AV12" s="3">
        <v>1</v>
      </c>
      <c r="AW12" s="3">
        <v>4</v>
      </c>
      <c r="AX12" s="3">
        <v>1</v>
      </c>
      <c r="AY12" s="3" t="s">
        <v>267</v>
      </c>
      <c r="AZ12" s="51">
        <v>42364</v>
      </c>
      <c r="BA12" s="51">
        <v>42365</v>
      </c>
      <c r="BB12" s="51">
        <v>42365</v>
      </c>
      <c r="BC12" s="51">
        <v>42376</v>
      </c>
      <c r="BD12" s="3">
        <v>2</v>
      </c>
      <c r="BE12" s="3">
        <v>0</v>
      </c>
      <c r="BF12" s="3">
        <v>1</v>
      </c>
      <c r="BG12" s="3">
        <v>6</v>
      </c>
      <c r="BH12" s="3">
        <v>50</v>
      </c>
      <c r="BI12" s="3">
        <v>210</v>
      </c>
      <c r="BJ12" s="3">
        <v>220</v>
      </c>
      <c r="BK12" s="3">
        <v>160</v>
      </c>
      <c r="BL12" s="3">
        <v>240</v>
      </c>
      <c r="BM12" s="3">
        <v>240</v>
      </c>
      <c r="BN12" s="3">
        <v>240</v>
      </c>
      <c r="BO12" s="3">
        <v>240</v>
      </c>
      <c r="BP12" s="3"/>
      <c r="BQ12" s="3">
        <v>10</v>
      </c>
      <c r="BR12" s="3"/>
      <c r="BS12" s="3"/>
      <c r="BT12" s="3">
        <v>240</v>
      </c>
      <c r="BU12" s="3">
        <v>3.88</v>
      </c>
      <c r="BV12" s="3">
        <v>37.5</v>
      </c>
      <c r="BW12" s="3">
        <v>1</v>
      </c>
      <c r="BX12" s="3" t="s">
        <v>254</v>
      </c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>
        <v>10.3</v>
      </c>
      <c r="CK12" s="3">
        <v>159</v>
      </c>
      <c r="CL12" s="3">
        <v>171</v>
      </c>
      <c r="CM12" s="3">
        <v>76</v>
      </c>
      <c r="CN12" s="3">
        <v>20</v>
      </c>
      <c r="CO12" s="3">
        <v>1</v>
      </c>
      <c r="CP12" s="3">
        <v>3</v>
      </c>
      <c r="CQ12" s="3" t="s">
        <v>268</v>
      </c>
      <c r="CR12" s="3">
        <v>13.347</v>
      </c>
      <c r="CS12" s="3">
        <v>9</v>
      </c>
      <c r="CT12" s="3">
        <v>123</v>
      </c>
      <c r="CU12" s="3">
        <v>132</v>
      </c>
      <c r="CV12" s="3">
        <v>66</v>
      </c>
      <c r="CW12" s="3">
        <v>25</v>
      </c>
      <c r="CX12" s="3">
        <v>3</v>
      </c>
      <c r="CY12" s="3">
        <v>6</v>
      </c>
      <c r="CZ12" s="3">
        <v>36</v>
      </c>
      <c r="DA12" s="3" t="s">
        <v>11</v>
      </c>
      <c r="DB12" s="3">
        <v>10.87</v>
      </c>
      <c r="DC12" s="3">
        <v>285</v>
      </c>
      <c r="DD12" s="3">
        <v>115</v>
      </c>
      <c r="DE12" s="3">
        <v>42</v>
      </c>
      <c r="DF12" s="3">
        <v>52</v>
      </c>
      <c r="DG12" s="3">
        <v>2</v>
      </c>
      <c r="DH12" s="3">
        <v>4</v>
      </c>
      <c r="DI12" s="3" t="s">
        <v>268</v>
      </c>
      <c r="DJ12" s="3" t="s">
        <v>11</v>
      </c>
      <c r="DK12" s="3">
        <v>0</v>
      </c>
      <c r="DL12" t="s">
        <v>122</v>
      </c>
      <c r="DM12" t="s">
        <v>322</v>
      </c>
      <c r="DO12" s="47" t="str">
        <f t="shared" si="0"/>
        <v>5</v>
      </c>
      <c r="DP12" s="47">
        <v>0</v>
      </c>
      <c r="DQ12" s="47" t="s">
        <v>11</v>
      </c>
      <c r="DR12" s="47">
        <f t="shared" si="1"/>
        <v>1</v>
      </c>
      <c r="DS12" s="47">
        <v>0</v>
      </c>
      <c r="DT12" s="47">
        <f>(BO12-BH12)/7/U12</f>
        <v>7.3359073359073355</v>
      </c>
      <c r="DU12" s="48">
        <f t="shared" si="2"/>
        <v>61.855670103092784</v>
      </c>
      <c r="DV12" s="47">
        <f t="shared" si="4"/>
        <v>9</v>
      </c>
      <c r="DW12" s="49">
        <f t="shared" si="3"/>
        <v>1.3846153846153824E-2</v>
      </c>
    </row>
    <row r="13" spans="1:127" ht="19.95" customHeight="1" x14ac:dyDescent="0.25">
      <c r="A13" s="2">
        <v>1062540</v>
      </c>
      <c r="B13" s="3" t="s">
        <v>323</v>
      </c>
      <c r="C13" s="3">
        <v>1</v>
      </c>
      <c r="D13" s="3">
        <v>2</v>
      </c>
      <c r="E13" s="3">
        <v>0</v>
      </c>
      <c r="F13" s="51">
        <v>42992</v>
      </c>
      <c r="G13" s="51">
        <v>43015</v>
      </c>
      <c r="H13" s="3">
        <v>23</v>
      </c>
      <c r="I13" s="3">
        <v>2</v>
      </c>
      <c r="J13" s="3"/>
      <c r="K13" s="3" t="s">
        <v>6</v>
      </c>
      <c r="L13" s="3" t="s">
        <v>262</v>
      </c>
      <c r="M13" s="3">
        <v>0</v>
      </c>
      <c r="N13" s="3">
        <v>0</v>
      </c>
      <c r="O13" s="3">
        <v>1</v>
      </c>
      <c r="P13" s="3">
        <v>0</v>
      </c>
      <c r="Q13" s="3">
        <v>5</v>
      </c>
      <c r="R13" s="3">
        <v>5</v>
      </c>
      <c r="S13" s="3" t="s">
        <v>15</v>
      </c>
      <c r="T13" s="3">
        <v>3.35</v>
      </c>
      <c r="U13" s="3">
        <v>3.24</v>
      </c>
      <c r="V13" s="3">
        <v>0</v>
      </c>
      <c r="W13" s="3">
        <v>0</v>
      </c>
      <c r="X13" s="3">
        <v>0</v>
      </c>
      <c r="Y13" s="3">
        <v>40.299999999999997</v>
      </c>
      <c r="Z13" s="3">
        <v>0</v>
      </c>
      <c r="AA13" s="3" t="s">
        <v>11</v>
      </c>
      <c r="AB13" s="3" t="s">
        <v>11</v>
      </c>
      <c r="AC13" s="3" t="s">
        <v>11</v>
      </c>
      <c r="AD13" s="3">
        <v>6</v>
      </c>
      <c r="AE13" s="3">
        <v>5</v>
      </c>
      <c r="AF13" s="3"/>
      <c r="AG13" s="3" t="s">
        <v>320</v>
      </c>
      <c r="AH13" s="51">
        <v>42994</v>
      </c>
      <c r="AI13" s="3">
        <v>7</v>
      </c>
      <c r="AJ13" s="3" t="s">
        <v>324</v>
      </c>
      <c r="AK13" s="52" t="s">
        <v>273</v>
      </c>
      <c r="AL13" s="3">
        <v>1</v>
      </c>
      <c r="AM13" s="3"/>
      <c r="AN13" s="3">
        <v>5</v>
      </c>
      <c r="AO13" s="3"/>
      <c r="AP13" s="3">
        <v>20</v>
      </c>
      <c r="AQ13" s="3"/>
      <c r="AR13" s="3">
        <v>50</v>
      </c>
      <c r="AS13" s="3">
        <v>100</v>
      </c>
      <c r="AT13" s="3" t="s">
        <v>304</v>
      </c>
      <c r="AU13" s="23" t="s">
        <v>67</v>
      </c>
      <c r="AV13" s="3">
        <v>1</v>
      </c>
      <c r="AW13" s="23" t="s">
        <v>67</v>
      </c>
      <c r="AX13" s="3">
        <v>1</v>
      </c>
      <c r="AY13" s="3" t="s">
        <v>267</v>
      </c>
      <c r="AZ13" s="51">
        <v>42994</v>
      </c>
      <c r="BA13" s="51">
        <v>42995</v>
      </c>
      <c r="BB13" s="51">
        <v>42994</v>
      </c>
      <c r="BC13" s="51">
        <v>43008</v>
      </c>
      <c r="BD13" s="3">
        <v>1</v>
      </c>
      <c r="BE13" s="3">
        <v>0</v>
      </c>
      <c r="BF13" s="3">
        <v>1</v>
      </c>
      <c r="BG13" s="3">
        <v>5</v>
      </c>
      <c r="BH13" s="3">
        <v>70</v>
      </c>
      <c r="BI13" s="3">
        <v>100</v>
      </c>
      <c r="BJ13" s="3">
        <v>160</v>
      </c>
      <c r="BK13" s="3">
        <v>160</v>
      </c>
      <c r="BL13" s="3">
        <v>240</v>
      </c>
      <c r="BM13" s="3">
        <v>400</v>
      </c>
      <c r="BN13" s="3">
        <v>400</v>
      </c>
      <c r="BO13" s="3">
        <v>400</v>
      </c>
      <c r="BP13" s="3"/>
      <c r="BQ13" s="3">
        <v>15</v>
      </c>
      <c r="BR13" s="3">
        <v>16</v>
      </c>
      <c r="BS13" s="3">
        <v>400</v>
      </c>
      <c r="BT13" s="3">
        <v>400</v>
      </c>
      <c r="BU13" s="3">
        <v>3.5</v>
      </c>
      <c r="BV13" s="3">
        <v>37.4</v>
      </c>
      <c r="BW13" s="3">
        <v>1</v>
      </c>
      <c r="BX13" s="3">
        <v>3</v>
      </c>
      <c r="BY13" s="3" t="s">
        <v>21</v>
      </c>
      <c r="BZ13" s="3">
        <v>0</v>
      </c>
      <c r="CA13" s="3">
        <v>0</v>
      </c>
      <c r="CB13" s="3">
        <v>0</v>
      </c>
      <c r="CC13" s="3"/>
      <c r="CD13" s="3">
        <v>1</v>
      </c>
      <c r="CE13" s="3">
        <v>0</v>
      </c>
      <c r="CF13" s="3">
        <v>2</v>
      </c>
      <c r="CG13" s="3"/>
      <c r="CH13" s="3"/>
      <c r="CI13" s="3"/>
      <c r="CJ13" s="3">
        <v>8.66</v>
      </c>
      <c r="CK13" s="3">
        <v>164</v>
      </c>
      <c r="CL13" s="3">
        <v>181</v>
      </c>
      <c r="CM13" s="3">
        <v>77</v>
      </c>
      <c r="CN13" s="3">
        <v>15</v>
      </c>
      <c r="CO13" s="3">
        <v>2</v>
      </c>
      <c r="CP13" s="3">
        <v>6</v>
      </c>
      <c r="CQ13" s="3">
        <v>89</v>
      </c>
      <c r="CR13" s="3" t="s">
        <v>325</v>
      </c>
      <c r="CS13" s="3">
        <v>14.98</v>
      </c>
      <c r="CT13" s="3">
        <v>441</v>
      </c>
      <c r="CU13" s="3">
        <v>128</v>
      </c>
      <c r="CV13" s="3">
        <v>76</v>
      </c>
      <c r="CW13" s="3">
        <v>14</v>
      </c>
      <c r="CX13" s="3">
        <v>4</v>
      </c>
      <c r="CY13" s="3">
        <v>6</v>
      </c>
      <c r="CZ13" s="3" t="s">
        <v>268</v>
      </c>
      <c r="DA13" s="3">
        <v>3.5999999999999997E-2</v>
      </c>
      <c r="DB13" s="3">
        <v>8.67</v>
      </c>
      <c r="DC13" s="3">
        <v>310</v>
      </c>
      <c r="DD13" s="3">
        <v>104</v>
      </c>
      <c r="DE13" s="3">
        <v>47</v>
      </c>
      <c r="DF13" s="3">
        <v>44</v>
      </c>
      <c r="DG13" s="3">
        <v>2</v>
      </c>
      <c r="DH13" s="3">
        <v>7</v>
      </c>
      <c r="DI13" s="3" t="s">
        <v>268</v>
      </c>
      <c r="DJ13" s="3">
        <v>0.17100000000000001</v>
      </c>
      <c r="DK13" s="3">
        <v>0</v>
      </c>
      <c r="DM13" t="s">
        <v>269</v>
      </c>
      <c r="DN13" t="s">
        <v>326</v>
      </c>
      <c r="DO13" s="47" t="str">
        <f t="shared" si="0"/>
        <v>4</v>
      </c>
      <c r="DP13" s="47">
        <v>0</v>
      </c>
      <c r="DQ13" s="47" t="s">
        <v>11</v>
      </c>
      <c r="DR13" s="47">
        <f t="shared" si="1"/>
        <v>1</v>
      </c>
      <c r="DS13" s="47">
        <v>0</v>
      </c>
      <c r="DT13" s="47">
        <f>(BO13-BH13)/7/U13</f>
        <v>14.550264550264551</v>
      </c>
      <c r="DU13" s="48">
        <f t="shared" si="2"/>
        <v>114.28571428571429</v>
      </c>
      <c r="DV13" s="47">
        <f t="shared" si="4"/>
        <v>14</v>
      </c>
      <c r="DW13" s="49">
        <f t="shared" si="3"/>
        <v>1.1304347826086946E-2</v>
      </c>
    </row>
    <row r="14" spans="1:127" ht="19.95" customHeight="1" x14ac:dyDescent="0.25">
      <c r="A14" s="3">
        <v>1020250</v>
      </c>
      <c r="B14" s="3" t="s">
        <v>327</v>
      </c>
      <c r="C14" s="3">
        <v>1</v>
      </c>
      <c r="D14" s="3">
        <v>1</v>
      </c>
      <c r="E14" s="3">
        <v>0</v>
      </c>
      <c r="F14" s="51">
        <v>42745</v>
      </c>
      <c r="G14" s="51">
        <v>42765</v>
      </c>
      <c r="H14" s="3">
        <v>20</v>
      </c>
      <c r="I14" s="3">
        <v>2</v>
      </c>
      <c r="J14" s="3"/>
      <c r="K14" s="3" t="s">
        <v>328</v>
      </c>
      <c r="L14" s="3" t="s">
        <v>320</v>
      </c>
      <c r="M14" s="3">
        <v>0</v>
      </c>
      <c r="N14" s="3">
        <v>0</v>
      </c>
      <c r="O14" s="3">
        <v>1</v>
      </c>
      <c r="P14" s="3">
        <v>0</v>
      </c>
      <c r="Q14" s="3">
        <v>6</v>
      </c>
      <c r="R14" s="3">
        <v>6</v>
      </c>
      <c r="S14" s="3">
        <v>2</v>
      </c>
      <c r="T14" s="3">
        <v>4.3</v>
      </c>
      <c r="U14" s="3">
        <v>3.91</v>
      </c>
      <c r="V14" s="3">
        <v>0</v>
      </c>
      <c r="W14" s="3">
        <v>0</v>
      </c>
      <c r="X14" s="3">
        <v>0</v>
      </c>
      <c r="Y14" s="3">
        <v>37.4</v>
      </c>
      <c r="Z14" s="3"/>
      <c r="AA14" s="3" t="s">
        <v>11</v>
      </c>
      <c r="AB14" s="3" t="s">
        <v>11</v>
      </c>
      <c r="AC14" s="3" t="s">
        <v>11</v>
      </c>
      <c r="AD14" s="3">
        <v>6</v>
      </c>
      <c r="AE14" s="3"/>
      <c r="AF14" s="3"/>
      <c r="AG14" s="3" t="s">
        <v>11</v>
      </c>
      <c r="AH14" s="51">
        <v>42746</v>
      </c>
      <c r="AI14" s="3">
        <v>7</v>
      </c>
      <c r="AJ14" s="3" t="s">
        <v>301</v>
      </c>
      <c r="AK14" s="3" t="s">
        <v>310</v>
      </c>
      <c r="AL14" s="3">
        <v>1</v>
      </c>
      <c r="AM14" s="3" t="s">
        <v>11</v>
      </c>
      <c r="AN14" s="3">
        <v>3</v>
      </c>
      <c r="AO14" s="3" t="s">
        <v>11</v>
      </c>
      <c r="AP14" s="3" t="s">
        <v>11</v>
      </c>
      <c r="AQ14" s="3" t="s">
        <v>11</v>
      </c>
      <c r="AR14" s="3" t="s">
        <v>11</v>
      </c>
      <c r="AS14" s="3" t="s">
        <v>11</v>
      </c>
      <c r="AT14" s="3" t="s">
        <v>304</v>
      </c>
      <c r="AU14" s="3">
        <v>4</v>
      </c>
      <c r="AV14" s="3">
        <v>1</v>
      </c>
      <c r="AW14" s="23" t="s">
        <v>67</v>
      </c>
      <c r="AX14" s="3">
        <v>1</v>
      </c>
      <c r="AY14" s="3" t="s">
        <v>305</v>
      </c>
      <c r="AZ14" s="51">
        <v>42746</v>
      </c>
      <c r="BA14" s="51">
        <v>42747</v>
      </c>
      <c r="BB14" s="51">
        <v>42747</v>
      </c>
      <c r="BC14" s="51">
        <v>42759</v>
      </c>
      <c r="BD14" s="3">
        <v>1</v>
      </c>
      <c r="BE14" s="3">
        <v>0</v>
      </c>
      <c r="BF14" s="3">
        <v>1</v>
      </c>
      <c r="BG14" s="3">
        <v>7</v>
      </c>
      <c r="BH14" s="3">
        <v>50</v>
      </c>
      <c r="BI14" s="3">
        <v>100</v>
      </c>
      <c r="BJ14" s="3">
        <v>180</v>
      </c>
      <c r="BK14" s="3">
        <v>240</v>
      </c>
      <c r="BL14" s="3">
        <v>240</v>
      </c>
      <c r="BM14" s="3">
        <v>320</v>
      </c>
      <c r="BN14" s="3">
        <v>320</v>
      </c>
      <c r="BO14" s="3">
        <v>320</v>
      </c>
      <c r="BP14" s="3"/>
      <c r="BQ14" s="3">
        <v>14</v>
      </c>
      <c r="BR14" s="3">
        <v>20</v>
      </c>
      <c r="BS14" s="3">
        <v>620</v>
      </c>
      <c r="BT14" s="3">
        <v>620</v>
      </c>
      <c r="BU14" s="3">
        <v>4.07</v>
      </c>
      <c r="BV14" s="3"/>
      <c r="BW14" s="3"/>
      <c r="BX14" s="3">
        <v>1</v>
      </c>
      <c r="BY14" s="3">
        <v>4</v>
      </c>
      <c r="BZ14" s="3">
        <v>0</v>
      </c>
      <c r="CA14" s="3">
        <v>0</v>
      </c>
      <c r="CB14" s="3">
        <v>0</v>
      </c>
      <c r="CC14" s="3"/>
      <c r="CD14" s="3">
        <v>0</v>
      </c>
      <c r="CE14" s="3">
        <v>0</v>
      </c>
      <c r="CF14" s="3"/>
      <c r="CG14" s="3"/>
      <c r="CH14" s="3" t="s">
        <v>329</v>
      </c>
      <c r="CI14" s="3"/>
      <c r="CJ14" s="3">
        <v>8.27</v>
      </c>
      <c r="CK14" s="3">
        <v>363</v>
      </c>
      <c r="CL14" s="3">
        <v>155</v>
      </c>
      <c r="CM14" s="3">
        <v>79</v>
      </c>
      <c r="CN14" s="3">
        <v>16</v>
      </c>
      <c r="CO14" s="3"/>
      <c r="CP14" s="3">
        <v>5</v>
      </c>
      <c r="CQ14" s="3">
        <v>23</v>
      </c>
      <c r="CR14" s="3" t="s">
        <v>325</v>
      </c>
      <c r="CS14" s="3">
        <v>21.4</v>
      </c>
      <c r="CT14" s="3">
        <v>266</v>
      </c>
      <c r="CU14" s="3">
        <v>118</v>
      </c>
      <c r="CV14" s="3">
        <v>72</v>
      </c>
      <c r="CW14" s="3">
        <v>14</v>
      </c>
      <c r="CX14" s="3">
        <v>2</v>
      </c>
      <c r="CY14" s="3">
        <v>1</v>
      </c>
      <c r="CZ14" s="3">
        <v>11</v>
      </c>
      <c r="DA14" s="3">
        <v>1.276</v>
      </c>
      <c r="DB14" s="3">
        <v>9.9600000000000009</v>
      </c>
      <c r="DC14" s="3">
        <v>472</v>
      </c>
      <c r="DD14" s="3">
        <v>87</v>
      </c>
      <c r="DE14" s="3">
        <v>40</v>
      </c>
      <c r="DF14" s="3">
        <v>53</v>
      </c>
      <c r="DG14" s="3">
        <v>2</v>
      </c>
      <c r="DH14" s="3">
        <v>5</v>
      </c>
      <c r="DI14" s="3" t="s">
        <v>268</v>
      </c>
      <c r="DJ14" s="3">
        <v>3.9E-2</v>
      </c>
      <c r="DK14" s="3">
        <v>0</v>
      </c>
      <c r="DM14" t="s">
        <v>269</v>
      </c>
      <c r="DO14" s="47" t="str">
        <f t="shared" si="0"/>
        <v>6</v>
      </c>
      <c r="DP14" s="47">
        <v>0</v>
      </c>
      <c r="DQ14" s="47" t="s">
        <v>11</v>
      </c>
      <c r="DR14" s="47">
        <f t="shared" si="1"/>
        <v>0</v>
      </c>
      <c r="DS14" s="47" t="s">
        <v>11</v>
      </c>
      <c r="DT14" s="47">
        <f>(BO14-BH14)/7/U14</f>
        <v>9.8648154914139567</v>
      </c>
      <c r="DU14" s="48">
        <f t="shared" si="2"/>
        <v>152.33415233415232</v>
      </c>
      <c r="DV14" s="47">
        <f t="shared" si="4"/>
        <v>13</v>
      </c>
      <c r="DW14" s="49">
        <f t="shared" si="3"/>
        <v>8.0000000000000071E-3</v>
      </c>
    </row>
    <row r="15" spans="1:127" ht="19.95" customHeight="1" x14ac:dyDescent="0.25">
      <c r="A15" s="3">
        <v>1027130</v>
      </c>
      <c r="B15" s="3" t="s">
        <v>330</v>
      </c>
      <c r="C15" s="3">
        <v>1</v>
      </c>
      <c r="D15" s="3">
        <v>2</v>
      </c>
      <c r="E15" s="3">
        <v>0</v>
      </c>
      <c r="F15" s="51">
        <v>42786</v>
      </c>
      <c r="G15" s="51">
        <v>42797</v>
      </c>
      <c r="H15" s="3">
        <v>11</v>
      </c>
      <c r="I15" s="3">
        <v>2</v>
      </c>
      <c r="J15" s="3"/>
      <c r="K15" s="3"/>
      <c r="L15" s="3" t="s">
        <v>256</v>
      </c>
      <c r="M15" s="3">
        <v>0</v>
      </c>
      <c r="N15" s="3">
        <v>0</v>
      </c>
      <c r="O15" s="3">
        <v>1</v>
      </c>
      <c r="P15" s="3">
        <v>0</v>
      </c>
      <c r="Q15" s="3">
        <v>6</v>
      </c>
      <c r="R15" s="3">
        <v>6</v>
      </c>
      <c r="S15" s="3">
        <v>7</v>
      </c>
      <c r="T15" s="3">
        <v>2.7</v>
      </c>
      <c r="U15" s="3">
        <v>2.61</v>
      </c>
      <c r="V15" s="3">
        <v>0</v>
      </c>
      <c r="W15" s="3">
        <v>0</v>
      </c>
      <c r="X15" s="3">
        <v>0</v>
      </c>
      <c r="Y15" s="3">
        <v>37.4</v>
      </c>
      <c r="Z15" s="3">
        <v>1</v>
      </c>
      <c r="AA15" s="3">
        <v>5</v>
      </c>
      <c r="AB15" s="3">
        <v>8</v>
      </c>
      <c r="AC15" s="3">
        <v>8</v>
      </c>
      <c r="AD15" s="3">
        <v>2</v>
      </c>
      <c r="AE15" s="3"/>
      <c r="AF15" s="3"/>
      <c r="AG15" s="3" t="s">
        <v>11</v>
      </c>
      <c r="AH15" s="51">
        <v>42786</v>
      </c>
      <c r="AI15" s="3">
        <v>6</v>
      </c>
      <c r="AJ15" s="3" t="s">
        <v>331</v>
      </c>
      <c r="AK15" s="52" t="s">
        <v>279</v>
      </c>
      <c r="AL15" s="3">
        <v>1</v>
      </c>
      <c r="AM15" s="3" t="s">
        <v>11</v>
      </c>
      <c r="AN15" s="3">
        <v>3</v>
      </c>
      <c r="AO15" s="3" t="s">
        <v>11</v>
      </c>
      <c r="AP15" s="3" t="s">
        <v>11</v>
      </c>
      <c r="AQ15" s="3" t="s">
        <v>332</v>
      </c>
      <c r="AR15" s="3" t="s">
        <v>11</v>
      </c>
      <c r="AS15" s="3" t="s">
        <v>11</v>
      </c>
      <c r="AT15" s="3" t="s">
        <v>333</v>
      </c>
      <c r="AU15" s="23" t="s">
        <v>67</v>
      </c>
      <c r="AV15" s="3">
        <v>1</v>
      </c>
      <c r="AW15" s="23" t="s">
        <v>67</v>
      </c>
      <c r="AX15" s="3">
        <v>1</v>
      </c>
      <c r="AY15" s="3" t="s">
        <v>276</v>
      </c>
      <c r="AZ15" s="51">
        <v>42787</v>
      </c>
      <c r="BA15" s="51">
        <v>75658</v>
      </c>
      <c r="BB15" s="51">
        <v>42787</v>
      </c>
      <c r="BC15" s="51">
        <v>42794</v>
      </c>
      <c r="BD15" s="3">
        <v>1</v>
      </c>
      <c r="BE15" s="3">
        <v>0</v>
      </c>
      <c r="BF15" s="3">
        <v>1</v>
      </c>
      <c r="BG15" s="3">
        <v>6</v>
      </c>
      <c r="BH15" s="3">
        <v>90</v>
      </c>
      <c r="BI15" s="3">
        <v>220</v>
      </c>
      <c r="BJ15" s="3">
        <v>240</v>
      </c>
      <c r="BK15" s="3">
        <v>240</v>
      </c>
      <c r="BL15" s="3">
        <v>240</v>
      </c>
      <c r="BM15" s="3">
        <v>260</v>
      </c>
      <c r="BN15" s="3"/>
      <c r="BO15" s="3"/>
      <c r="BP15" s="3"/>
      <c r="BQ15" s="3">
        <v>9</v>
      </c>
      <c r="BR15" s="3"/>
      <c r="BS15" s="3"/>
      <c r="BT15" s="3">
        <v>260</v>
      </c>
      <c r="BU15" s="3">
        <v>2.72</v>
      </c>
      <c r="BV15" s="3"/>
      <c r="BW15" s="3"/>
      <c r="BX15" s="3">
        <v>1</v>
      </c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>
        <v>20.91</v>
      </c>
      <c r="CK15" s="3">
        <v>282</v>
      </c>
      <c r="CL15" s="3">
        <v>130</v>
      </c>
      <c r="CM15" s="3">
        <v>63</v>
      </c>
      <c r="CN15" s="3">
        <v>32</v>
      </c>
      <c r="CO15" s="3">
        <v>2</v>
      </c>
      <c r="CP15" s="3">
        <v>3</v>
      </c>
      <c r="CQ15" s="3">
        <v>16</v>
      </c>
      <c r="CR15" s="3">
        <v>3.1040000000000001</v>
      </c>
      <c r="CS15" s="3">
        <v>18.62</v>
      </c>
      <c r="CT15" s="3">
        <v>257</v>
      </c>
      <c r="CU15" s="3">
        <v>111</v>
      </c>
      <c r="CV15" s="3">
        <v>68</v>
      </c>
      <c r="CW15" s="3">
        <v>21</v>
      </c>
      <c r="CX15" s="3">
        <v>4</v>
      </c>
      <c r="CY15" s="3">
        <v>7</v>
      </c>
      <c r="CZ15" s="3" t="s">
        <v>268</v>
      </c>
      <c r="DA15" s="3">
        <v>1.0009999999999999</v>
      </c>
      <c r="DB15" s="3">
        <v>7.68</v>
      </c>
      <c r="DC15" s="3">
        <v>376</v>
      </c>
      <c r="DD15" s="3">
        <v>94</v>
      </c>
      <c r="DE15" s="3">
        <v>24</v>
      </c>
      <c r="DF15" s="3">
        <v>62</v>
      </c>
      <c r="DG15" s="3">
        <v>6</v>
      </c>
      <c r="DH15" s="3">
        <v>8</v>
      </c>
      <c r="DI15" s="3" t="s">
        <v>268</v>
      </c>
      <c r="DJ15" s="3">
        <v>5.5E-2</v>
      </c>
      <c r="DK15" s="3">
        <v>0</v>
      </c>
      <c r="DL15" t="s">
        <v>123</v>
      </c>
      <c r="DM15" t="s">
        <v>334</v>
      </c>
      <c r="DN15" t="s">
        <v>307</v>
      </c>
      <c r="DO15" s="47" t="str">
        <f t="shared" si="0"/>
        <v>5</v>
      </c>
      <c r="DP15" s="47">
        <v>0</v>
      </c>
      <c r="DQ15" s="47">
        <v>1</v>
      </c>
      <c r="DR15" s="47">
        <f t="shared" si="1"/>
        <v>0</v>
      </c>
      <c r="DS15" s="47" t="s">
        <v>11</v>
      </c>
      <c r="DT15" s="47">
        <f>(BM15-BH15)/5/U15</f>
        <v>13.026819923371647</v>
      </c>
      <c r="DU15" s="48">
        <f t="shared" si="2"/>
        <v>95.588235294117638</v>
      </c>
      <c r="DV15" s="47">
        <f t="shared" si="4"/>
        <v>8</v>
      </c>
      <c r="DW15" s="49">
        <f t="shared" si="3"/>
        <v>1.000000000000003E-2</v>
      </c>
    </row>
    <row r="16" spans="1:127" ht="19.95" customHeight="1" x14ac:dyDescent="0.25">
      <c r="A16" s="3">
        <v>1076769</v>
      </c>
      <c r="B16" s="3" t="s">
        <v>335</v>
      </c>
      <c r="C16" s="3">
        <v>1</v>
      </c>
      <c r="D16" s="3">
        <v>2</v>
      </c>
      <c r="E16" s="4">
        <v>0</v>
      </c>
      <c r="F16" s="53">
        <v>43073</v>
      </c>
      <c r="G16" s="53">
        <v>43090</v>
      </c>
      <c r="H16" s="4">
        <v>17</v>
      </c>
      <c r="I16" s="4">
        <v>2</v>
      </c>
      <c r="J16" s="4"/>
      <c r="K16" s="4"/>
      <c r="L16" s="4" t="s">
        <v>256</v>
      </c>
      <c r="M16" s="4">
        <v>0</v>
      </c>
      <c r="N16" s="4">
        <v>0</v>
      </c>
      <c r="O16" s="4">
        <v>1</v>
      </c>
      <c r="P16" s="4">
        <v>0</v>
      </c>
      <c r="Q16" s="4">
        <v>6</v>
      </c>
      <c r="R16" s="4">
        <v>6</v>
      </c>
      <c r="S16" s="4">
        <v>7</v>
      </c>
      <c r="T16" s="4">
        <v>3.9</v>
      </c>
      <c r="U16" s="4">
        <v>3.55</v>
      </c>
      <c r="V16" s="4">
        <v>0</v>
      </c>
      <c r="W16" s="4">
        <v>0</v>
      </c>
      <c r="X16" s="4">
        <v>0</v>
      </c>
      <c r="Y16" s="4">
        <v>41.7</v>
      </c>
      <c r="Z16" s="4"/>
      <c r="AA16" s="4" t="s">
        <v>11</v>
      </c>
      <c r="AB16" s="4" t="s">
        <v>11</v>
      </c>
      <c r="AC16" s="4" t="s">
        <v>11</v>
      </c>
      <c r="AD16" s="4">
        <v>1</v>
      </c>
      <c r="AE16" s="4"/>
      <c r="AF16" s="4"/>
      <c r="AG16" s="4" t="s">
        <v>11</v>
      </c>
      <c r="AH16" s="53">
        <v>43074</v>
      </c>
      <c r="AI16" s="4">
        <v>7</v>
      </c>
      <c r="AJ16" s="4" t="s">
        <v>272</v>
      </c>
      <c r="AK16" s="4" t="s">
        <v>279</v>
      </c>
      <c r="AL16" s="4">
        <v>1</v>
      </c>
      <c r="AM16" s="4" t="s">
        <v>11</v>
      </c>
      <c r="AN16" s="4">
        <v>3</v>
      </c>
      <c r="AO16" s="4" t="s">
        <v>11</v>
      </c>
      <c r="AP16" s="4" t="s">
        <v>11</v>
      </c>
      <c r="AQ16" s="4" t="s">
        <v>332</v>
      </c>
      <c r="AR16" s="4" t="s">
        <v>11</v>
      </c>
      <c r="AS16" s="4" t="s">
        <v>11</v>
      </c>
      <c r="AT16" s="4" t="s">
        <v>336</v>
      </c>
      <c r="AU16" s="23" t="s">
        <v>67</v>
      </c>
      <c r="AV16" s="4">
        <v>1</v>
      </c>
      <c r="AW16" s="23" t="s">
        <v>67</v>
      </c>
      <c r="AX16" s="4">
        <v>1</v>
      </c>
      <c r="AY16" s="4" t="s">
        <v>276</v>
      </c>
      <c r="AZ16" s="53">
        <v>43074</v>
      </c>
      <c r="BA16" s="53">
        <v>43074</v>
      </c>
      <c r="BB16" s="53">
        <v>43074</v>
      </c>
      <c r="BC16" s="53">
        <v>43090</v>
      </c>
      <c r="BD16" s="4">
        <v>1</v>
      </c>
      <c r="BE16" s="4">
        <v>0</v>
      </c>
      <c r="BF16" s="4">
        <v>1</v>
      </c>
      <c r="BG16" s="4">
        <v>7</v>
      </c>
      <c r="BH16" s="4">
        <v>20</v>
      </c>
      <c r="BI16" s="4">
        <v>50</v>
      </c>
      <c r="BJ16" s="4">
        <v>80</v>
      </c>
      <c r="BK16" s="4">
        <v>110</v>
      </c>
      <c r="BL16" s="4">
        <v>220</v>
      </c>
      <c r="BM16" s="4">
        <v>320</v>
      </c>
      <c r="BN16" s="4">
        <v>320</v>
      </c>
      <c r="BO16" s="4">
        <v>420</v>
      </c>
      <c r="BP16" s="4"/>
      <c r="BQ16" s="4"/>
      <c r="BR16" s="4"/>
      <c r="BS16" s="4"/>
      <c r="BT16" s="4">
        <v>480</v>
      </c>
      <c r="BU16" s="4">
        <v>3.77</v>
      </c>
      <c r="BV16" s="4"/>
      <c r="BW16" s="4"/>
      <c r="BX16" s="4" t="s">
        <v>18</v>
      </c>
      <c r="BY16" s="4">
        <v>8</v>
      </c>
      <c r="BZ16" s="4"/>
      <c r="CA16" s="4"/>
      <c r="CB16" s="4"/>
      <c r="CC16" s="4"/>
      <c r="CD16" s="4"/>
      <c r="CE16" s="4"/>
      <c r="CF16" s="4">
        <v>2</v>
      </c>
      <c r="CG16" s="4"/>
      <c r="CH16" s="4"/>
      <c r="CI16" s="4"/>
      <c r="CJ16" s="4">
        <v>19.579999999999998</v>
      </c>
      <c r="CK16" s="4">
        <v>593</v>
      </c>
      <c r="CL16" s="4">
        <v>150</v>
      </c>
      <c r="CM16" s="4">
        <v>59</v>
      </c>
      <c r="CN16" s="4">
        <v>28</v>
      </c>
      <c r="CO16" s="4">
        <v>8</v>
      </c>
      <c r="CP16" s="4">
        <v>5</v>
      </c>
      <c r="CQ16" s="4" t="s">
        <v>268</v>
      </c>
      <c r="CR16" s="4">
        <v>0.35</v>
      </c>
      <c r="CS16" s="4">
        <v>16.53</v>
      </c>
      <c r="CT16" s="4">
        <v>778</v>
      </c>
      <c r="CU16" s="4">
        <v>120</v>
      </c>
      <c r="CV16" s="4">
        <v>61</v>
      </c>
      <c r="CW16" s="4">
        <v>26</v>
      </c>
      <c r="CX16" s="4">
        <v>8</v>
      </c>
      <c r="CY16" s="4">
        <v>5</v>
      </c>
      <c r="CZ16" s="4">
        <v>14</v>
      </c>
      <c r="DA16" s="4">
        <v>0.77500000000000002</v>
      </c>
      <c r="DB16" s="4">
        <v>12.73</v>
      </c>
      <c r="DC16" s="4">
        <v>548</v>
      </c>
      <c r="DD16" s="4">
        <v>107</v>
      </c>
      <c r="DE16" s="4">
        <v>56</v>
      </c>
      <c r="DF16" s="4">
        <v>30</v>
      </c>
      <c r="DG16" s="4">
        <v>9</v>
      </c>
      <c r="DH16" s="4">
        <v>5</v>
      </c>
      <c r="DI16" s="4" t="s">
        <v>268</v>
      </c>
      <c r="DJ16" s="4">
        <v>0.184</v>
      </c>
      <c r="DK16" s="4">
        <v>0</v>
      </c>
      <c r="DL16" t="s">
        <v>124</v>
      </c>
      <c r="DM16" t="s">
        <v>307</v>
      </c>
      <c r="DO16" s="47" t="str">
        <f t="shared" si="0"/>
        <v>6</v>
      </c>
      <c r="DP16" s="47">
        <v>0</v>
      </c>
      <c r="DQ16" s="47" t="s">
        <v>11</v>
      </c>
      <c r="DR16" s="47">
        <f t="shared" si="1"/>
        <v>0</v>
      </c>
      <c r="DS16" s="47" t="s">
        <v>11</v>
      </c>
      <c r="DT16" s="47">
        <f>(BO16-BH16)/7/U16</f>
        <v>16.096579476861169</v>
      </c>
      <c r="DU16" s="48">
        <f t="shared" si="2"/>
        <v>127.32095490716181</v>
      </c>
      <c r="DW16" s="49">
        <f t="shared" si="3"/>
        <v>1.2941176470588248E-2</v>
      </c>
    </row>
    <row r="17" spans="1:127" ht="19.95" customHeight="1" x14ac:dyDescent="0.25">
      <c r="A17" s="3">
        <v>1083787</v>
      </c>
      <c r="B17" s="3" t="s">
        <v>337</v>
      </c>
      <c r="C17" s="3">
        <v>1</v>
      </c>
      <c r="D17" s="3">
        <v>2</v>
      </c>
      <c r="E17" s="4">
        <v>0</v>
      </c>
      <c r="F17" s="53">
        <v>43115</v>
      </c>
      <c r="G17" s="53">
        <v>43132</v>
      </c>
      <c r="H17" s="4">
        <v>17</v>
      </c>
      <c r="I17" s="4">
        <v>2</v>
      </c>
      <c r="J17" s="4"/>
      <c r="K17" s="4"/>
      <c r="L17" s="4" t="s">
        <v>262</v>
      </c>
      <c r="M17" s="4">
        <v>0</v>
      </c>
      <c r="N17" s="4">
        <v>0</v>
      </c>
      <c r="O17" s="4">
        <v>1</v>
      </c>
      <c r="P17" s="4">
        <v>0</v>
      </c>
      <c r="Q17" s="4">
        <v>1</v>
      </c>
      <c r="R17" s="4">
        <v>0</v>
      </c>
      <c r="S17" s="4" t="s">
        <v>15</v>
      </c>
      <c r="T17" s="4">
        <v>4</v>
      </c>
      <c r="U17" s="4">
        <v>3.3</v>
      </c>
      <c r="V17" s="4">
        <v>0</v>
      </c>
      <c r="W17" s="4">
        <v>0</v>
      </c>
      <c r="X17" s="4">
        <v>0</v>
      </c>
      <c r="Y17" s="4">
        <v>40</v>
      </c>
      <c r="Z17" s="4">
        <v>1</v>
      </c>
      <c r="AA17" s="4">
        <v>9</v>
      </c>
      <c r="AB17" s="4">
        <v>10</v>
      </c>
      <c r="AC17" s="4">
        <v>10</v>
      </c>
      <c r="AD17" s="4">
        <v>2</v>
      </c>
      <c r="AE17" s="4" t="s">
        <v>338</v>
      </c>
      <c r="AF17" s="4"/>
      <c r="AG17" s="4" t="s">
        <v>262</v>
      </c>
      <c r="AH17" s="53">
        <v>43115</v>
      </c>
      <c r="AI17" s="4">
        <v>1</v>
      </c>
      <c r="AJ17" s="4" t="s">
        <v>339</v>
      </c>
      <c r="AK17" s="4" t="s">
        <v>279</v>
      </c>
      <c r="AL17" s="4">
        <v>1</v>
      </c>
      <c r="AM17" s="4" t="s">
        <v>11</v>
      </c>
      <c r="AN17" s="4">
        <v>3</v>
      </c>
      <c r="AO17" s="4">
        <v>1</v>
      </c>
      <c r="AP17" s="4">
        <v>15</v>
      </c>
      <c r="AQ17" s="4" t="s">
        <v>332</v>
      </c>
      <c r="AR17" s="4" t="s">
        <v>11</v>
      </c>
      <c r="AS17" s="4" t="s">
        <v>11</v>
      </c>
      <c r="AT17" s="4" t="s">
        <v>304</v>
      </c>
      <c r="AU17" s="4">
        <v>4</v>
      </c>
      <c r="AV17" s="4">
        <v>1</v>
      </c>
      <c r="AW17" s="4">
        <v>4</v>
      </c>
      <c r="AX17" s="4">
        <v>1</v>
      </c>
      <c r="AY17" s="4" t="s">
        <v>276</v>
      </c>
      <c r="AZ17" s="53">
        <v>43115</v>
      </c>
      <c r="BA17" s="53">
        <v>43116</v>
      </c>
      <c r="BB17" s="53">
        <v>43115</v>
      </c>
      <c r="BC17" s="53">
        <v>43129</v>
      </c>
      <c r="BD17" s="4">
        <v>2</v>
      </c>
      <c r="BE17" s="4">
        <v>1</v>
      </c>
      <c r="BF17" s="4">
        <v>1</v>
      </c>
      <c r="BG17" s="4">
        <v>6</v>
      </c>
      <c r="BH17" s="4">
        <v>70</v>
      </c>
      <c r="BI17" s="4">
        <v>80</v>
      </c>
      <c r="BJ17" s="4">
        <v>190</v>
      </c>
      <c r="BK17" s="4">
        <v>320</v>
      </c>
      <c r="BL17" s="4">
        <v>350</v>
      </c>
      <c r="BM17" s="4">
        <v>400</v>
      </c>
      <c r="BN17" s="4">
        <v>400</v>
      </c>
      <c r="BO17" s="4">
        <v>400</v>
      </c>
      <c r="BP17" s="4"/>
      <c r="BQ17" s="4">
        <v>17</v>
      </c>
      <c r="BR17" s="4"/>
      <c r="BS17" s="4"/>
      <c r="BT17" s="4">
        <v>480</v>
      </c>
      <c r="BU17" s="4">
        <v>3.79</v>
      </c>
      <c r="BV17" s="4">
        <v>37.799999999999997</v>
      </c>
      <c r="BW17" s="4">
        <v>1</v>
      </c>
      <c r="BX17" s="4" t="s">
        <v>340</v>
      </c>
      <c r="BY17" s="4">
        <v>4</v>
      </c>
      <c r="BZ17" s="4" t="s">
        <v>341</v>
      </c>
      <c r="CA17" s="4">
        <v>1</v>
      </c>
      <c r="CB17" s="4">
        <v>1</v>
      </c>
      <c r="CC17" s="4"/>
      <c r="CD17" s="4">
        <v>1</v>
      </c>
      <c r="CE17" s="4">
        <v>0</v>
      </c>
      <c r="CF17" s="4" t="s">
        <v>13</v>
      </c>
      <c r="CG17" s="4"/>
      <c r="CH17" s="4"/>
      <c r="CI17" s="4"/>
      <c r="CJ17" s="4">
        <v>11.45</v>
      </c>
      <c r="CK17" s="4">
        <v>190</v>
      </c>
      <c r="CL17" s="4">
        <v>141</v>
      </c>
      <c r="CM17" s="4">
        <v>90</v>
      </c>
      <c r="CN17" s="4">
        <v>5</v>
      </c>
      <c r="CO17" s="4">
        <v>0</v>
      </c>
      <c r="CP17" s="4">
        <v>5</v>
      </c>
      <c r="CQ17" s="4">
        <v>69</v>
      </c>
      <c r="CR17" s="4">
        <v>41.91</v>
      </c>
      <c r="CS17" s="4">
        <v>15.13</v>
      </c>
      <c r="CT17" s="4">
        <v>277</v>
      </c>
      <c r="CU17" s="4">
        <v>120</v>
      </c>
      <c r="CV17" s="4">
        <v>70</v>
      </c>
      <c r="CW17" s="4">
        <v>20</v>
      </c>
      <c r="CX17" s="4">
        <v>3</v>
      </c>
      <c r="CY17" s="4">
        <v>7</v>
      </c>
      <c r="CZ17" s="4">
        <v>9</v>
      </c>
      <c r="DA17" s="4">
        <v>1.5589999999999999</v>
      </c>
      <c r="DB17" s="4">
        <v>12.36</v>
      </c>
      <c r="DC17" s="4">
        <v>716</v>
      </c>
      <c r="DD17" s="4">
        <v>103</v>
      </c>
      <c r="DE17" s="4">
        <v>41</v>
      </c>
      <c r="DF17" s="4">
        <v>52</v>
      </c>
      <c r="DG17" s="4">
        <v>3</v>
      </c>
      <c r="DH17" s="4">
        <v>4</v>
      </c>
      <c r="DI17" s="4" t="s">
        <v>268</v>
      </c>
      <c r="DJ17" s="4">
        <v>0.11600000000000001</v>
      </c>
      <c r="DK17" s="4">
        <v>0</v>
      </c>
      <c r="DL17" t="s">
        <v>125</v>
      </c>
      <c r="DM17" t="s">
        <v>342</v>
      </c>
      <c r="DN17" t="s">
        <v>343</v>
      </c>
      <c r="DO17" s="47" t="str">
        <f t="shared" si="0"/>
        <v>5</v>
      </c>
      <c r="DP17" s="47">
        <v>0</v>
      </c>
      <c r="DQ17" s="47">
        <v>0</v>
      </c>
      <c r="DR17" s="47">
        <f t="shared" si="1"/>
        <v>1</v>
      </c>
      <c r="DS17" s="47">
        <v>0</v>
      </c>
      <c r="DT17" s="47">
        <f>(BO17-BH17)/7/U17</f>
        <v>14.285714285714288</v>
      </c>
      <c r="DU17" s="48">
        <f t="shared" si="2"/>
        <v>126.64907651715039</v>
      </c>
      <c r="DV17" s="47">
        <f>BQ17-BF17</f>
        <v>16</v>
      </c>
      <c r="DW17" s="49">
        <f t="shared" si="3"/>
        <v>2.882352941176472E-2</v>
      </c>
    </row>
    <row r="18" spans="1:127" ht="19.95" customHeight="1" x14ac:dyDescent="0.25">
      <c r="A18" s="3">
        <v>1118044</v>
      </c>
      <c r="B18" s="3" t="s">
        <v>344</v>
      </c>
      <c r="C18" s="4">
        <v>1</v>
      </c>
      <c r="D18" s="3">
        <v>2</v>
      </c>
      <c r="E18" s="4">
        <v>0</v>
      </c>
      <c r="F18" s="53">
        <v>43296</v>
      </c>
      <c r="G18" s="53">
        <v>43310</v>
      </c>
      <c r="H18" s="4">
        <v>14</v>
      </c>
      <c r="I18" s="4">
        <v>2</v>
      </c>
      <c r="J18" s="4"/>
      <c r="K18" s="4"/>
      <c r="L18" s="4" t="s">
        <v>262</v>
      </c>
      <c r="M18" s="4">
        <v>0</v>
      </c>
      <c r="N18" s="4">
        <v>0</v>
      </c>
      <c r="O18" s="4">
        <v>1</v>
      </c>
      <c r="P18" s="4">
        <v>0</v>
      </c>
      <c r="Q18" s="4">
        <v>10</v>
      </c>
      <c r="R18" s="4">
        <v>2</v>
      </c>
      <c r="S18" s="4" t="s">
        <v>20</v>
      </c>
      <c r="T18" s="4">
        <v>2.7</v>
      </c>
      <c r="U18" s="4">
        <v>2.5499999999999998</v>
      </c>
      <c r="V18" s="4">
        <v>0</v>
      </c>
      <c r="W18" s="4">
        <v>0</v>
      </c>
      <c r="X18" s="4">
        <v>0</v>
      </c>
      <c r="Y18" s="4">
        <v>39.4</v>
      </c>
      <c r="Z18" s="4">
        <v>0</v>
      </c>
      <c r="AA18" s="4" t="s">
        <v>11</v>
      </c>
      <c r="AB18" s="4" t="s">
        <v>11</v>
      </c>
      <c r="AC18" s="4" t="s">
        <v>11</v>
      </c>
      <c r="AD18" s="4">
        <v>6</v>
      </c>
      <c r="AE18" s="4">
        <v>8</v>
      </c>
      <c r="AF18" s="4"/>
      <c r="AG18" s="4" t="s">
        <v>256</v>
      </c>
      <c r="AH18" s="53">
        <v>43296</v>
      </c>
      <c r="AI18" s="4">
        <v>10</v>
      </c>
      <c r="AJ18" s="4" t="s">
        <v>272</v>
      </c>
      <c r="AK18" s="4" t="s">
        <v>345</v>
      </c>
      <c r="AL18" s="4">
        <v>1</v>
      </c>
      <c r="AM18" s="4" t="s">
        <v>11</v>
      </c>
      <c r="AN18" s="4" t="s">
        <v>291</v>
      </c>
      <c r="AO18" s="4" t="s">
        <v>11</v>
      </c>
      <c r="AP18" s="4" t="s">
        <v>11</v>
      </c>
      <c r="AQ18" s="4" t="s">
        <v>11</v>
      </c>
      <c r="AR18" s="4" t="s">
        <v>11</v>
      </c>
      <c r="AS18" s="4" t="s">
        <v>11</v>
      </c>
      <c r="AT18" s="4" t="s">
        <v>336</v>
      </c>
      <c r="AU18" s="4">
        <v>4</v>
      </c>
      <c r="AV18" s="4">
        <v>1</v>
      </c>
      <c r="AW18" s="4">
        <v>4</v>
      </c>
      <c r="AX18" s="4">
        <v>1</v>
      </c>
      <c r="AY18" s="4" t="s">
        <v>276</v>
      </c>
      <c r="AZ18" s="53">
        <v>43297</v>
      </c>
      <c r="BA18" s="53">
        <v>43298</v>
      </c>
      <c r="BB18" s="53">
        <v>43297</v>
      </c>
      <c r="BC18" s="53">
        <v>43310</v>
      </c>
      <c r="BD18" s="4">
        <v>2</v>
      </c>
      <c r="BE18" s="4">
        <v>1</v>
      </c>
      <c r="BF18" s="4">
        <v>1</v>
      </c>
      <c r="BG18" s="4">
        <v>6</v>
      </c>
      <c r="BH18" s="4">
        <v>35</v>
      </c>
      <c r="BI18" s="4">
        <v>70</v>
      </c>
      <c r="BJ18" s="4">
        <v>160</v>
      </c>
      <c r="BK18" s="4">
        <v>240</v>
      </c>
      <c r="BL18" s="4">
        <v>300</v>
      </c>
      <c r="BM18" s="4">
        <v>430</v>
      </c>
      <c r="BN18" s="4">
        <v>480</v>
      </c>
      <c r="BO18" s="4">
        <v>480</v>
      </c>
      <c r="BP18" s="4"/>
      <c r="BQ18" s="4">
        <v>14</v>
      </c>
      <c r="BR18" s="4"/>
      <c r="BS18" s="4"/>
      <c r="BT18" s="4">
        <v>480</v>
      </c>
      <c r="BU18" s="4">
        <v>2.9</v>
      </c>
      <c r="BV18" s="4">
        <v>37.4</v>
      </c>
      <c r="BW18" s="4">
        <v>2</v>
      </c>
      <c r="BX18" s="4">
        <v>1</v>
      </c>
      <c r="BY18" s="4"/>
      <c r="BZ18" s="4">
        <v>0</v>
      </c>
      <c r="CA18" s="4">
        <v>0</v>
      </c>
      <c r="CB18" s="4">
        <v>0</v>
      </c>
      <c r="CC18" s="4"/>
      <c r="CD18" s="4">
        <v>1</v>
      </c>
      <c r="CE18" s="4">
        <v>0</v>
      </c>
      <c r="CF18" s="4"/>
      <c r="CG18" s="4"/>
      <c r="CH18" s="4"/>
      <c r="CI18" s="4"/>
      <c r="CJ18" s="4">
        <v>20.04</v>
      </c>
      <c r="CK18" s="4">
        <v>797</v>
      </c>
      <c r="CL18" s="4">
        <v>131</v>
      </c>
      <c r="CM18" s="4">
        <v>46</v>
      </c>
      <c r="CN18" s="4">
        <v>46</v>
      </c>
      <c r="CO18" s="4">
        <v>3</v>
      </c>
      <c r="CP18" s="4">
        <v>5</v>
      </c>
      <c r="CQ18" s="4" t="s">
        <v>268</v>
      </c>
      <c r="CR18" s="4">
        <v>0.09</v>
      </c>
      <c r="CS18" s="4">
        <v>18.2</v>
      </c>
      <c r="CT18" s="4">
        <v>730</v>
      </c>
      <c r="CU18" s="4">
        <v>158</v>
      </c>
      <c r="CV18" s="4">
        <v>63</v>
      </c>
      <c r="CW18" s="4">
        <v>28</v>
      </c>
      <c r="CX18" s="4">
        <v>3</v>
      </c>
      <c r="CY18" s="4">
        <v>6</v>
      </c>
      <c r="CZ18" s="4" t="s">
        <v>268</v>
      </c>
      <c r="DA18" s="4" t="s">
        <v>11</v>
      </c>
      <c r="DB18" s="4">
        <v>12.64</v>
      </c>
      <c r="DC18" s="4">
        <v>585</v>
      </c>
      <c r="DD18" s="4">
        <v>108</v>
      </c>
      <c r="DE18" s="4">
        <v>38</v>
      </c>
      <c r="DF18" s="4">
        <v>50</v>
      </c>
      <c r="DG18" s="4">
        <v>7</v>
      </c>
      <c r="DH18" s="4">
        <v>5</v>
      </c>
      <c r="DI18" s="4" t="s">
        <v>268</v>
      </c>
      <c r="DJ18" s="4" t="s">
        <v>11</v>
      </c>
      <c r="DK18" s="4">
        <v>0</v>
      </c>
      <c r="DL18" t="s">
        <v>126</v>
      </c>
      <c r="DM18" t="s">
        <v>346</v>
      </c>
      <c r="DO18" s="47" t="str">
        <f t="shared" si="0"/>
        <v>5</v>
      </c>
      <c r="DP18" s="47">
        <v>0</v>
      </c>
      <c r="DQ18" s="47" t="s">
        <v>11</v>
      </c>
      <c r="DR18" s="47">
        <f t="shared" si="1"/>
        <v>1</v>
      </c>
      <c r="DS18" s="47">
        <v>1</v>
      </c>
      <c r="DT18" s="47">
        <f>(BO18-BH18)/7/U18</f>
        <v>24.929971988795518</v>
      </c>
      <c r="DU18" s="48">
        <f t="shared" si="2"/>
        <v>165.51724137931035</v>
      </c>
      <c r="DV18" s="47">
        <f>BQ18-BF18</f>
        <v>13</v>
      </c>
      <c r="DW18" s="49">
        <f t="shared" si="3"/>
        <v>2.5000000000000005E-2</v>
      </c>
    </row>
    <row r="19" spans="1:127" ht="19.95" customHeight="1" x14ac:dyDescent="0.25">
      <c r="A19" s="3">
        <v>1124739</v>
      </c>
      <c r="B19" s="3" t="s">
        <v>347</v>
      </c>
      <c r="C19" s="4">
        <v>1</v>
      </c>
      <c r="D19" s="3">
        <v>1</v>
      </c>
      <c r="E19" s="4">
        <v>0</v>
      </c>
      <c r="F19" s="53">
        <v>43332</v>
      </c>
      <c r="G19" s="53">
        <v>43353</v>
      </c>
      <c r="H19" s="4">
        <v>21</v>
      </c>
      <c r="I19" s="4">
        <v>2</v>
      </c>
      <c r="J19" s="4" t="s">
        <v>348</v>
      </c>
      <c r="K19" s="4"/>
      <c r="L19" s="4" t="s">
        <v>251</v>
      </c>
      <c r="M19" s="4">
        <v>0</v>
      </c>
      <c r="N19" s="4">
        <v>0</v>
      </c>
      <c r="O19" s="4">
        <v>1</v>
      </c>
      <c r="P19" s="4">
        <v>0</v>
      </c>
      <c r="Q19" s="4">
        <v>1</v>
      </c>
      <c r="R19" s="4">
        <v>1</v>
      </c>
      <c r="S19" s="4" t="s">
        <v>16</v>
      </c>
      <c r="T19" s="4">
        <v>3</v>
      </c>
      <c r="U19" s="4">
        <v>2.5</v>
      </c>
      <c r="V19" s="4">
        <v>0</v>
      </c>
      <c r="W19" s="4">
        <v>0</v>
      </c>
      <c r="X19" s="4">
        <v>0</v>
      </c>
      <c r="Y19" s="4">
        <v>38.4</v>
      </c>
      <c r="Z19" s="4">
        <v>1</v>
      </c>
      <c r="AA19" s="4" t="s">
        <v>11</v>
      </c>
      <c r="AB19" s="4" t="s">
        <v>11</v>
      </c>
      <c r="AC19" s="4" t="s">
        <v>11</v>
      </c>
      <c r="AD19" s="4">
        <v>7</v>
      </c>
      <c r="AE19" s="4"/>
      <c r="AF19" s="4"/>
      <c r="AG19" s="4" t="s">
        <v>11</v>
      </c>
      <c r="AH19" s="53">
        <v>43332</v>
      </c>
      <c r="AI19" s="4">
        <v>1</v>
      </c>
      <c r="AJ19" s="4" t="s">
        <v>349</v>
      </c>
      <c r="AK19" s="4" t="s">
        <v>279</v>
      </c>
      <c r="AL19" s="4">
        <v>1</v>
      </c>
      <c r="AM19" s="4"/>
      <c r="AN19" s="4" t="s">
        <v>291</v>
      </c>
      <c r="AO19" s="4"/>
      <c r="AP19" s="4"/>
      <c r="AQ19" s="4" t="s">
        <v>350</v>
      </c>
      <c r="AR19" s="4"/>
      <c r="AS19" s="4"/>
      <c r="AT19" s="4" t="s">
        <v>351</v>
      </c>
      <c r="AU19" s="4" t="s">
        <v>68</v>
      </c>
      <c r="AV19" s="4">
        <v>1</v>
      </c>
      <c r="AW19" s="4">
        <v>4</v>
      </c>
      <c r="AX19" s="4">
        <v>1</v>
      </c>
      <c r="AY19" s="4" t="s">
        <v>352</v>
      </c>
      <c r="AZ19" s="53">
        <v>43332</v>
      </c>
      <c r="BA19" s="53">
        <v>43332</v>
      </c>
      <c r="BB19" s="53">
        <v>43332</v>
      </c>
      <c r="BC19" s="53">
        <v>43350</v>
      </c>
      <c r="BD19" s="4">
        <v>2</v>
      </c>
      <c r="BE19" s="4">
        <v>1</v>
      </c>
      <c r="BF19" s="4">
        <v>1</v>
      </c>
      <c r="BG19" s="4">
        <v>2</v>
      </c>
      <c r="BH19" s="4">
        <v>10</v>
      </c>
      <c r="BI19" s="4"/>
      <c r="BJ19" s="4"/>
      <c r="BK19" s="4"/>
      <c r="BL19" s="4"/>
      <c r="BM19" s="4"/>
      <c r="BN19" s="4"/>
      <c r="BO19" s="4"/>
      <c r="BP19" s="4">
        <v>1</v>
      </c>
      <c r="BQ19" s="4">
        <v>10</v>
      </c>
      <c r="BR19" s="4">
        <v>19</v>
      </c>
      <c r="BS19" s="4">
        <v>640</v>
      </c>
      <c r="BT19" s="4">
        <v>640</v>
      </c>
      <c r="BU19" s="4">
        <v>3.45</v>
      </c>
      <c r="BV19" s="4">
        <v>37.299999999999997</v>
      </c>
      <c r="BW19" s="4">
        <v>1</v>
      </c>
      <c r="BX19" s="4">
        <v>1</v>
      </c>
      <c r="BY19" s="4"/>
      <c r="BZ19" s="4"/>
      <c r="CA19" s="4"/>
      <c r="CB19" s="4"/>
      <c r="CC19" s="4"/>
      <c r="CD19" s="4"/>
      <c r="CE19" s="4"/>
      <c r="CF19" s="4">
        <v>1</v>
      </c>
      <c r="CG19" s="4"/>
      <c r="CH19" s="4"/>
      <c r="CI19" s="4"/>
      <c r="CJ19" s="4">
        <v>17.03</v>
      </c>
      <c r="CK19" s="4">
        <v>256</v>
      </c>
      <c r="CL19" s="4">
        <v>199</v>
      </c>
      <c r="CM19" s="4">
        <v>70</v>
      </c>
      <c r="CN19" s="4">
        <v>25</v>
      </c>
      <c r="CO19" s="4">
        <v>1</v>
      </c>
      <c r="CP19" s="4">
        <v>4</v>
      </c>
      <c r="CQ19" s="4" t="s">
        <v>268</v>
      </c>
      <c r="CR19" s="4">
        <v>82.56</v>
      </c>
      <c r="CS19" s="4">
        <v>9.44</v>
      </c>
      <c r="CT19" s="4">
        <v>176</v>
      </c>
      <c r="CU19" s="4">
        <v>146</v>
      </c>
      <c r="CV19" s="4">
        <v>78</v>
      </c>
      <c r="CW19" s="4">
        <v>18</v>
      </c>
      <c r="CX19" s="4">
        <v>0</v>
      </c>
      <c r="CY19" s="4">
        <v>4</v>
      </c>
      <c r="CZ19" s="4" t="s">
        <v>268</v>
      </c>
      <c r="DA19" s="4">
        <v>1.7390000000000001</v>
      </c>
      <c r="DB19" s="4">
        <v>7.24</v>
      </c>
      <c r="DC19" s="4">
        <v>335</v>
      </c>
      <c r="DD19" s="4">
        <v>126</v>
      </c>
      <c r="DE19" s="4">
        <v>42</v>
      </c>
      <c r="DF19" s="4">
        <v>42</v>
      </c>
      <c r="DG19" s="4">
        <v>8</v>
      </c>
      <c r="DH19" s="4">
        <v>8</v>
      </c>
      <c r="DI19" s="4" t="s">
        <v>268</v>
      </c>
      <c r="DJ19" s="4">
        <v>0.16200000000000001</v>
      </c>
      <c r="DK19" s="4">
        <v>0</v>
      </c>
      <c r="DL19" t="s">
        <v>127</v>
      </c>
      <c r="DM19" t="s">
        <v>353</v>
      </c>
      <c r="DO19" s="47" t="str">
        <f t="shared" si="0"/>
        <v>1</v>
      </c>
      <c r="DP19" s="47">
        <v>0</v>
      </c>
      <c r="DQ19" s="47" t="s">
        <v>11</v>
      </c>
      <c r="DR19" s="47">
        <f t="shared" si="1"/>
        <v>0</v>
      </c>
      <c r="DS19" s="47" t="s">
        <v>11</v>
      </c>
      <c r="DT19" s="47"/>
      <c r="DU19" s="48">
        <f t="shared" si="2"/>
        <v>185.50724637681159</v>
      </c>
      <c r="DV19" s="47">
        <f>BQ19-BF19</f>
        <v>9</v>
      </c>
      <c r="DW19" s="49">
        <f t="shared" si="3"/>
        <v>4.5238095238095244E-2</v>
      </c>
    </row>
    <row r="20" spans="1:127" ht="19.95" customHeight="1" x14ac:dyDescent="0.25">
      <c r="A20" s="3">
        <v>1139422</v>
      </c>
      <c r="B20" s="3" t="s">
        <v>354</v>
      </c>
      <c r="C20" s="4">
        <v>1</v>
      </c>
      <c r="D20" s="3">
        <v>2</v>
      </c>
      <c r="E20" s="4">
        <v>0</v>
      </c>
      <c r="F20" s="53">
        <v>43409</v>
      </c>
      <c r="G20" s="53">
        <v>43424</v>
      </c>
      <c r="H20" s="4">
        <v>15</v>
      </c>
      <c r="I20" s="4">
        <v>2</v>
      </c>
      <c r="J20" s="4"/>
      <c r="K20" s="4"/>
      <c r="L20" s="4" t="s">
        <v>320</v>
      </c>
      <c r="M20" s="4">
        <v>0</v>
      </c>
      <c r="N20" s="4">
        <v>0</v>
      </c>
      <c r="O20" s="4">
        <v>1</v>
      </c>
      <c r="P20" s="4">
        <v>0</v>
      </c>
      <c r="Q20" s="4">
        <v>3</v>
      </c>
      <c r="R20" s="4">
        <v>1</v>
      </c>
      <c r="S20" s="4">
        <v>2</v>
      </c>
      <c r="T20" s="4">
        <v>2.4</v>
      </c>
      <c r="U20" s="4">
        <v>2.4</v>
      </c>
      <c r="V20" s="4">
        <v>1</v>
      </c>
      <c r="W20" s="4">
        <v>0</v>
      </c>
      <c r="X20" s="4">
        <v>0</v>
      </c>
      <c r="Y20" s="4">
        <v>37.1</v>
      </c>
      <c r="Z20" s="4">
        <v>1</v>
      </c>
      <c r="AA20" s="4" t="s">
        <v>11</v>
      </c>
      <c r="AB20" s="4" t="s">
        <v>11</v>
      </c>
      <c r="AC20" s="4" t="s">
        <v>11</v>
      </c>
      <c r="AD20" s="4">
        <v>2</v>
      </c>
      <c r="AE20" s="4"/>
      <c r="AF20" s="4"/>
      <c r="AG20" s="4" t="s">
        <v>11</v>
      </c>
      <c r="AH20" s="53">
        <v>43409</v>
      </c>
      <c r="AI20" s="4">
        <v>3</v>
      </c>
      <c r="AJ20" s="4" t="s">
        <v>355</v>
      </c>
      <c r="AK20" s="4" t="s">
        <v>310</v>
      </c>
      <c r="AL20" s="4">
        <v>1</v>
      </c>
      <c r="AM20" s="4"/>
      <c r="AN20" s="4">
        <v>5</v>
      </c>
      <c r="AO20" s="4"/>
      <c r="AP20" s="4" t="s">
        <v>356</v>
      </c>
      <c r="AQ20" s="4"/>
      <c r="AR20" s="4"/>
      <c r="AS20" s="4"/>
      <c r="AT20" s="4" t="s">
        <v>357</v>
      </c>
      <c r="AU20" s="4">
        <v>4</v>
      </c>
      <c r="AV20" s="4">
        <v>2</v>
      </c>
      <c r="AW20" s="4">
        <v>4</v>
      </c>
      <c r="AX20" s="4">
        <v>1</v>
      </c>
      <c r="AY20" s="4" t="s">
        <v>358</v>
      </c>
      <c r="AZ20" s="53">
        <v>43409</v>
      </c>
      <c r="BA20" s="53">
        <v>43410</v>
      </c>
      <c r="BB20" s="53">
        <v>43409</v>
      </c>
      <c r="BC20" s="53">
        <v>43420</v>
      </c>
      <c r="BD20" s="4">
        <v>1</v>
      </c>
      <c r="BE20" s="4">
        <v>0</v>
      </c>
      <c r="BF20" s="4">
        <v>1</v>
      </c>
      <c r="BG20" s="4">
        <v>3</v>
      </c>
      <c r="BH20" s="4">
        <v>25</v>
      </c>
      <c r="BI20" s="4"/>
      <c r="BJ20" s="4"/>
      <c r="BK20" s="4"/>
      <c r="BL20" s="4"/>
      <c r="BM20" s="4"/>
      <c r="BN20" s="4"/>
      <c r="BO20" s="4"/>
      <c r="BP20" s="4">
        <v>1</v>
      </c>
      <c r="BQ20" s="4"/>
      <c r="BR20" s="4"/>
      <c r="BS20" s="4"/>
      <c r="BT20" s="4">
        <v>260</v>
      </c>
      <c r="BU20" s="4">
        <v>2.4</v>
      </c>
      <c r="BV20" s="4"/>
      <c r="BW20" s="4"/>
      <c r="BX20" s="4">
        <v>1</v>
      </c>
      <c r="BY20" s="4"/>
      <c r="BZ20" s="4"/>
      <c r="CA20" s="4"/>
      <c r="CB20" s="4"/>
      <c r="CC20" s="4"/>
      <c r="CD20" s="4"/>
      <c r="CE20" s="4"/>
      <c r="CF20" s="4"/>
      <c r="CG20" s="4"/>
      <c r="CH20" s="4" t="s">
        <v>359</v>
      </c>
      <c r="CI20" s="4"/>
      <c r="CJ20" s="4">
        <v>1.45</v>
      </c>
      <c r="CK20" s="4">
        <v>39</v>
      </c>
      <c r="CL20" s="4">
        <v>119</v>
      </c>
      <c r="CM20" s="4">
        <v>55</v>
      </c>
      <c r="CN20" s="4">
        <v>36</v>
      </c>
      <c r="CO20" s="4">
        <v>1</v>
      </c>
      <c r="CP20" s="4">
        <v>8</v>
      </c>
      <c r="CQ20" s="4">
        <v>15</v>
      </c>
      <c r="CR20" s="4"/>
      <c r="CS20" s="4">
        <v>2.08</v>
      </c>
      <c r="CT20" s="4">
        <v>52</v>
      </c>
      <c r="CU20" s="4">
        <v>90</v>
      </c>
      <c r="CV20" s="4">
        <v>43</v>
      </c>
      <c r="CW20" s="4">
        <v>46</v>
      </c>
      <c r="CX20" s="4">
        <v>10</v>
      </c>
      <c r="CY20" s="4">
        <v>1</v>
      </c>
      <c r="CZ20" s="4">
        <v>20</v>
      </c>
      <c r="DA20" s="4" t="s">
        <v>11</v>
      </c>
      <c r="DB20" s="4">
        <v>10.01</v>
      </c>
      <c r="DC20" s="4">
        <v>99</v>
      </c>
      <c r="DD20" s="4">
        <v>95</v>
      </c>
      <c r="DE20" s="4">
        <v>70</v>
      </c>
      <c r="DF20" s="4">
        <v>20</v>
      </c>
      <c r="DG20" s="4">
        <v>1</v>
      </c>
      <c r="DH20" s="4">
        <v>9</v>
      </c>
      <c r="DI20" s="4" t="s">
        <v>268</v>
      </c>
      <c r="DJ20" s="4" t="s">
        <v>11</v>
      </c>
      <c r="DK20" s="4">
        <v>0</v>
      </c>
      <c r="DL20" t="s">
        <v>128</v>
      </c>
      <c r="DM20" t="s">
        <v>306</v>
      </c>
      <c r="DN20" t="s">
        <v>360</v>
      </c>
      <c r="DO20" s="47" t="str">
        <f t="shared" si="0"/>
        <v>2</v>
      </c>
      <c r="DP20" s="47">
        <v>0</v>
      </c>
      <c r="DQ20" s="47" t="s">
        <v>11</v>
      </c>
      <c r="DR20" s="47">
        <f t="shared" si="1"/>
        <v>0</v>
      </c>
      <c r="DS20" s="47" t="s">
        <v>11</v>
      </c>
      <c r="DT20" s="47"/>
      <c r="DU20" s="48">
        <f t="shared" si="2"/>
        <v>108.33333333333334</v>
      </c>
      <c r="DW20" s="49">
        <f t="shared" si="3"/>
        <v>0</v>
      </c>
    </row>
    <row r="21" spans="1:127" ht="19.95" customHeight="1" x14ac:dyDescent="0.25">
      <c r="A21" s="16">
        <v>1318723</v>
      </c>
      <c r="B21" s="16" t="s">
        <v>361</v>
      </c>
      <c r="C21" s="16">
        <v>1</v>
      </c>
      <c r="D21" s="16">
        <v>0</v>
      </c>
      <c r="E21" s="16">
        <v>0</v>
      </c>
      <c r="F21" s="54">
        <v>44401</v>
      </c>
      <c r="G21" s="54">
        <v>44412</v>
      </c>
      <c r="H21" s="16">
        <v>11</v>
      </c>
      <c r="I21" s="16">
        <v>2</v>
      </c>
      <c r="J21" s="16"/>
      <c r="K21" s="16"/>
      <c r="L21" s="16" t="s">
        <v>320</v>
      </c>
      <c r="M21" s="16">
        <v>0</v>
      </c>
      <c r="N21" s="16">
        <v>0</v>
      </c>
      <c r="O21" s="16">
        <v>1</v>
      </c>
      <c r="P21" s="16">
        <v>0</v>
      </c>
      <c r="Q21" s="16">
        <v>1</v>
      </c>
      <c r="R21" s="16">
        <v>0</v>
      </c>
      <c r="S21" s="16" t="s">
        <v>16</v>
      </c>
      <c r="T21" s="16">
        <v>3.1</v>
      </c>
      <c r="U21" s="16">
        <v>3.1</v>
      </c>
      <c r="V21" s="16">
        <v>0</v>
      </c>
      <c r="W21" s="16">
        <v>0</v>
      </c>
      <c r="X21" s="16">
        <v>0</v>
      </c>
      <c r="Y21" s="16">
        <v>40.700000000000003</v>
      </c>
      <c r="Z21" s="16">
        <v>0</v>
      </c>
      <c r="AA21" s="16" t="s">
        <v>11</v>
      </c>
      <c r="AB21" s="16" t="s">
        <v>11</v>
      </c>
      <c r="AC21" s="16" t="s">
        <v>11</v>
      </c>
      <c r="AD21" s="16">
        <v>1</v>
      </c>
      <c r="AE21" s="16"/>
      <c r="AF21" s="16" t="s">
        <v>11</v>
      </c>
      <c r="AG21" s="16" t="s">
        <v>11</v>
      </c>
      <c r="AH21" s="54">
        <v>44404</v>
      </c>
      <c r="AI21" s="16">
        <v>3</v>
      </c>
      <c r="AJ21" s="16" t="s">
        <v>252</v>
      </c>
      <c r="AK21" s="16" t="s">
        <v>362</v>
      </c>
      <c r="AL21" s="16">
        <v>2</v>
      </c>
      <c r="AM21" s="16" t="s">
        <v>11</v>
      </c>
      <c r="AN21" s="16">
        <v>7</v>
      </c>
      <c r="AO21" s="16">
        <v>1</v>
      </c>
      <c r="AP21" s="16">
        <v>17</v>
      </c>
      <c r="AQ21" s="16" t="s">
        <v>11</v>
      </c>
      <c r="AR21" s="16">
        <v>15</v>
      </c>
      <c r="AS21" s="16">
        <v>100</v>
      </c>
      <c r="AT21" s="16" t="s">
        <v>363</v>
      </c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>
        <v>1</v>
      </c>
      <c r="BG21" s="16">
        <v>7</v>
      </c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>
        <v>17.97</v>
      </c>
      <c r="CK21" s="16">
        <v>269</v>
      </c>
      <c r="CL21" s="16">
        <v>170</v>
      </c>
      <c r="CM21" s="16">
        <v>72</v>
      </c>
      <c r="CN21" s="16">
        <v>23</v>
      </c>
      <c r="CO21" s="16">
        <v>0</v>
      </c>
      <c r="CP21" s="16">
        <v>5</v>
      </c>
      <c r="CQ21" s="24" t="s">
        <v>364</v>
      </c>
      <c r="CR21" s="16"/>
      <c r="CS21" s="16">
        <v>6.26</v>
      </c>
      <c r="CT21" s="16">
        <v>222</v>
      </c>
      <c r="CU21" s="16">
        <v>116</v>
      </c>
      <c r="CV21" s="16">
        <v>69</v>
      </c>
      <c r="CW21" s="16">
        <v>20</v>
      </c>
      <c r="CX21" s="16">
        <v>1</v>
      </c>
      <c r="CY21" s="16">
        <v>10</v>
      </c>
      <c r="CZ21" s="16">
        <v>25</v>
      </c>
      <c r="DA21" s="16">
        <v>2.42</v>
      </c>
      <c r="DB21" s="24" t="s">
        <v>365</v>
      </c>
      <c r="DC21" s="16"/>
      <c r="DD21" s="16"/>
      <c r="DE21" s="16"/>
      <c r="DF21" s="16"/>
      <c r="DG21" s="16"/>
      <c r="DH21" s="16"/>
      <c r="DI21" s="16"/>
      <c r="DJ21" s="16"/>
      <c r="DK21" s="16">
        <v>0</v>
      </c>
      <c r="DL21" s="45"/>
      <c r="DM21" s="45"/>
      <c r="DN21" s="45"/>
      <c r="DO21" s="47" t="str">
        <f t="shared" si="0"/>
        <v>6</v>
      </c>
      <c r="DP21" s="47">
        <v>0</v>
      </c>
      <c r="DQ21" s="47" t="s">
        <v>11</v>
      </c>
      <c r="DR21" s="47">
        <f t="shared" si="1"/>
        <v>0</v>
      </c>
      <c r="DS21" s="47" t="s">
        <v>11</v>
      </c>
      <c r="DT21" s="47"/>
      <c r="DW21" s="49">
        <f t="shared" si="3"/>
        <v>-0.2818181818181818</v>
      </c>
    </row>
    <row r="22" spans="1:127" ht="19.95" customHeight="1" x14ac:dyDescent="0.25">
      <c r="A22" s="14">
        <v>1359443</v>
      </c>
      <c r="B22" s="16" t="s">
        <v>366</v>
      </c>
      <c r="C22" s="16">
        <v>1</v>
      </c>
      <c r="D22" s="16">
        <v>1</v>
      </c>
      <c r="E22" s="16">
        <v>0</v>
      </c>
      <c r="F22" s="54">
        <v>44604</v>
      </c>
      <c r="G22" s="54">
        <v>44623</v>
      </c>
      <c r="H22" s="16">
        <v>19</v>
      </c>
      <c r="I22" s="16">
        <v>2</v>
      </c>
      <c r="J22" s="16"/>
      <c r="K22" s="16" t="s">
        <v>367</v>
      </c>
      <c r="L22" s="16" t="s">
        <v>256</v>
      </c>
      <c r="M22" s="16">
        <v>0</v>
      </c>
      <c r="N22" s="16">
        <v>0</v>
      </c>
      <c r="O22" s="16">
        <v>1</v>
      </c>
      <c r="P22" s="16">
        <v>0</v>
      </c>
      <c r="Q22" s="16">
        <v>9</v>
      </c>
      <c r="R22" s="16">
        <v>8</v>
      </c>
      <c r="S22" s="16">
        <v>1</v>
      </c>
      <c r="T22" s="16">
        <v>3.2650000000000001</v>
      </c>
      <c r="U22" s="16">
        <v>3.17</v>
      </c>
      <c r="V22" s="16">
        <v>0</v>
      </c>
      <c r="W22" s="16">
        <v>0</v>
      </c>
      <c r="X22" s="16">
        <v>0</v>
      </c>
      <c r="Y22" s="16">
        <v>40.299999999999997</v>
      </c>
      <c r="Z22" s="16">
        <v>0</v>
      </c>
      <c r="AA22" s="16" t="s">
        <v>11</v>
      </c>
      <c r="AB22" s="16" t="s">
        <v>11</v>
      </c>
      <c r="AC22" s="16" t="s">
        <v>11</v>
      </c>
      <c r="AD22" s="16">
        <v>1</v>
      </c>
      <c r="AE22" s="16"/>
      <c r="AF22" s="16"/>
      <c r="AG22" s="16" t="s">
        <v>256</v>
      </c>
      <c r="AH22" s="54">
        <v>44604</v>
      </c>
      <c r="AI22" s="16">
        <v>8</v>
      </c>
      <c r="AJ22" s="16" t="s">
        <v>368</v>
      </c>
      <c r="AK22" s="16" t="s">
        <v>302</v>
      </c>
      <c r="AL22" s="16">
        <v>1</v>
      </c>
      <c r="AM22" s="16" t="s">
        <v>11</v>
      </c>
      <c r="AN22" s="16" t="s">
        <v>11</v>
      </c>
      <c r="AO22" s="16" t="s">
        <v>11</v>
      </c>
      <c r="AP22" s="16" t="s">
        <v>11</v>
      </c>
      <c r="AQ22" s="16" t="s">
        <v>11</v>
      </c>
      <c r="AR22" s="16" t="s">
        <v>11</v>
      </c>
      <c r="AS22" s="16" t="s">
        <v>11</v>
      </c>
      <c r="AT22" s="16" t="s">
        <v>369</v>
      </c>
      <c r="AU22" s="16" t="s">
        <v>67</v>
      </c>
      <c r="AV22" s="16">
        <v>1</v>
      </c>
      <c r="AW22" s="16" t="s">
        <v>67</v>
      </c>
      <c r="AX22" s="16">
        <v>1</v>
      </c>
      <c r="AY22" s="16" t="s">
        <v>370</v>
      </c>
      <c r="AZ22" s="54">
        <v>44604</v>
      </c>
      <c r="BA22" s="54">
        <v>44605</v>
      </c>
      <c r="BB22" s="54">
        <v>44604</v>
      </c>
      <c r="BC22" s="54">
        <v>44623</v>
      </c>
      <c r="BD22" s="55" t="s">
        <v>371</v>
      </c>
      <c r="BE22" s="55" t="s">
        <v>372</v>
      </c>
      <c r="BF22" s="55" t="s">
        <v>372</v>
      </c>
      <c r="BG22" s="16">
        <v>7</v>
      </c>
      <c r="BH22" s="16">
        <v>35</v>
      </c>
      <c r="BI22" s="16">
        <v>55</v>
      </c>
      <c r="BJ22" s="16">
        <v>110</v>
      </c>
      <c r="BK22" s="16">
        <v>190</v>
      </c>
      <c r="BL22" s="16">
        <v>240</v>
      </c>
      <c r="BM22" s="16">
        <v>270</v>
      </c>
      <c r="BN22" s="16">
        <v>335</v>
      </c>
      <c r="BO22" s="16">
        <v>375</v>
      </c>
      <c r="BP22" s="16"/>
      <c r="BQ22" s="16">
        <v>17</v>
      </c>
      <c r="BR22" s="16">
        <v>17</v>
      </c>
      <c r="BS22" s="16">
        <v>400</v>
      </c>
      <c r="BT22" s="16">
        <v>420</v>
      </c>
      <c r="BU22" s="16">
        <v>3.36</v>
      </c>
      <c r="BV22" s="16">
        <v>37.9</v>
      </c>
      <c r="BW22" s="16">
        <v>1</v>
      </c>
      <c r="BX22" s="16">
        <v>8</v>
      </c>
      <c r="BY22" s="16">
        <v>4</v>
      </c>
      <c r="BZ22" s="16">
        <v>0</v>
      </c>
      <c r="CA22" s="16">
        <v>0</v>
      </c>
      <c r="CB22" s="16">
        <v>0</v>
      </c>
      <c r="CC22" s="16">
        <v>0</v>
      </c>
      <c r="CD22" s="16">
        <v>1</v>
      </c>
      <c r="CE22" s="16">
        <v>0</v>
      </c>
      <c r="CF22" s="16"/>
      <c r="CG22" s="16">
        <v>0</v>
      </c>
      <c r="CH22" s="16"/>
      <c r="CI22" s="16"/>
      <c r="CJ22" s="16">
        <v>14.32</v>
      </c>
      <c r="CK22" s="16">
        <v>428</v>
      </c>
      <c r="CL22" s="16">
        <v>143</v>
      </c>
      <c r="CM22" s="16">
        <v>73.400000000000006</v>
      </c>
      <c r="CN22" s="16">
        <v>19.100000000000001</v>
      </c>
      <c r="CO22" s="16">
        <v>0.6</v>
      </c>
      <c r="CP22" s="16">
        <v>6.8</v>
      </c>
      <c r="CQ22" s="16" t="s">
        <v>268</v>
      </c>
      <c r="CR22" s="16">
        <v>0.17</v>
      </c>
      <c r="CS22" s="16">
        <v>9.7100000000000009</v>
      </c>
      <c r="CT22" s="16">
        <v>580</v>
      </c>
      <c r="CU22" s="16">
        <v>126</v>
      </c>
      <c r="CV22" s="16">
        <v>37.9</v>
      </c>
      <c r="CW22" s="16">
        <v>47.4</v>
      </c>
      <c r="CX22" s="16">
        <v>6.8</v>
      </c>
      <c r="CY22" s="16">
        <v>7.8</v>
      </c>
      <c r="CZ22" s="16" t="s">
        <v>268</v>
      </c>
      <c r="DA22" s="16"/>
      <c r="DB22" s="16">
        <v>8.2799999999999994</v>
      </c>
      <c r="DC22" s="16">
        <v>452</v>
      </c>
      <c r="DD22" s="16">
        <v>110</v>
      </c>
      <c r="DE22" s="16">
        <v>40.9</v>
      </c>
      <c r="DF22" s="16">
        <v>47.5</v>
      </c>
      <c r="DG22" s="16">
        <v>6.5</v>
      </c>
      <c r="DH22" s="16">
        <v>5</v>
      </c>
      <c r="DI22" s="16" t="s">
        <v>268</v>
      </c>
      <c r="DJ22" s="16"/>
      <c r="DK22" s="16">
        <v>0</v>
      </c>
      <c r="DL22" s="45"/>
      <c r="DM22" s="45" t="s">
        <v>360</v>
      </c>
      <c r="DN22" s="45" t="s">
        <v>360</v>
      </c>
      <c r="DO22" s="47" t="str">
        <f t="shared" si="0"/>
        <v>6</v>
      </c>
      <c r="DP22" s="47">
        <v>0</v>
      </c>
      <c r="DQ22" s="47" t="s">
        <v>11</v>
      </c>
      <c r="DR22" s="47">
        <f t="shared" si="1"/>
        <v>0</v>
      </c>
      <c r="DS22" s="47">
        <v>0</v>
      </c>
      <c r="DT22" s="47">
        <f t="shared" ref="DT22:DT28" si="5">(BO22-BH22)/7/U22</f>
        <v>15.322217214961695</v>
      </c>
      <c r="DU22" s="48">
        <f t="shared" ref="DU22:DU42" si="6">BT22/BU22</f>
        <v>125</v>
      </c>
      <c r="DV22" s="47">
        <f>BQ22-BF22</f>
        <v>16</v>
      </c>
      <c r="DW22" s="49">
        <f t="shared" si="3"/>
        <v>9.9999999999999967E-3</v>
      </c>
    </row>
    <row r="23" spans="1:127" ht="19.95" customHeight="1" x14ac:dyDescent="0.25">
      <c r="A23" s="14">
        <v>1367383</v>
      </c>
      <c r="B23" s="16" t="s">
        <v>373</v>
      </c>
      <c r="C23" s="16">
        <v>1</v>
      </c>
      <c r="D23" s="16">
        <v>1</v>
      </c>
      <c r="E23" s="16">
        <v>0</v>
      </c>
      <c r="F23" s="54">
        <v>44640</v>
      </c>
      <c r="G23" s="54">
        <v>44691</v>
      </c>
      <c r="H23" s="16">
        <v>51</v>
      </c>
      <c r="I23" s="16">
        <v>2</v>
      </c>
      <c r="J23" s="16"/>
      <c r="K23" s="16" t="s">
        <v>7</v>
      </c>
      <c r="L23" s="16" t="s">
        <v>262</v>
      </c>
      <c r="M23" s="16">
        <v>0</v>
      </c>
      <c r="N23" s="16">
        <v>0</v>
      </c>
      <c r="O23" s="16">
        <v>1</v>
      </c>
      <c r="P23" s="16" t="s">
        <v>9</v>
      </c>
      <c r="Q23" s="16">
        <v>6</v>
      </c>
      <c r="R23" s="16">
        <v>5</v>
      </c>
      <c r="S23" s="16">
        <v>5</v>
      </c>
      <c r="T23" s="16">
        <v>3.4649999999999999</v>
      </c>
      <c r="U23" s="16">
        <v>3.37</v>
      </c>
      <c r="V23" s="16">
        <v>0</v>
      </c>
      <c r="W23" s="16">
        <v>0</v>
      </c>
      <c r="X23" s="16">
        <v>0</v>
      </c>
      <c r="Y23" s="16">
        <v>39</v>
      </c>
      <c r="Z23" s="16">
        <v>1</v>
      </c>
      <c r="AA23" s="16">
        <v>10</v>
      </c>
      <c r="AB23" s="16">
        <v>10</v>
      </c>
      <c r="AC23" s="16">
        <v>10</v>
      </c>
      <c r="AD23" s="16">
        <v>6</v>
      </c>
      <c r="AE23" s="16"/>
      <c r="AF23" s="16"/>
      <c r="AG23" s="16" t="s">
        <v>251</v>
      </c>
      <c r="AH23" s="54">
        <v>44640</v>
      </c>
      <c r="AI23" s="16">
        <v>6</v>
      </c>
      <c r="AJ23" s="16" t="s">
        <v>272</v>
      </c>
      <c r="AK23" s="16" t="s">
        <v>310</v>
      </c>
      <c r="AL23" s="16">
        <v>1</v>
      </c>
      <c r="AM23" s="16">
        <v>1</v>
      </c>
      <c r="AN23" s="16">
        <v>7</v>
      </c>
      <c r="AO23" s="16">
        <v>1</v>
      </c>
      <c r="AP23" s="16">
        <v>22</v>
      </c>
      <c r="AQ23" s="16" t="s">
        <v>11</v>
      </c>
      <c r="AR23" s="16">
        <v>5</v>
      </c>
      <c r="AS23" s="16">
        <v>90</v>
      </c>
      <c r="AT23" s="16" t="s">
        <v>369</v>
      </c>
      <c r="AU23" s="16" t="s">
        <v>67</v>
      </c>
      <c r="AV23" s="16">
        <v>1</v>
      </c>
      <c r="AW23" s="16" t="s">
        <v>67</v>
      </c>
      <c r="AX23" s="16">
        <v>1</v>
      </c>
      <c r="AY23" s="16" t="s">
        <v>370</v>
      </c>
      <c r="AZ23" s="54">
        <v>44640</v>
      </c>
      <c r="BA23" s="54">
        <v>44642</v>
      </c>
      <c r="BB23" s="54">
        <v>44640</v>
      </c>
      <c r="BC23" s="54">
        <v>44657</v>
      </c>
      <c r="BD23" s="16">
        <v>2</v>
      </c>
      <c r="BE23" s="16">
        <v>0</v>
      </c>
      <c r="BF23" s="16">
        <v>1</v>
      </c>
      <c r="BG23" s="16">
        <v>7</v>
      </c>
      <c r="BH23" s="16">
        <v>30</v>
      </c>
      <c r="BI23" s="16">
        <v>55</v>
      </c>
      <c r="BJ23" s="16">
        <v>110</v>
      </c>
      <c r="BK23" s="16">
        <v>190</v>
      </c>
      <c r="BL23" s="16">
        <v>270</v>
      </c>
      <c r="BM23" s="16">
        <v>350</v>
      </c>
      <c r="BN23" s="16">
        <v>400</v>
      </c>
      <c r="BO23" s="16">
        <v>400</v>
      </c>
      <c r="BP23" s="16"/>
      <c r="BQ23" s="16">
        <v>24</v>
      </c>
      <c r="BR23" s="16">
        <v>24</v>
      </c>
      <c r="BS23" s="16">
        <v>560</v>
      </c>
      <c r="BT23" s="16">
        <v>455</v>
      </c>
      <c r="BU23" s="16">
        <v>4.09</v>
      </c>
      <c r="BV23" s="16">
        <v>38</v>
      </c>
      <c r="BW23" s="16">
        <v>1</v>
      </c>
      <c r="BX23" s="16"/>
      <c r="BY23" s="16" t="s">
        <v>374</v>
      </c>
      <c r="BZ23" s="16">
        <v>0</v>
      </c>
      <c r="CA23" s="16">
        <v>0</v>
      </c>
      <c r="CB23" s="16">
        <v>0</v>
      </c>
      <c r="CC23" s="16"/>
      <c r="CD23" s="16">
        <v>1</v>
      </c>
      <c r="CE23" s="16">
        <v>0</v>
      </c>
      <c r="CF23" s="16">
        <v>2</v>
      </c>
      <c r="CG23" s="16">
        <v>0</v>
      </c>
      <c r="CH23" s="16" t="s">
        <v>375</v>
      </c>
      <c r="CI23" s="16">
        <v>0</v>
      </c>
      <c r="CJ23" s="16">
        <v>5.42</v>
      </c>
      <c r="CK23" s="16">
        <v>313</v>
      </c>
      <c r="CL23" s="16">
        <v>130</v>
      </c>
      <c r="CM23" s="16">
        <v>76</v>
      </c>
      <c r="CN23" s="16">
        <v>17</v>
      </c>
      <c r="CO23" s="16">
        <v>0</v>
      </c>
      <c r="CP23" s="16">
        <v>7</v>
      </c>
      <c r="CQ23" s="16">
        <v>64.63</v>
      </c>
      <c r="CR23" s="16">
        <v>5.9</v>
      </c>
      <c r="CS23" s="16">
        <v>18.71</v>
      </c>
      <c r="CT23" s="16">
        <v>278</v>
      </c>
      <c r="CU23" s="16">
        <v>131</v>
      </c>
      <c r="CV23" s="16">
        <v>54.2</v>
      </c>
      <c r="CW23" s="16">
        <v>32</v>
      </c>
      <c r="CX23" s="16">
        <v>3.1</v>
      </c>
      <c r="CY23" s="16">
        <v>10.4</v>
      </c>
      <c r="CZ23" s="16">
        <v>9.66</v>
      </c>
      <c r="DA23" s="16">
        <v>0.09</v>
      </c>
      <c r="DB23" s="16">
        <v>8.6199999999999992</v>
      </c>
      <c r="DC23" s="16">
        <v>341</v>
      </c>
      <c r="DD23" s="16">
        <v>100</v>
      </c>
      <c r="DE23" s="16">
        <v>53.3</v>
      </c>
      <c r="DF23" s="16">
        <v>32.6</v>
      </c>
      <c r="DG23" s="16">
        <v>5.2</v>
      </c>
      <c r="DH23" s="16">
        <v>8.6</v>
      </c>
      <c r="DI23" s="16">
        <v>11.17</v>
      </c>
      <c r="DJ23" s="16"/>
      <c r="DK23" s="16">
        <v>0</v>
      </c>
      <c r="DL23" s="45"/>
      <c r="DM23" s="45" t="s">
        <v>306</v>
      </c>
      <c r="DN23" s="45" t="s">
        <v>360</v>
      </c>
      <c r="DO23" s="47" t="str">
        <f t="shared" si="0"/>
        <v>6</v>
      </c>
      <c r="DP23" s="47">
        <v>0</v>
      </c>
      <c r="DQ23" s="47">
        <v>0</v>
      </c>
      <c r="DR23" s="47">
        <f t="shared" si="1"/>
        <v>0</v>
      </c>
      <c r="DS23" s="47">
        <v>0</v>
      </c>
      <c r="DT23" s="47">
        <f t="shared" si="5"/>
        <v>15.684612123781262</v>
      </c>
      <c r="DU23" s="48">
        <f t="shared" si="6"/>
        <v>111.24694376528117</v>
      </c>
      <c r="DV23" s="47">
        <f>BQ23-BF23</f>
        <v>23</v>
      </c>
      <c r="DW23" s="49">
        <f t="shared" si="3"/>
        <v>1.4117647058823525E-2</v>
      </c>
    </row>
    <row r="24" spans="1:127" ht="19.95" customHeight="1" x14ac:dyDescent="0.25">
      <c r="A24" s="14">
        <v>1373236</v>
      </c>
      <c r="B24" s="16" t="s">
        <v>376</v>
      </c>
      <c r="C24" s="16">
        <v>1</v>
      </c>
      <c r="D24" s="16">
        <v>2</v>
      </c>
      <c r="E24" s="16">
        <v>0</v>
      </c>
      <c r="F24" s="54">
        <v>44670</v>
      </c>
      <c r="G24" s="54">
        <v>44702</v>
      </c>
      <c r="H24" s="16">
        <v>32</v>
      </c>
      <c r="I24" s="16">
        <v>2</v>
      </c>
      <c r="J24" s="16">
        <v>4</v>
      </c>
      <c r="K24" s="16" t="s">
        <v>377</v>
      </c>
      <c r="L24" s="16" t="s">
        <v>320</v>
      </c>
      <c r="M24" s="16">
        <v>0</v>
      </c>
      <c r="N24" s="16">
        <v>0</v>
      </c>
      <c r="O24" s="16">
        <v>1</v>
      </c>
      <c r="P24" s="16">
        <v>0</v>
      </c>
      <c r="Q24" s="16">
        <v>19</v>
      </c>
      <c r="R24" s="16">
        <v>19</v>
      </c>
      <c r="S24" s="16" t="s">
        <v>16</v>
      </c>
      <c r="T24" s="16">
        <v>3.5249999999999999</v>
      </c>
      <c r="U24" s="16">
        <v>3</v>
      </c>
      <c r="V24" s="16">
        <v>0</v>
      </c>
      <c r="W24" s="16">
        <v>0</v>
      </c>
      <c r="X24" s="16">
        <v>0</v>
      </c>
      <c r="Y24" s="16">
        <v>38.700000000000003</v>
      </c>
      <c r="Z24" s="16">
        <v>0</v>
      </c>
      <c r="AA24" s="16"/>
      <c r="AB24" s="16"/>
      <c r="AC24" s="16"/>
      <c r="AD24" s="16">
        <v>6</v>
      </c>
      <c r="AE24" s="16"/>
      <c r="AF24" s="16"/>
      <c r="AG24" s="16" t="s">
        <v>11</v>
      </c>
      <c r="AH24" s="54">
        <v>44672</v>
      </c>
      <c r="AI24" s="16">
        <v>22</v>
      </c>
      <c r="AJ24" s="16" t="s">
        <v>301</v>
      </c>
      <c r="AK24" s="16" t="s">
        <v>253</v>
      </c>
      <c r="AL24" s="16">
        <v>1</v>
      </c>
      <c r="AM24" s="16">
        <v>2</v>
      </c>
      <c r="AN24" s="16" t="s">
        <v>291</v>
      </c>
      <c r="AO24" s="16">
        <v>1</v>
      </c>
      <c r="AP24" s="16" t="s">
        <v>11</v>
      </c>
      <c r="AQ24" s="16">
        <v>3</v>
      </c>
      <c r="AR24" s="16">
        <v>0</v>
      </c>
      <c r="AS24" s="16" t="s">
        <v>11</v>
      </c>
      <c r="AT24" s="16" t="s">
        <v>369</v>
      </c>
      <c r="AU24" s="23" t="s">
        <v>68</v>
      </c>
      <c r="AV24" s="16">
        <v>1</v>
      </c>
      <c r="AW24" s="23" t="s">
        <v>68</v>
      </c>
      <c r="AX24" s="16">
        <v>1</v>
      </c>
      <c r="AY24" s="16" t="s">
        <v>378</v>
      </c>
      <c r="AZ24" s="54">
        <v>44672</v>
      </c>
      <c r="BA24" s="54">
        <v>44672</v>
      </c>
      <c r="BB24" s="54">
        <v>44670</v>
      </c>
      <c r="BC24" s="54">
        <v>44702</v>
      </c>
      <c r="BD24" s="16">
        <v>2</v>
      </c>
      <c r="BE24" s="16">
        <v>1</v>
      </c>
      <c r="BF24" s="16">
        <v>1</v>
      </c>
      <c r="BG24" s="16">
        <v>7</v>
      </c>
      <c r="BH24" s="16">
        <v>35</v>
      </c>
      <c r="BI24" s="16">
        <v>55</v>
      </c>
      <c r="BJ24" s="16">
        <v>135</v>
      </c>
      <c r="BK24" s="16">
        <v>190</v>
      </c>
      <c r="BL24" s="16">
        <v>210</v>
      </c>
      <c r="BM24" s="16">
        <v>270</v>
      </c>
      <c r="BN24" s="16">
        <v>350</v>
      </c>
      <c r="BO24" s="16">
        <v>350</v>
      </c>
      <c r="BP24" s="16" t="s">
        <v>379</v>
      </c>
      <c r="BQ24" s="16">
        <v>31</v>
      </c>
      <c r="BR24" s="16">
        <v>31</v>
      </c>
      <c r="BS24" s="16">
        <v>350</v>
      </c>
      <c r="BT24" s="16">
        <v>415</v>
      </c>
      <c r="BU24" s="16">
        <v>3.5</v>
      </c>
      <c r="BV24" s="16"/>
      <c r="BW24" s="16"/>
      <c r="BX24" s="16">
        <v>1</v>
      </c>
      <c r="BY24" s="16" t="s">
        <v>380</v>
      </c>
      <c r="BZ24" s="16">
        <v>0</v>
      </c>
      <c r="CA24" s="16">
        <v>0</v>
      </c>
      <c r="CB24" s="16">
        <v>0</v>
      </c>
      <c r="CC24" s="16">
        <v>0</v>
      </c>
      <c r="CD24" s="16">
        <v>1</v>
      </c>
      <c r="CE24" s="16">
        <v>0</v>
      </c>
      <c r="CF24" s="16" t="s">
        <v>381</v>
      </c>
      <c r="CG24" s="16">
        <v>0</v>
      </c>
      <c r="CH24" s="16" t="s">
        <v>382</v>
      </c>
      <c r="CI24" s="16"/>
      <c r="CJ24" s="16">
        <v>19.68</v>
      </c>
      <c r="CK24" s="16">
        <v>524</v>
      </c>
      <c r="CL24" s="16">
        <v>143</v>
      </c>
      <c r="CM24" s="16">
        <v>39.4</v>
      </c>
      <c r="CN24" s="16">
        <v>50</v>
      </c>
      <c r="CO24" s="16">
        <v>4.3</v>
      </c>
      <c r="CP24" s="16">
        <v>6.1</v>
      </c>
      <c r="CQ24" s="16">
        <v>2.25</v>
      </c>
      <c r="CR24" s="16">
        <v>0.11</v>
      </c>
      <c r="CS24" s="16">
        <v>12.98</v>
      </c>
      <c r="CT24" s="16">
        <v>290</v>
      </c>
      <c r="CU24" s="16">
        <v>106</v>
      </c>
      <c r="CV24" s="16">
        <v>68.5</v>
      </c>
      <c r="CW24" s="16">
        <v>22.7</v>
      </c>
      <c r="CX24" s="16">
        <v>2.2000000000000002</v>
      </c>
      <c r="CY24" s="16">
        <v>6.5</v>
      </c>
      <c r="CZ24" s="16">
        <v>123.94</v>
      </c>
      <c r="DA24" s="16"/>
      <c r="DB24" s="16">
        <v>10.23</v>
      </c>
      <c r="DC24" s="16">
        <v>714</v>
      </c>
      <c r="DD24" s="16">
        <v>93</v>
      </c>
      <c r="DE24" s="16">
        <v>35.700000000000003</v>
      </c>
      <c r="DF24" s="16">
        <v>47.1</v>
      </c>
      <c r="DG24" s="16">
        <v>9.9</v>
      </c>
      <c r="DH24" s="16">
        <v>7</v>
      </c>
      <c r="DI24" s="16">
        <v>1.02</v>
      </c>
      <c r="DJ24" s="16">
        <v>0.21</v>
      </c>
      <c r="DK24" s="16">
        <v>0</v>
      </c>
      <c r="DL24" s="45" t="s">
        <v>129</v>
      </c>
      <c r="DM24" s="45"/>
      <c r="DN24" s="45"/>
      <c r="DO24" s="47" t="str">
        <f t="shared" si="0"/>
        <v>6</v>
      </c>
      <c r="DP24" s="47">
        <v>0</v>
      </c>
      <c r="DQ24" s="47" t="s">
        <v>11</v>
      </c>
      <c r="DR24" s="47">
        <f t="shared" si="1"/>
        <v>0</v>
      </c>
      <c r="DS24" s="47" t="s">
        <v>11</v>
      </c>
      <c r="DT24" s="47">
        <f t="shared" si="5"/>
        <v>15</v>
      </c>
      <c r="DU24" s="48">
        <f t="shared" si="6"/>
        <v>118.57142857142857</v>
      </c>
      <c r="DV24" s="47">
        <f>BQ24-BF24</f>
        <v>30</v>
      </c>
      <c r="DW24" s="49">
        <f t="shared" si="3"/>
        <v>1.5625E-2</v>
      </c>
    </row>
    <row r="25" spans="1:127" ht="19.95" customHeight="1" x14ac:dyDescent="0.25">
      <c r="A25" s="3">
        <v>814297</v>
      </c>
      <c r="B25" s="3" t="s">
        <v>383</v>
      </c>
      <c r="C25" s="3">
        <v>1</v>
      </c>
      <c r="D25" s="3">
        <v>1</v>
      </c>
      <c r="E25" s="3">
        <v>0</v>
      </c>
      <c r="F25" s="51">
        <v>41417</v>
      </c>
      <c r="G25" s="51">
        <v>41437</v>
      </c>
      <c r="H25" s="3">
        <v>20</v>
      </c>
      <c r="I25" s="3">
        <v>2</v>
      </c>
      <c r="J25" s="3"/>
      <c r="K25" s="3"/>
      <c r="L25" s="3" t="s">
        <v>256</v>
      </c>
      <c r="M25" s="3">
        <v>0</v>
      </c>
      <c r="N25" s="3">
        <v>0</v>
      </c>
      <c r="O25" s="3">
        <v>1</v>
      </c>
      <c r="P25" s="3">
        <v>0</v>
      </c>
      <c r="Q25" s="3">
        <v>3</v>
      </c>
      <c r="R25" s="3">
        <v>1</v>
      </c>
      <c r="S25" s="56" t="s">
        <v>13</v>
      </c>
      <c r="T25" s="3">
        <v>4.3</v>
      </c>
      <c r="U25" s="3">
        <v>3.88</v>
      </c>
      <c r="V25" s="3">
        <v>0</v>
      </c>
      <c r="W25" s="3">
        <v>0</v>
      </c>
      <c r="X25" s="3">
        <v>0</v>
      </c>
      <c r="Y25" s="3">
        <v>40.4</v>
      </c>
      <c r="Z25" s="3">
        <v>1</v>
      </c>
      <c r="AA25" s="3">
        <v>10</v>
      </c>
      <c r="AB25" s="3">
        <v>10</v>
      </c>
      <c r="AC25" s="3">
        <v>10</v>
      </c>
      <c r="AD25" s="3">
        <v>2</v>
      </c>
      <c r="AE25" s="3">
        <v>8</v>
      </c>
      <c r="AF25" s="3"/>
      <c r="AG25" s="3" t="s">
        <v>11</v>
      </c>
      <c r="AH25" s="51">
        <v>41417</v>
      </c>
      <c r="AI25" s="3">
        <v>3</v>
      </c>
      <c r="AJ25" s="3" t="s">
        <v>285</v>
      </c>
      <c r="AK25" s="3" t="s">
        <v>384</v>
      </c>
      <c r="AL25" s="3">
        <v>1</v>
      </c>
      <c r="AM25" s="3" t="s">
        <v>11</v>
      </c>
      <c r="AN25" s="3" t="s">
        <v>385</v>
      </c>
      <c r="AO25" s="3">
        <v>1</v>
      </c>
      <c r="AP25" s="3">
        <v>15</v>
      </c>
      <c r="AQ25" s="3" t="s">
        <v>386</v>
      </c>
      <c r="AR25" s="3">
        <v>0</v>
      </c>
      <c r="AS25" s="3" t="s">
        <v>11</v>
      </c>
      <c r="AT25" s="3" t="s">
        <v>266</v>
      </c>
      <c r="AU25" s="3">
        <v>2</v>
      </c>
      <c r="AV25" s="3">
        <v>1</v>
      </c>
      <c r="AW25" s="3">
        <v>2</v>
      </c>
      <c r="AX25" s="3">
        <v>1</v>
      </c>
      <c r="AY25" s="3" t="s">
        <v>267</v>
      </c>
      <c r="AZ25" s="51">
        <v>41418</v>
      </c>
      <c r="BA25" s="51">
        <v>41418</v>
      </c>
      <c r="BB25" s="51">
        <v>41415</v>
      </c>
      <c r="BC25" s="51">
        <v>41435</v>
      </c>
      <c r="BD25" s="3">
        <v>2</v>
      </c>
      <c r="BE25" s="3">
        <v>1</v>
      </c>
      <c r="BF25" s="3">
        <v>1</v>
      </c>
      <c r="BG25" s="3">
        <v>13</v>
      </c>
      <c r="BH25" s="3">
        <v>160</v>
      </c>
      <c r="BI25" s="3">
        <v>210</v>
      </c>
      <c r="BJ25" s="3">
        <v>140</v>
      </c>
      <c r="BK25" s="3">
        <v>210</v>
      </c>
      <c r="BL25" s="3">
        <v>220</v>
      </c>
      <c r="BM25" s="3">
        <v>160</v>
      </c>
      <c r="BN25" s="3">
        <v>230</v>
      </c>
      <c r="BO25" s="3">
        <v>420</v>
      </c>
      <c r="BP25" s="3"/>
      <c r="BQ25" s="51"/>
      <c r="BR25" s="3"/>
      <c r="BS25" s="3"/>
      <c r="BT25" s="3">
        <v>420</v>
      </c>
      <c r="BU25" s="3">
        <v>4.3099999999999996</v>
      </c>
      <c r="BV25" s="3">
        <v>37.5</v>
      </c>
      <c r="BW25" s="3">
        <v>1</v>
      </c>
      <c r="BX25" s="3">
        <v>1</v>
      </c>
      <c r="BY25" s="3">
        <v>4</v>
      </c>
      <c r="BZ25" s="3">
        <v>0</v>
      </c>
      <c r="CA25" s="3">
        <v>0</v>
      </c>
      <c r="CB25" s="3">
        <v>0</v>
      </c>
      <c r="CC25" s="3"/>
      <c r="CD25" s="3">
        <v>1</v>
      </c>
      <c r="CE25" s="3">
        <v>0</v>
      </c>
      <c r="CF25" s="3"/>
      <c r="CG25" s="3"/>
      <c r="CH25" s="3"/>
      <c r="CI25" s="3"/>
      <c r="CJ25" s="3">
        <v>0.97</v>
      </c>
      <c r="CK25" s="3">
        <v>152</v>
      </c>
      <c r="CL25" s="3">
        <v>117</v>
      </c>
      <c r="CM25" s="3">
        <v>50</v>
      </c>
      <c r="CN25" s="3">
        <v>44</v>
      </c>
      <c r="CO25" s="3">
        <v>1</v>
      </c>
      <c r="CP25" s="3">
        <v>2</v>
      </c>
      <c r="CQ25" s="3">
        <v>54</v>
      </c>
      <c r="CR25" s="3">
        <v>2.1800000000000002</v>
      </c>
      <c r="CS25" s="3">
        <v>16.7</v>
      </c>
      <c r="CT25" s="3">
        <v>174</v>
      </c>
      <c r="CU25" s="3">
        <v>111</v>
      </c>
      <c r="CV25" s="3">
        <v>80</v>
      </c>
      <c r="CW25" s="3">
        <v>15</v>
      </c>
      <c r="CX25" s="3">
        <v>17</v>
      </c>
      <c r="CY25" s="3">
        <v>67</v>
      </c>
      <c r="CZ25" s="3" t="s">
        <v>268</v>
      </c>
      <c r="DA25" s="3">
        <v>0.65</v>
      </c>
      <c r="DB25" s="3">
        <v>6.91</v>
      </c>
      <c r="DC25" s="3">
        <v>402</v>
      </c>
      <c r="DD25" s="3">
        <v>90</v>
      </c>
      <c r="DE25" s="3">
        <v>66</v>
      </c>
      <c r="DF25" s="3">
        <v>24</v>
      </c>
      <c r="DG25" s="3">
        <v>14</v>
      </c>
      <c r="DH25" s="3">
        <v>65</v>
      </c>
      <c r="DI25" s="3">
        <v>22</v>
      </c>
      <c r="DJ25" s="3">
        <v>3.15</v>
      </c>
      <c r="DK25" s="3">
        <v>0</v>
      </c>
      <c r="DM25" t="s">
        <v>387</v>
      </c>
      <c r="DN25" t="s">
        <v>360</v>
      </c>
      <c r="DO25" s="47" t="str">
        <f t="shared" si="0"/>
        <v>12</v>
      </c>
      <c r="DP25" s="47">
        <v>1</v>
      </c>
      <c r="DQ25" s="47">
        <v>0</v>
      </c>
      <c r="DR25" s="47">
        <f t="shared" si="1"/>
        <v>1</v>
      </c>
      <c r="DS25" s="47" t="s">
        <v>11</v>
      </c>
      <c r="DT25" s="47">
        <f t="shared" si="5"/>
        <v>9.5729013254786466</v>
      </c>
      <c r="DU25" s="48">
        <f t="shared" si="6"/>
        <v>97.447795823665899</v>
      </c>
      <c r="DW25" s="49">
        <f t="shared" si="3"/>
        <v>2.1499999999999984E-2</v>
      </c>
    </row>
    <row r="26" spans="1:127" ht="19.95" customHeight="1" x14ac:dyDescent="0.25">
      <c r="A26" s="3">
        <v>823212</v>
      </c>
      <c r="B26" s="3" t="s">
        <v>388</v>
      </c>
      <c r="C26" s="3">
        <v>1</v>
      </c>
      <c r="D26" s="3">
        <v>2</v>
      </c>
      <c r="E26" s="3">
        <v>0</v>
      </c>
      <c r="F26" s="51">
        <v>41479</v>
      </c>
      <c r="G26" s="51">
        <v>41505</v>
      </c>
      <c r="H26" s="3">
        <v>26</v>
      </c>
      <c r="I26" s="3">
        <v>2</v>
      </c>
      <c r="J26" s="3"/>
      <c r="K26" s="3"/>
      <c r="L26" s="3" t="s">
        <v>320</v>
      </c>
      <c r="M26" s="3">
        <v>0</v>
      </c>
      <c r="N26" s="3">
        <v>0</v>
      </c>
      <c r="O26" s="3">
        <v>1</v>
      </c>
      <c r="P26" s="3">
        <v>0</v>
      </c>
      <c r="Q26" s="3">
        <v>9</v>
      </c>
      <c r="R26" s="3">
        <v>3</v>
      </c>
      <c r="S26" s="3">
        <v>2</v>
      </c>
      <c r="T26" s="3">
        <v>3.5</v>
      </c>
      <c r="U26" s="3">
        <v>3.47</v>
      </c>
      <c r="V26" s="3">
        <v>0</v>
      </c>
      <c r="W26" s="3">
        <v>0</v>
      </c>
      <c r="X26" s="3">
        <v>0</v>
      </c>
      <c r="Y26" s="3">
        <v>38.1</v>
      </c>
      <c r="Z26" s="3">
        <v>1</v>
      </c>
      <c r="AA26" s="3">
        <v>10</v>
      </c>
      <c r="AB26" s="3">
        <v>10</v>
      </c>
      <c r="AC26" s="3">
        <v>10</v>
      </c>
      <c r="AD26" s="3">
        <v>1</v>
      </c>
      <c r="AE26" s="3"/>
      <c r="AF26" s="3"/>
      <c r="AG26" s="3" t="s">
        <v>11</v>
      </c>
      <c r="AH26" s="51">
        <v>41479</v>
      </c>
      <c r="AI26" s="3">
        <v>9</v>
      </c>
      <c r="AJ26" s="3" t="s">
        <v>285</v>
      </c>
      <c r="AK26" s="3" t="s">
        <v>302</v>
      </c>
      <c r="AL26" s="3">
        <v>1</v>
      </c>
      <c r="AM26" s="3" t="s">
        <v>11</v>
      </c>
      <c r="AN26" s="3" t="s">
        <v>389</v>
      </c>
      <c r="AO26" s="3" t="s">
        <v>11</v>
      </c>
      <c r="AP26" s="3" t="s">
        <v>11</v>
      </c>
      <c r="AQ26" s="3" t="s">
        <v>11</v>
      </c>
      <c r="AR26" s="3" t="s">
        <v>11</v>
      </c>
      <c r="AS26" s="3" t="s">
        <v>11</v>
      </c>
      <c r="AT26" s="3" t="s">
        <v>357</v>
      </c>
      <c r="AU26" s="3">
        <v>4</v>
      </c>
      <c r="AV26" s="3">
        <v>1</v>
      </c>
      <c r="AW26" s="3">
        <v>4</v>
      </c>
      <c r="AX26" s="3">
        <v>1</v>
      </c>
      <c r="AY26" s="3" t="s">
        <v>276</v>
      </c>
      <c r="AZ26" s="51">
        <v>41479</v>
      </c>
      <c r="BA26" s="51">
        <v>41479</v>
      </c>
      <c r="BB26" s="51">
        <v>41479</v>
      </c>
      <c r="BC26" s="51">
        <v>41494</v>
      </c>
      <c r="BD26" s="3">
        <v>2</v>
      </c>
      <c r="BE26" s="3">
        <v>1</v>
      </c>
      <c r="BF26" s="3">
        <v>1</v>
      </c>
      <c r="BG26" s="3">
        <v>10</v>
      </c>
      <c r="BH26" s="3">
        <v>80</v>
      </c>
      <c r="BI26" s="3">
        <v>160</v>
      </c>
      <c r="BJ26" s="3">
        <v>240</v>
      </c>
      <c r="BK26" s="3">
        <v>290</v>
      </c>
      <c r="BL26" s="3">
        <v>280</v>
      </c>
      <c r="BM26" s="3">
        <v>320</v>
      </c>
      <c r="BN26" s="3">
        <v>400</v>
      </c>
      <c r="BO26" s="3">
        <v>440</v>
      </c>
      <c r="BP26" s="3"/>
      <c r="BQ26" s="3"/>
      <c r="BR26" s="3"/>
      <c r="BS26" s="3"/>
      <c r="BT26" s="3">
        <v>480</v>
      </c>
      <c r="BU26" s="3">
        <v>3.3</v>
      </c>
      <c r="BV26" s="3">
        <v>37.5</v>
      </c>
      <c r="BW26" s="3">
        <v>1</v>
      </c>
      <c r="BX26" s="3" t="s">
        <v>390</v>
      </c>
      <c r="BY26" s="3">
        <v>4</v>
      </c>
      <c r="BZ26" s="3">
        <v>0</v>
      </c>
      <c r="CA26" s="3">
        <v>1</v>
      </c>
      <c r="CB26" s="3">
        <v>0</v>
      </c>
      <c r="CC26" s="3"/>
      <c r="CD26" s="3">
        <v>1</v>
      </c>
      <c r="CE26" s="3">
        <v>0</v>
      </c>
      <c r="CF26" s="3">
        <v>1</v>
      </c>
      <c r="CG26" s="3"/>
      <c r="CH26" s="3"/>
      <c r="CI26" s="3"/>
      <c r="CJ26" s="3">
        <v>16.690000000000001</v>
      </c>
      <c r="CK26" s="3">
        <v>43</v>
      </c>
      <c r="CL26" s="3">
        <v>98</v>
      </c>
      <c r="CM26" s="3">
        <v>85</v>
      </c>
      <c r="CN26" s="3">
        <v>12</v>
      </c>
      <c r="CO26" s="3"/>
      <c r="CP26" s="3">
        <v>3</v>
      </c>
      <c r="CQ26" s="3">
        <v>55</v>
      </c>
      <c r="CR26" s="3">
        <v>3.5</v>
      </c>
      <c r="CS26" s="3">
        <v>12.43</v>
      </c>
      <c r="CT26" s="3">
        <v>365</v>
      </c>
      <c r="CU26" s="3">
        <v>117</v>
      </c>
      <c r="CV26" s="3">
        <v>62</v>
      </c>
      <c r="CW26" s="3">
        <v>31</v>
      </c>
      <c r="CX26" s="3">
        <v>2</v>
      </c>
      <c r="CY26" s="3">
        <v>5</v>
      </c>
      <c r="CZ26" s="3">
        <v>30</v>
      </c>
      <c r="DA26" s="3" t="s">
        <v>11</v>
      </c>
      <c r="DB26" s="3">
        <v>10.210000000000001</v>
      </c>
      <c r="DC26" s="3">
        <v>410</v>
      </c>
      <c r="DD26" s="3">
        <v>127</v>
      </c>
      <c r="DE26" s="3">
        <v>58</v>
      </c>
      <c r="DF26" s="3">
        <v>32</v>
      </c>
      <c r="DG26" s="3">
        <v>3</v>
      </c>
      <c r="DH26" s="3">
        <v>7</v>
      </c>
      <c r="DI26" s="3" t="s">
        <v>268</v>
      </c>
      <c r="DJ26" s="3">
        <v>1.93</v>
      </c>
      <c r="DK26" s="3">
        <v>0</v>
      </c>
      <c r="DL26" t="s">
        <v>70</v>
      </c>
      <c r="DM26" t="s">
        <v>387</v>
      </c>
      <c r="DN26" t="s">
        <v>391</v>
      </c>
      <c r="DO26" s="47" t="str">
        <f t="shared" si="0"/>
        <v>9</v>
      </c>
      <c r="DP26" s="47">
        <v>1</v>
      </c>
      <c r="DQ26" s="47">
        <v>0</v>
      </c>
      <c r="DR26" s="47">
        <f t="shared" si="1"/>
        <v>0</v>
      </c>
      <c r="DS26" s="47" t="s">
        <v>11</v>
      </c>
      <c r="DT26" s="47">
        <f t="shared" si="5"/>
        <v>14.820913956360641</v>
      </c>
      <c r="DU26" s="48">
        <f t="shared" si="6"/>
        <v>145.45454545454547</v>
      </c>
      <c r="DW26" s="49">
        <f t="shared" si="3"/>
        <v>-6.5384615384615529E-3</v>
      </c>
    </row>
    <row r="27" spans="1:127" ht="19.95" customHeight="1" x14ac:dyDescent="0.25">
      <c r="A27" s="3">
        <v>833563</v>
      </c>
      <c r="B27" s="3" t="s">
        <v>392</v>
      </c>
      <c r="C27" s="3">
        <v>1</v>
      </c>
      <c r="D27" s="3">
        <v>1</v>
      </c>
      <c r="E27" s="3">
        <v>0</v>
      </c>
      <c r="F27" s="51">
        <v>41555</v>
      </c>
      <c r="G27" s="51">
        <v>41587</v>
      </c>
      <c r="H27" s="3">
        <v>32</v>
      </c>
      <c r="I27" s="3">
        <v>2</v>
      </c>
      <c r="J27" s="3"/>
      <c r="K27" s="3" t="s">
        <v>6</v>
      </c>
      <c r="L27" s="3" t="s">
        <v>251</v>
      </c>
      <c r="M27" s="3">
        <v>0</v>
      </c>
      <c r="N27" s="3">
        <v>0</v>
      </c>
      <c r="O27" s="3">
        <v>1</v>
      </c>
      <c r="P27" s="3">
        <v>0</v>
      </c>
      <c r="Q27" s="3">
        <v>45</v>
      </c>
      <c r="R27" s="3">
        <v>15</v>
      </c>
      <c r="S27" s="3">
        <v>2</v>
      </c>
      <c r="T27" s="3">
        <v>3.15</v>
      </c>
      <c r="U27" s="3">
        <v>3.51</v>
      </c>
      <c r="V27" s="3">
        <v>0</v>
      </c>
      <c r="W27" s="3">
        <v>0</v>
      </c>
      <c r="X27" s="3">
        <v>0</v>
      </c>
      <c r="Y27" s="3">
        <v>39.4</v>
      </c>
      <c r="Z27" s="3">
        <v>1</v>
      </c>
      <c r="AA27" s="3" t="s">
        <v>11</v>
      </c>
      <c r="AB27" s="3" t="s">
        <v>11</v>
      </c>
      <c r="AC27" s="3"/>
      <c r="AD27" s="3">
        <v>6</v>
      </c>
      <c r="AE27" s="3"/>
      <c r="AF27" s="3"/>
      <c r="AG27" s="3" t="s">
        <v>11</v>
      </c>
      <c r="AH27" s="51">
        <v>41572</v>
      </c>
      <c r="AI27" s="3">
        <v>62</v>
      </c>
      <c r="AJ27" s="3" t="s">
        <v>393</v>
      </c>
      <c r="AK27" s="3" t="s">
        <v>394</v>
      </c>
      <c r="AL27" s="3">
        <v>1</v>
      </c>
      <c r="AM27" s="3"/>
      <c r="AN27" s="3">
        <v>2</v>
      </c>
      <c r="AO27" s="3"/>
      <c r="AP27" s="3"/>
      <c r="AQ27" s="3"/>
      <c r="AR27" s="3"/>
      <c r="AS27" s="3"/>
      <c r="AT27" s="3" t="s">
        <v>266</v>
      </c>
      <c r="AU27" s="3">
        <v>2</v>
      </c>
      <c r="AV27" s="3">
        <v>1</v>
      </c>
      <c r="AW27" s="3">
        <v>2</v>
      </c>
      <c r="AX27" s="3">
        <v>1</v>
      </c>
      <c r="AY27" s="3" t="s">
        <v>275</v>
      </c>
      <c r="AZ27" s="51">
        <v>41572</v>
      </c>
      <c r="BA27" s="51">
        <v>41572</v>
      </c>
      <c r="BB27" s="51">
        <v>41572</v>
      </c>
      <c r="BC27" s="51">
        <v>41587</v>
      </c>
      <c r="BD27" s="3">
        <v>3</v>
      </c>
      <c r="BE27" s="3">
        <v>1</v>
      </c>
      <c r="BF27" s="3">
        <v>1</v>
      </c>
      <c r="BG27" s="3">
        <v>24</v>
      </c>
      <c r="BH27" s="3">
        <v>150</v>
      </c>
      <c r="BI27" s="3">
        <v>130</v>
      </c>
      <c r="BJ27" s="3">
        <v>240</v>
      </c>
      <c r="BK27" s="3">
        <v>240</v>
      </c>
      <c r="BL27" s="3">
        <v>290</v>
      </c>
      <c r="BM27" s="3">
        <v>320</v>
      </c>
      <c r="BN27" s="3">
        <v>220</v>
      </c>
      <c r="BO27" s="3">
        <v>330</v>
      </c>
      <c r="BP27" s="3"/>
      <c r="BQ27" s="3"/>
      <c r="BR27" s="3"/>
      <c r="BS27" s="3"/>
      <c r="BT27" s="3">
        <v>370</v>
      </c>
      <c r="BU27" s="3">
        <v>3.55</v>
      </c>
      <c r="BV27" s="3">
        <v>38.200000000000003</v>
      </c>
      <c r="BW27" s="3">
        <v>2</v>
      </c>
      <c r="BX27" s="3"/>
      <c r="BY27" s="3" t="s">
        <v>259</v>
      </c>
      <c r="BZ27" s="3">
        <v>0</v>
      </c>
      <c r="CA27" s="3">
        <v>0</v>
      </c>
      <c r="CB27" s="3">
        <v>0</v>
      </c>
      <c r="CC27" s="3"/>
      <c r="CD27" s="3">
        <v>1</v>
      </c>
      <c r="CE27" s="3">
        <v>0</v>
      </c>
      <c r="CF27" s="3"/>
      <c r="CG27" s="3"/>
      <c r="CH27" s="3" t="s">
        <v>359</v>
      </c>
      <c r="CI27" s="3"/>
      <c r="CJ27" s="3">
        <v>9.34</v>
      </c>
      <c r="CK27" s="3">
        <v>400</v>
      </c>
      <c r="CL27" s="3">
        <v>80</v>
      </c>
      <c r="CM27" s="3">
        <v>74</v>
      </c>
      <c r="CN27" s="3">
        <v>20</v>
      </c>
      <c r="CO27" s="3">
        <v>0</v>
      </c>
      <c r="CP27" s="3">
        <v>6</v>
      </c>
      <c r="CQ27" s="3">
        <v>38</v>
      </c>
      <c r="CR27" s="3" t="s">
        <v>395</v>
      </c>
      <c r="CS27" s="3">
        <v>16.420000000000002</v>
      </c>
      <c r="CT27" s="3">
        <v>392</v>
      </c>
      <c r="CU27" s="3">
        <v>81</v>
      </c>
      <c r="CV27" s="3">
        <v>57</v>
      </c>
      <c r="CW27" s="3">
        <v>29</v>
      </c>
      <c r="CX27" s="3">
        <v>10</v>
      </c>
      <c r="CY27" s="3">
        <v>4</v>
      </c>
      <c r="CZ27" s="3" t="s">
        <v>268</v>
      </c>
      <c r="DA27" s="3"/>
      <c r="DB27" s="3">
        <v>11.28</v>
      </c>
      <c r="DC27" s="3">
        <v>723</v>
      </c>
      <c r="DD27" s="3">
        <v>96</v>
      </c>
      <c r="DE27" s="3">
        <v>49</v>
      </c>
      <c r="DF27" s="3">
        <v>43</v>
      </c>
      <c r="DG27" s="3">
        <v>3</v>
      </c>
      <c r="DH27" s="3">
        <v>5</v>
      </c>
      <c r="DI27" s="3" t="s">
        <v>268</v>
      </c>
      <c r="DJ27" s="3"/>
      <c r="DK27" s="3">
        <v>0</v>
      </c>
      <c r="DM27" t="s">
        <v>260</v>
      </c>
      <c r="DO27" s="47" t="str">
        <f t="shared" si="0"/>
        <v>23</v>
      </c>
      <c r="DP27" s="47">
        <v>1</v>
      </c>
      <c r="DQ27" s="47" t="s">
        <v>11</v>
      </c>
      <c r="DR27" s="47">
        <f t="shared" si="1"/>
        <v>0</v>
      </c>
      <c r="DS27" s="47" t="s">
        <v>11</v>
      </c>
      <c r="DT27" s="47">
        <f t="shared" si="5"/>
        <v>7.3260073260073266</v>
      </c>
      <c r="DU27" s="48">
        <f t="shared" si="6"/>
        <v>104.22535211267606</v>
      </c>
      <c r="DW27" s="49">
        <f t="shared" si="3"/>
        <v>1.2500000000000011E-3</v>
      </c>
    </row>
    <row r="28" spans="1:127" ht="19.95" customHeight="1" x14ac:dyDescent="0.25">
      <c r="A28" s="3">
        <v>851698</v>
      </c>
      <c r="B28" s="3" t="s">
        <v>396</v>
      </c>
      <c r="C28" s="3">
        <v>1</v>
      </c>
      <c r="D28" s="3">
        <v>1</v>
      </c>
      <c r="E28" s="3">
        <v>0</v>
      </c>
      <c r="F28" s="51">
        <v>41684</v>
      </c>
      <c r="G28" s="51">
        <v>41706</v>
      </c>
      <c r="H28" s="3">
        <v>22</v>
      </c>
      <c r="I28" s="3">
        <v>2</v>
      </c>
      <c r="J28" s="3"/>
      <c r="K28" s="3" t="s">
        <v>6</v>
      </c>
      <c r="L28" s="3" t="s">
        <v>256</v>
      </c>
      <c r="M28" s="3">
        <v>0</v>
      </c>
      <c r="N28" s="3">
        <v>0</v>
      </c>
      <c r="O28" s="3">
        <v>1</v>
      </c>
      <c r="P28" s="3">
        <v>0</v>
      </c>
      <c r="Q28" s="3">
        <v>11</v>
      </c>
      <c r="R28" s="3">
        <v>7</v>
      </c>
      <c r="S28" s="3" t="s">
        <v>14</v>
      </c>
      <c r="T28" s="3">
        <v>3</v>
      </c>
      <c r="U28" s="3">
        <v>2.96</v>
      </c>
      <c r="V28" s="3">
        <v>0</v>
      </c>
      <c r="W28" s="3">
        <v>0</v>
      </c>
      <c r="X28" s="3">
        <v>0</v>
      </c>
      <c r="Y28" s="3">
        <v>40.299999999999997</v>
      </c>
      <c r="Z28" s="3">
        <v>0</v>
      </c>
      <c r="AA28" s="3" t="s">
        <v>11</v>
      </c>
      <c r="AB28" s="3" t="s">
        <v>11</v>
      </c>
      <c r="AC28" s="3" t="s">
        <v>11</v>
      </c>
      <c r="AD28" s="3">
        <v>1</v>
      </c>
      <c r="AE28" s="3"/>
      <c r="AF28" s="3"/>
      <c r="AG28" s="3" t="s">
        <v>256</v>
      </c>
      <c r="AH28" s="51">
        <v>41684</v>
      </c>
      <c r="AI28" s="3">
        <v>11</v>
      </c>
      <c r="AJ28" s="3" t="s">
        <v>257</v>
      </c>
      <c r="AK28" s="3" t="s">
        <v>397</v>
      </c>
      <c r="AL28" s="3">
        <v>1</v>
      </c>
      <c r="AM28" s="3" t="s">
        <v>11</v>
      </c>
      <c r="AN28" s="3" t="s">
        <v>291</v>
      </c>
      <c r="AO28" s="3">
        <v>1</v>
      </c>
      <c r="AP28" s="3"/>
      <c r="AQ28" s="3" t="s">
        <v>386</v>
      </c>
      <c r="AR28" s="3"/>
      <c r="AS28" s="3"/>
      <c r="AT28" s="3" t="s">
        <v>266</v>
      </c>
      <c r="AU28" s="3">
        <v>4</v>
      </c>
      <c r="AV28" s="3">
        <v>1</v>
      </c>
      <c r="AW28" s="3">
        <v>4</v>
      </c>
      <c r="AX28" s="3">
        <v>1</v>
      </c>
      <c r="AY28" s="3" t="s">
        <v>276</v>
      </c>
      <c r="AZ28" s="51">
        <v>41685</v>
      </c>
      <c r="BA28" s="51">
        <v>41685</v>
      </c>
      <c r="BB28" s="51">
        <v>41684</v>
      </c>
      <c r="BC28" s="51">
        <v>41694</v>
      </c>
      <c r="BD28" s="3">
        <v>1</v>
      </c>
      <c r="BE28" s="3">
        <v>0</v>
      </c>
      <c r="BF28" s="3">
        <v>1</v>
      </c>
      <c r="BG28" s="3">
        <v>10</v>
      </c>
      <c r="BH28" s="3">
        <v>50</v>
      </c>
      <c r="BI28" s="3">
        <v>150</v>
      </c>
      <c r="BJ28" s="3">
        <v>80</v>
      </c>
      <c r="BK28" s="3">
        <v>120</v>
      </c>
      <c r="BL28" s="3">
        <v>320</v>
      </c>
      <c r="BM28" s="3">
        <v>320</v>
      </c>
      <c r="BN28" s="3">
        <v>270</v>
      </c>
      <c r="BO28" s="3">
        <v>340</v>
      </c>
      <c r="BP28" s="3"/>
      <c r="BQ28" s="3"/>
      <c r="BR28" s="3"/>
      <c r="BS28" s="3"/>
      <c r="BT28" s="3">
        <v>400</v>
      </c>
      <c r="BU28" s="3">
        <v>3.4</v>
      </c>
      <c r="BV28" s="3">
        <v>37.6</v>
      </c>
      <c r="BW28" s="3">
        <v>1</v>
      </c>
      <c r="BX28" s="3" t="s">
        <v>13</v>
      </c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>
        <v>5.05</v>
      </c>
      <c r="CK28" s="3">
        <v>157</v>
      </c>
      <c r="CL28" s="3">
        <v>88</v>
      </c>
      <c r="CM28" s="3">
        <v>36</v>
      </c>
      <c r="CN28" s="3">
        <v>52</v>
      </c>
      <c r="CO28" s="3">
        <v>4</v>
      </c>
      <c r="CP28" s="3">
        <v>8</v>
      </c>
      <c r="CQ28" s="3" t="s">
        <v>398</v>
      </c>
      <c r="CR28" s="3">
        <v>8.8000000000000007</v>
      </c>
      <c r="CS28" s="3">
        <v>10.43</v>
      </c>
      <c r="CT28" s="3">
        <v>296</v>
      </c>
      <c r="CU28" s="3">
        <v>91</v>
      </c>
      <c r="CV28" s="3">
        <v>46</v>
      </c>
      <c r="CW28" s="3">
        <v>47</v>
      </c>
      <c r="CX28" s="3">
        <v>5</v>
      </c>
      <c r="CY28" s="3">
        <v>2</v>
      </c>
      <c r="CZ28" s="3">
        <v>8</v>
      </c>
      <c r="DA28" s="3" t="s">
        <v>395</v>
      </c>
      <c r="DB28" s="3">
        <v>11.07</v>
      </c>
      <c r="DC28" s="3">
        <v>307</v>
      </c>
      <c r="DD28" s="3">
        <v>77</v>
      </c>
      <c r="DE28" s="3">
        <v>40</v>
      </c>
      <c r="DF28" s="3">
        <v>53</v>
      </c>
      <c r="DG28" s="3">
        <v>5</v>
      </c>
      <c r="DH28" s="3">
        <v>2</v>
      </c>
      <c r="DI28" s="3">
        <v>19</v>
      </c>
      <c r="DJ28" s="3">
        <v>4.33</v>
      </c>
      <c r="DK28" s="3">
        <v>0</v>
      </c>
      <c r="DM28" t="s">
        <v>269</v>
      </c>
      <c r="DN28" t="s">
        <v>307</v>
      </c>
      <c r="DO28" s="47" t="str">
        <f t="shared" si="0"/>
        <v>9</v>
      </c>
      <c r="DP28" s="47">
        <v>1</v>
      </c>
      <c r="DQ28" s="47" t="s">
        <v>11</v>
      </c>
      <c r="DR28" s="47">
        <f t="shared" si="1"/>
        <v>0</v>
      </c>
      <c r="DS28" s="47">
        <v>0</v>
      </c>
      <c r="DT28" s="47">
        <f t="shared" si="5"/>
        <v>13.996138996138997</v>
      </c>
      <c r="DU28" s="48">
        <f t="shared" si="6"/>
        <v>117.64705882352942</v>
      </c>
      <c r="DW28" s="49">
        <f t="shared" si="3"/>
        <v>1.9999999999999997E-2</v>
      </c>
    </row>
    <row r="29" spans="1:127" ht="19.95" customHeight="1" x14ac:dyDescent="0.25">
      <c r="A29" s="3">
        <v>864924</v>
      </c>
      <c r="B29" s="3" t="s">
        <v>399</v>
      </c>
      <c r="C29" s="3">
        <v>1</v>
      </c>
      <c r="D29" s="3">
        <v>1</v>
      </c>
      <c r="E29" s="3">
        <v>0</v>
      </c>
      <c r="F29" s="51">
        <v>41772</v>
      </c>
      <c r="G29" s="51">
        <v>41783</v>
      </c>
      <c r="H29" s="3">
        <v>11</v>
      </c>
      <c r="I29" s="3">
        <v>2</v>
      </c>
      <c r="J29" s="3"/>
      <c r="K29" s="3"/>
      <c r="L29" s="3" t="s">
        <v>262</v>
      </c>
      <c r="M29" s="3">
        <v>0</v>
      </c>
      <c r="N29" s="3">
        <v>0</v>
      </c>
      <c r="O29" s="3">
        <v>1</v>
      </c>
      <c r="P29" s="3">
        <v>0</v>
      </c>
      <c r="Q29" s="3">
        <v>4</v>
      </c>
      <c r="R29" s="3">
        <v>2</v>
      </c>
      <c r="S29" s="3">
        <v>1</v>
      </c>
      <c r="T29" s="3">
        <v>4.3</v>
      </c>
      <c r="U29" s="3">
        <v>4.04</v>
      </c>
      <c r="V29" s="3">
        <v>0</v>
      </c>
      <c r="W29" s="3">
        <v>0</v>
      </c>
      <c r="X29" s="3">
        <v>0</v>
      </c>
      <c r="Y29" s="3">
        <v>39.299999999999997</v>
      </c>
      <c r="Z29" s="3">
        <v>1</v>
      </c>
      <c r="AA29" s="3">
        <v>10</v>
      </c>
      <c r="AB29" s="3">
        <v>10</v>
      </c>
      <c r="AC29" s="3">
        <v>10</v>
      </c>
      <c r="AD29" s="3">
        <v>2</v>
      </c>
      <c r="AE29" s="3"/>
      <c r="AF29" s="3"/>
      <c r="AG29" s="3" t="s">
        <v>11</v>
      </c>
      <c r="AH29" s="51">
        <v>41772</v>
      </c>
      <c r="AI29" s="3">
        <v>4</v>
      </c>
      <c r="AJ29" s="3" t="s">
        <v>301</v>
      </c>
      <c r="AK29" s="3" t="s">
        <v>253</v>
      </c>
      <c r="AL29" s="3">
        <v>1</v>
      </c>
      <c r="AM29" s="3" t="s">
        <v>11</v>
      </c>
      <c r="AN29" s="3" t="s">
        <v>400</v>
      </c>
      <c r="AO29" s="3" t="s">
        <v>11</v>
      </c>
      <c r="AP29" s="3" t="s">
        <v>11</v>
      </c>
      <c r="AQ29" s="3" t="s">
        <v>11</v>
      </c>
      <c r="AR29" s="3" t="s">
        <v>11</v>
      </c>
      <c r="AS29" s="3">
        <v>120</v>
      </c>
      <c r="AT29" s="3" t="s">
        <v>266</v>
      </c>
      <c r="AU29" s="3">
        <v>4</v>
      </c>
      <c r="AV29" s="3">
        <v>1</v>
      </c>
      <c r="AW29" s="3">
        <v>4</v>
      </c>
      <c r="AX29" s="3">
        <v>1</v>
      </c>
      <c r="AY29" s="3" t="s">
        <v>267</v>
      </c>
      <c r="AZ29" s="51">
        <v>41773</v>
      </c>
      <c r="BA29" s="51">
        <v>41773</v>
      </c>
      <c r="BB29" s="51">
        <v>41773</v>
      </c>
      <c r="BC29" s="51">
        <v>41779</v>
      </c>
      <c r="BD29" s="3">
        <v>3</v>
      </c>
      <c r="BE29" s="3">
        <v>1</v>
      </c>
      <c r="BF29" s="3">
        <v>1</v>
      </c>
      <c r="BG29" s="3">
        <v>8</v>
      </c>
      <c r="BH29" s="3">
        <v>240</v>
      </c>
      <c r="BI29" s="3">
        <v>240</v>
      </c>
      <c r="BJ29" s="3">
        <v>380</v>
      </c>
      <c r="BK29" s="3">
        <v>380</v>
      </c>
      <c r="BL29" s="3"/>
      <c r="BM29" s="3"/>
      <c r="BN29" s="3"/>
      <c r="BO29" s="3"/>
      <c r="BP29" s="3">
        <v>4</v>
      </c>
      <c r="BQ29" s="3">
        <v>16</v>
      </c>
      <c r="BR29" s="3">
        <v>16</v>
      </c>
      <c r="BS29" s="3">
        <v>240</v>
      </c>
      <c r="BT29" s="3">
        <v>380</v>
      </c>
      <c r="BU29" s="3">
        <v>4.42</v>
      </c>
      <c r="BV29" s="3">
        <v>37.5</v>
      </c>
      <c r="BW29" s="3">
        <v>3</v>
      </c>
      <c r="BX29" s="3"/>
      <c r="BY29" s="3"/>
      <c r="BZ29" s="3"/>
      <c r="CA29" s="3"/>
      <c r="CB29" s="3"/>
      <c r="CC29" s="3"/>
      <c r="CD29" s="3"/>
      <c r="CE29" s="3"/>
      <c r="CF29" s="3">
        <v>1</v>
      </c>
      <c r="CG29" s="3"/>
      <c r="CH29" s="3"/>
      <c r="CI29" s="3"/>
      <c r="CJ29" s="3">
        <v>8.15</v>
      </c>
      <c r="CK29" s="3">
        <v>195</v>
      </c>
      <c r="CL29" s="3">
        <v>160</v>
      </c>
      <c r="CM29" s="3">
        <v>57</v>
      </c>
      <c r="CN29" s="3">
        <v>32</v>
      </c>
      <c r="CO29" s="3">
        <v>2</v>
      </c>
      <c r="CP29" s="3">
        <v>9</v>
      </c>
      <c r="CQ29" s="3">
        <v>19</v>
      </c>
      <c r="CR29" s="3">
        <v>1.02</v>
      </c>
      <c r="CS29" s="3">
        <v>19.920000000000002</v>
      </c>
      <c r="CT29" s="3">
        <v>401</v>
      </c>
      <c r="CU29" s="3">
        <v>144</v>
      </c>
      <c r="CV29" s="3">
        <v>53</v>
      </c>
      <c r="CW29" s="3">
        <v>38</v>
      </c>
      <c r="CX29" s="3">
        <v>3</v>
      </c>
      <c r="CY29" s="3">
        <v>6</v>
      </c>
      <c r="CZ29" s="3" t="s">
        <v>268</v>
      </c>
      <c r="DA29" s="3">
        <v>0.67</v>
      </c>
      <c r="DB29" s="3">
        <v>8.85</v>
      </c>
      <c r="DC29" s="3">
        <v>470</v>
      </c>
      <c r="DD29" s="3">
        <v>119</v>
      </c>
      <c r="DE29" s="3">
        <v>56</v>
      </c>
      <c r="DF29" s="3">
        <v>37</v>
      </c>
      <c r="DG29" s="3">
        <v>3</v>
      </c>
      <c r="DH29" s="3">
        <v>4</v>
      </c>
      <c r="DI29" s="3">
        <v>8</v>
      </c>
      <c r="DJ29" s="3">
        <v>0.9</v>
      </c>
      <c r="DK29" s="3">
        <v>0</v>
      </c>
      <c r="DL29" t="s">
        <v>71</v>
      </c>
      <c r="DM29" t="s">
        <v>401</v>
      </c>
      <c r="DO29" s="47" t="str">
        <f t="shared" si="0"/>
        <v>7</v>
      </c>
      <c r="DP29" s="47">
        <v>1</v>
      </c>
      <c r="DQ29" s="47">
        <v>0</v>
      </c>
      <c r="DR29" s="47">
        <f t="shared" si="1"/>
        <v>0</v>
      </c>
      <c r="DS29" s="47" t="s">
        <v>11</v>
      </c>
      <c r="DT29" s="47">
        <f>(BK29-BH29)/3/U29</f>
        <v>11.55115511551155</v>
      </c>
      <c r="DU29" s="48">
        <f t="shared" si="6"/>
        <v>85.972850678733039</v>
      </c>
      <c r="DV29" s="47">
        <f>BQ29-BF29</f>
        <v>15</v>
      </c>
      <c r="DW29" s="49">
        <f t="shared" si="3"/>
        <v>3.4545454545454539E-2</v>
      </c>
    </row>
    <row r="30" spans="1:127" ht="19.95" customHeight="1" x14ac:dyDescent="0.25">
      <c r="A30" s="3">
        <v>887111</v>
      </c>
      <c r="B30" s="3" t="s">
        <v>402</v>
      </c>
      <c r="C30" s="3">
        <v>1</v>
      </c>
      <c r="D30" s="3">
        <v>1</v>
      </c>
      <c r="E30" s="3">
        <v>0</v>
      </c>
      <c r="F30" s="51">
        <v>41918</v>
      </c>
      <c r="G30" s="51">
        <v>41941</v>
      </c>
      <c r="H30" s="3">
        <v>23</v>
      </c>
      <c r="I30" s="3">
        <v>2</v>
      </c>
      <c r="J30" s="3"/>
      <c r="K30" s="3"/>
      <c r="L30" s="3" t="s">
        <v>320</v>
      </c>
      <c r="M30" s="3">
        <v>0</v>
      </c>
      <c r="N30" s="3">
        <v>0</v>
      </c>
      <c r="O30" s="3">
        <v>1</v>
      </c>
      <c r="P30" s="3">
        <v>0</v>
      </c>
      <c r="Q30" s="3">
        <v>30</v>
      </c>
      <c r="R30" s="3">
        <v>20</v>
      </c>
      <c r="S30" s="3">
        <v>2</v>
      </c>
      <c r="T30" s="3">
        <v>4.1100000000000003</v>
      </c>
      <c r="U30" s="3">
        <v>3.75</v>
      </c>
      <c r="V30" s="3">
        <v>0</v>
      </c>
      <c r="W30" s="3">
        <v>0</v>
      </c>
      <c r="X30" s="3">
        <v>0</v>
      </c>
      <c r="Y30" s="3">
        <v>39</v>
      </c>
      <c r="Z30" s="3">
        <v>1</v>
      </c>
      <c r="AA30" s="3" t="s">
        <v>11</v>
      </c>
      <c r="AB30" s="3" t="s">
        <v>11</v>
      </c>
      <c r="AC30" s="3" t="s">
        <v>11</v>
      </c>
      <c r="AD30" s="3">
        <v>6</v>
      </c>
      <c r="AE30" s="3"/>
      <c r="AF30" s="3"/>
      <c r="AG30" s="3" t="s">
        <v>11</v>
      </c>
      <c r="AH30" s="51">
        <v>41929</v>
      </c>
      <c r="AI30" s="3">
        <v>41</v>
      </c>
      <c r="AJ30" s="3" t="s">
        <v>403</v>
      </c>
      <c r="AK30" s="3" t="s">
        <v>394</v>
      </c>
      <c r="AL30" s="3">
        <v>1</v>
      </c>
      <c r="AM30" s="3" t="s">
        <v>11</v>
      </c>
      <c r="AN30" s="3" t="s">
        <v>404</v>
      </c>
      <c r="AO30" s="3" t="s">
        <v>11</v>
      </c>
      <c r="AP30" s="3" t="s">
        <v>11</v>
      </c>
      <c r="AQ30" s="3" t="s">
        <v>11</v>
      </c>
      <c r="AR30" s="3" t="s">
        <v>11</v>
      </c>
      <c r="AS30" s="3" t="s">
        <v>11</v>
      </c>
      <c r="AT30" s="3" t="s">
        <v>266</v>
      </c>
      <c r="AU30" s="3">
        <v>4</v>
      </c>
      <c r="AV30" s="3">
        <v>1</v>
      </c>
      <c r="AW30" s="3">
        <v>4</v>
      </c>
      <c r="AX30" s="3">
        <v>1</v>
      </c>
      <c r="AY30" s="3" t="s">
        <v>267</v>
      </c>
      <c r="AZ30" s="51">
        <v>41929</v>
      </c>
      <c r="BA30" s="51">
        <v>41929</v>
      </c>
      <c r="BB30" s="51">
        <v>41929</v>
      </c>
      <c r="BC30" s="51">
        <v>41941</v>
      </c>
      <c r="BD30" s="3">
        <v>3</v>
      </c>
      <c r="BE30" s="3">
        <v>1</v>
      </c>
      <c r="BF30" s="3">
        <v>1</v>
      </c>
      <c r="BG30" s="3">
        <v>18</v>
      </c>
      <c r="BH30" s="3">
        <v>130</v>
      </c>
      <c r="BI30" s="3">
        <v>200</v>
      </c>
      <c r="BJ30" s="3">
        <v>240</v>
      </c>
      <c r="BK30" s="3">
        <v>320</v>
      </c>
      <c r="BL30" s="3">
        <v>320</v>
      </c>
      <c r="BM30" s="3"/>
      <c r="BN30" s="3"/>
      <c r="BO30" s="3"/>
      <c r="BP30" s="3"/>
      <c r="BQ30" s="3"/>
      <c r="BR30" s="3"/>
      <c r="BS30" s="3"/>
      <c r="BT30" s="3">
        <v>320</v>
      </c>
      <c r="BU30" s="3">
        <v>4.01</v>
      </c>
      <c r="BV30" s="3">
        <v>38.4</v>
      </c>
      <c r="BW30" s="3">
        <v>3</v>
      </c>
      <c r="BX30" s="3">
        <v>8</v>
      </c>
      <c r="BY30" s="3"/>
      <c r="BZ30" s="3">
        <v>0</v>
      </c>
      <c r="CA30" s="3">
        <v>0</v>
      </c>
      <c r="CB30" s="3">
        <v>0</v>
      </c>
      <c r="CC30" s="3"/>
      <c r="CD30" s="3">
        <v>1</v>
      </c>
      <c r="CE30" s="3">
        <v>0</v>
      </c>
      <c r="CF30" s="3"/>
      <c r="CG30" s="3"/>
      <c r="CH30" s="3"/>
      <c r="CI30" s="3"/>
      <c r="CJ30" s="3">
        <v>22.62</v>
      </c>
      <c r="CK30" s="3">
        <v>430</v>
      </c>
      <c r="CL30" s="3">
        <v>99</v>
      </c>
      <c r="CM30" s="3">
        <v>40</v>
      </c>
      <c r="CN30" s="3">
        <v>46</v>
      </c>
      <c r="CO30" s="3">
        <v>1</v>
      </c>
      <c r="CP30" s="3">
        <v>13</v>
      </c>
      <c r="CQ30" s="3">
        <v>36</v>
      </c>
      <c r="CR30" s="3">
        <v>1.76</v>
      </c>
      <c r="CS30" s="3">
        <v>18.690000000000001</v>
      </c>
      <c r="CT30" s="3">
        <v>339</v>
      </c>
      <c r="CU30" s="3">
        <v>93</v>
      </c>
      <c r="CV30" s="3">
        <v>59</v>
      </c>
      <c r="CW30" s="3">
        <v>31</v>
      </c>
      <c r="CX30" s="3">
        <v>3</v>
      </c>
      <c r="CY30" s="3">
        <v>7</v>
      </c>
      <c r="CZ30" s="3">
        <v>19</v>
      </c>
      <c r="DA30" s="3">
        <v>12.56</v>
      </c>
      <c r="DB30" s="3">
        <v>25.3</v>
      </c>
      <c r="DC30" s="3">
        <v>520</v>
      </c>
      <c r="DD30" s="3">
        <v>111</v>
      </c>
      <c r="DE30" s="3">
        <v>54</v>
      </c>
      <c r="DF30" s="3">
        <v>36</v>
      </c>
      <c r="DG30" s="3">
        <v>3</v>
      </c>
      <c r="DH30" s="3">
        <v>7</v>
      </c>
      <c r="DI30" s="3" t="s">
        <v>268</v>
      </c>
      <c r="DJ30" s="3" t="s">
        <v>405</v>
      </c>
      <c r="DK30" s="3">
        <v>0</v>
      </c>
      <c r="DM30" t="s">
        <v>277</v>
      </c>
      <c r="DO30" s="47" t="str">
        <f t="shared" si="0"/>
        <v>17</v>
      </c>
      <c r="DP30" s="47">
        <v>1</v>
      </c>
      <c r="DQ30" s="47" t="s">
        <v>11</v>
      </c>
      <c r="DR30" s="47">
        <f t="shared" si="1"/>
        <v>0</v>
      </c>
      <c r="DS30" s="47" t="s">
        <v>11</v>
      </c>
      <c r="DT30" s="47">
        <f>(BL30-BH30)/4/U30</f>
        <v>12.666666666666666</v>
      </c>
      <c r="DU30" s="48">
        <f t="shared" si="6"/>
        <v>79.800498753117211</v>
      </c>
      <c r="DW30" s="49">
        <f t="shared" si="3"/>
        <v>1.1304347826086946E-2</v>
      </c>
    </row>
    <row r="31" spans="1:127" ht="19.95" customHeight="1" x14ac:dyDescent="0.25">
      <c r="A31" s="2">
        <v>897708</v>
      </c>
      <c r="B31" s="3" t="s">
        <v>406</v>
      </c>
      <c r="C31" s="3">
        <v>1</v>
      </c>
      <c r="D31" s="3">
        <v>2</v>
      </c>
      <c r="E31" s="3">
        <v>0</v>
      </c>
      <c r="F31" s="51">
        <v>41986</v>
      </c>
      <c r="G31" s="51">
        <v>42008</v>
      </c>
      <c r="H31" s="3">
        <v>22</v>
      </c>
      <c r="I31" s="3">
        <v>2</v>
      </c>
      <c r="J31" s="3"/>
      <c r="K31" s="3"/>
      <c r="L31" s="3" t="s">
        <v>262</v>
      </c>
      <c r="M31" s="3">
        <v>0</v>
      </c>
      <c r="N31" s="3">
        <v>0</v>
      </c>
      <c r="O31" s="3">
        <v>1</v>
      </c>
      <c r="P31" s="3">
        <v>0</v>
      </c>
      <c r="Q31" s="3">
        <v>5</v>
      </c>
      <c r="R31" s="3">
        <v>4</v>
      </c>
      <c r="S31" s="3" t="s">
        <v>15</v>
      </c>
      <c r="T31" s="3">
        <v>2.95</v>
      </c>
      <c r="U31" s="3">
        <v>2.86</v>
      </c>
      <c r="V31" s="3">
        <v>0</v>
      </c>
      <c r="W31" s="3">
        <v>0</v>
      </c>
      <c r="X31" s="3">
        <v>0</v>
      </c>
      <c r="Y31" s="3">
        <v>40.4</v>
      </c>
      <c r="Z31" s="3">
        <v>0</v>
      </c>
      <c r="AA31" s="3" t="s">
        <v>11</v>
      </c>
      <c r="AB31" s="3" t="s">
        <v>11</v>
      </c>
      <c r="AC31" s="3" t="s">
        <v>11</v>
      </c>
      <c r="AD31" s="3">
        <v>6</v>
      </c>
      <c r="AE31" s="3">
        <v>1</v>
      </c>
      <c r="AF31" s="3"/>
      <c r="AG31" s="3" t="s">
        <v>262</v>
      </c>
      <c r="AH31" s="51">
        <v>41988</v>
      </c>
      <c r="AI31" s="3">
        <v>7</v>
      </c>
      <c r="AJ31" s="3" t="s">
        <v>252</v>
      </c>
      <c r="AK31" s="3" t="s">
        <v>253</v>
      </c>
      <c r="AL31" s="3">
        <v>1</v>
      </c>
      <c r="AM31" s="3"/>
      <c r="AN31" s="3">
        <v>2</v>
      </c>
      <c r="AO31" s="3"/>
      <c r="AP31" s="3"/>
      <c r="AQ31" s="3" t="s">
        <v>407</v>
      </c>
      <c r="AR31" s="3"/>
      <c r="AS31" s="3"/>
      <c r="AT31" s="3" t="s">
        <v>333</v>
      </c>
      <c r="AU31" s="3">
        <v>4</v>
      </c>
      <c r="AV31" s="3">
        <v>1</v>
      </c>
      <c r="AW31" s="3">
        <v>4</v>
      </c>
      <c r="AX31" s="3">
        <v>1</v>
      </c>
      <c r="AY31" s="3" t="s">
        <v>267</v>
      </c>
      <c r="AZ31" s="51">
        <v>41988</v>
      </c>
      <c r="BA31" s="51">
        <v>41989</v>
      </c>
      <c r="BB31" s="51">
        <v>41988</v>
      </c>
      <c r="BC31" s="51">
        <v>42008</v>
      </c>
      <c r="BD31" s="3">
        <v>2</v>
      </c>
      <c r="BE31" s="3">
        <v>0</v>
      </c>
      <c r="BF31" s="3">
        <v>1</v>
      </c>
      <c r="BG31" s="3">
        <v>11</v>
      </c>
      <c r="BH31" s="3">
        <v>120</v>
      </c>
      <c r="BI31" s="3">
        <v>160</v>
      </c>
      <c r="BJ31" s="3">
        <v>70</v>
      </c>
      <c r="BK31" s="3">
        <v>180</v>
      </c>
      <c r="BL31" s="3">
        <v>240</v>
      </c>
      <c r="BM31" s="3">
        <v>30</v>
      </c>
      <c r="BN31" s="3"/>
      <c r="BO31" s="3"/>
      <c r="BP31" s="3">
        <v>6</v>
      </c>
      <c r="BQ31" s="3">
        <v>21</v>
      </c>
      <c r="BR31" s="3"/>
      <c r="BS31" s="3"/>
      <c r="BT31" s="3">
        <v>400</v>
      </c>
      <c r="BU31" s="3">
        <v>3.9</v>
      </c>
      <c r="BV31" s="3">
        <v>37.9</v>
      </c>
      <c r="BW31" s="3">
        <v>12</v>
      </c>
      <c r="BX31" s="3" t="s">
        <v>18</v>
      </c>
      <c r="BY31" s="3">
        <v>4</v>
      </c>
      <c r="BZ31" s="3"/>
      <c r="CA31" s="3"/>
      <c r="CB31" s="3"/>
      <c r="CC31" s="3"/>
      <c r="CD31" s="3"/>
      <c r="CE31" s="3"/>
      <c r="CF31" s="3"/>
      <c r="CG31" s="3"/>
      <c r="CH31" s="3" t="s">
        <v>408</v>
      </c>
      <c r="CI31" s="3"/>
      <c r="CJ31" s="3">
        <v>4.1399999999999997</v>
      </c>
      <c r="CK31" s="3">
        <v>84</v>
      </c>
      <c r="CL31" s="3">
        <v>141</v>
      </c>
      <c r="CM31" s="3">
        <v>50</v>
      </c>
      <c r="CN31" s="3">
        <v>45</v>
      </c>
      <c r="CO31" s="3">
        <v>1</v>
      </c>
      <c r="CP31" s="3">
        <v>4</v>
      </c>
      <c r="CQ31" s="3" t="s">
        <v>398</v>
      </c>
      <c r="CR31" s="3">
        <v>6.04</v>
      </c>
      <c r="CS31" s="3">
        <v>18.16</v>
      </c>
      <c r="CT31" s="3">
        <v>149</v>
      </c>
      <c r="CU31" s="3">
        <v>118</v>
      </c>
      <c r="CV31" s="3">
        <v>61</v>
      </c>
      <c r="CW31" s="3">
        <v>31</v>
      </c>
      <c r="CX31" s="3">
        <v>2</v>
      </c>
      <c r="CY31" s="3">
        <v>6</v>
      </c>
      <c r="CZ31" s="3">
        <v>48</v>
      </c>
      <c r="DA31" s="3">
        <v>0.6</v>
      </c>
      <c r="DB31" s="3">
        <v>14.44</v>
      </c>
      <c r="DC31" s="3">
        <v>304</v>
      </c>
      <c r="DD31" s="3">
        <v>88</v>
      </c>
      <c r="DE31" s="3">
        <v>54</v>
      </c>
      <c r="DF31" s="3">
        <v>40</v>
      </c>
      <c r="DG31" s="3">
        <v>2</v>
      </c>
      <c r="DH31" s="3">
        <v>4</v>
      </c>
      <c r="DI31" s="3" t="s">
        <v>268</v>
      </c>
      <c r="DJ31" s="3" t="s">
        <v>395</v>
      </c>
      <c r="DK31" s="3">
        <v>0</v>
      </c>
      <c r="DM31" t="s">
        <v>409</v>
      </c>
      <c r="DO31" s="47" t="str">
        <f t="shared" si="0"/>
        <v>10</v>
      </c>
      <c r="DP31" s="47">
        <v>1</v>
      </c>
      <c r="DQ31" s="47" t="s">
        <v>11</v>
      </c>
      <c r="DR31" s="47">
        <f t="shared" si="1"/>
        <v>1</v>
      </c>
      <c r="DS31" s="47">
        <v>0</v>
      </c>
      <c r="DT31" s="47">
        <f>(BL31-BH31)/5/U31</f>
        <v>8.3916083916083917</v>
      </c>
      <c r="DU31" s="48">
        <f t="shared" si="6"/>
        <v>102.56410256410257</v>
      </c>
      <c r="DV31" s="47">
        <f>BQ31-BF31</f>
        <v>20</v>
      </c>
      <c r="DW31" s="49">
        <f t="shared" si="3"/>
        <v>4.7272727272727272E-2</v>
      </c>
    </row>
    <row r="32" spans="1:127" ht="19.95" customHeight="1" x14ac:dyDescent="0.25">
      <c r="A32" s="2">
        <v>920753</v>
      </c>
      <c r="B32" s="3" t="s">
        <v>410</v>
      </c>
      <c r="C32" s="3">
        <v>1</v>
      </c>
      <c r="D32" s="3">
        <v>1</v>
      </c>
      <c r="E32" s="3">
        <v>0</v>
      </c>
      <c r="F32" s="51">
        <v>42134</v>
      </c>
      <c r="G32" s="51">
        <v>42175</v>
      </c>
      <c r="H32" s="3">
        <v>41</v>
      </c>
      <c r="I32" s="3">
        <v>2</v>
      </c>
      <c r="J32" s="3">
        <v>4</v>
      </c>
      <c r="K32" s="3"/>
      <c r="L32" s="3" t="s">
        <v>320</v>
      </c>
      <c r="M32" s="3">
        <v>0</v>
      </c>
      <c r="N32" s="3">
        <v>0</v>
      </c>
      <c r="O32" s="3">
        <v>1</v>
      </c>
      <c r="P32" s="3">
        <v>0</v>
      </c>
      <c r="Q32" s="3">
        <v>1</v>
      </c>
      <c r="R32" s="3">
        <v>0</v>
      </c>
      <c r="S32" s="3" t="s">
        <v>16</v>
      </c>
      <c r="T32" s="3">
        <v>3.5</v>
      </c>
      <c r="U32" s="3">
        <v>3.18</v>
      </c>
      <c r="V32" s="3">
        <v>0</v>
      </c>
      <c r="W32" s="3">
        <v>0</v>
      </c>
      <c r="X32" s="3">
        <v>0</v>
      </c>
      <c r="Y32" s="3">
        <v>40.6</v>
      </c>
      <c r="Z32" s="3">
        <v>0</v>
      </c>
      <c r="AA32" s="3" t="s">
        <v>11</v>
      </c>
      <c r="AB32" s="3" t="s">
        <v>11</v>
      </c>
      <c r="AC32" s="3"/>
      <c r="AD32" s="3">
        <v>1</v>
      </c>
      <c r="AE32" s="3"/>
      <c r="AF32" s="3"/>
      <c r="AG32" s="3" t="s">
        <v>11</v>
      </c>
      <c r="AH32" s="51">
        <v>42164</v>
      </c>
      <c r="AI32" s="3">
        <v>23</v>
      </c>
      <c r="AJ32" s="3" t="s">
        <v>411</v>
      </c>
      <c r="AK32" s="3" t="s">
        <v>279</v>
      </c>
      <c r="AL32" s="3">
        <v>1</v>
      </c>
      <c r="AM32" s="3"/>
      <c r="AN32" s="3" t="s">
        <v>412</v>
      </c>
      <c r="AO32" s="3"/>
      <c r="AP32" s="3"/>
      <c r="AQ32" s="3" t="s">
        <v>413</v>
      </c>
      <c r="AR32" s="3"/>
      <c r="AS32" s="3"/>
      <c r="AT32" s="3" t="s">
        <v>304</v>
      </c>
      <c r="AU32" s="3">
        <v>4</v>
      </c>
      <c r="AV32" s="3">
        <v>1</v>
      </c>
      <c r="AW32" s="3">
        <v>4</v>
      </c>
      <c r="AX32" s="3">
        <v>1</v>
      </c>
      <c r="AY32" s="3" t="s">
        <v>276</v>
      </c>
      <c r="AZ32" s="51">
        <v>42165</v>
      </c>
      <c r="BA32" s="51">
        <v>42165</v>
      </c>
      <c r="BB32" s="51">
        <v>42165</v>
      </c>
      <c r="BC32" s="51">
        <v>42172</v>
      </c>
      <c r="BD32" s="3">
        <v>1</v>
      </c>
      <c r="BE32" s="3">
        <v>0</v>
      </c>
      <c r="BF32" s="3">
        <v>1</v>
      </c>
      <c r="BG32" s="3">
        <v>35</v>
      </c>
      <c r="BH32" s="3">
        <v>80</v>
      </c>
      <c r="BI32" s="3">
        <v>220</v>
      </c>
      <c r="BJ32" s="3">
        <v>340</v>
      </c>
      <c r="BK32" s="3">
        <v>400</v>
      </c>
      <c r="BL32" s="3">
        <v>400</v>
      </c>
      <c r="BM32" s="3">
        <v>420</v>
      </c>
      <c r="BN32" s="3"/>
      <c r="BO32" s="3"/>
      <c r="BP32" s="3"/>
      <c r="BQ32" s="3"/>
      <c r="BR32" s="3"/>
      <c r="BS32" s="3"/>
      <c r="BT32" s="3">
        <v>420</v>
      </c>
      <c r="BU32" s="3">
        <v>4.04</v>
      </c>
      <c r="BV32" s="3">
        <v>37.9</v>
      </c>
      <c r="BW32" s="3">
        <v>4</v>
      </c>
      <c r="BX32" s="3" t="s">
        <v>414</v>
      </c>
      <c r="BY32" s="3" t="s">
        <v>21</v>
      </c>
      <c r="BZ32" s="3" t="s">
        <v>415</v>
      </c>
      <c r="CA32" s="3">
        <v>0</v>
      </c>
      <c r="CB32" s="3">
        <v>0</v>
      </c>
      <c r="CC32" s="3"/>
      <c r="CD32" s="3">
        <v>1</v>
      </c>
      <c r="CE32" s="3">
        <v>0</v>
      </c>
      <c r="CF32" s="3"/>
      <c r="CG32" s="3"/>
      <c r="CH32" s="3"/>
      <c r="CI32" s="3"/>
      <c r="CJ32" s="3">
        <v>24.15</v>
      </c>
      <c r="CK32" s="3">
        <v>255</v>
      </c>
      <c r="CL32" s="3">
        <v>150</v>
      </c>
      <c r="CM32" s="3">
        <v>74</v>
      </c>
      <c r="CN32" s="3">
        <v>17</v>
      </c>
      <c r="CO32" s="3">
        <v>3</v>
      </c>
      <c r="CP32" s="3">
        <v>6</v>
      </c>
      <c r="CQ32" s="3">
        <v>104</v>
      </c>
      <c r="CR32" s="3">
        <v>9.43</v>
      </c>
      <c r="CS32" s="3">
        <v>16.72</v>
      </c>
      <c r="CT32" s="3">
        <v>317</v>
      </c>
      <c r="CU32" s="3">
        <v>110</v>
      </c>
      <c r="CV32" s="3">
        <v>78</v>
      </c>
      <c r="CW32" s="3">
        <v>12</v>
      </c>
      <c r="CX32" s="3">
        <v>6</v>
      </c>
      <c r="CY32" s="3">
        <v>4</v>
      </c>
      <c r="CZ32" s="3">
        <v>34</v>
      </c>
      <c r="DA32" s="3">
        <v>0.77</v>
      </c>
      <c r="DB32" s="3">
        <v>13</v>
      </c>
      <c r="DC32" s="3">
        <v>784</v>
      </c>
      <c r="DD32" s="3">
        <v>100</v>
      </c>
      <c r="DE32" s="3">
        <v>68</v>
      </c>
      <c r="DF32" s="3">
        <v>25</v>
      </c>
      <c r="DG32" s="3">
        <v>4</v>
      </c>
      <c r="DH32" s="3">
        <v>3</v>
      </c>
      <c r="DI32" s="3" t="s">
        <v>268</v>
      </c>
      <c r="DJ32" s="3">
        <v>2.25</v>
      </c>
      <c r="DK32" s="3">
        <v>0</v>
      </c>
      <c r="DM32" t="s">
        <v>306</v>
      </c>
      <c r="DN32" t="s">
        <v>360</v>
      </c>
      <c r="DO32" s="47" t="str">
        <f t="shared" si="0"/>
        <v>34</v>
      </c>
      <c r="DP32" s="47">
        <v>1</v>
      </c>
      <c r="DQ32" s="47" t="s">
        <v>11</v>
      </c>
      <c r="DR32" s="47">
        <f t="shared" si="1"/>
        <v>0</v>
      </c>
      <c r="DS32" s="47" t="s">
        <v>11</v>
      </c>
      <c r="DT32" s="47">
        <f>(BM32-BH32)/5/U32</f>
        <v>21.383647798742139</v>
      </c>
      <c r="DU32" s="48">
        <f t="shared" si="6"/>
        <v>103.96039603960396</v>
      </c>
      <c r="DW32" s="49">
        <f t="shared" si="3"/>
        <v>2.0975609756097559E-2</v>
      </c>
    </row>
    <row r="33" spans="1:127" ht="19.95" customHeight="1" x14ac:dyDescent="0.25">
      <c r="A33" s="3">
        <v>903491</v>
      </c>
      <c r="B33" s="3" t="s">
        <v>416</v>
      </c>
      <c r="C33" s="3">
        <v>1</v>
      </c>
      <c r="D33" s="3">
        <v>1</v>
      </c>
      <c r="E33" s="3">
        <v>0</v>
      </c>
      <c r="F33" s="51">
        <v>42024</v>
      </c>
      <c r="G33" s="51">
        <v>42066</v>
      </c>
      <c r="H33" s="3">
        <v>42</v>
      </c>
      <c r="I33" s="3">
        <v>2</v>
      </c>
      <c r="J33" s="3">
        <v>4</v>
      </c>
      <c r="K33" s="3"/>
      <c r="L33" s="3" t="s">
        <v>251</v>
      </c>
      <c r="M33" s="3">
        <v>0</v>
      </c>
      <c r="N33" s="3">
        <v>0</v>
      </c>
      <c r="O33" s="3">
        <v>1</v>
      </c>
      <c r="P33" s="3">
        <v>0</v>
      </c>
      <c r="Q33" s="3">
        <v>3</v>
      </c>
      <c r="R33" s="3">
        <v>1</v>
      </c>
      <c r="S33" s="3" t="s">
        <v>16</v>
      </c>
      <c r="T33" s="3">
        <v>3.4</v>
      </c>
      <c r="U33" s="3">
        <v>3.37</v>
      </c>
      <c r="V33" s="3">
        <v>0</v>
      </c>
      <c r="W33" s="3">
        <v>0</v>
      </c>
      <c r="X33" s="3">
        <v>0</v>
      </c>
      <c r="Y33" s="3">
        <v>41</v>
      </c>
      <c r="Z33" s="3">
        <v>0</v>
      </c>
      <c r="AA33" s="3" t="s">
        <v>11</v>
      </c>
      <c r="AB33" s="3" t="s">
        <v>11</v>
      </c>
      <c r="AC33" s="3" t="s">
        <v>11</v>
      </c>
      <c r="AD33" s="3">
        <v>2</v>
      </c>
      <c r="AE33" s="3"/>
      <c r="AF33" s="3"/>
      <c r="AG33" s="3" t="s">
        <v>11</v>
      </c>
      <c r="AH33" s="51">
        <v>42038</v>
      </c>
      <c r="AI33" s="3">
        <v>17</v>
      </c>
      <c r="AJ33" s="3" t="s">
        <v>272</v>
      </c>
      <c r="AK33" s="3" t="s">
        <v>279</v>
      </c>
      <c r="AL33" s="3">
        <v>1</v>
      </c>
      <c r="AM33" s="3" t="s">
        <v>11</v>
      </c>
      <c r="AN33" s="3" t="s">
        <v>291</v>
      </c>
      <c r="AO33" s="3" t="s">
        <v>11</v>
      </c>
      <c r="AP33" s="3" t="s">
        <v>11</v>
      </c>
      <c r="AQ33" s="3" t="s">
        <v>281</v>
      </c>
      <c r="AR33" s="3" t="s">
        <v>11</v>
      </c>
      <c r="AS33" s="3" t="s">
        <v>11</v>
      </c>
      <c r="AT33" s="3" t="s">
        <v>266</v>
      </c>
      <c r="AU33" s="3">
        <v>4</v>
      </c>
      <c r="AV33" s="3">
        <v>1</v>
      </c>
      <c r="AW33" s="3">
        <v>4</v>
      </c>
      <c r="AX33" s="3">
        <v>1</v>
      </c>
      <c r="AY33" s="3" t="s">
        <v>417</v>
      </c>
      <c r="AZ33" s="51">
        <v>42038</v>
      </c>
      <c r="BA33" s="51">
        <v>42039</v>
      </c>
      <c r="BB33" s="51">
        <v>42038</v>
      </c>
      <c r="BC33" s="51">
        <v>42061</v>
      </c>
      <c r="BD33" s="3">
        <v>3</v>
      </c>
      <c r="BE33" s="3">
        <v>1</v>
      </c>
      <c r="BF33" s="3">
        <v>1</v>
      </c>
      <c r="BG33" s="3">
        <v>18</v>
      </c>
      <c r="BH33" s="3">
        <v>40</v>
      </c>
      <c r="BI33" s="3">
        <v>80</v>
      </c>
      <c r="BJ33" s="3">
        <v>3</v>
      </c>
      <c r="BK33" s="3"/>
      <c r="BL33" s="3"/>
      <c r="BM33" s="3"/>
      <c r="BN33" s="3"/>
      <c r="BO33" s="3"/>
      <c r="BP33" s="3">
        <v>3</v>
      </c>
      <c r="BQ33" s="3">
        <v>37</v>
      </c>
      <c r="BR33" s="3"/>
      <c r="BS33" s="3"/>
      <c r="BT33" s="3">
        <v>700</v>
      </c>
      <c r="BU33" s="3">
        <v>3.43</v>
      </c>
      <c r="BV33" s="3">
        <v>38.4</v>
      </c>
      <c r="BW33" s="3">
        <v>11</v>
      </c>
      <c r="BX33" s="3" t="s">
        <v>418</v>
      </c>
      <c r="BY33" s="3" t="s">
        <v>419</v>
      </c>
      <c r="BZ33" s="3">
        <v>0</v>
      </c>
      <c r="CA33" s="3">
        <v>0</v>
      </c>
      <c r="CB33" s="3">
        <v>0</v>
      </c>
      <c r="CC33" s="3"/>
      <c r="CD33" s="3">
        <v>0</v>
      </c>
      <c r="CE33" s="3">
        <v>0</v>
      </c>
      <c r="CF33" s="3"/>
      <c r="CG33" s="3"/>
      <c r="CH33" s="3"/>
      <c r="CI33" s="3"/>
      <c r="CJ33" s="3">
        <v>5.64</v>
      </c>
      <c r="CK33" s="3">
        <v>530</v>
      </c>
      <c r="CL33" s="3">
        <v>143</v>
      </c>
      <c r="CM33" s="3">
        <v>71</v>
      </c>
      <c r="CN33" s="3">
        <v>23</v>
      </c>
      <c r="CO33" s="3">
        <v>0</v>
      </c>
      <c r="CP33" s="3">
        <v>6</v>
      </c>
      <c r="CQ33" s="3">
        <v>40</v>
      </c>
      <c r="CR33" s="3">
        <v>29.25</v>
      </c>
      <c r="CS33" s="3">
        <v>12.63</v>
      </c>
      <c r="CT33" s="3">
        <v>88</v>
      </c>
      <c r="CU33" s="3">
        <v>103</v>
      </c>
      <c r="CV33" s="3">
        <v>63</v>
      </c>
      <c r="CW33" s="3">
        <v>29</v>
      </c>
      <c r="CX33" s="3">
        <v>6</v>
      </c>
      <c r="CY33" s="3">
        <v>3</v>
      </c>
      <c r="CZ33" s="3">
        <v>90</v>
      </c>
      <c r="DA33" s="3">
        <v>24.04</v>
      </c>
      <c r="DB33" s="3">
        <v>14.96</v>
      </c>
      <c r="DC33" s="3">
        <v>797</v>
      </c>
      <c r="DD33" s="3">
        <v>96</v>
      </c>
      <c r="DE33" s="3">
        <v>53</v>
      </c>
      <c r="DF33" s="3">
        <v>37</v>
      </c>
      <c r="DG33" s="3">
        <v>5</v>
      </c>
      <c r="DH33" s="3">
        <v>5</v>
      </c>
      <c r="DI33" s="3">
        <v>9</v>
      </c>
      <c r="DJ33" s="3">
        <v>0.79</v>
      </c>
      <c r="DK33" s="3">
        <v>0</v>
      </c>
      <c r="DM33" t="s">
        <v>420</v>
      </c>
      <c r="DN33" t="s">
        <v>421</v>
      </c>
      <c r="DO33" s="47" t="str">
        <f t="shared" si="0"/>
        <v>17</v>
      </c>
      <c r="DP33" s="47">
        <v>1</v>
      </c>
      <c r="DQ33" s="47" t="s">
        <v>11</v>
      </c>
      <c r="DR33" s="47">
        <f t="shared" si="1"/>
        <v>0</v>
      </c>
      <c r="DS33" s="47" t="s">
        <v>11</v>
      </c>
      <c r="DT33" s="47">
        <f>(BI33-BH33)/1/U33</f>
        <v>11.869436201780415</v>
      </c>
      <c r="DU33" s="48">
        <f t="shared" si="6"/>
        <v>204.08163265306121</v>
      </c>
      <c r="DV33" s="47">
        <f t="shared" ref="DV33:DV38" si="7">BQ33-BF33</f>
        <v>36</v>
      </c>
      <c r="DW33" s="49">
        <f t="shared" si="3"/>
        <v>1.4285714285714299E-3</v>
      </c>
    </row>
    <row r="34" spans="1:127" ht="19.95" customHeight="1" x14ac:dyDescent="0.25">
      <c r="A34" s="3">
        <v>936496</v>
      </c>
      <c r="B34" s="3" t="s">
        <v>422</v>
      </c>
      <c r="C34" s="3">
        <v>1</v>
      </c>
      <c r="D34" s="3">
        <v>2</v>
      </c>
      <c r="E34" s="3">
        <v>0</v>
      </c>
      <c r="F34" s="51">
        <v>42240</v>
      </c>
      <c r="G34" s="51">
        <v>42271</v>
      </c>
      <c r="H34" s="3">
        <v>31</v>
      </c>
      <c r="I34" s="3">
        <v>2</v>
      </c>
      <c r="J34" s="3"/>
      <c r="K34" s="3" t="s">
        <v>328</v>
      </c>
      <c r="L34" s="3" t="s">
        <v>256</v>
      </c>
      <c r="M34" s="3">
        <v>0</v>
      </c>
      <c r="N34" s="3">
        <v>0</v>
      </c>
      <c r="O34" s="3">
        <v>1</v>
      </c>
      <c r="P34" s="3">
        <v>0</v>
      </c>
      <c r="Q34" s="3">
        <v>1</v>
      </c>
      <c r="R34" s="3">
        <v>0</v>
      </c>
      <c r="S34" s="3">
        <v>7</v>
      </c>
      <c r="T34" s="3">
        <v>3.45</v>
      </c>
      <c r="U34" s="3">
        <v>3.41</v>
      </c>
      <c r="V34" s="3">
        <v>0</v>
      </c>
      <c r="W34" s="3">
        <v>0</v>
      </c>
      <c r="X34" s="3">
        <v>0</v>
      </c>
      <c r="Y34" s="3">
        <v>38.4</v>
      </c>
      <c r="Z34" s="3">
        <v>0</v>
      </c>
      <c r="AA34" s="3">
        <v>10</v>
      </c>
      <c r="AB34" s="3">
        <v>10</v>
      </c>
      <c r="AC34" s="3">
        <v>10</v>
      </c>
      <c r="AD34" s="3">
        <v>1</v>
      </c>
      <c r="AE34" s="3">
        <v>5</v>
      </c>
      <c r="AF34" s="3"/>
      <c r="AG34" s="3" t="s">
        <v>11</v>
      </c>
      <c r="AH34" s="51">
        <v>42243</v>
      </c>
      <c r="AI34" s="3">
        <v>4</v>
      </c>
      <c r="AJ34" s="3" t="s">
        <v>423</v>
      </c>
      <c r="AK34" s="3" t="s">
        <v>279</v>
      </c>
      <c r="AL34" s="3">
        <v>1</v>
      </c>
      <c r="AM34" s="3" t="s">
        <v>11</v>
      </c>
      <c r="AN34" s="3" t="s">
        <v>291</v>
      </c>
      <c r="AO34" s="3">
        <v>1</v>
      </c>
      <c r="AP34" s="3"/>
      <c r="AQ34" s="3" t="s">
        <v>424</v>
      </c>
      <c r="AR34" s="3"/>
      <c r="AS34" s="3"/>
      <c r="AT34" s="3" t="s">
        <v>333</v>
      </c>
      <c r="AU34" s="3">
        <v>4</v>
      </c>
      <c r="AV34" s="3">
        <v>1</v>
      </c>
      <c r="AW34" s="3">
        <v>4</v>
      </c>
      <c r="AX34" s="3">
        <v>1</v>
      </c>
      <c r="AY34" s="3" t="s">
        <v>296</v>
      </c>
      <c r="AZ34" s="51">
        <v>42243</v>
      </c>
      <c r="BA34" s="51">
        <v>42243</v>
      </c>
      <c r="BB34" s="51">
        <v>42243</v>
      </c>
      <c r="BC34" s="51">
        <v>42267</v>
      </c>
      <c r="BD34" s="3">
        <v>3</v>
      </c>
      <c r="BE34" s="3">
        <v>1</v>
      </c>
      <c r="BF34" s="3">
        <v>1</v>
      </c>
      <c r="BG34" s="3">
        <v>13</v>
      </c>
      <c r="BH34" s="3">
        <v>80</v>
      </c>
      <c r="BI34" s="3">
        <v>160</v>
      </c>
      <c r="BJ34" s="3">
        <v>160</v>
      </c>
      <c r="BK34" s="3">
        <v>200</v>
      </c>
      <c r="BL34" s="3">
        <v>320</v>
      </c>
      <c r="BM34" s="3">
        <v>320</v>
      </c>
      <c r="BN34" s="3">
        <v>370</v>
      </c>
      <c r="BO34" s="3">
        <v>400</v>
      </c>
      <c r="BP34" s="3"/>
      <c r="BQ34" s="3">
        <v>18</v>
      </c>
      <c r="BR34" s="3">
        <v>20</v>
      </c>
      <c r="BS34" s="3">
        <v>400</v>
      </c>
      <c r="BT34" s="3">
        <v>720</v>
      </c>
      <c r="BU34" s="3">
        <v>3.81</v>
      </c>
      <c r="BV34" s="3">
        <v>38.299999999999997</v>
      </c>
      <c r="BW34" s="3">
        <v>7</v>
      </c>
      <c r="BX34" s="3"/>
      <c r="BY34" s="3">
        <v>8</v>
      </c>
      <c r="BZ34" s="3">
        <v>0</v>
      </c>
      <c r="CA34" s="3">
        <v>0</v>
      </c>
      <c r="CB34" s="3">
        <v>0</v>
      </c>
      <c r="CC34" s="3"/>
      <c r="CD34" s="3">
        <v>1</v>
      </c>
      <c r="CE34" s="3">
        <v>0</v>
      </c>
      <c r="CF34" s="3"/>
      <c r="CG34" s="3"/>
      <c r="CH34" s="3" t="s">
        <v>425</v>
      </c>
      <c r="CI34" s="3"/>
      <c r="CJ34" s="3">
        <v>9.19</v>
      </c>
      <c r="CK34" s="3">
        <v>197</v>
      </c>
      <c r="CL34" s="3">
        <v>127</v>
      </c>
      <c r="CM34" s="3">
        <v>83</v>
      </c>
      <c r="CN34" s="3">
        <v>14</v>
      </c>
      <c r="CO34" s="3">
        <v>0</v>
      </c>
      <c r="CP34" s="3">
        <v>3</v>
      </c>
      <c r="CQ34" s="3">
        <v>86</v>
      </c>
      <c r="CR34" s="3">
        <v>2.87</v>
      </c>
      <c r="CS34" s="3">
        <v>32.869999999999997</v>
      </c>
      <c r="CT34" s="3">
        <v>499</v>
      </c>
      <c r="CU34" s="3">
        <v>108</v>
      </c>
      <c r="CV34" s="3">
        <v>63</v>
      </c>
      <c r="CW34" s="3">
        <v>27</v>
      </c>
      <c r="CX34" s="3">
        <v>2</v>
      </c>
      <c r="CY34" s="3">
        <v>3</v>
      </c>
      <c r="CZ34" s="3" t="s">
        <v>268</v>
      </c>
      <c r="DA34" s="3">
        <v>0.161</v>
      </c>
      <c r="DB34" s="3">
        <v>16.22</v>
      </c>
      <c r="DC34" s="3">
        <v>514</v>
      </c>
      <c r="DD34" s="3">
        <v>77</v>
      </c>
      <c r="DE34" s="3">
        <v>39</v>
      </c>
      <c r="DF34" s="3">
        <v>50</v>
      </c>
      <c r="DG34" s="3">
        <v>8</v>
      </c>
      <c r="DH34" s="3">
        <v>3</v>
      </c>
      <c r="DI34" s="3" t="s">
        <v>268</v>
      </c>
      <c r="DJ34" s="3">
        <v>0.16700000000000001</v>
      </c>
      <c r="DK34" s="3">
        <v>0</v>
      </c>
      <c r="DM34" t="s">
        <v>420</v>
      </c>
      <c r="DO34" s="47" t="str">
        <f t="shared" si="0"/>
        <v>12</v>
      </c>
      <c r="DP34" s="47">
        <v>1</v>
      </c>
      <c r="DQ34" s="47">
        <v>0</v>
      </c>
      <c r="DR34" s="47">
        <f t="shared" si="1"/>
        <v>1</v>
      </c>
      <c r="DS34" s="47" t="s">
        <v>11</v>
      </c>
      <c r="DT34" s="47">
        <f>(BO34-BH34)/7/U34</f>
        <v>13.405948889819857</v>
      </c>
      <c r="DU34" s="48">
        <f t="shared" si="6"/>
        <v>188.97637795275591</v>
      </c>
      <c r="DV34" s="47">
        <f t="shared" si="7"/>
        <v>17</v>
      </c>
      <c r="DW34" s="49">
        <f t="shared" si="3"/>
        <v>1.2903225806451609E-2</v>
      </c>
    </row>
    <row r="35" spans="1:127" ht="19.95" customHeight="1" x14ac:dyDescent="0.25">
      <c r="A35" s="3">
        <v>936876</v>
      </c>
      <c r="B35" s="3" t="s">
        <v>426</v>
      </c>
      <c r="C35" s="3">
        <v>1</v>
      </c>
      <c r="D35" s="3">
        <v>1</v>
      </c>
      <c r="E35" s="3">
        <v>0</v>
      </c>
      <c r="F35" s="51">
        <v>42243</v>
      </c>
      <c r="G35" s="51">
        <v>42272</v>
      </c>
      <c r="H35" s="3">
        <v>29</v>
      </c>
      <c r="I35" s="3">
        <v>2</v>
      </c>
      <c r="J35" s="3"/>
      <c r="K35" s="3"/>
      <c r="L35" s="3" t="s">
        <v>256</v>
      </c>
      <c r="M35" s="3">
        <v>0</v>
      </c>
      <c r="N35" s="3">
        <v>0</v>
      </c>
      <c r="O35" s="3">
        <v>1</v>
      </c>
      <c r="P35" s="3">
        <v>0</v>
      </c>
      <c r="Q35" s="3">
        <v>17</v>
      </c>
      <c r="R35" s="3">
        <v>6</v>
      </c>
      <c r="S35" s="3">
        <v>2</v>
      </c>
      <c r="T35" s="3">
        <v>3</v>
      </c>
      <c r="U35" s="3">
        <v>3.36</v>
      </c>
      <c r="V35" s="3">
        <v>0</v>
      </c>
      <c r="W35" s="3">
        <v>0</v>
      </c>
      <c r="X35" s="3">
        <v>0</v>
      </c>
      <c r="Y35" s="3">
        <v>37.1</v>
      </c>
      <c r="Z35" s="3">
        <v>0</v>
      </c>
      <c r="AA35" s="3" t="s">
        <v>11</v>
      </c>
      <c r="AB35" s="3" t="s">
        <v>11</v>
      </c>
      <c r="AC35" s="3" t="s">
        <v>11</v>
      </c>
      <c r="AD35" s="3">
        <v>1</v>
      </c>
      <c r="AE35" s="3"/>
      <c r="AF35" s="3"/>
      <c r="AG35" s="3" t="s">
        <v>11</v>
      </c>
      <c r="AH35" s="51">
        <v>42243</v>
      </c>
      <c r="AI35" s="3">
        <v>17</v>
      </c>
      <c r="AJ35" s="3" t="s">
        <v>252</v>
      </c>
      <c r="AK35" s="3">
        <v>6</v>
      </c>
      <c r="AL35" s="3">
        <v>1</v>
      </c>
      <c r="AM35" s="3" t="s">
        <v>11</v>
      </c>
      <c r="AN35" s="3">
        <v>3</v>
      </c>
      <c r="AO35" s="3" t="s">
        <v>11</v>
      </c>
      <c r="AP35" s="3"/>
      <c r="AQ35" s="3" t="s">
        <v>427</v>
      </c>
      <c r="AR35" s="3"/>
      <c r="AS35" s="3"/>
      <c r="AT35" s="3" t="s">
        <v>428</v>
      </c>
      <c r="AU35" s="3">
        <v>4</v>
      </c>
      <c r="AV35" s="3">
        <v>1</v>
      </c>
      <c r="AW35" s="3">
        <v>4</v>
      </c>
      <c r="AX35" s="3">
        <v>1</v>
      </c>
      <c r="AY35" s="3" t="s">
        <v>267</v>
      </c>
      <c r="AZ35" s="51">
        <v>42244</v>
      </c>
      <c r="BA35" s="51">
        <v>42245</v>
      </c>
      <c r="BB35" s="51">
        <v>42244</v>
      </c>
      <c r="BC35" s="51">
        <v>42268</v>
      </c>
      <c r="BD35" s="3">
        <v>1</v>
      </c>
      <c r="BE35" s="3">
        <v>0</v>
      </c>
      <c r="BF35" s="3">
        <v>2</v>
      </c>
      <c r="BG35" s="3">
        <v>10</v>
      </c>
      <c r="BH35" s="3">
        <v>80</v>
      </c>
      <c r="BI35" s="3">
        <v>160</v>
      </c>
      <c r="BJ35" s="3">
        <v>160</v>
      </c>
      <c r="BK35" s="3">
        <v>160</v>
      </c>
      <c r="BL35" s="3">
        <v>310</v>
      </c>
      <c r="BM35" s="3">
        <v>400</v>
      </c>
      <c r="BN35" s="3">
        <v>400</v>
      </c>
      <c r="BO35" s="3">
        <v>400</v>
      </c>
      <c r="BP35" s="3"/>
      <c r="BQ35" s="3">
        <v>17</v>
      </c>
      <c r="BR35" s="3"/>
      <c r="BS35" s="3"/>
      <c r="BT35" s="3">
        <v>560</v>
      </c>
      <c r="BU35" s="3">
        <v>3.55</v>
      </c>
      <c r="BV35" s="3">
        <v>37.700000000000003</v>
      </c>
      <c r="BW35" s="3">
        <v>1</v>
      </c>
      <c r="BX35" s="3" t="s">
        <v>254</v>
      </c>
      <c r="BY35" s="3"/>
      <c r="BZ35" s="3"/>
      <c r="CA35" s="3"/>
      <c r="CB35" s="3"/>
      <c r="CC35" s="3"/>
      <c r="CD35" s="3"/>
      <c r="CE35" s="3"/>
      <c r="CF35" s="3"/>
      <c r="CG35" s="3" t="s">
        <v>287</v>
      </c>
      <c r="CH35" s="3" t="s">
        <v>298</v>
      </c>
      <c r="CI35" s="3"/>
      <c r="CJ35" s="3">
        <v>4.32</v>
      </c>
      <c r="CK35" s="3">
        <v>53</v>
      </c>
      <c r="CL35" s="3">
        <v>134</v>
      </c>
      <c r="CM35" s="3">
        <v>74</v>
      </c>
      <c r="CN35" s="3">
        <v>23</v>
      </c>
      <c r="CO35" s="3">
        <v>1</v>
      </c>
      <c r="CP35" s="3">
        <v>2</v>
      </c>
      <c r="CQ35" s="3">
        <v>185</v>
      </c>
      <c r="CR35" s="3">
        <v>4.26</v>
      </c>
      <c r="CS35" s="3">
        <v>13.76</v>
      </c>
      <c r="CT35" s="3">
        <v>195</v>
      </c>
      <c r="CU35" s="3">
        <v>88</v>
      </c>
      <c r="CV35" s="3">
        <v>68</v>
      </c>
      <c r="CW35" s="3">
        <v>22</v>
      </c>
      <c r="CX35" s="3">
        <v>1</v>
      </c>
      <c r="CY35" s="3">
        <v>9</v>
      </c>
      <c r="CZ35" s="3">
        <v>25</v>
      </c>
      <c r="DA35" s="3">
        <v>0.94799999999999995</v>
      </c>
      <c r="DB35" s="3">
        <v>8.2100000000000009</v>
      </c>
      <c r="DC35" s="3">
        <v>506</v>
      </c>
      <c r="DD35" s="3">
        <v>78</v>
      </c>
      <c r="DE35" s="3">
        <v>45</v>
      </c>
      <c r="DF35" s="3">
        <v>41</v>
      </c>
      <c r="DG35" s="3">
        <v>1</v>
      </c>
      <c r="DH35" s="3">
        <v>9</v>
      </c>
      <c r="DI35" s="3" t="s">
        <v>268</v>
      </c>
      <c r="DJ35" s="3">
        <v>7.9000000000000001E-2</v>
      </c>
      <c r="DK35" s="3">
        <v>0</v>
      </c>
      <c r="DM35" t="s">
        <v>269</v>
      </c>
      <c r="DN35" t="s">
        <v>283</v>
      </c>
      <c r="DO35" s="47" t="str">
        <f t="shared" si="0"/>
        <v>8</v>
      </c>
      <c r="DP35" s="47">
        <v>1</v>
      </c>
      <c r="DQ35" s="47" t="s">
        <v>11</v>
      </c>
      <c r="DR35" s="47">
        <f t="shared" si="1"/>
        <v>0</v>
      </c>
      <c r="DS35" s="47" t="s">
        <v>11</v>
      </c>
      <c r="DT35" s="47">
        <f>(BO35-BH35)/7/U35</f>
        <v>13.605442176870749</v>
      </c>
      <c r="DU35" s="48">
        <f t="shared" si="6"/>
        <v>157.74647887323945</v>
      </c>
      <c r="DV35" s="47">
        <f t="shared" si="7"/>
        <v>15</v>
      </c>
      <c r="DW35" s="49">
        <f t="shared" si="3"/>
        <v>6.551724137931033E-3</v>
      </c>
    </row>
    <row r="36" spans="1:127" ht="19.95" customHeight="1" x14ac:dyDescent="0.25">
      <c r="A36" s="3">
        <v>934817</v>
      </c>
      <c r="B36" s="3" t="s">
        <v>429</v>
      </c>
      <c r="C36" s="3">
        <v>1</v>
      </c>
      <c r="D36" s="3">
        <v>2</v>
      </c>
      <c r="E36" s="3">
        <v>0</v>
      </c>
      <c r="F36" s="51">
        <v>42228</v>
      </c>
      <c r="G36" s="51">
        <v>42271</v>
      </c>
      <c r="H36" s="3">
        <v>43</v>
      </c>
      <c r="I36" s="3">
        <v>2</v>
      </c>
      <c r="J36" s="3"/>
      <c r="K36" s="3"/>
      <c r="L36" s="3" t="s">
        <v>262</v>
      </c>
      <c r="M36" s="3">
        <v>0</v>
      </c>
      <c r="N36" s="3">
        <v>0</v>
      </c>
      <c r="O36" s="3">
        <v>1</v>
      </c>
      <c r="P36" s="3">
        <v>1</v>
      </c>
      <c r="Q36" s="3">
        <v>2</v>
      </c>
      <c r="R36" s="3">
        <v>1</v>
      </c>
      <c r="S36" s="3">
        <v>7</v>
      </c>
      <c r="T36" s="3">
        <v>3.52</v>
      </c>
      <c r="U36" s="3">
        <v>3.36</v>
      </c>
      <c r="V36" s="3">
        <v>0</v>
      </c>
      <c r="W36" s="3">
        <v>0</v>
      </c>
      <c r="X36" s="3">
        <v>0</v>
      </c>
      <c r="Y36" s="3">
        <v>40.299999999999997</v>
      </c>
      <c r="Z36" s="3">
        <v>1</v>
      </c>
      <c r="AA36" s="3">
        <v>10</v>
      </c>
      <c r="AB36" s="3">
        <v>10</v>
      </c>
      <c r="AC36" s="3">
        <v>10</v>
      </c>
      <c r="AD36" s="3">
        <v>2</v>
      </c>
      <c r="AE36" s="3"/>
      <c r="AF36" s="3"/>
      <c r="AG36" s="3" t="s">
        <v>256</v>
      </c>
      <c r="AH36" s="51">
        <v>42233</v>
      </c>
      <c r="AI36" s="3">
        <v>7</v>
      </c>
      <c r="AJ36" s="3" t="s">
        <v>403</v>
      </c>
      <c r="AK36" s="3" t="s">
        <v>253</v>
      </c>
      <c r="AL36" s="3">
        <v>1</v>
      </c>
      <c r="AM36" s="3" t="s">
        <v>11</v>
      </c>
      <c r="AN36" s="3">
        <v>1</v>
      </c>
      <c r="AO36" s="3" t="s">
        <v>11</v>
      </c>
      <c r="AP36" s="3" t="s">
        <v>11</v>
      </c>
      <c r="AQ36" s="3" t="s">
        <v>430</v>
      </c>
      <c r="AR36" s="3"/>
      <c r="AS36" s="3"/>
      <c r="AT36" s="3" t="s">
        <v>304</v>
      </c>
      <c r="AU36" s="3">
        <v>4</v>
      </c>
      <c r="AV36" s="3">
        <v>1</v>
      </c>
      <c r="AW36" s="3">
        <v>4</v>
      </c>
      <c r="AX36" s="3">
        <v>1</v>
      </c>
      <c r="AY36" s="3" t="s">
        <v>296</v>
      </c>
      <c r="AZ36" s="51">
        <v>42233</v>
      </c>
      <c r="BA36" s="51">
        <v>42234</v>
      </c>
      <c r="BB36" s="51">
        <v>42233</v>
      </c>
      <c r="BC36" s="51">
        <v>42258</v>
      </c>
      <c r="BD36" s="3">
        <v>2</v>
      </c>
      <c r="BE36" s="3">
        <v>1</v>
      </c>
      <c r="BF36" s="3">
        <v>1</v>
      </c>
      <c r="BG36" s="3">
        <v>14</v>
      </c>
      <c r="BH36" s="3">
        <v>50</v>
      </c>
      <c r="BI36" s="3">
        <v>130</v>
      </c>
      <c r="BJ36" s="3">
        <v>160</v>
      </c>
      <c r="BK36" s="3">
        <v>190</v>
      </c>
      <c r="BL36" s="3">
        <v>240</v>
      </c>
      <c r="BM36" s="3">
        <v>210</v>
      </c>
      <c r="BN36" s="3">
        <v>210</v>
      </c>
      <c r="BO36" s="3">
        <v>240</v>
      </c>
      <c r="BP36" s="3"/>
      <c r="BQ36" s="3">
        <v>20</v>
      </c>
      <c r="BR36" s="3">
        <v>20</v>
      </c>
      <c r="BS36" s="3">
        <v>210</v>
      </c>
      <c r="BT36" s="3">
        <v>800</v>
      </c>
      <c r="BU36" s="3">
        <v>3.83</v>
      </c>
      <c r="BV36" s="3">
        <v>37.5</v>
      </c>
      <c r="BW36" s="3">
        <v>1</v>
      </c>
      <c r="BX36" s="3" t="s">
        <v>16</v>
      </c>
      <c r="BY36" s="3">
        <v>4</v>
      </c>
      <c r="BZ36" s="3" t="s">
        <v>431</v>
      </c>
      <c r="CA36" s="3">
        <v>0</v>
      </c>
      <c r="CB36" s="3">
        <v>0</v>
      </c>
      <c r="CC36" s="3"/>
      <c r="CD36" s="3">
        <v>1</v>
      </c>
      <c r="CE36" s="3">
        <v>0</v>
      </c>
      <c r="CF36" s="3"/>
      <c r="CG36" s="3"/>
      <c r="CH36" s="3" t="s">
        <v>287</v>
      </c>
      <c r="CI36" s="3"/>
      <c r="CJ36" s="3">
        <v>5.87</v>
      </c>
      <c r="CK36" s="3">
        <v>157</v>
      </c>
      <c r="CL36" s="3">
        <v>128</v>
      </c>
      <c r="CM36" s="3">
        <v>70</v>
      </c>
      <c r="CN36" s="3">
        <v>19</v>
      </c>
      <c r="CO36" s="3">
        <v>7</v>
      </c>
      <c r="CP36" s="3">
        <v>4</v>
      </c>
      <c r="CQ36" s="3">
        <v>38</v>
      </c>
      <c r="CR36" s="3">
        <v>1.7</v>
      </c>
      <c r="CS36" s="3">
        <v>13.59</v>
      </c>
      <c r="CT36" s="3">
        <v>372</v>
      </c>
      <c r="CU36" s="3">
        <v>98</v>
      </c>
      <c r="CV36" s="3">
        <v>65</v>
      </c>
      <c r="CW36" s="3">
        <v>20</v>
      </c>
      <c r="CX36" s="3">
        <v>9</v>
      </c>
      <c r="CY36" s="3">
        <v>6</v>
      </c>
      <c r="CZ36" s="3">
        <v>12</v>
      </c>
      <c r="DA36" s="3">
        <v>6.6909999999999998</v>
      </c>
      <c r="DB36" s="3">
        <v>9.58</v>
      </c>
      <c r="DC36" s="3">
        <v>628</v>
      </c>
      <c r="DD36" s="3">
        <v>94</v>
      </c>
      <c r="DE36" s="3">
        <v>53</v>
      </c>
      <c r="DF36" s="3">
        <v>37</v>
      </c>
      <c r="DG36" s="3">
        <v>5</v>
      </c>
      <c r="DH36" s="3">
        <v>5</v>
      </c>
      <c r="DI36" s="3" t="s">
        <v>268</v>
      </c>
      <c r="DJ36" s="3">
        <v>0.23200000000000001</v>
      </c>
      <c r="DK36" s="3">
        <v>0</v>
      </c>
      <c r="DL36" t="s">
        <v>72</v>
      </c>
      <c r="DM36" t="s">
        <v>432</v>
      </c>
      <c r="DO36" s="47" t="str">
        <f t="shared" si="0"/>
        <v>13</v>
      </c>
      <c r="DP36" s="47">
        <v>1</v>
      </c>
      <c r="DQ36" s="47">
        <v>0</v>
      </c>
      <c r="DR36" s="47">
        <f t="shared" si="1"/>
        <v>0</v>
      </c>
      <c r="DS36" s="47">
        <v>1</v>
      </c>
      <c r="DT36" s="47">
        <f>(BO36-BH36)/7/U36</f>
        <v>8.0782312925170068</v>
      </c>
      <c r="DU36" s="48">
        <f t="shared" si="6"/>
        <v>208.87728459530027</v>
      </c>
      <c r="DV36" s="47">
        <f t="shared" si="7"/>
        <v>19</v>
      </c>
      <c r="DW36" s="49">
        <f t="shared" si="3"/>
        <v>1.093023255813954E-2</v>
      </c>
    </row>
    <row r="37" spans="1:127" ht="19.95" customHeight="1" x14ac:dyDescent="0.25">
      <c r="A37" s="3">
        <v>939630</v>
      </c>
      <c r="B37" s="3" t="s">
        <v>433</v>
      </c>
      <c r="C37" s="3">
        <v>1</v>
      </c>
      <c r="D37" s="3">
        <v>1</v>
      </c>
      <c r="E37" s="3">
        <v>0</v>
      </c>
      <c r="F37" s="51">
        <v>42262</v>
      </c>
      <c r="G37" s="51">
        <v>42282</v>
      </c>
      <c r="H37" s="3">
        <v>20</v>
      </c>
      <c r="I37" s="3">
        <v>2</v>
      </c>
      <c r="J37" s="3"/>
      <c r="K37" s="3"/>
      <c r="L37" s="3" t="s">
        <v>320</v>
      </c>
      <c r="M37" s="3">
        <v>0</v>
      </c>
      <c r="N37" s="3">
        <v>0</v>
      </c>
      <c r="O37" s="3">
        <v>1</v>
      </c>
      <c r="P37" s="3">
        <v>0</v>
      </c>
      <c r="Q37" s="3">
        <v>8</v>
      </c>
      <c r="R37" s="3">
        <v>3</v>
      </c>
      <c r="S37" s="3">
        <v>2</v>
      </c>
      <c r="T37" s="3">
        <v>3.76</v>
      </c>
      <c r="U37" s="3">
        <v>3.55</v>
      </c>
      <c r="V37" s="3">
        <v>0</v>
      </c>
      <c r="W37" s="3">
        <v>0</v>
      </c>
      <c r="X37" s="3">
        <v>0</v>
      </c>
      <c r="Y37" s="3">
        <v>40.4</v>
      </c>
      <c r="Z37" s="3">
        <v>0</v>
      </c>
      <c r="AA37" s="3">
        <v>9</v>
      </c>
      <c r="AB37" s="3">
        <v>9</v>
      </c>
      <c r="AC37" s="3">
        <v>10</v>
      </c>
      <c r="AD37" s="3">
        <v>2</v>
      </c>
      <c r="AE37" s="3"/>
      <c r="AF37" s="3"/>
      <c r="AG37" s="3" t="s">
        <v>320</v>
      </c>
      <c r="AH37" s="51">
        <v>42262</v>
      </c>
      <c r="AI37" s="3">
        <v>8</v>
      </c>
      <c r="AJ37" s="3" t="s">
        <v>411</v>
      </c>
      <c r="AK37" s="3" t="s">
        <v>279</v>
      </c>
      <c r="AL37" s="3">
        <v>1</v>
      </c>
      <c r="AM37" s="3" t="s">
        <v>11</v>
      </c>
      <c r="AN37" s="3">
        <v>1</v>
      </c>
      <c r="AO37" s="3" t="s">
        <v>11</v>
      </c>
      <c r="AP37" s="3" t="s">
        <v>11</v>
      </c>
      <c r="AQ37" s="3" t="s">
        <v>315</v>
      </c>
      <c r="AR37" s="3" t="s">
        <v>11</v>
      </c>
      <c r="AS37" s="3" t="s">
        <v>11</v>
      </c>
      <c r="AT37" s="3" t="s">
        <v>434</v>
      </c>
      <c r="AU37" s="3">
        <v>4</v>
      </c>
      <c r="AV37" s="3">
        <v>1</v>
      </c>
      <c r="AW37" s="3">
        <v>4</v>
      </c>
      <c r="AX37" s="3">
        <v>1</v>
      </c>
      <c r="AY37" s="3" t="s">
        <v>286</v>
      </c>
      <c r="AZ37" s="51">
        <v>42262</v>
      </c>
      <c r="BA37" s="51">
        <v>42263</v>
      </c>
      <c r="BB37" s="51">
        <v>42262</v>
      </c>
      <c r="BC37" s="51">
        <v>42278</v>
      </c>
      <c r="BD37" s="3">
        <v>3</v>
      </c>
      <c r="BE37" s="3">
        <v>1</v>
      </c>
      <c r="BF37" s="3">
        <v>2</v>
      </c>
      <c r="BG37" s="3">
        <v>10</v>
      </c>
      <c r="BH37" s="3">
        <v>80</v>
      </c>
      <c r="BI37" s="3">
        <v>155</v>
      </c>
      <c r="BJ37" s="3">
        <v>160</v>
      </c>
      <c r="BK37" s="3">
        <v>160</v>
      </c>
      <c r="BL37" s="3">
        <v>160</v>
      </c>
      <c r="BM37" s="3">
        <v>240</v>
      </c>
      <c r="BN37" s="3">
        <v>290</v>
      </c>
      <c r="BO37" s="3">
        <v>330</v>
      </c>
      <c r="BP37" s="3"/>
      <c r="BQ37" s="3">
        <v>18</v>
      </c>
      <c r="BR37" s="3"/>
      <c r="BS37" s="3"/>
      <c r="BT37" s="3">
        <v>540</v>
      </c>
      <c r="BU37" s="3">
        <v>3.81</v>
      </c>
      <c r="BV37" s="3">
        <v>37.9</v>
      </c>
      <c r="BW37" s="3">
        <v>2</v>
      </c>
      <c r="BX37" s="3" t="s">
        <v>254</v>
      </c>
      <c r="BY37" s="3"/>
      <c r="BZ37" s="3"/>
      <c r="CA37" s="3"/>
      <c r="CB37" s="3"/>
      <c r="CC37" s="3"/>
      <c r="CD37" s="3"/>
      <c r="CE37" s="3"/>
      <c r="CF37" s="3" t="s">
        <v>13</v>
      </c>
      <c r="CG37" s="3"/>
      <c r="CH37" s="3" t="s">
        <v>287</v>
      </c>
      <c r="CI37" s="3"/>
      <c r="CJ37" s="3">
        <v>7.17</v>
      </c>
      <c r="CK37" s="3">
        <v>84</v>
      </c>
      <c r="CL37" s="3">
        <v>150</v>
      </c>
      <c r="CM37" s="3">
        <v>45</v>
      </c>
      <c r="CN37" s="3">
        <v>41</v>
      </c>
      <c r="CO37" s="3">
        <v>3</v>
      </c>
      <c r="CP37" s="3">
        <v>11</v>
      </c>
      <c r="CQ37" s="3">
        <v>32</v>
      </c>
      <c r="CR37" s="3">
        <v>3.2959999999999998</v>
      </c>
      <c r="CS37" s="3">
        <v>19.45</v>
      </c>
      <c r="CT37" s="3">
        <v>305</v>
      </c>
      <c r="CU37" s="3">
        <v>102</v>
      </c>
      <c r="CV37" s="3">
        <v>70</v>
      </c>
      <c r="CW37" s="3">
        <v>24</v>
      </c>
      <c r="CX37" s="3">
        <v>1</v>
      </c>
      <c r="CY37" s="3">
        <v>5</v>
      </c>
      <c r="CZ37" s="3">
        <v>60</v>
      </c>
      <c r="DA37" s="3">
        <v>34.427</v>
      </c>
      <c r="DB37" s="3">
        <v>10.34</v>
      </c>
      <c r="DC37" s="3">
        <v>510</v>
      </c>
      <c r="DD37" s="3">
        <v>84</v>
      </c>
      <c r="DE37" s="3">
        <v>35</v>
      </c>
      <c r="DF37" s="3">
        <v>57</v>
      </c>
      <c r="DG37" s="3">
        <v>3</v>
      </c>
      <c r="DH37" s="3">
        <v>5</v>
      </c>
      <c r="DI37" s="3" t="s">
        <v>268</v>
      </c>
      <c r="DJ37" s="3">
        <v>4.9329999999999998</v>
      </c>
      <c r="DK37" s="3">
        <v>0</v>
      </c>
      <c r="DL37" t="s">
        <v>73</v>
      </c>
      <c r="DM37" t="s">
        <v>401</v>
      </c>
      <c r="DO37" s="47" t="str">
        <f t="shared" si="0"/>
        <v>8</v>
      </c>
      <c r="DP37" s="47">
        <v>1</v>
      </c>
      <c r="DQ37" s="47">
        <v>0</v>
      </c>
      <c r="DR37" s="47">
        <f t="shared" si="1"/>
        <v>0</v>
      </c>
      <c r="DS37" s="47">
        <v>0</v>
      </c>
      <c r="DT37" s="47">
        <f>(BO37-BH37)/7/U37</f>
        <v>10.06036217303823</v>
      </c>
      <c r="DU37" s="48">
        <f t="shared" si="6"/>
        <v>141.73228346456693</v>
      </c>
      <c r="DV37" s="47">
        <f t="shared" si="7"/>
        <v>16</v>
      </c>
      <c r="DW37" s="49">
        <f t="shared" si="3"/>
        <v>1.3000000000000012E-2</v>
      </c>
    </row>
    <row r="38" spans="1:127" ht="19.95" customHeight="1" x14ac:dyDescent="0.25">
      <c r="A38" s="2">
        <v>972698</v>
      </c>
      <c r="B38" s="3" t="s">
        <v>435</v>
      </c>
      <c r="C38" s="3">
        <v>1</v>
      </c>
      <c r="D38" s="3">
        <v>2</v>
      </c>
      <c r="E38" s="3">
        <v>0</v>
      </c>
      <c r="F38" s="51">
        <v>42465</v>
      </c>
      <c r="G38" s="51">
        <v>42486</v>
      </c>
      <c r="H38" s="3">
        <v>21</v>
      </c>
      <c r="I38" s="3">
        <v>2</v>
      </c>
      <c r="J38" s="3"/>
      <c r="K38" s="3" t="s">
        <v>436</v>
      </c>
      <c r="L38" s="3" t="s">
        <v>256</v>
      </c>
      <c r="M38" s="3">
        <v>0</v>
      </c>
      <c r="N38" s="3">
        <v>0</v>
      </c>
      <c r="O38" s="3">
        <v>1</v>
      </c>
      <c r="P38" s="3">
        <v>0</v>
      </c>
      <c r="Q38" s="3">
        <v>1</v>
      </c>
      <c r="R38" s="3">
        <v>0</v>
      </c>
      <c r="S38" s="3">
        <v>7</v>
      </c>
      <c r="T38" s="3">
        <v>2.8</v>
      </c>
      <c r="U38" s="3">
        <v>2.5</v>
      </c>
      <c r="V38" s="3">
        <v>0</v>
      </c>
      <c r="W38" s="3">
        <v>0</v>
      </c>
      <c r="X38" s="3">
        <v>0</v>
      </c>
      <c r="Y38" s="3">
        <v>38.4</v>
      </c>
      <c r="Z38" s="3">
        <v>1</v>
      </c>
      <c r="AA38" s="3" t="s">
        <v>11</v>
      </c>
      <c r="AB38" s="3" t="s">
        <v>11</v>
      </c>
      <c r="AC38" s="3"/>
      <c r="AD38" s="3">
        <v>2</v>
      </c>
      <c r="AE38" s="3">
        <v>1</v>
      </c>
      <c r="AF38" s="3"/>
      <c r="AG38" s="3" t="s">
        <v>11</v>
      </c>
      <c r="AH38" s="51">
        <v>42466</v>
      </c>
      <c r="AI38" s="3">
        <v>2</v>
      </c>
      <c r="AJ38" s="3" t="s">
        <v>437</v>
      </c>
      <c r="AK38" s="3" t="s">
        <v>438</v>
      </c>
      <c r="AL38" s="3">
        <v>1</v>
      </c>
      <c r="AM38" s="3"/>
      <c r="AN38" s="3">
        <v>5</v>
      </c>
      <c r="AO38" s="3"/>
      <c r="AP38" s="3"/>
      <c r="AQ38" s="3"/>
      <c r="AR38" s="3">
        <v>35</v>
      </c>
      <c r="AS38" s="3">
        <v>75</v>
      </c>
      <c r="AT38" s="3" t="s">
        <v>304</v>
      </c>
      <c r="AU38" s="3">
        <v>4</v>
      </c>
      <c r="AV38" s="3">
        <v>1</v>
      </c>
      <c r="AW38" s="3">
        <v>3</v>
      </c>
      <c r="AX38" s="3">
        <v>1</v>
      </c>
      <c r="AY38" s="3" t="s">
        <v>311</v>
      </c>
      <c r="AZ38" s="51">
        <v>42465</v>
      </c>
      <c r="BA38" s="51">
        <v>42467</v>
      </c>
      <c r="BB38" s="51">
        <v>42465</v>
      </c>
      <c r="BC38" s="51">
        <v>42485</v>
      </c>
      <c r="BD38" s="3">
        <v>2</v>
      </c>
      <c r="BE38" s="3">
        <v>1</v>
      </c>
      <c r="BF38" s="3">
        <v>1</v>
      </c>
      <c r="BG38" s="3">
        <v>10</v>
      </c>
      <c r="BH38" s="3">
        <v>20</v>
      </c>
      <c r="BI38" s="3">
        <v>61</v>
      </c>
      <c r="BJ38" s="3">
        <v>80</v>
      </c>
      <c r="BK38" s="3">
        <v>110</v>
      </c>
      <c r="BL38" s="3">
        <v>120</v>
      </c>
      <c r="BM38" s="3">
        <v>120</v>
      </c>
      <c r="BN38" s="3">
        <v>180</v>
      </c>
      <c r="BO38" s="3">
        <v>250</v>
      </c>
      <c r="BP38" s="3"/>
      <c r="BQ38" s="3">
        <v>17</v>
      </c>
      <c r="BR38" s="3">
        <v>17</v>
      </c>
      <c r="BS38" s="3">
        <v>250</v>
      </c>
      <c r="BT38" s="3">
        <v>370</v>
      </c>
      <c r="BU38" s="3">
        <v>3.48</v>
      </c>
      <c r="BV38" s="3">
        <v>37.6</v>
      </c>
      <c r="BW38" s="3">
        <v>1</v>
      </c>
      <c r="BX38" s="3" t="s">
        <v>439</v>
      </c>
      <c r="BY38" s="3"/>
      <c r="BZ38" s="3" t="s">
        <v>440</v>
      </c>
      <c r="CA38" s="3">
        <v>1</v>
      </c>
      <c r="CB38" s="3">
        <v>1</v>
      </c>
      <c r="CC38" s="3"/>
      <c r="CD38" s="3">
        <v>1</v>
      </c>
      <c r="CE38" s="3">
        <v>0</v>
      </c>
      <c r="CF38" s="3"/>
      <c r="CG38" s="3"/>
      <c r="CH38" s="3" t="s">
        <v>441</v>
      </c>
      <c r="CI38" s="3"/>
      <c r="CJ38" s="3">
        <v>33.07</v>
      </c>
      <c r="CK38" s="3">
        <v>279</v>
      </c>
      <c r="CL38" s="3">
        <v>120</v>
      </c>
      <c r="CM38" s="3">
        <v>83</v>
      </c>
      <c r="CN38" s="3">
        <v>13</v>
      </c>
      <c r="CO38" s="3"/>
      <c r="CP38" s="3">
        <v>4</v>
      </c>
      <c r="CQ38" s="3" t="s">
        <v>268</v>
      </c>
      <c r="CR38" s="3">
        <v>14.667999999999999</v>
      </c>
      <c r="CS38" s="3">
        <v>15.29</v>
      </c>
      <c r="CT38" s="3">
        <v>278</v>
      </c>
      <c r="CU38" s="3">
        <v>92</v>
      </c>
      <c r="CV38" s="3">
        <v>60</v>
      </c>
      <c r="CW38" s="3">
        <v>30</v>
      </c>
      <c r="CX38" s="3">
        <v>3</v>
      </c>
      <c r="CY38" s="3">
        <v>7</v>
      </c>
      <c r="CZ38" s="3" t="s">
        <v>268</v>
      </c>
      <c r="DA38" s="3">
        <v>6.569</v>
      </c>
      <c r="DB38" s="3">
        <v>10.35</v>
      </c>
      <c r="DC38" s="3">
        <v>206</v>
      </c>
      <c r="DD38" s="3">
        <v>111</v>
      </c>
      <c r="DE38" s="3">
        <v>36</v>
      </c>
      <c r="DF38" s="3">
        <v>54</v>
      </c>
      <c r="DG38" s="3">
        <v>4</v>
      </c>
      <c r="DH38" s="3">
        <v>6</v>
      </c>
      <c r="DI38" s="3" t="s">
        <v>268</v>
      </c>
      <c r="DJ38" s="3">
        <v>0.48299999999999998</v>
      </c>
      <c r="DK38" s="3">
        <v>0</v>
      </c>
      <c r="DM38" t="s">
        <v>326</v>
      </c>
      <c r="DO38" s="47" t="str">
        <f t="shared" si="0"/>
        <v>9</v>
      </c>
      <c r="DP38" s="47">
        <v>1</v>
      </c>
      <c r="DQ38" s="47" t="s">
        <v>11</v>
      </c>
      <c r="DR38" s="47">
        <f t="shared" si="1"/>
        <v>1</v>
      </c>
      <c r="DS38" s="47" t="s">
        <v>11</v>
      </c>
      <c r="DT38" s="47">
        <f>(BO38-BH38)/7/U38</f>
        <v>13.142857142857142</v>
      </c>
      <c r="DU38" s="48">
        <f t="shared" si="6"/>
        <v>106.32183908045977</v>
      </c>
      <c r="DV38" s="47">
        <f t="shared" si="7"/>
        <v>16</v>
      </c>
      <c r="DW38" s="49">
        <f t="shared" si="3"/>
        <v>4.6666666666666669E-2</v>
      </c>
    </row>
    <row r="39" spans="1:127" ht="19.95" customHeight="1" x14ac:dyDescent="0.25">
      <c r="A39" s="2">
        <v>989921</v>
      </c>
      <c r="B39" s="3" t="s">
        <v>442</v>
      </c>
      <c r="C39" s="3">
        <v>1</v>
      </c>
      <c r="D39" s="3">
        <v>1</v>
      </c>
      <c r="E39" s="3">
        <v>0</v>
      </c>
      <c r="F39" s="51">
        <v>42565</v>
      </c>
      <c r="G39" s="51">
        <v>42585</v>
      </c>
      <c r="H39" s="3">
        <v>20</v>
      </c>
      <c r="I39" s="3">
        <v>2</v>
      </c>
      <c r="J39" s="3"/>
      <c r="K39" s="3"/>
      <c r="L39" s="3" t="s">
        <v>262</v>
      </c>
      <c r="M39" s="3">
        <v>0</v>
      </c>
      <c r="N39" s="3">
        <v>0</v>
      </c>
      <c r="O39" s="3">
        <v>1</v>
      </c>
      <c r="P39" s="3">
        <v>0</v>
      </c>
      <c r="Q39" s="3">
        <v>2</v>
      </c>
      <c r="R39" s="3">
        <v>0</v>
      </c>
      <c r="S39" s="3">
        <v>7</v>
      </c>
      <c r="T39" s="3">
        <v>3.5</v>
      </c>
      <c r="U39" s="3">
        <v>3.41</v>
      </c>
      <c r="V39" s="3">
        <v>0</v>
      </c>
      <c r="W39" s="3">
        <v>0</v>
      </c>
      <c r="X39" s="3">
        <v>0</v>
      </c>
      <c r="Y39" s="3">
        <v>39</v>
      </c>
      <c r="Z39" s="3">
        <v>0</v>
      </c>
      <c r="AA39" s="3">
        <v>10</v>
      </c>
      <c r="AB39" s="3">
        <v>10</v>
      </c>
      <c r="AC39" s="3">
        <v>10</v>
      </c>
      <c r="AD39" s="3">
        <v>6</v>
      </c>
      <c r="AE39" s="3"/>
      <c r="AF39" s="3"/>
      <c r="AG39" s="3" t="s">
        <v>320</v>
      </c>
      <c r="AH39" s="51">
        <v>42570</v>
      </c>
      <c r="AI39" s="3">
        <v>7</v>
      </c>
      <c r="AJ39" s="3" t="s">
        <v>393</v>
      </c>
      <c r="AK39" s="3" t="s">
        <v>310</v>
      </c>
      <c r="AL39" s="3">
        <v>1</v>
      </c>
      <c r="AM39" s="3"/>
      <c r="AN39" s="3">
        <v>1</v>
      </c>
      <c r="AO39" s="3"/>
      <c r="AP39" s="3"/>
      <c r="AQ39" s="3"/>
      <c r="AR39" s="3">
        <v>30</v>
      </c>
      <c r="AS39" s="3">
        <v>100</v>
      </c>
      <c r="AT39" s="3" t="s">
        <v>304</v>
      </c>
      <c r="AU39" s="3">
        <v>4</v>
      </c>
      <c r="AV39" s="3">
        <v>1</v>
      </c>
      <c r="AW39" s="3">
        <v>4</v>
      </c>
      <c r="AX39" s="3">
        <v>1</v>
      </c>
      <c r="AY39" s="3" t="s">
        <v>276</v>
      </c>
      <c r="AZ39" s="51">
        <v>42570</v>
      </c>
      <c r="BA39" s="51">
        <v>42570</v>
      </c>
      <c r="BB39" s="51">
        <v>42570</v>
      </c>
      <c r="BC39" s="51">
        <v>42585</v>
      </c>
      <c r="BD39" s="3">
        <v>2</v>
      </c>
      <c r="BE39" s="3">
        <v>1</v>
      </c>
      <c r="BF39" s="3">
        <v>1</v>
      </c>
      <c r="BG39" s="3">
        <v>14</v>
      </c>
      <c r="BH39" s="3">
        <v>60</v>
      </c>
      <c r="BI39" s="3">
        <v>100</v>
      </c>
      <c r="BJ39" s="3">
        <v>160</v>
      </c>
      <c r="BK39" s="3">
        <v>240</v>
      </c>
      <c r="BL39" s="3">
        <v>380</v>
      </c>
      <c r="BM39" s="3">
        <v>480</v>
      </c>
      <c r="BN39" s="3">
        <v>480</v>
      </c>
      <c r="BO39" s="3"/>
      <c r="BP39" s="3"/>
      <c r="BQ39" s="3"/>
      <c r="BR39" s="3"/>
      <c r="BS39" s="3"/>
      <c r="BT39" s="3">
        <v>480</v>
      </c>
      <c r="BU39" s="3">
        <v>3.74</v>
      </c>
      <c r="BV39" s="3">
        <v>37.5</v>
      </c>
      <c r="BW39" s="3">
        <v>1</v>
      </c>
      <c r="BX39" s="3" t="s">
        <v>16</v>
      </c>
      <c r="BY39" s="3" t="s">
        <v>35</v>
      </c>
      <c r="BZ39" s="3" t="s">
        <v>443</v>
      </c>
      <c r="CA39" s="3">
        <v>0</v>
      </c>
      <c r="CB39" s="56" t="s">
        <v>444</v>
      </c>
      <c r="CC39" s="3"/>
      <c r="CD39" s="3">
        <v>1</v>
      </c>
      <c r="CE39" s="3">
        <v>0</v>
      </c>
      <c r="CF39" s="3">
        <v>2</v>
      </c>
      <c r="CG39" s="3"/>
      <c r="CH39" s="3" t="s">
        <v>445</v>
      </c>
      <c r="CI39" s="3"/>
      <c r="CJ39" s="3">
        <v>3.94</v>
      </c>
      <c r="CK39" s="3">
        <v>326</v>
      </c>
      <c r="CL39" s="3">
        <v>128</v>
      </c>
      <c r="CM39" s="3">
        <v>62</v>
      </c>
      <c r="CN39" s="3">
        <v>33</v>
      </c>
      <c r="CO39" s="3">
        <v>1</v>
      </c>
      <c r="CP39" s="3">
        <v>4</v>
      </c>
      <c r="CQ39" s="3" t="s">
        <v>268</v>
      </c>
      <c r="CR39" s="3">
        <v>8.1270000000000007</v>
      </c>
      <c r="CS39" s="3">
        <v>18.46</v>
      </c>
      <c r="CT39" s="3">
        <v>468</v>
      </c>
      <c r="CU39" s="3">
        <v>97</v>
      </c>
      <c r="CV39" s="3">
        <v>75</v>
      </c>
      <c r="CW39" s="3">
        <v>19</v>
      </c>
      <c r="CX39" s="3">
        <v>2</v>
      </c>
      <c r="CY39" s="3">
        <v>4</v>
      </c>
      <c r="CZ39" s="3">
        <v>27</v>
      </c>
      <c r="DA39" s="3">
        <v>0.20499999999999999</v>
      </c>
      <c r="DB39" s="3">
        <v>13.89</v>
      </c>
      <c r="DC39" s="3">
        <v>478</v>
      </c>
      <c r="DD39" s="3">
        <v>112</v>
      </c>
      <c r="DE39" s="3">
        <v>59</v>
      </c>
      <c r="DF39" s="3">
        <v>28</v>
      </c>
      <c r="DG39" s="3">
        <v>6</v>
      </c>
      <c r="DH39" s="3">
        <v>7</v>
      </c>
      <c r="DI39" s="3" t="s">
        <v>268</v>
      </c>
      <c r="DJ39" s="3">
        <v>0.04</v>
      </c>
      <c r="DK39" s="3">
        <v>0</v>
      </c>
      <c r="DL39" t="s">
        <v>74</v>
      </c>
      <c r="DM39" t="s">
        <v>446</v>
      </c>
      <c r="DO39" s="47" t="str">
        <f t="shared" si="0"/>
        <v>13</v>
      </c>
      <c r="DP39" s="47">
        <v>1</v>
      </c>
      <c r="DQ39" s="47">
        <v>0</v>
      </c>
      <c r="DR39" s="47">
        <f t="shared" si="1"/>
        <v>0</v>
      </c>
      <c r="DS39" s="47">
        <v>0</v>
      </c>
      <c r="DT39" s="47">
        <f>(BN39-BH39)/6/U39</f>
        <v>20.527859237536656</v>
      </c>
      <c r="DU39" s="48">
        <f t="shared" si="6"/>
        <v>128.34224598930481</v>
      </c>
      <c r="DW39" s="49">
        <f t="shared" si="3"/>
        <v>1.6500000000000004E-2</v>
      </c>
    </row>
    <row r="40" spans="1:127" ht="19.95" customHeight="1" x14ac:dyDescent="0.25">
      <c r="A40" s="3">
        <v>982058</v>
      </c>
      <c r="B40" s="3" t="s">
        <v>447</v>
      </c>
      <c r="C40" s="3">
        <v>1</v>
      </c>
      <c r="D40" s="3">
        <v>1</v>
      </c>
      <c r="E40" s="3">
        <v>0</v>
      </c>
      <c r="F40" s="51">
        <v>42520</v>
      </c>
      <c r="G40" s="51">
        <v>42552</v>
      </c>
      <c r="H40" s="3">
        <v>32</v>
      </c>
      <c r="I40" s="3">
        <v>2</v>
      </c>
      <c r="J40" s="3">
        <v>4</v>
      </c>
      <c r="K40" s="3"/>
      <c r="L40" s="3" t="s">
        <v>320</v>
      </c>
      <c r="M40" s="3">
        <v>0</v>
      </c>
      <c r="N40" s="3">
        <v>0</v>
      </c>
      <c r="O40" s="3">
        <v>1</v>
      </c>
      <c r="P40" s="3">
        <v>0</v>
      </c>
      <c r="Q40" s="3">
        <v>3</v>
      </c>
      <c r="R40" s="3">
        <v>0</v>
      </c>
      <c r="S40" s="3">
        <v>3</v>
      </c>
      <c r="T40" s="3">
        <v>3</v>
      </c>
      <c r="U40" s="3">
        <v>3.26</v>
      </c>
      <c r="V40" s="3">
        <v>0</v>
      </c>
      <c r="W40" s="3">
        <v>0</v>
      </c>
      <c r="X40" s="3">
        <v>0</v>
      </c>
      <c r="Y40" s="3">
        <v>40.4</v>
      </c>
      <c r="Z40" s="3">
        <v>1</v>
      </c>
      <c r="AA40" s="3" t="s">
        <v>11</v>
      </c>
      <c r="AB40" s="3" t="s">
        <v>11</v>
      </c>
      <c r="AC40" s="3" t="s">
        <v>11</v>
      </c>
      <c r="AD40" s="3">
        <v>1</v>
      </c>
      <c r="AE40" s="3">
        <v>4</v>
      </c>
      <c r="AF40" s="3"/>
      <c r="AG40" s="3" t="s">
        <v>11</v>
      </c>
      <c r="AH40" s="51">
        <v>42525</v>
      </c>
      <c r="AI40" s="3">
        <v>8</v>
      </c>
      <c r="AJ40" s="3" t="s">
        <v>272</v>
      </c>
      <c r="AK40" s="3" t="s">
        <v>345</v>
      </c>
      <c r="AL40" s="3">
        <v>1</v>
      </c>
      <c r="AM40" s="3" t="s">
        <v>11</v>
      </c>
      <c r="AN40" s="3" t="s">
        <v>291</v>
      </c>
      <c r="AO40" s="3" t="s">
        <v>11</v>
      </c>
      <c r="AP40" s="3" t="s">
        <v>11</v>
      </c>
      <c r="AQ40" s="3" t="s">
        <v>11</v>
      </c>
      <c r="AR40" s="3" t="s">
        <v>11</v>
      </c>
      <c r="AS40" s="3" t="s">
        <v>11</v>
      </c>
      <c r="AT40" s="3" t="s">
        <v>333</v>
      </c>
      <c r="AU40" s="3">
        <v>4</v>
      </c>
      <c r="AV40" s="3">
        <v>1</v>
      </c>
      <c r="AW40" s="3">
        <v>4</v>
      </c>
      <c r="AX40" s="3">
        <v>1</v>
      </c>
      <c r="AY40" s="3" t="s">
        <v>305</v>
      </c>
      <c r="AZ40" s="51">
        <v>75396</v>
      </c>
      <c r="BA40" s="51">
        <v>42526</v>
      </c>
      <c r="BB40" s="51">
        <v>42525</v>
      </c>
      <c r="BC40" s="51">
        <v>42548</v>
      </c>
      <c r="BD40" s="3">
        <v>2</v>
      </c>
      <c r="BE40" s="3">
        <v>0</v>
      </c>
      <c r="BF40" s="3">
        <v>1</v>
      </c>
      <c r="BG40" s="3">
        <v>10</v>
      </c>
      <c r="BH40" s="3">
        <v>35</v>
      </c>
      <c r="BI40" s="3">
        <v>85</v>
      </c>
      <c r="BJ40" s="3">
        <v>60</v>
      </c>
      <c r="BK40" s="3"/>
      <c r="BL40" s="3"/>
      <c r="BM40" s="3"/>
      <c r="BN40" s="3"/>
      <c r="BO40" s="3"/>
      <c r="BP40" s="3">
        <v>3</v>
      </c>
      <c r="BQ40" s="3">
        <v>30</v>
      </c>
      <c r="BR40" s="3">
        <v>30</v>
      </c>
      <c r="BS40" s="3">
        <v>430</v>
      </c>
      <c r="BT40" s="3">
        <v>470</v>
      </c>
      <c r="BU40" s="3">
        <v>3.75</v>
      </c>
      <c r="BV40" s="3">
        <v>37.700000000000003</v>
      </c>
      <c r="BW40" s="3">
        <v>1</v>
      </c>
      <c r="BX40" s="3" t="s">
        <v>340</v>
      </c>
      <c r="BY40" s="3" t="s">
        <v>259</v>
      </c>
      <c r="BZ40" s="3" t="s">
        <v>443</v>
      </c>
      <c r="CA40" s="3">
        <v>0</v>
      </c>
      <c r="CB40" s="3">
        <v>0</v>
      </c>
      <c r="CC40" s="3"/>
      <c r="CD40" s="3">
        <v>1</v>
      </c>
      <c r="CE40" s="3">
        <v>0</v>
      </c>
      <c r="CF40" s="3"/>
      <c r="CG40" s="3"/>
      <c r="CH40" s="3" t="s">
        <v>282</v>
      </c>
      <c r="CI40" s="3"/>
      <c r="CJ40" s="3">
        <v>5.87</v>
      </c>
      <c r="CK40" s="3">
        <v>240</v>
      </c>
      <c r="CL40" s="3">
        <v>131</v>
      </c>
      <c r="CM40" s="3">
        <v>84</v>
      </c>
      <c r="CN40" s="3">
        <v>31</v>
      </c>
      <c r="CO40" s="3">
        <v>0</v>
      </c>
      <c r="CP40" s="3">
        <v>3</v>
      </c>
      <c r="CQ40" s="3">
        <v>54</v>
      </c>
      <c r="CR40" s="3">
        <v>1.2130000000000001</v>
      </c>
      <c r="CS40" s="3">
        <v>6.21</v>
      </c>
      <c r="CT40" s="3">
        <v>172</v>
      </c>
      <c r="CU40" s="3">
        <v>130</v>
      </c>
      <c r="CV40" s="3">
        <v>61</v>
      </c>
      <c r="CW40" s="3">
        <v>31</v>
      </c>
      <c r="CX40" s="3">
        <v>5</v>
      </c>
      <c r="CY40" s="3">
        <v>3</v>
      </c>
      <c r="CZ40" s="3">
        <v>51</v>
      </c>
      <c r="DA40" s="3">
        <v>0.86</v>
      </c>
      <c r="DB40" s="3">
        <v>18.739999999999998</v>
      </c>
      <c r="DC40" s="3">
        <v>411</v>
      </c>
      <c r="DD40" s="3">
        <v>90</v>
      </c>
      <c r="DE40" s="3">
        <v>39</v>
      </c>
      <c r="DF40" s="3">
        <v>51</v>
      </c>
      <c r="DG40" s="3">
        <v>5</v>
      </c>
      <c r="DH40" s="3">
        <v>5</v>
      </c>
      <c r="DI40" s="3" t="s">
        <v>268</v>
      </c>
      <c r="DJ40" s="3">
        <v>3.5000000000000003E-2</v>
      </c>
      <c r="DK40" s="3">
        <v>0</v>
      </c>
      <c r="DM40" t="s">
        <v>448</v>
      </c>
      <c r="DO40" s="47" t="str">
        <f t="shared" si="0"/>
        <v>9</v>
      </c>
      <c r="DP40" s="47">
        <v>1</v>
      </c>
      <c r="DQ40" s="47" t="s">
        <v>11</v>
      </c>
      <c r="DR40" s="47">
        <f t="shared" si="1"/>
        <v>1</v>
      </c>
      <c r="DS40" s="47" t="s">
        <v>11</v>
      </c>
      <c r="DT40" s="47">
        <f>(BI40-BH40)/1/U40</f>
        <v>15.337423312883436</v>
      </c>
      <c r="DU40" s="48">
        <f t="shared" si="6"/>
        <v>125.33333333333333</v>
      </c>
      <c r="DV40" s="47">
        <f>BQ40-BF40</f>
        <v>29</v>
      </c>
      <c r="DW40" s="49">
        <f t="shared" si="3"/>
        <v>1.5312500000000007E-2</v>
      </c>
    </row>
    <row r="41" spans="1:127" ht="19.95" customHeight="1" x14ac:dyDescent="0.25">
      <c r="A41" s="3">
        <v>995259</v>
      </c>
      <c r="B41" s="3" t="s">
        <v>449</v>
      </c>
      <c r="C41" s="3">
        <v>1</v>
      </c>
      <c r="D41" s="3">
        <v>1</v>
      </c>
      <c r="E41" s="3">
        <v>0</v>
      </c>
      <c r="F41" s="51">
        <v>42596</v>
      </c>
      <c r="G41" s="51">
        <v>42611</v>
      </c>
      <c r="H41" s="3">
        <v>15</v>
      </c>
      <c r="I41" s="3">
        <v>2</v>
      </c>
      <c r="J41" s="3">
        <v>4</v>
      </c>
      <c r="K41" s="3"/>
      <c r="L41" s="3" t="s">
        <v>262</v>
      </c>
      <c r="M41" s="3">
        <v>0</v>
      </c>
      <c r="N41" s="3">
        <v>0</v>
      </c>
      <c r="O41" s="3">
        <v>1</v>
      </c>
      <c r="P41" s="3">
        <v>0</v>
      </c>
      <c r="Q41" s="3">
        <v>4</v>
      </c>
      <c r="R41" s="3">
        <v>1</v>
      </c>
      <c r="S41" s="3">
        <v>2</v>
      </c>
      <c r="T41" s="3">
        <v>3.5</v>
      </c>
      <c r="U41" s="3">
        <v>2.67</v>
      </c>
      <c r="V41" s="3">
        <v>0</v>
      </c>
      <c r="W41" s="3">
        <v>0</v>
      </c>
      <c r="X41" s="3">
        <v>0</v>
      </c>
      <c r="Y41" s="3">
        <v>40</v>
      </c>
      <c r="Z41" s="3">
        <v>1</v>
      </c>
      <c r="AA41" s="3" t="s">
        <v>11</v>
      </c>
      <c r="AB41" s="3" t="s">
        <v>11</v>
      </c>
      <c r="AC41" s="3" t="s">
        <v>11</v>
      </c>
      <c r="AD41" s="3">
        <v>1</v>
      </c>
      <c r="AE41" s="3"/>
      <c r="AF41" s="3"/>
      <c r="AG41" s="3" t="s">
        <v>11</v>
      </c>
      <c r="AH41" s="51">
        <v>42598</v>
      </c>
      <c r="AI41" s="3">
        <v>6</v>
      </c>
      <c r="AJ41" s="3" t="s">
        <v>309</v>
      </c>
      <c r="AK41" s="52" t="s">
        <v>253</v>
      </c>
      <c r="AL41" s="3">
        <v>1</v>
      </c>
      <c r="AM41" s="3" t="s">
        <v>11</v>
      </c>
      <c r="AN41" s="3">
        <v>3</v>
      </c>
      <c r="AO41" s="3" t="s">
        <v>11</v>
      </c>
      <c r="AP41" s="3" t="s">
        <v>11</v>
      </c>
      <c r="AQ41" s="3" t="s">
        <v>450</v>
      </c>
      <c r="AR41" s="3" t="s">
        <v>11</v>
      </c>
      <c r="AS41" s="3" t="s">
        <v>11</v>
      </c>
      <c r="AT41" s="3" t="s">
        <v>333</v>
      </c>
      <c r="AU41" s="3">
        <v>4</v>
      </c>
      <c r="AV41" s="3">
        <v>1</v>
      </c>
      <c r="AW41" s="3">
        <v>4</v>
      </c>
      <c r="AX41" s="3">
        <v>1</v>
      </c>
      <c r="AY41" s="3" t="s">
        <v>267</v>
      </c>
      <c r="AZ41" s="51">
        <v>42598</v>
      </c>
      <c r="BA41" s="51">
        <v>42599</v>
      </c>
      <c r="BB41" s="51">
        <v>42598</v>
      </c>
      <c r="BC41" s="51">
        <v>42611</v>
      </c>
      <c r="BD41" s="3">
        <v>3</v>
      </c>
      <c r="BE41" s="3">
        <v>1</v>
      </c>
      <c r="BF41" s="3">
        <v>1</v>
      </c>
      <c r="BG41" s="3">
        <v>9</v>
      </c>
      <c r="BH41" s="3">
        <v>100</v>
      </c>
      <c r="BI41" s="3">
        <v>160</v>
      </c>
      <c r="BJ41" s="3">
        <v>230</v>
      </c>
      <c r="BK41" s="3">
        <v>280</v>
      </c>
      <c r="BL41" s="3">
        <v>340</v>
      </c>
      <c r="BM41" s="3">
        <v>400</v>
      </c>
      <c r="BN41" s="3">
        <v>400</v>
      </c>
      <c r="BO41" s="3"/>
      <c r="BP41" s="3"/>
      <c r="BQ41" s="3"/>
      <c r="BR41" s="3"/>
      <c r="BS41" s="3"/>
      <c r="BT41" s="3">
        <v>400</v>
      </c>
      <c r="BU41" s="3">
        <v>3.45</v>
      </c>
      <c r="BV41" s="3"/>
      <c r="BW41" s="3"/>
      <c r="BX41" s="3">
        <v>8</v>
      </c>
      <c r="BY41" s="3">
        <v>4.5</v>
      </c>
      <c r="BZ41" s="3" t="s">
        <v>451</v>
      </c>
      <c r="CA41" s="3">
        <v>0</v>
      </c>
      <c r="CB41" s="3">
        <v>2</v>
      </c>
      <c r="CC41" s="3"/>
      <c r="CD41" s="3">
        <v>1</v>
      </c>
      <c r="CE41" s="3">
        <v>0</v>
      </c>
      <c r="CF41" s="3"/>
      <c r="CG41" s="3"/>
      <c r="CH41" s="3"/>
      <c r="CI41" s="3"/>
      <c r="CJ41" s="3">
        <v>5.24</v>
      </c>
      <c r="CK41" s="3">
        <v>240</v>
      </c>
      <c r="CL41" s="3">
        <v>129</v>
      </c>
      <c r="CM41" s="3">
        <v>74</v>
      </c>
      <c r="CN41" s="3">
        <v>17</v>
      </c>
      <c r="CO41" s="3">
        <v>7</v>
      </c>
      <c r="CP41" s="3">
        <v>2</v>
      </c>
      <c r="CQ41" s="3">
        <v>45</v>
      </c>
      <c r="CR41" s="3" t="s">
        <v>325</v>
      </c>
      <c r="CS41" s="3">
        <v>16.32</v>
      </c>
      <c r="CT41" s="3">
        <v>187</v>
      </c>
      <c r="CU41" s="3">
        <v>117</v>
      </c>
      <c r="CV41" s="3">
        <v>78</v>
      </c>
      <c r="CW41" s="3">
        <v>16</v>
      </c>
      <c r="CX41" s="3">
        <v>2</v>
      </c>
      <c r="CY41" s="3">
        <v>4</v>
      </c>
      <c r="CZ41" s="3">
        <v>26</v>
      </c>
      <c r="DA41" s="3">
        <v>4.3099999999999996</v>
      </c>
      <c r="DB41" s="3">
        <v>7.63</v>
      </c>
      <c r="DC41" s="3">
        <v>321</v>
      </c>
      <c r="DD41" s="3">
        <v>92</v>
      </c>
      <c r="DE41" s="3">
        <v>65</v>
      </c>
      <c r="DF41" s="3">
        <v>29</v>
      </c>
      <c r="DG41" s="3">
        <v>2</v>
      </c>
      <c r="DH41" s="3">
        <v>4</v>
      </c>
      <c r="DI41" s="3">
        <v>10</v>
      </c>
      <c r="DJ41" s="3">
        <v>3.5390000000000001</v>
      </c>
      <c r="DK41" s="3">
        <v>0</v>
      </c>
      <c r="DM41" t="s">
        <v>312</v>
      </c>
      <c r="DO41" s="47" t="str">
        <f t="shared" si="0"/>
        <v>8</v>
      </c>
      <c r="DP41" s="47">
        <v>1</v>
      </c>
      <c r="DQ41" s="47" t="s">
        <v>11</v>
      </c>
      <c r="DR41" s="47">
        <f t="shared" si="1"/>
        <v>0</v>
      </c>
      <c r="DS41" s="47" t="s">
        <v>11</v>
      </c>
      <c r="DT41" s="47">
        <f>(BN41-BH41)/6/U41</f>
        <v>18.726591760299627</v>
      </c>
      <c r="DU41" s="48">
        <f t="shared" si="6"/>
        <v>115.94202898550724</v>
      </c>
      <c r="DW41" s="49">
        <f t="shared" si="3"/>
        <v>5.2000000000000018E-2</v>
      </c>
    </row>
    <row r="42" spans="1:127" ht="19.95" customHeight="1" x14ac:dyDescent="0.25">
      <c r="A42" s="3">
        <v>997282</v>
      </c>
      <c r="B42" s="3" t="s">
        <v>452</v>
      </c>
      <c r="C42" s="3">
        <v>1</v>
      </c>
      <c r="D42" s="3">
        <v>1</v>
      </c>
      <c r="E42" s="3">
        <v>0</v>
      </c>
      <c r="F42" s="51">
        <v>42609</v>
      </c>
      <c r="G42" s="51">
        <v>42639</v>
      </c>
      <c r="H42" s="3">
        <v>30</v>
      </c>
      <c r="I42" s="3">
        <v>2</v>
      </c>
      <c r="J42" s="3"/>
      <c r="K42" s="3"/>
      <c r="L42" s="3" t="s">
        <v>256</v>
      </c>
      <c r="M42" s="3">
        <v>0</v>
      </c>
      <c r="N42" s="3">
        <v>0</v>
      </c>
      <c r="O42" s="3">
        <v>1</v>
      </c>
      <c r="P42" s="3">
        <v>0</v>
      </c>
      <c r="Q42" s="3">
        <v>2</v>
      </c>
      <c r="R42" s="3">
        <v>0</v>
      </c>
      <c r="S42" s="3" t="s">
        <v>16</v>
      </c>
      <c r="T42" s="3">
        <v>3.2</v>
      </c>
      <c r="U42" s="3">
        <v>2.95</v>
      </c>
      <c r="V42" s="3">
        <v>0</v>
      </c>
      <c r="W42" s="3">
        <v>0</v>
      </c>
      <c r="X42" s="3">
        <v>0</v>
      </c>
      <c r="Y42" s="3">
        <v>40</v>
      </c>
      <c r="Z42" s="3">
        <v>0</v>
      </c>
      <c r="AA42" s="3" t="s">
        <v>11</v>
      </c>
      <c r="AB42" s="3" t="s">
        <v>11</v>
      </c>
      <c r="AC42" s="3" t="s">
        <v>11</v>
      </c>
      <c r="AD42" s="3" t="s">
        <v>11</v>
      </c>
      <c r="AE42" s="3"/>
      <c r="AF42" s="3"/>
      <c r="AG42" s="3" t="s">
        <v>256</v>
      </c>
      <c r="AH42" s="51">
        <v>42618</v>
      </c>
      <c r="AI42" s="3">
        <v>11</v>
      </c>
      <c r="AJ42" s="3" t="s">
        <v>339</v>
      </c>
      <c r="AK42" s="52" t="s">
        <v>253</v>
      </c>
      <c r="AL42" s="3">
        <v>1</v>
      </c>
      <c r="AM42" s="3" t="s">
        <v>11</v>
      </c>
      <c r="AN42" s="3">
        <v>3</v>
      </c>
      <c r="AO42" s="3" t="s">
        <v>11</v>
      </c>
      <c r="AP42" s="3">
        <v>3</v>
      </c>
      <c r="AQ42" s="3" t="s">
        <v>332</v>
      </c>
      <c r="AR42" s="3" t="s">
        <v>11</v>
      </c>
      <c r="AS42" s="3" t="s">
        <v>11</v>
      </c>
      <c r="AT42" s="3" t="s">
        <v>304</v>
      </c>
      <c r="AU42" s="3">
        <v>4</v>
      </c>
      <c r="AV42" s="3">
        <v>1</v>
      </c>
      <c r="AW42" s="3">
        <v>4</v>
      </c>
      <c r="AX42" s="3">
        <v>1</v>
      </c>
      <c r="AY42" s="3" t="s">
        <v>267</v>
      </c>
      <c r="AZ42" s="51">
        <v>42618</v>
      </c>
      <c r="BA42" s="51">
        <v>42618</v>
      </c>
      <c r="BB42" s="51">
        <v>42618</v>
      </c>
      <c r="BC42" s="51">
        <v>42634</v>
      </c>
      <c r="BD42" s="3">
        <v>2</v>
      </c>
      <c r="BE42" s="3">
        <v>1</v>
      </c>
      <c r="BF42" s="3">
        <v>1</v>
      </c>
      <c r="BG42" s="3">
        <v>20</v>
      </c>
      <c r="BH42" s="3">
        <v>80</v>
      </c>
      <c r="BI42" s="3">
        <v>100</v>
      </c>
      <c r="BJ42" s="3">
        <v>110</v>
      </c>
      <c r="BK42" s="3">
        <v>160</v>
      </c>
      <c r="BL42" s="3">
        <v>190</v>
      </c>
      <c r="BM42" s="3">
        <v>240</v>
      </c>
      <c r="BN42" s="3">
        <v>230</v>
      </c>
      <c r="BO42" s="3">
        <v>220</v>
      </c>
      <c r="BP42" s="3"/>
      <c r="BQ42" s="3">
        <v>30</v>
      </c>
      <c r="BR42" s="3"/>
      <c r="BS42" s="3"/>
      <c r="BT42" s="3">
        <v>320</v>
      </c>
      <c r="BU42" s="3">
        <v>3.28</v>
      </c>
      <c r="BV42" s="3">
        <v>38.200000000000003</v>
      </c>
      <c r="BW42" s="3">
        <v>1</v>
      </c>
      <c r="BX42" s="3" t="s">
        <v>340</v>
      </c>
      <c r="BY42" s="3" t="s">
        <v>453</v>
      </c>
      <c r="BZ42" s="3">
        <v>0</v>
      </c>
      <c r="CA42" s="3">
        <v>0</v>
      </c>
      <c r="CB42" s="3">
        <v>0</v>
      </c>
      <c r="CC42" s="3"/>
      <c r="CD42" s="3">
        <v>1</v>
      </c>
      <c r="CE42" s="3">
        <v>0</v>
      </c>
      <c r="CF42" s="3"/>
      <c r="CG42" s="3"/>
      <c r="CH42" s="3"/>
      <c r="CI42" s="3"/>
      <c r="CJ42" s="3">
        <v>2.81</v>
      </c>
      <c r="CK42" s="3">
        <v>83</v>
      </c>
      <c r="CL42" s="3">
        <v>138</v>
      </c>
      <c r="CM42" s="3">
        <v>54</v>
      </c>
      <c r="CN42" s="3">
        <v>40</v>
      </c>
      <c r="CO42" s="3">
        <v>1</v>
      </c>
      <c r="CP42" s="3">
        <v>5</v>
      </c>
      <c r="CQ42" s="3">
        <v>76</v>
      </c>
      <c r="CR42" s="3">
        <v>11.707000000000001</v>
      </c>
      <c r="CS42" s="3">
        <v>24.29</v>
      </c>
      <c r="CT42" s="3">
        <v>236</v>
      </c>
      <c r="CU42" s="3">
        <v>105</v>
      </c>
      <c r="CV42" s="3">
        <v>70</v>
      </c>
      <c r="CW42" s="3">
        <v>23</v>
      </c>
      <c r="CX42" s="3">
        <v>2</v>
      </c>
      <c r="CY42" s="3">
        <v>4</v>
      </c>
      <c r="CZ42" s="3">
        <v>30</v>
      </c>
      <c r="DA42" s="3">
        <v>0.107</v>
      </c>
      <c r="DB42" s="3">
        <v>11.07</v>
      </c>
      <c r="DC42" s="3">
        <v>317</v>
      </c>
      <c r="DD42" s="3">
        <v>89</v>
      </c>
      <c r="DE42" s="3">
        <v>46</v>
      </c>
      <c r="DF42" s="3">
        <v>46</v>
      </c>
      <c r="DG42" s="3">
        <v>4</v>
      </c>
      <c r="DH42" s="3">
        <v>4</v>
      </c>
      <c r="DI42" s="3" t="s">
        <v>268</v>
      </c>
      <c r="DJ42" s="3">
        <v>5.0999999999999997E-2</v>
      </c>
      <c r="DK42" s="3">
        <v>0</v>
      </c>
      <c r="DL42" t="s">
        <v>75</v>
      </c>
      <c r="DM42" t="s">
        <v>288</v>
      </c>
      <c r="DN42" t="s">
        <v>307</v>
      </c>
      <c r="DO42" s="47" t="str">
        <f t="shared" si="0"/>
        <v>19</v>
      </c>
      <c r="DP42" s="47">
        <v>1</v>
      </c>
      <c r="DQ42" s="47" t="s">
        <v>11</v>
      </c>
      <c r="DR42" s="47">
        <f t="shared" si="1"/>
        <v>0</v>
      </c>
      <c r="DS42" s="47">
        <v>0</v>
      </c>
      <c r="DT42" s="47">
        <f>(BO42-BH42)/7/U42</f>
        <v>6.7796610169491522</v>
      </c>
      <c r="DU42" s="48">
        <f t="shared" si="6"/>
        <v>97.560975609756099</v>
      </c>
      <c r="DV42" s="47">
        <f>BQ42-BF42</f>
        <v>29</v>
      </c>
      <c r="DW42" s="49">
        <f t="shared" si="3"/>
        <v>1.0999999999999987E-2</v>
      </c>
    </row>
    <row r="43" spans="1:127" ht="19.95" customHeight="1" x14ac:dyDescent="0.25">
      <c r="A43" s="3">
        <v>1005579</v>
      </c>
      <c r="B43" s="3" t="s">
        <v>454</v>
      </c>
      <c r="C43" s="3">
        <v>1</v>
      </c>
      <c r="D43" s="3">
        <v>1</v>
      </c>
      <c r="E43" s="3">
        <v>0</v>
      </c>
      <c r="F43" s="51">
        <v>42658</v>
      </c>
      <c r="G43" s="51">
        <v>42683</v>
      </c>
      <c r="H43" s="3">
        <v>25</v>
      </c>
      <c r="I43" s="3">
        <v>2</v>
      </c>
      <c r="J43" s="3"/>
      <c r="K43" s="3"/>
      <c r="L43" s="3" t="s">
        <v>262</v>
      </c>
      <c r="M43" s="3">
        <v>0</v>
      </c>
      <c r="N43" s="3">
        <v>0</v>
      </c>
      <c r="O43" s="3">
        <v>1</v>
      </c>
      <c r="P43" s="3">
        <v>0</v>
      </c>
      <c r="Q43" s="3">
        <v>75</v>
      </c>
      <c r="R43" s="3">
        <v>67</v>
      </c>
      <c r="S43" s="3" t="s">
        <v>17</v>
      </c>
      <c r="T43" s="3">
        <v>3.7</v>
      </c>
      <c r="U43" s="3">
        <v>5.5</v>
      </c>
      <c r="V43" s="3">
        <v>0</v>
      </c>
      <c r="W43" s="3">
        <v>0</v>
      </c>
      <c r="X43" s="3">
        <v>0</v>
      </c>
      <c r="Y43" s="3">
        <v>40</v>
      </c>
      <c r="Z43" s="3">
        <v>0</v>
      </c>
      <c r="AA43" s="3" t="s">
        <v>11</v>
      </c>
      <c r="AB43" s="3" t="s">
        <v>11</v>
      </c>
      <c r="AC43" s="3" t="s">
        <v>11</v>
      </c>
      <c r="AD43" s="3">
        <v>2</v>
      </c>
      <c r="AE43" s="3"/>
      <c r="AF43" s="3"/>
      <c r="AG43" s="3" t="s">
        <v>11</v>
      </c>
      <c r="AH43" s="51">
        <v>42672</v>
      </c>
      <c r="AI43" s="3">
        <v>89</v>
      </c>
      <c r="AJ43" s="3" t="s">
        <v>257</v>
      </c>
      <c r="AK43" s="3" t="s">
        <v>302</v>
      </c>
      <c r="AL43" s="3">
        <v>1</v>
      </c>
      <c r="AM43" s="3" t="s">
        <v>11</v>
      </c>
      <c r="AN43" s="3">
        <v>6</v>
      </c>
      <c r="AO43" s="3" t="s">
        <v>11</v>
      </c>
      <c r="AP43" s="3" t="s">
        <v>11</v>
      </c>
      <c r="AQ43" s="3" t="s">
        <v>11</v>
      </c>
      <c r="AR43" s="3" t="s">
        <v>11</v>
      </c>
      <c r="AS43" s="3" t="s">
        <v>11</v>
      </c>
      <c r="AT43" s="3" t="s">
        <v>455</v>
      </c>
      <c r="AU43" s="3">
        <v>4</v>
      </c>
      <c r="AV43" s="3">
        <v>1</v>
      </c>
      <c r="AW43" s="3">
        <v>4</v>
      </c>
      <c r="AX43" s="3">
        <v>1</v>
      </c>
      <c r="AY43" s="3" t="s">
        <v>456</v>
      </c>
      <c r="AZ43" s="51">
        <v>42672</v>
      </c>
      <c r="BA43" s="51">
        <v>42672</v>
      </c>
      <c r="BB43" s="51">
        <v>42672</v>
      </c>
      <c r="BC43" s="51">
        <v>42683</v>
      </c>
      <c r="BD43" s="3">
        <v>3</v>
      </c>
      <c r="BE43" s="3">
        <v>1</v>
      </c>
      <c r="BF43" s="3">
        <v>1</v>
      </c>
      <c r="BG43" s="3">
        <v>22</v>
      </c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>
        <v>5.5</v>
      </c>
      <c r="BV43" s="3">
        <v>38.700000000000003</v>
      </c>
      <c r="BW43" s="3">
        <v>1</v>
      </c>
      <c r="BX43" s="3" t="s">
        <v>457</v>
      </c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>
        <v>9.4</v>
      </c>
      <c r="CK43" s="3">
        <v>320</v>
      </c>
      <c r="CL43" s="3">
        <v>87</v>
      </c>
      <c r="CM43" s="3">
        <v>70</v>
      </c>
      <c r="CN43" s="3">
        <v>28</v>
      </c>
      <c r="CO43" s="3">
        <v>1</v>
      </c>
      <c r="CP43" s="3">
        <v>1</v>
      </c>
      <c r="CQ43" s="3">
        <v>41</v>
      </c>
      <c r="CR43" s="3">
        <v>14.08</v>
      </c>
      <c r="CS43" s="3">
        <v>15.05</v>
      </c>
      <c r="CT43" s="3">
        <v>677</v>
      </c>
      <c r="CU43" s="3">
        <v>93</v>
      </c>
      <c r="CV43" s="3">
        <v>52</v>
      </c>
      <c r="CW43" s="3">
        <v>41</v>
      </c>
      <c r="CX43" s="3">
        <v>2</v>
      </c>
      <c r="CY43" s="3">
        <v>5</v>
      </c>
      <c r="CZ43" s="3">
        <v>24</v>
      </c>
      <c r="DA43" s="3" t="s">
        <v>11</v>
      </c>
      <c r="DB43" s="3">
        <v>18.87</v>
      </c>
      <c r="DC43" s="3">
        <v>986</v>
      </c>
      <c r="DD43" s="3">
        <v>93</v>
      </c>
      <c r="DE43" s="3">
        <v>53</v>
      </c>
      <c r="DF43" s="3">
        <v>42</v>
      </c>
      <c r="DG43" s="3">
        <v>2</v>
      </c>
      <c r="DH43" s="3">
        <v>3</v>
      </c>
      <c r="DI43" s="3">
        <v>13</v>
      </c>
      <c r="DJ43" s="3" t="s">
        <v>11</v>
      </c>
      <c r="DK43" s="3">
        <v>0</v>
      </c>
      <c r="DM43" t="s">
        <v>277</v>
      </c>
      <c r="DO43" s="47" t="str">
        <f t="shared" si="0"/>
        <v>21</v>
      </c>
      <c r="DP43" s="47">
        <v>1</v>
      </c>
      <c r="DQ43" s="47" t="s">
        <v>11</v>
      </c>
      <c r="DR43" s="47">
        <f t="shared" si="1"/>
        <v>0</v>
      </c>
      <c r="DS43" s="47" t="s">
        <v>11</v>
      </c>
      <c r="DT43" s="47"/>
      <c r="DW43" s="49">
        <f t="shared" si="3"/>
        <v>0</v>
      </c>
    </row>
    <row r="44" spans="1:127" ht="19.95" customHeight="1" x14ac:dyDescent="0.25">
      <c r="A44" s="3">
        <v>1022359</v>
      </c>
      <c r="B44" s="3" t="s">
        <v>458</v>
      </c>
      <c r="C44" s="3">
        <v>1</v>
      </c>
      <c r="D44" s="3">
        <v>1</v>
      </c>
      <c r="E44" s="3">
        <v>0</v>
      </c>
      <c r="F44" s="51">
        <v>42757</v>
      </c>
      <c r="G44" s="51" t="s">
        <v>459</v>
      </c>
      <c r="H44" s="3">
        <v>26</v>
      </c>
      <c r="I44" s="3">
        <v>2</v>
      </c>
      <c r="J44" s="3"/>
      <c r="K44" s="3"/>
      <c r="L44" s="3" t="s">
        <v>262</v>
      </c>
      <c r="M44" s="3">
        <v>0</v>
      </c>
      <c r="N44" s="3">
        <v>0</v>
      </c>
      <c r="O44" s="3">
        <v>1</v>
      </c>
      <c r="P44" s="3">
        <v>0</v>
      </c>
      <c r="Q44" s="3">
        <v>7</v>
      </c>
      <c r="R44" s="3">
        <v>6</v>
      </c>
      <c r="S44" s="3" t="s">
        <v>13</v>
      </c>
      <c r="T44" s="3">
        <v>2.95</v>
      </c>
      <c r="U44" s="3">
        <v>2.85</v>
      </c>
      <c r="V44" s="3">
        <v>0</v>
      </c>
      <c r="W44" s="3">
        <v>0</v>
      </c>
      <c r="X44" s="3">
        <v>0</v>
      </c>
      <c r="Y44" s="3">
        <v>39.6</v>
      </c>
      <c r="Z44" s="3">
        <v>1</v>
      </c>
      <c r="AA44" s="3" t="s">
        <v>11</v>
      </c>
      <c r="AB44" s="3" t="s">
        <v>11</v>
      </c>
      <c r="AC44" s="3" t="s">
        <v>11</v>
      </c>
      <c r="AD44" s="3">
        <v>6</v>
      </c>
      <c r="AE44" s="3"/>
      <c r="AF44" s="3"/>
      <c r="AG44" s="3" t="s">
        <v>262</v>
      </c>
      <c r="AH44" s="51">
        <v>42759</v>
      </c>
      <c r="AI44" s="3">
        <v>9</v>
      </c>
      <c r="AJ44" s="3" t="s">
        <v>257</v>
      </c>
      <c r="AK44" s="52" t="s">
        <v>273</v>
      </c>
      <c r="AL44" s="3">
        <v>1</v>
      </c>
      <c r="AM44" s="3" t="s">
        <v>11</v>
      </c>
      <c r="AN44" s="3">
        <v>7</v>
      </c>
      <c r="AO44" s="3" t="s">
        <v>11</v>
      </c>
      <c r="AP44" s="3">
        <v>25</v>
      </c>
      <c r="AQ44" s="3" t="s">
        <v>11</v>
      </c>
      <c r="AR44" s="3" t="s">
        <v>11</v>
      </c>
      <c r="AS44" s="3" t="s">
        <v>11</v>
      </c>
      <c r="AT44" s="3" t="s">
        <v>333</v>
      </c>
      <c r="AU44" s="3" t="s">
        <v>67</v>
      </c>
      <c r="AV44" s="3">
        <v>1</v>
      </c>
      <c r="AW44" s="3" t="s">
        <v>67</v>
      </c>
      <c r="AX44" s="3">
        <v>1</v>
      </c>
      <c r="AY44" s="3" t="s">
        <v>267</v>
      </c>
      <c r="AZ44" s="51">
        <v>42759</v>
      </c>
      <c r="BA44" s="51">
        <v>42761</v>
      </c>
      <c r="BB44" s="51">
        <v>42759</v>
      </c>
      <c r="BC44" s="51">
        <v>42778</v>
      </c>
      <c r="BD44" s="3">
        <v>2</v>
      </c>
      <c r="BE44" s="3">
        <v>0</v>
      </c>
      <c r="BF44" s="3">
        <v>1</v>
      </c>
      <c r="BG44" s="3">
        <v>12</v>
      </c>
      <c r="BH44" s="3">
        <v>35</v>
      </c>
      <c r="BI44" s="3">
        <v>80</v>
      </c>
      <c r="BJ44" s="3">
        <v>160</v>
      </c>
      <c r="BK44" s="3">
        <v>160</v>
      </c>
      <c r="BL44" s="3">
        <v>160</v>
      </c>
      <c r="BM44" s="3">
        <v>210</v>
      </c>
      <c r="BN44" s="3">
        <v>240</v>
      </c>
      <c r="BO44" s="3">
        <v>300</v>
      </c>
      <c r="BP44" s="3"/>
      <c r="BQ44" s="3">
        <v>24</v>
      </c>
      <c r="BR44" s="3"/>
      <c r="BS44" s="3"/>
      <c r="BT44" s="3">
        <v>400</v>
      </c>
      <c r="BU44" s="3">
        <v>3.51</v>
      </c>
      <c r="BV44" s="3">
        <v>37.799999999999997</v>
      </c>
      <c r="BW44" s="3">
        <v>4</v>
      </c>
      <c r="BX44" s="3" t="s">
        <v>16</v>
      </c>
      <c r="BY44" s="3"/>
      <c r="BZ44" s="3" t="s">
        <v>460</v>
      </c>
      <c r="CA44" s="3">
        <v>0</v>
      </c>
      <c r="CB44" s="3">
        <v>2</v>
      </c>
      <c r="CC44" s="3"/>
      <c r="CD44" s="3">
        <v>1</v>
      </c>
      <c r="CE44" s="3">
        <v>0</v>
      </c>
      <c r="CF44" s="3">
        <v>2</v>
      </c>
      <c r="CG44" s="3"/>
      <c r="CH44" s="3" t="s">
        <v>329</v>
      </c>
      <c r="CI44" s="3"/>
      <c r="CJ44" s="3">
        <v>5.89</v>
      </c>
      <c r="CK44" s="3">
        <v>214</v>
      </c>
      <c r="CL44" s="3">
        <v>149</v>
      </c>
      <c r="CM44" s="3">
        <v>84</v>
      </c>
      <c r="CN44" s="3">
        <v>11</v>
      </c>
      <c r="CO44" s="3"/>
      <c r="CP44" s="3">
        <v>5</v>
      </c>
      <c r="CQ44" s="3">
        <v>15</v>
      </c>
      <c r="CR44" s="3">
        <v>34.979999999999997</v>
      </c>
      <c r="CS44" s="3">
        <v>19.72</v>
      </c>
      <c r="CT44" s="3">
        <v>526</v>
      </c>
      <c r="CU44" s="3">
        <v>84</v>
      </c>
      <c r="CV44" s="3">
        <v>77</v>
      </c>
      <c r="CW44" s="3">
        <v>16</v>
      </c>
      <c r="CX44" s="3">
        <v>4</v>
      </c>
      <c r="CY44" s="3">
        <v>3</v>
      </c>
      <c r="CZ44" s="3">
        <v>21</v>
      </c>
      <c r="DA44" s="3">
        <v>8.7999999999999995E-2</v>
      </c>
      <c r="DB44" s="3">
        <v>8.2200000000000006</v>
      </c>
      <c r="DC44" s="3">
        <v>265</v>
      </c>
      <c r="DD44" s="3">
        <v>95</v>
      </c>
      <c r="DE44" s="3">
        <v>50</v>
      </c>
      <c r="DF44" s="3">
        <v>40</v>
      </c>
      <c r="DG44" s="3">
        <v>7</v>
      </c>
      <c r="DH44" s="3">
        <v>3</v>
      </c>
      <c r="DI44" s="3" t="s">
        <v>268</v>
      </c>
      <c r="DJ44" s="3">
        <v>8.7999999999999995E-2</v>
      </c>
      <c r="DK44" s="3">
        <v>0</v>
      </c>
      <c r="DL44" t="s">
        <v>76</v>
      </c>
      <c r="DM44" t="s">
        <v>461</v>
      </c>
      <c r="DN44" t="s">
        <v>343</v>
      </c>
      <c r="DO44" s="47" t="str">
        <f t="shared" si="0"/>
        <v>11</v>
      </c>
      <c r="DP44" s="47">
        <v>1</v>
      </c>
      <c r="DQ44" s="47" t="s">
        <v>11</v>
      </c>
      <c r="DR44" s="47">
        <f t="shared" si="1"/>
        <v>0</v>
      </c>
      <c r="DS44" s="47">
        <v>0</v>
      </c>
      <c r="DT44" s="47">
        <f>(BO44-BH44)/7/U44</f>
        <v>13.283208020050123</v>
      </c>
      <c r="DU44" s="48">
        <f t="shared" ref="DU44:DU54" si="8">BT44/BU44</f>
        <v>113.96011396011397</v>
      </c>
      <c r="DV44" s="47">
        <f>BQ44-BF44</f>
        <v>23</v>
      </c>
      <c r="DW44" s="49">
        <f t="shared" si="3"/>
        <v>2.5384615384615374E-2</v>
      </c>
    </row>
    <row r="45" spans="1:127" ht="19.95" customHeight="1" x14ac:dyDescent="0.25">
      <c r="A45" s="3">
        <v>1024180</v>
      </c>
      <c r="B45" s="3" t="s">
        <v>462</v>
      </c>
      <c r="C45" s="3">
        <v>1</v>
      </c>
      <c r="D45" s="3">
        <v>1</v>
      </c>
      <c r="E45" s="3">
        <v>0</v>
      </c>
      <c r="F45" s="51">
        <v>42770</v>
      </c>
      <c r="G45" s="51">
        <v>42798</v>
      </c>
      <c r="H45" s="3">
        <v>28</v>
      </c>
      <c r="I45" s="3">
        <v>2</v>
      </c>
      <c r="J45" s="3"/>
      <c r="K45" s="3"/>
      <c r="L45" s="3" t="s">
        <v>320</v>
      </c>
      <c r="M45" s="3">
        <v>0</v>
      </c>
      <c r="N45" s="3">
        <v>0</v>
      </c>
      <c r="O45" s="3">
        <v>1</v>
      </c>
      <c r="P45" s="3">
        <v>0</v>
      </c>
      <c r="Q45" s="3">
        <v>2</v>
      </c>
      <c r="R45" s="3">
        <v>1</v>
      </c>
      <c r="S45" s="3">
        <v>7</v>
      </c>
      <c r="T45" s="3">
        <v>3.3</v>
      </c>
      <c r="U45" s="3">
        <v>3.24</v>
      </c>
      <c r="V45" s="3">
        <v>0</v>
      </c>
      <c r="W45" s="3">
        <v>0</v>
      </c>
      <c r="X45" s="3">
        <v>0</v>
      </c>
      <c r="Y45" s="3">
        <v>38.9</v>
      </c>
      <c r="Z45" s="3">
        <v>1</v>
      </c>
      <c r="AA45" s="3">
        <v>10</v>
      </c>
      <c r="AB45" s="3">
        <v>10</v>
      </c>
      <c r="AC45" s="3">
        <v>10</v>
      </c>
      <c r="AD45" s="3">
        <v>6</v>
      </c>
      <c r="AE45" s="3">
        <v>6</v>
      </c>
      <c r="AF45" s="3"/>
      <c r="AG45" s="3" t="s">
        <v>256</v>
      </c>
      <c r="AH45" s="51">
        <v>42776</v>
      </c>
      <c r="AI45" s="3">
        <v>8</v>
      </c>
      <c r="AJ45" s="3" t="s">
        <v>437</v>
      </c>
      <c r="AK45" s="52" t="s">
        <v>279</v>
      </c>
      <c r="AL45" s="3">
        <v>1</v>
      </c>
      <c r="AM45" s="3" t="s">
        <v>11</v>
      </c>
      <c r="AN45" s="3">
        <v>3</v>
      </c>
      <c r="AO45" s="3" t="s">
        <v>11</v>
      </c>
      <c r="AP45" s="3" t="s">
        <v>11</v>
      </c>
      <c r="AQ45" s="3" t="s">
        <v>11</v>
      </c>
      <c r="AR45" s="3" t="s">
        <v>11</v>
      </c>
      <c r="AS45" s="3" t="s">
        <v>11</v>
      </c>
      <c r="AT45" s="3" t="s">
        <v>333</v>
      </c>
      <c r="AU45" s="3">
        <v>4</v>
      </c>
      <c r="AV45" s="3">
        <v>1</v>
      </c>
      <c r="AW45" s="3">
        <v>4</v>
      </c>
      <c r="AX45" s="3">
        <v>1</v>
      </c>
      <c r="AY45" s="3" t="s">
        <v>267</v>
      </c>
      <c r="AZ45" s="51">
        <v>42776</v>
      </c>
      <c r="BA45" s="51">
        <v>42777</v>
      </c>
      <c r="BB45" s="51">
        <v>42776</v>
      </c>
      <c r="BC45" s="51">
        <v>42794</v>
      </c>
      <c r="BD45" s="3">
        <v>2</v>
      </c>
      <c r="BE45" s="3">
        <v>1</v>
      </c>
      <c r="BF45" s="3">
        <v>1</v>
      </c>
      <c r="BG45" s="3">
        <v>14</v>
      </c>
      <c r="BH45" s="3">
        <v>229.5</v>
      </c>
      <c r="BI45" s="3"/>
      <c r="BJ45" s="3"/>
      <c r="BK45" s="3"/>
      <c r="BL45" s="3"/>
      <c r="BM45" s="3"/>
      <c r="BN45" s="3"/>
      <c r="BO45" s="3"/>
      <c r="BP45" s="3">
        <v>1</v>
      </c>
      <c r="BQ45" s="3">
        <v>25</v>
      </c>
      <c r="BR45" s="3"/>
      <c r="BS45" s="3"/>
      <c r="BT45" s="3">
        <v>400</v>
      </c>
      <c r="BU45" s="3">
        <v>3.84</v>
      </c>
      <c r="BV45" s="3">
        <v>38.4</v>
      </c>
      <c r="BW45" s="3">
        <v>6</v>
      </c>
      <c r="BX45" s="3"/>
      <c r="BY45" s="3" t="s">
        <v>463</v>
      </c>
      <c r="BZ45" s="3">
        <v>0</v>
      </c>
      <c r="CA45" s="3">
        <v>0</v>
      </c>
      <c r="CB45" s="3">
        <v>0</v>
      </c>
      <c r="CC45" s="3"/>
      <c r="CD45" s="3">
        <v>1</v>
      </c>
      <c r="CE45" s="3">
        <v>0</v>
      </c>
      <c r="CF45" s="3"/>
      <c r="CG45" s="3"/>
      <c r="CH45" s="3"/>
      <c r="CI45" s="3"/>
      <c r="CJ45" s="3">
        <v>2.35</v>
      </c>
      <c r="CK45" s="3">
        <v>456</v>
      </c>
      <c r="CL45" s="3">
        <v>95</v>
      </c>
      <c r="CM45" s="3">
        <v>70</v>
      </c>
      <c r="CN45" s="3">
        <v>26</v>
      </c>
      <c r="CO45" s="3">
        <v>2</v>
      </c>
      <c r="CP45" s="3">
        <v>2</v>
      </c>
      <c r="CQ45" s="3">
        <v>57</v>
      </c>
      <c r="CR45" s="3">
        <v>2.66</v>
      </c>
      <c r="CS45" s="3">
        <v>12.52</v>
      </c>
      <c r="CT45" s="3">
        <v>359</v>
      </c>
      <c r="CU45" s="3">
        <v>91</v>
      </c>
      <c r="CV45" s="3">
        <v>67</v>
      </c>
      <c r="CW45" s="3">
        <v>28</v>
      </c>
      <c r="CX45" s="3">
        <v>3</v>
      </c>
      <c r="CY45" s="3">
        <v>2</v>
      </c>
      <c r="CZ45" s="3">
        <v>17</v>
      </c>
      <c r="DA45" s="3">
        <v>6.6000000000000003E-2</v>
      </c>
      <c r="DB45" s="3">
        <v>13.3</v>
      </c>
      <c r="DC45" s="3">
        <v>403</v>
      </c>
      <c r="DD45" s="3">
        <v>93</v>
      </c>
      <c r="DE45" s="3">
        <v>40</v>
      </c>
      <c r="DF45" s="3">
        <v>55</v>
      </c>
      <c r="DG45" s="3">
        <v>3</v>
      </c>
      <c r="DH45" s="3">
        <v>2</v>
      </c>
      <c r="DI45" s="3" t="s">
        <v>268</v>
      </c>
      <c r="DJ45" s="3">
        <v>5.8000000000000003E-2</v>
      </c>
      <c r="DK45" s="3">
        <v>0</v>
      </c>
      <c r="DL45" t="s">
        <v>77</v>
      </c>
      <c r="DM45" t="s">
        <v>288</v>
      </c>
      <c r="DN45" t="s">
        <v>326</v>
      </c>
      <c r="DO45" s="47" t="str">
        <f t="shared" si="0"/>
        <v>13</v>
      </c>
      <c r="DP45" s="47">
        <v>1</v>
      </c>
      <c r="DQ45" s="47">
        <v>0</v>
      </c>
      <c r="DR45" s="47">
        <f t="shared" si="1"/>
        <v>1</v>
      </c>
      <c r="DS45" s="47">
        <v>1</v>
      </c>
      <c r="DT45" s="47"/>
      <c r="DU45" s="48">
        <f t="shared" si="8"/>
        <v>104.16666666666667</v>
      </c>
      <c r="DV45" s="47">
        <f>BQ45-BF45</f>
        <v>24</v>
      </c>
      <c r="DW45" s="49">
        <f t="shared" si="3"/>
        <v>2.1428571428571415E-2</v>
      </c>
    </row>
    <row r="46" spans="1:127" ht="19.95" customHeight="1" x14ac:dyDescent="0.25">
      <c r="A46" s="3">
        <v>1029980</v>
      </c>
      <c r="B46" s="3" t="s">
        <v>464</v>
      </c>
      <c r="C46" s="3">
        <v>1</v>
      </c>
      <c r="D46" s="3">
        <v>1</v>
      </c>
      <c r="E46" s="3">
        <v>0</v>
      </c>
      <c r="F46" s="51">
        <v>42803</v>
      </c>
      <c r="G46" s="51">
        <v>42822</v>
      </c>
      <c r="H46" s="3">
        <v>19</v>
      </c>
      <c r="I46" s="3">
        <v>2</v>
      </c>
      <c r="J46" s="3"/>
      <c r="K46" s="3"/>
      <c r="L46" s="3" t="s">
        <v>251</v>
      </c>
      <c r="M46" s="3">
        <v>0</v>
      </c>
      <c r="N46" s="3">
        <v>0</v>
      </c>
      <c r="O46" s="3">
        <v>1</v>
      </c>
      <c r="P46" s="3">
        <v>0</v>
      </c>
      <c r="Q46" s="3">
        <v>19</v>
      </c>
      <c r="R46" s="3">
        <v>18</v>
      </c>
      <c r="S46" s="3" t="s">
        <v>18</v>
      </c>
      <c r="T46" s="3">
        <v>4.4000000000000004</v>
      </c>
      <c r="U46" s="3">
        <v>4.5</v>
      </c>
      <c r="V46" s="3">
        <v>0</v>
      </c>
      <c r="W46" s="3">
        <v>0</v>
      </c>
      <c r="X46" s="3">
        <v>0</v>
      </c>
      <c r="Y46" s="3">
        <v>39.1</v>
      </c>
      <c r="Z46" s="3">
        <v>1</v>
      </c>
      <c r="AA46" s="3" t="s">
        <v>11</v>
      </c>
      <c r="AB46" s="3" t="s">
        <v>11</v>
      </c>
      <c r="AC46" s="3" t="s">
        <v>11</v>
      </c>
      <c r="AD46" s="3">
        <v>1</v>
      </c>
      <c r="AE46" s="3"/>
      <c r="AF46" s="3"/>
      <c r="AG46" s="3" t="s">
        <v>262</v>
      </c>
      <c r="AH46" s="51">
        <v>42811</v>
      </c>
      <c r="AI46" s="3">
        <v>27</v>
      </c>
      <c r="AJ46" s="3" t="s">
        <v>465</v>
      </c>
      <c r="AK46" s="3" t="s">
        <v>273</v>
      </c>
      <c r="AL46" s="3">
        <v>1</v>
      </c>
      <c r="AM46" s="3" t="s">
        <v>11</v>
      </c>
      <c r="AN46" s="3">
        <v>5</v>
      </c>
      <c r="AO46" s="3" t="s">
        <v>11</v>
      </c>
      <c r="AP46" s="3">
        <v>15</v>
      </c>
      <c r="AQ46" s="3" t="s">
        <v>11</v>
      </c>
      <c r="AR46" s="3" t="s">
        <v>11</v>
      </c>
      <c r="AS46" s="3" t="s">
        <v>11</v>
      </c>
      <c r="AT46" s="3" t="s">
        <v>304</v>
      </c>
      <c r="AU46" s="3">
        <v>4</v>
      </c>
      <c r="AV46" s="3">
        <v>1</v>
      </c>
      <c r="AW46" s="3">
        <v>4</v>
      </c>
      <c r="AX46" s="3">
        <v>1</v>
      </c>
      <c r="AY46" s="3" t="s">
        <v>305</v>
      </c>
      <c r="AZ46" s="51">
        <v>42811</v>
      </c>
      <c r="BA46" s="51">
        <v>42812</v>
      </c>
      <c r="BB46" s="51">
        <v>42811</v>
      </c>
      <c r="BC46" s="51">
        <v>42822</v>
      </c>
      <c r="BD46" s="3">
        <v>2</v>
      </c>
      <c r="BE46" s="3">
        <v>1</v>
      </c>
      <c r="BF46" s="3">
        <v>1</v>
      </c>
      <c r="BG46" s="3">
        <v>14</v>
      </c>
      <c r="BH46" s="3">
        <v>140</v>
      </c>
      <c r="BI46" s="3">
        <v>150</v>
      </c>
      <c r="BJ46" s="3">
        <v>240</v>
      </c>
      <c r="BK46" s="3">
        <v>480</v>
      </c>
      <c r="BL46" s="3">
        <v>500</v>
      </c>
      <c r="BM46" s="3">
        <v>590</v>
      </c>
      <c r="BN46" s="3"/>
      <c r="BO46" s="3"/>
      <c r="BP46" s="3"/>
      <c r="BQ46" s="3"/>
      <c r="BR46" s="3"/>
      <c r="BS46" s="3"/>
      <c r="BT46" s="3">
        <v>590</v>
      </c>
      <c r="BU46" s="3">
        <v>4.68</v>
      </c>
      <c r="BV46" s="3"/>
      <c r="BW46" s="3"/>
      <c r="BX46" s="3">
        <v>8</v>
      </c>
      <c r="BY46" s="3" t="s">
        <v>259</v>
      </c>
      <c r="BZ46" s="3"/>
      <c r="CA46" s="3"/>
      <c r="CB46" s="3"/>
      <c r="CC46" s="3"/>
      <c r="CD46" s="3"/>
      <c r="CE46" s="3"/>
      <c r="CF46" s="3"/>
      <c r="CG46" s="3"/>
      <c r="CH46" s="3" t="s">
        <v>329</v>
      </c>
      <c r="CI46" s="3"/>
      <c r="CJ46" s="3">
        <v>22.48</v>
      </c>
      <c r="CK46" s="3">
        <v>574</v>
      </c>
      <c r="CL46" s="3">
        <v>145</v>
      </c>
      <c r="CM46" s="3">
        <v>60</v>
      </c>
      <c r="CN46" s="3">
        <v>33</v>
      </c>
      <c r="CO46" s="3">
        <v>0</v>
      </c>
      <c r="CP46" s="3">
        <v>7</v>
      </c>
      <c r="CQ46" s="3">
        <v>64</v>
      </c>
      <c r="CR46" s="3">
        <v>1.78</v>
      </c>
      <c r="CS46" s="3">
        <v>15.39</v>
      </c>
      <c r="CT46" s="3">
        <v>643</v>
      </c>
      <c r="CU46" s="3">
        <v>98</v>
      </c>
      <c r="CV46" s="3">
        <v>52</v>
      </c>
      <c r="CW46" s="3">
        <v>45</v>
      </c>
      <c r="CX46" s="3">
        <v>3</v>
      </c>
      <c r="CY46" s="3">
        <v>0</v>
      </c>
      <c r="CZ46" s="3">
        <v>9</v>
      </c>
      <c r="DA46" s="3">
        <v>0.23699999999999999</v>
      </c>
      <c r="DB46" s="3">
        <v>10.62</v>
      </c>
      <c r="DC46" s="3">
        <v>941</v>
      </c>
      <c r="DD46" s="3">
        <v>93</v>
      </c>
      <c r="DE46" s="3">
        <v>48</v>
      </c>
      <c r="DF46" s="3">
        <v>49</v>
      </c>
      <c r="DG46" s="3">
        <v>1</v>
      </c>
      <c r="DH46" s="3">
        <v>2</v>
      </c>
      <c r="DI46" s="3" t="s">
        <v>268</v>
      </c>
      <c r="DJ46" s="3">
        <v>0.155</v>
      </c>
      <c r="DK46" s="3">
        <v>0</v>
      </c>
      <c r="DL46" t="s">
        <v>78</v>
      </c>
      <c r="DM46" t="s">
        <v>326</v>
      </c>
      <c r="DO46" s="47" t="str">
        <f t="shared" si="0"/>
        <v>13</v>
      </c>
      <c r="DP46" s="47">
        <v>1</v>
      </c>
      <c r="DQ46" s="47" t="s">
        <v>11</v>
      </c>
      <c r="DR46" s="47">
        <f t="shared" si="1"/>
        <v>0</v>
      </c>
      <c r="DS46" s="47">
        <v>0</v>
      </c>
      <c r="DT46" s="47">
        <f>(BM46-BH46)/5/U46</f>
        <v>20</v>
      </c>
      <c r="DU46" s="48">
        <f t="shared" si="8"/>
        <v>126.06837606837608</v>
      </c>
      <c r="DW46" s="49">
        <f t="shared" si="3"/>
        <v>9.4736842105263008E-3</v>
      </c>
    </row>
    <row r="47" spans="1:127" ht="19.95" customHeight="1" x14ac:dyDescent="0.25">
      <c r="A47" s="3">
        <v>1044363</v>
      </c>
      <c r="B47" s="3" t="s">
        <v>466</v>
      </c>
      <c r="C47" s="3">
        <v>1</v>
      </c>
      <c r="D47" s="3">
        <v>1</v>
      </c>
      <c r="E47" s="4">
        <v>0</v>
      </c>
      <c r="F47" s="53">
        <v>42887</v>
      </c>
      <c r="G47" s="53">
        <v>42936</v>
      </c>
      <c r="H47" s="4">
        <v>49</v>
      </c>
      <c r="I47" s="4">
        <v>2</v>
      </c>
      <c r="J47" s="4"/>
      <c r="K47" s="4" t="s">
        <v>367</v>
      </c>
      <c r="L47" s="4" t="s">
        <v>320</v>
      </c>
      <c r="M47" s="4">
        <v>0</v>
      </c>
      <c r="N47" s="4">
        <v>0</v>
      </c>
      <c r="O47" s="4">
        <v>1</v>
      </c>
      <c r="P47" s="4">
        <v>1</v>
      </c>
      <c r="Q47" s="4">
        <v>38</v>
      </c>
      <c r="R47" s="4" t="s">
        <v>11</v>
      </c>
      <c r="S47" s="4">
        <v>7</v>
      </c>
      <c r="T47" s="4">
        <v>4.7</v>
      </c>
      <c r="U47" s="4">
        <v>4.4000000000000004</v>
      </c>
      <c r="V47" s="4">
        <v>0</v>
      </c>
      <c r="W47" s="4">
        <v>0</v>
      </c>
      <c r="X47" s="4">
        <v>0</v>
      </c>
      <c r="Y47" s="4">
        <v>39</v>
      </c>
      <c r="Z47" s="4">
        <v>1</v>
      </c>
      <c r="AA47" s="4" t="s">
        <v>11</v>
      </c>
      <c r="AB47" s="4" t="s">
        <v>11</v>
      </c>
      <c r="AC47" s="4" t="s">
        <v>11</v>
      </c>
      <c r="AD47" s="4" t="s">
        <v>11</v>
      </c>
      <c r="AE47" s="4"/>
      <c r="AF47" s="4"/>
      <c r="AG47" s="4" t="s">
        <v>11</v>
      </c>
      <c r="AH47" s="53">
        <v>42917</v>
      </c>
      <c r="AI47" s="4">
        <v>68</v>
      </c>
      <c r="AJ47" s="4" t="s">
        <v>349</v>
      </c>
      <c r="AK47" s="4" t="s">
        <v>302</v>
      </c>
      <c r="AL47" s="4">
        <v>1</v>
      </c>
      <c r="AM47" s="4" t="s">
        <v>11</v>
      </c>
      <c r="AN47" s="4" t="s">
        <v>467</v>
      </c>
      <c r="AO47" s="4" t="s">
        <v>11</v>
      </c>
      <c r="AP47" s="4" t="s">
        <v>11</v>
      </c>
      <c r="AQ47" s="4" t="s">
        <v>332</v>
      </c>
      <c r="AR47" s="4" t="s">
        <v>11</v>
      </c>
      <c r="AS47" s="4" t="s">
        <v>11</v>
      </c>
      <c r="AT47" s="4" t="s">
        <v>304</v>
      </c>
      <c r="AU47" s="4" t="s">
        <v>67</v>
      </c>
      <c r="AV47" s="4">
        <v>1</v>
      </c>
      <c r="AW47" s="4" t="s">
        <v>67</v>
      </c>
      <c r="AX47" s="4">
        <v>1</v>
      </c>
      <c r="AY47" s="4" t="s">
        <v>286</v>
      </c>
      <c r="AZ47" s="53">
        <v>42917</v>
      </c>
      <c r="BA47" s="53">
        <v>42918</v>
      </c>
      <c r="BB47" s="53">
        <v>42917</v>
      </c>
      <c r="BC47" s="53">
        <v>42932</v>
      </c>
      <c r="BD47" s="4">
        <v>2</v>
      </c>
      <c r="BE47" s="4">
        <v>0</v>
      </c>
      <c r="BF47" s="4">
        <v>1</v>
      </c>
      <c r="BG47" s="4">
        <v>37</v>
      </c>
      <c r="BH47" s="4">
        <v>40</v>
      </c>
      <c r="BI47" s="4">
        <v>80</v>
      </c>
      <c r="BJ47" s="4">
        <v>140</v>
      </c>
      <c r="BK47" s="4">
        <v>240</v>
      </c>
      <c r="BL47" s="4">
        <v>320</v>
      </c>
      <c r="BM47" s="4">
        <v>400</v>
      </c>
      <c r="BN47" s="4">
        <v>480</v>
      </c>
      <c r="BO47" s="4">
        <v>500</v>
      </c>
      <c r="BP47" s="4"/>
      <c r="BQ47" s="4">
        <v>49</v>
      </c>
      <c r="BR47" s="4"/>
      <c r="BS47" s="4"/>
      <c r="BT47" s="4">
        <v>560</v>
      </c>
      <c r="BU47" s="4">
        <v>4.07</v>
      </c>
      <c r="BV47" s="4">
        <v>38.5</v>
      </c>
      <c r="BW47" s="4">
        <v>2</v>
      </c>
      <c r="BX47" s="4"/>
      <c r="BY47" s="4">
        <v>4</v>
      </c>
      <c r="BZ47" s="4">
        <v>0</v>
      </c>
      <c r="CA47" s="4">
        <v>0</v>
      </c>
      <c r="CB47" s="4">
        <v>0</v>
      </c>
      <c r="CC47" s="4"/>
      <c r="CD47" s="4">
        <v>1</v>
      </c>
      <c r="CE47" s="4">
        <v>0</v>
      </c>
      <c r="CF47" s="4">
        <v>1</v>
      </c>
      <c r="CG47" s="4"/>
      <c r="CH47" s="4"/>
      <c r="CI47" s="4"/>
      <c r="CJ47" s="4">
        <v>20.54</v>
      </c>
      <c r="CK47" s="4">
        <v>204</v>
      </c>
      <c r="CL47" s="4">
        <v>75</v>
      </c>
      <c r="CM47" s="4">
        <v>84</v>
      </c>
      <c r="CN47" s="4">
        <v>11</v>
      </c>
      <c r="CO47" s="4">
        <v>0</v>
      </c>
      <c r="CP47" s="4">
        <v>5</v>
      </c>
      <c r="CQ47" s="4">
        <v>59</v>
      </c>
      <c r="CR47" s="4">
        <v>2.3940000000000001</v>
      </c>
      <c r="CS47" s="4">
        <v>15.05</v>
      </c>
      <c r="CT47" s="4">
        <v>224</v>
      </c>
      <c r="CU47" s="4">
        <v>110</v>
      </c>
      <c r="CV47" s="4">
        <v>63</v>
      </c>
      <c r="CW47" s="4">
        <v>20</v>
      </c>
      <c r="CX47" s="4">
        <v>9</v>
      </c>
      <c r="CY47" s="4">
        <v>8</v>
      </c>
      <c r="CZ47" s="4">
        <v>35</v>
      </c>
      <c r="DA47" s="4">
        <v>0.67600000000000005</v>
      </c>
      <c r="DB47" s="4">
        <v>7.76</v>
      </c>
      <c r="DC47" s="4">
        <v>427</v>
      </c>
      <c r="DD47" s="4">
        <v>89</v>
      </c>
      <c r="DE47" s="4">
        <v>36</v>
      </c>
      <c r="DF47" s="4">
        <v>46</v>
      </c>
      <c r="DG47" s="4">
        <v>13</v>
      </c>
      <c r="DH47" s="4">
        <v>5</v>
      </c>
      <c r="DI47" s="4" t="s">
        <v>268</v>
      </c>
      <c r="DJ47" s="4">
        <v>7.0999999999999994E-2</v>
      </c>
      <c r="DK47" s="4">
        <v>0</v>
      </c>
      <c r="DM47" t="s">
        <v>468</v>
      </c>
      <c r="DN47" t="s">
        <v>283</v>
      </c>
      <c r="DO47" s="47" t="str">
        <f t="shared" si="0"/>
        <v>36</v>
      </c>
      <c r="DP47" s="47">
        <v>1</v>
      </c>
      <c r="DQ47" s="47" t="s">
        <v>11</v>
      </c>
      <c r="DR47" s="47">
        <f t="shared" si="1"/>
        <v>0</v>
      </c>
      <c r="DS47" s="47" t="s">
        <v>11</v>
      </c>
      <c r="DT47" s="47">
        <f t="shared" ref="DT47:DT53" si="9">(BO47-BH47)/7/U47</f>
        <v>14.935064935064933</v>
      </c>
      <c r="DU47" s="48">
        <f t="shared" si="8"/>
        <v>137.59213759213759</v>
      </c>
      <c r="DV47" s="47">
        <f t="shared" ref="DV47:DV53" si="10">BQ47-BF47</f>
        <v>48</v>
      </c>
      <c r="DW47" s="49">
        <f t="shared" si="3"/>
        <v>-6.7346938775510222E-3</v>
      </c>
    </row>
    <row r="48" spans="1:127" ht="19.95" customHeight="1" x14ac:dyDescent="0.25">
      <c r="A48" s="3">
        <v>1049405</v>
      </c>
      <c r="B48" s="3" t="s">
        <v>469</v>
      </c>
      <c r="C48" s="3">
        <v>1</v>
      </c>
      <c r="D48" s="3">
        <v>2</v>
      </c>
      <c r="E48" s="4">
        <v>0</v>
      </c>
      <c r="F48" s="53">
        <v>42917</v>
      </c>
      <c r="G48" s="53">
        <v>42951</v>
      </c>
      <c r="H48" s="4">
        <v>34</v>
      </c>
      <c r="I48" s="4">
        <v>2</v>
      </c>
      <c r="J48" s="4"/>
      <c r="K48" s="4"/>
      <c r="L48" s="4" t="s">
        <v>320</v>
      </c>
      <c r="M48" s="4">
        <v>0</v>
      </c>
      <c r="N48" s="4">
        <v>0</v>
      </c>
      <c r="O48" s="4">
        <v>1</v>
      </c>
      <c r="P48" s="4">
        <v>0</v>
      </c>
      <c r="Q48" s="4">
        <v>8</v>
      </c>
      <c r="R48" s="4">
        <v>7</v>
      </c>
      <c r="S48" s="4" t="s">
        <v>19</v>
      </c>
      <c r="T48" s="4">
        <v>3.1</v>
      </c>
      <c r="U48" s="4">
        <v>2.99</v>
      </c>
      <c r="V48" s="4">
        <v>0</v>
      </c>
      <c r="W48" s="4">
        <v>0</v>
      </c>
      <c r="X48" s="4">
        <v>0</v>
      </c>
      <c r="Y48" s="4">
        <v>38.700000000000003</v>
      </c>
      <c r="Z48" s="4">
        <v>0</v>
      </c>
      <c r="AA48" s="4">
        <v>10</v>
      </c>
      <c r="AB48" s="4">
        <v>10</v>
      </c>
      <c r="AC48" s="4">
        <v>10</v>
      </c>
      <c r="AD48" s="4">
        <v>2</v>
      </c>
      <c r="AE48" s="4"/>
      <c r="AF48" s="4"/>
      <c r="AG48" s="4" t="s">
        <v>251</v>
      </c>
      <c r="AH48" s="53">
        <v>42918</v>
      </c>
      <c r="AI48" s="4">
        <v>9</v>
      </c>
      <c r="AJ48" s="4" t="s">
        <v>470</v>
      </c>
      <c r="AK48" s="4" t="s">
        <v>273</v>
      </c>
      <c r="AL48" s="4">
        <v>1</v>
      </c>
      <c r="AM48" s="4" t="s">
        <v>11</v>
      </c>
      <c r="AN48" s="4">
        <v>7</v>
      </c>
      <c r="AO48" s="4" t="s">
        <v>11</v>
      </c>
      <c r="AP48" s="4">
        <v>6</v>
      </c>
      <c r="AQ48" s="4" t="s">
        <v>11</v>
      </c>
      <c r="AR48" s="4">
        <v>3</v>
      </c>
      <c r="AS48" s="4">
        <v>80</v>
      </c>
      <c r="AT48" s="4" t="s">
        <v>304</v>
      </c>
      <c r="AU48" s="4" t="s">
        <v>67</v>
      </c>
      <c r="AV48" s="4">
        <v>1</v>
      </c>
      <c r="AW48" s="4">
        <v>4</v>
      </c>
      <c r="AX48" s="4">
        <v>1</v>
      </c>
      <c r="AY48" s="4" t="s">
        <v>311</v>
      </c>
      <c r="AZ48" s="53">
        <v>42918</v>
      </c>
      <c r="BA48" s="53">
        <v>42919</v>
      </c>
      <c r="BB48" s="53">
        <v>42918</v>
      </c>
      <c r="BC48" s="53">
        <v>42941</v>
      </c>
      <c r="BD48" s="4">
        <v>2</v>
      </c>
      <c r="BE48" s="4">
        <v>1</v>
      </c>
      <c r="BF48" s="4">
        <v>1</v>
      </c>
      <c r="BG48" s="4">
        <v>18</v>
      </c>
      <c r="BH48" s="4">
        <v>50</v>
      </c>
      <c r="BI48" s="4">
        <v>80</v>
      </c>
      <c r="BJ48" s="4">
        <v>180</v>
      </c>
      <c r="BK48" s="4">
        <v>240</v>
      </c>
      <c r="BL48" s="4">
        <v>290</v>
      </c>
      <c r="BM48" s="4">
        <v>400</v>
      </c>
      <c r="BN48" s="4">
        <v>400</v>
      </c>
      <c r="BO48" s="4">
        <v>400</v>
      </c>
      <c r="BP48" s="4">
        <v>9</v>
      </c>
      <c r="BQ48" s="4">
        <v>34</v>
      </c>
      <c r="BR48" s="4"/>
      <c r="BS48" s="4"/>
      <c r="BT48" s="4">
        <v>320</v>
      </c>
      <c r="BU48" s="4">
        <v>3.33</v>
      </c>
      <c r="BV48" s="4">
        <v>37.5</v>
      </c>
      <c r="BW48" s="4">
        <v>4</v>
      </c>
      <c r="BX48" s="4" t="s">
        <v>258</v>
      </c>
      <c r="BY48" s="4">
        <v>4</v>
      </c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>
        <v>1.79</v>
      </c>
      <c r="CK48" s="4">
        <v>261</v>
      </c>
      <c r="CL48" s="4">
        <v>152</v>
      </c>
      <c r="CM48" s="4">
        <v>60</v>
      </c>
      <c r="CN48" s="4">
        <v>34</v>
      </c>
      <c r="CO48" s="4">
        <v>1</v>
      </c>
      <c r="CP48" s="4">
        <v>5</v>
      </c>
      <c r="CQ48" s="4">
        <v>53</v>
      </c>
      <c r="CR48" s="4">
        <v>5.2469999999999999</v>
      </c>
      <c r="CS48" s="4">
        <v>6.93</v>
      </c>
      <c r="CT48" s="4">
        <v>410</v>
      </c>
      <c r="CU48" s="4">
        <v>88</v>
      </c>
      <c r="CV48" s="4">
        <v>61</v>
      </c>
      <c r="CW48" s="4">
        <v>28</v>
      </c>
      <c r="CX48" s="4">
        <v>5</v>
      </c>
      <c r="CY48" s="4">
        <v>6</v>
      </c>
      <c r="CZ48" s="4" t="s">
        <v>268</v>
      </c>
      <c r="DA48" s="4">
        <v>0.27700000000000002</v>
      </c>
      <c r="DB48" s="4">
        <v>14.6</v>
      </c>
      <c r="DC48" s="4">
        <v>328</v>
      </c>
      <c r="DD48" s="4">
        <v>106</v>
      </c>
      <c r="DE48" s="4">
        <v>56</v>
      </c>
      <c r="DF48" s="4">
        <v>35</v>
      </c>
      <c r="DG48" s="4">
        <v>5</v>
      </c>
      <c r="DH48" s="4">
        <v>4</v>
      </c>
      <c r="DI48" s="4" t="s">
        <v>268</v>
      </c>
      <c r="DJ48" s="4">
        <v>4.7E-2</v>
      </c>
      <c r="DK48" s="4">
        <v>0</v>
      </c>
      <c r="DL48" t="s">
        <v>79</v>
      </c>
      <c r="DM48" t="s">
        <v>471</v>
      </c>
      <c r="DO48" s="47" t="str">
        <f t="shared" si="0"/>
        <v>17</v>
      </c>
      <c r="DP48" s="47">
        <v>1</v>
      </c>
      <c r="DQ48" s="47">
        <v>0</v>
      </c>
      <c r="DR48" s="47">
        <f t="shared" si="1"/>
        <v>0</v>
      </c>
      <c r="DS48" s="47">
        <v>0</v>
      </c>
      <c r="DT48" s="47">
        <f t="shared" si="9"/>
        <v>16.722408026755851</v>
      </c>
      <c r="DU48" s="48">
        <f t="shared" si="8"/>
        <v>96.09609609609609</v>
      </c>
      <c r="DV48" s="47">
        <f t="shared" si="10"/>
        <v>33</v>
      </c>
      <c r="DW48" s="49">
        <f t="shared" si="3"/>
        <v>9.999999999999995E-3</v>
      </c>
    </row>
    <row r="49" spans="1:127" ht="19.95" customHeight="1" x14ac:dyDescent="0.25">
      <c r="A49" s="3">
        <v>1059889</v>
      </c>
      <c r="B49" s="3" t="s">
        <v>472</v>
      </c>
      <c r="C49" s="3">
        <v>1</v>
      </c>
      <c r="D49" s="3">
        <v>2</v>
      </c>
      <c r="E49" s="4">
        <v>0</v>
      </c>
      <c r="F49" s="53">
        <v>42978</v>
      </c>
      <c r="G49" s="53">
        <v>43003</v>
      </c>
      <c r="H49" s="4">
        <v>25</v>
      </c>
      <c r="I49" s="4">
        <v>2</v>
      </c>
      <c r="J49" s="4"/>
      <c r="K49" s="4"/>
      <c r="L49" s="4" t="s">
        <v>320</v>
      </c>
      <c r="M49" s="4">
        <v>0</v>
      </c>
      <c r="N49" s="4">
        <v>0</v>
      </c>
      <c r="O49" s="4">
        <v>1</v>
      </c>
      <c r="P49" s="4">
        <v>0</v>
      </c>
      <c r="Q49" s="4">
        <v>3</v>
      </c>
      <c r="R49" s="4">
        <v>1</v>
      </c>
      <c r="S49" s="4" t="s">
        <v>20</v>
      </c>
      <c r="T49" s="4">
        <v>3.6</v>
      </c>
      <c r="U49" s="4">
        <v>3.67</v>
      </c>
      <c r="V49" s="4">
        <v>0</v>
      </c>
      <c r="W49" s="4">
        <v>0</v>
      </c>
      <c r="X49" s="4">
        <v>0</v>
      </c>
      <c r="Y49" s="4">
        <v>39</v>
      </c>
      <c r="Z49" s="4">
        <v>1</v>
      </c>
      <c r="AA49" s="4">
        <v>10</v>
      </c>
      <c r="AB49" s="4">
        <v>10</v>
      </c>
      <c r="AC49" s="4">
        <v>10</v>
      </c>
      <c r="AD49" s="4">
        <v>2</v>
      </c>
      <c r="AE49" s="4"/>
      <c r="AF49" s="4"/>
      <c r="AG49" s="4" t="s">
        <v>256</v>
      </c>
      <c r="AH49" s="53">
        <v>42978</v>
      </c>
      <c r="AI49" s="4">
        <v>3</v>
      </c>
      <c r="AJ49" s="4" t="s">
        <v>473</v>
      </c>
      <c r="AK49" s="4" t="s">
        <v>345</v>
      </c>
      <c r="AL49" s="4">
        <v>1</v>
      </c>
      <c r="AM49" s="4" t="s">
        <v>11</v>
      </c>
      <c r="AN49" s="4">
        <v>7</v>
      </c>
      <c r="AO49" s="4">
        <v>1</v>
      </c>
      <c r="AP49" s="57" t="s">
        <v>474</v>
      </c>
      <c r="AQ49" s="4" t="s">
        <v>475</v>
      </c>
      <c r="AR49" s="4">
        <v>10</v>
      </c>
      <c r="AS49" s="4" t="s">
        <v>11</v>
      </c>
      <c r="AT49" s="4" t="s">
        <v>304</v>
      </c>
      <c r="AU49" s="4" t="s">
        <v>67</v>
      </c>
      <c r="AV49" s="4">
        <v>1</v>
      </c>
      <c r="AW49" s="4" t="s">
        <v>67</v>
      </c>
      <c r="AX49" s="4">
        <v>1</v>
      </c>
      <c r="AY49" s="4" t="s">
        <v>276</v>
      </c>
      <c r="AZ49" s="53">
        <v>42978</v>
      </c>
      <c r="BA49" s="53">
        <v>42981</v>
      </c>
      <c r="BB49" s="53">
        <v>42978</v>
      </c>
      <c r="BC49" s="53">
        <v>42998</v>
      </c>
      <c r="BD49" s="4">
        <v>1</v>
      </c>
      <c r="BE49" s="4">
        <v>0</v>
      </c>
      <c r="BF49" s="4">
        <v>1</v>
      </c>
      <c r="BG49" s="4">
        <v>11</v>
      </c>
      <c r="BH49" s="4">
        <v>60</v>
      </c>
      <c r="BI49" s="4">
        <v>110</v>
      </c>
      <c r="BJ49" s="4">
        <v>200</v>
      </c>
      <c r="BK49" s="4">
        <v>320</v>
      </c>
      <c r="BL49" s="4">
        <v>270</v>
      </c>
      <c r="BM49" s="4">
        <v>480</v>
      </c>
      <c r="BN49" s="4">
        <v>480</v>
      </c>
      <c r="BO49" s="4">
        <v>480</v>
      </c>
      <c r="BP49" s="4"/>
      <c r="BQ49" s="4">
        <v>21</v>
      </c>
      <c r="BR49" s="4"/>
      <c r="BS49" s="4"/>
      <c r="BT49" s="4">
        <v>480</v>
      </c>
      <c r="BU49" s="4">
        <v>3.9</v>
      </c>
      <c r="BV49" s="4">
        <v>37.4</v>
      </c>
      <c r="BW49" s="4">
        <v>2</v>
      </c>
      <c r="BX49" s="4" t="s">
        <v>18</v>
      </c>
      <c r="BY49" s="4"/>
      <c r="BZ49" s="4"/>
      <c r="CA49" s="4"/>
      <c r="CB49" s="4"/>
      <c r="CC49" s="4"/>
      <c r="CD49" s="4"/>
      <c r="CE49" s="4"/>
      <c r="CF49" s="4" t="s">
        <v>13</v>
      </c>
      <c r="CG49" s="4"/>
      <c r="CH49" s="4" t="s">
        <v>476</v>
      </c>
      <c r="CI49" s="4"/>
      <c r="CJ49" s="4">
        <v>5.72</v>
      </c>
      <c r="CK49" s="4">
        <v>178</v>
      </c>
      <c r="CL49" s="4">
        <v>148</v>
      </c>
      <c r="CM49" s="4">
        <v>81</v>
      </c>
      <c r="CN49" s="4">
        <v>13</v>
      </c>
      <c r="CO49" s="4">
        <v>1</v>
      </c>
      <c r="CP49" s="4">
        <v>5</v>
      </c>
      <c r="CQ49" s="4">
        <v>57</v>
      </c>
      <c r="CR49" s="4">
        <v>24.62</v>
      </c>
      <c r="CS49" s="4">
        <v>15.32</v>
      </c>
      <c r="CT49" s="4">
        <v>268</v>
      </c>
      <c r="CU49" s="4">
        <v>103</v>
      </c>
      <c r="CV49" s="4">
        <v>65</v>
      </c>
      <c r="CW49" s="4">
        <v>27</v>
      </c>
      <c r="CX49" s="4">
        <v>3</v>
      </c>
      <c r="CY49" s="4">
        <v>5</v>
      </c>
      <c r="CZ49" s="4">
        <v>24</v>
      </c>
      <c r="DA49" s="4">
        <v>0.57899999999999996</v>
      </c>
      <c r="DB49" s="4">
        <v>11.92</v>
      </c>
      <c r="DC49" s="4">
        <v>485</v>
      </c>
      <c r="DD49" s="4">
        <v>81</v>
      </c>
      <c r="DE49" s="4">
        <v>54</v>
      </c>
      <c r="DF49" s="4">
        <v>38</v>
      </c>
      <c r="DG49" s="4">
        <v>4</v>
      </c>
      <c r="DH49" s="4">
        <v>4</v>
      </c>
      <c r="DI49" s="4" t="s">
        <v>268</v>
      </c>
      <c r="DJ49" s="4">
        <v>0.01</v>
      </c>
      <c r="DK49" s="4">
        <v>0</v>
      </c>
      <c r="DL49" t="s">
        <v>80</v>
      </c>
      <c r="DM49" t="s">
        <v>334</v>
      </c>
      <c r="DN49" t="s">
        <v>343</v>
      </c>
      <c r="DO49" s="47" t="str">
        <f t="shared" si="0"/>
        <v>10</v>
      </c>
      <c r="DP49" s="47">
        <v>1</v>
      </c>
      <c r="DQ49" s="47">
        <v>0</v>
      </c>
      <c r="DR49" s="47">
        <f t="shared" si="1"/>
        <v>0</v>
      </c>
      <c r="DS49" s="47">
        <v>1</v>
      </c>
      <c r="DT49" s="47">
        <f t="shared" si="9"/>
        <v>16.348773841961854</v>
      </c>
      <c r="DU49" s="48">
        <f t="shared" si="8"/>
        <v>123.07692307692308</v>
      </c>
      <c r="DV49" s="47">
        <f t="shared" si="10"/>
        <v>20</v>
      </c>
      <c r="DW49" s="49">
        <f t="shared" si="3"/>
        <v>9.1999999999999998E-3</v>
      </c>
    </row>
    <row r="50" spans="1:127" ht="19.95" customHeight="1" x14ac:dyDescent="0.25">
      <c r="A50" s="3">
        <v>1072105</v>
      </c>
      <c r="B50" s="3" t="s">
        <v>477</v>
      </c>
      <c r="C50" s="3">
        <v>1</v>
      </c>
      <c r="D50" s="3">
        <v>1</v>
      </c>
      <c r="E50" s="4">
        <v>0</v>
      </c>
      <c r="F50" s="53">
        <v>43047</v>
      </c>
      <c r="G50" s="53">
        <v>43074</v>
      </c>
      <c r="H50" s="4">
        <v>27</v>
      </c>
      <c r="I50" s="4">
        <v>2</v>
      </c>
      <c r="J50" s="4">
        <v>4</v>
      </c>
      <c r="K50" s="4" t="s">
        <v>6</v>
      </c>
      <c r="L50" s="4" t="s">
        <v>251</v>
      </c>
      <c r="M50" s="4">
        <v>0</v>
      </c>
      <c r="N50" s="4">
        <v>0</v>
      </c>
      <c r="O50" s="4">
        <v>1</v>
      </c>
      <c r="P50" s="4">
        <v>1</v>
      </c>
      <c r="Q50" s="4">
        <v>5</v>
      </c>
      <c r="R50" s="4">
        <v>1</v>
      </c>
      <c r="S50" s="4" t="s">
        <v>21</v>
      </c>
      <c r="T50" s="4">
        <v>2.9</v>
      </c>
      <c r="U50" s="4">
        <v>2.72</v>
      </c>
      <c r="V50" s="4">
        <v>0</v>
      </c>
      <c r="W50" s="4">
        <v>0</v>
      </c>
      <c r="X50" s="4">
        <v>0</v>
      </c>
      <c r="Y50" s="4">
        <v>38.9</v>
      </c>
      <c r="Z50" s="4">
        <v>0</v>
      </c>
      <c r="AA50" s="4" t="s">
        <v>11</v>
      </c>
      <c r="AB50" s="4" t="s">
        <v>11</v>
      </c>
      <c r="AC50" s="4" t="s">
        <v>11</v>
      </c>
      <c r="AD50" s="4">
        <v>2</v>
      </c>
      <c r="AE50" s="4"/>
      <c r="AF50" s="4"/>
      <c r="AG50" s="4" t="s">
        <v>262</v>
      </c>
      <c r="AH50" s="53">
        <v>43047</v>
      </c>
      <c r="AI50" s="4">
        <v>5</v>
      </c>
      <c r="AJ50" s="4" t="s">
        <v>478</v>
      </c>
      <c r="AK50" s="4" t="s">
        <v>253</v>
      </c>
      <c r="AL50" s="4">
        <v>1</v>
      </c>
      <c r="AM50" s="4" t="s">
        <v>11</v>
      </c>
      <c r="AN50" s="4" t="s">
        <v>291</v>
      </c>
      <c r="AO50" s="4">
        <v>1</v>
      </c>
      <c r="AP50" s="4"/>
      <c r="AQ50" s="4" t="s">
        <v>332</v>
      </c>
      <c r="AR50" s="4" t="s">
        <v>11</v>
      </c>
      <c r="AS50" s="4">
        <v>90</v>
      </c>
      <c r="AT50" s="4" t="s">
        <v>336</v>
      </c>
      <c r="AU50" s="4" t="s">
        <v>67</v>
      </c>
      <c r="AV50" s="4">
        <v>1</v>
      </c>
      <c r="AW50" s="4" t="s">
        <v>67</v>
      </c>
      <c r="AX50" s="4">
        <v>1</v>
      </c>
      <c r="AY50" s="4" t="s">
        <v>276</v>
      </c>
      <c r="AZ50" s="53">
        <v>43047</v>
      </c>
      <c r="BA50" s="53">
        <v>43048</v>
      </c>
      <c r="BB50" s="53">
        <v>43047</v>
      </c>
      <c r="BC50" s="53">
        <v>43066</v>
      </c>
      <c r="BD50" s="4">
        <v>1</v>
      </c>
      <c r="BE50" s="4">
        <v>0</v>
      </c>
      <c r="BF50" s="4">
        <v>1</v>
      </c>
      <c r="BG50" s="4">
        <v>14</v>
      </c>
      <c r="BH50" s="4">
        <v>35</v>
      </c>
      <c r="BI50" s="4">
        <v>70</v>
      </c>
      <c r="BJ50" s="4">
        <v>165</v>
      </c>
      <c r="BK50" s="4">
        <v>240</v>
      </c>
      <c r="BL50" s="4">
        <v>280</v>
      </c>
      <c r="BM50" s="4">
        <v>400</v>
      </c>
      <c r="BN50" s="4">
        <v>400</v>
      </c>
      <c r="BO50" s="4">
        <v>400</v>
      </c>
      <c r="BP50" s="4"/>
      <c r="BQ50" s="4">
        <v>24</v>
      </c>
      <c r="BR50" s="4"/>
      <c r="BS50" s="4"/>
      <c r="BT50" s="4">
        <v>480</v>
      </c>
      <c r="BU50" s="4">
        <v>3.17</v>
      </c>
      <c r="BV50" s="4">
        <v>37.799999999999997</v>
      </c>
      <c r="BW50" s="4">
        <v>1</v>
      </c>
      <c r="BX50" s="4" t="s">
        <v>254</v>
      </c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>
        <v>4.3</v>
      </c>
      <c r="CK50" s="4">
        <v>227</v>
      </c>
      <c r="CL50" s="4">
        <v>194</v>
      </c>
      <c r="CM50" s="4">
        <v>71</v>
      </c>
      <c r="CN50" s="4">
        <v>22</v>
      </c>
      <c r="CO50" s="4">
        <v>0</v>
      </c>
      <c r="CP50" s="4">
        <v>7</v>
      </c>
      <c r="CQ50" s="4">
        <v>29</v>
      </c>
      <c r="CR50" s="4">
        <v>16.88</v>
      </c>
      <c r="CS50" s="4">
        <v>14.32</v>
      </c>
      <c r="CT50" s="4">
        <v>586</v>
      </c>
      <c r="CU50" s="4">
        <v>111</v>
      </c>
      <c r="CV50" s="4">
        <v>66</v>
      </c>
      <c r="CW50" s="4">
        <v>27</v>
      </c>
      <c r="CX50" s="4">
        <v>1</v>
      </c>
      <c r="CY50" s="4">
        <v>6</v>
      </c>
      <c r="CZ50" s="4">
        <v>24</v>
      </c>
      <c r="DA50" s="4">
        <v>0.14799999999999999</v>
      </c>
      <c r="DB50" s="4">
        <v>13.02</v>
      </c>
      <c r="DC50" s="4">
        <v>859</v>
      </c>
      <c r="DD50" s="4">
        <v>93</v>
      </c>
      <c r="DE50" s="4">
        <v>48</v>
      </c>
      <c r="DF50" s="4">
        <v>42</v>
      </c>
      <c r="DG50" s="4">
        <v>5</v>
      </c>
      <c r="DH50" s="4">
        <v>5</v>
      </c>
      <c r="DI50" s="4" t="s">
        <v>268</v>
      </c>
      <c r="DJ50" s="4">
        <v>0.16</v>
      </c>
      <c r="DK50" s="4">
        <v>0</v>
      </c>
      <c r="DL50" t="s">
        <v>81</v>
      </c>
      <c r="DM50" t="s">
        <v>269</v>
      </c>
      <c r="DN50" t="s">
        <v>293</v>
      </c>
      <c r="DO50" s="47" t="str">
        <f t="shared" si="0"/>
        <v>13</v>
      </c>
      <c r="DP50" s="47">
        <v>1</v>
      </c>
      <c r="DQ50" s="47" t="s">
        <v>11</v>
      </c>
      <c r="DR50" s="47">
        <f t="shared" si="1"/>
        <v>0</v>
      </c>
      <c r="DS50" s="47">
        <v>0</v>
      </c>
      <c r="DT50" s="47">
        <f t="shared" si="9"/>
        <v>19.170168067226889</v>
      </c>
      <c r="DU50" s="48">
        <f t="shared" si="8"/>
        <v>151.41955835962145</v>
      </c>
      <c r="DV50" s="47">
        <f t="shared" si="10"/>
        <v>23</v>
      </c>
      <c r="DW50" s="49">
        <f t="shared" si="3"/>
        <v>1.6666666666666656E-2</v>
      </c>
    </row>
    <row r="51" spans="1:127" ht="19.95" customHeight="1" x14ac:dyDescent="0.25">
      <c r="A51" s="3">
        <v>1076920</v>
      </c>
      <c r="B51" s="3" t="s">
        <v>479</v>
      </c>
      <c r="C51" s="3">
        <v>1</v>
      </c>
      <c r="D51" s="3">
        <v>2</v>
      </c>
      <c r="E51" s="4">
        <v>0</v>
      </c>
      <c r="F51" s="53">
        <v>43074</v>
      </c>
      <c r="G51" s="53">
        <v>43092</v>
      </c>
      <c r="H51" s="4">
        <v>18</v>
      </c>
      <c r="I51" s="4">
        <v>2</v>
      </c>
      <c r="J51" s="4">
        <v>1</v>
      </c>
      <c r="K51" s="4"/>
      <c r="L51" s="4" t="s">
        <v>256</v>
      </c>
      <c r="M51" s="4">
        <v>0</v>
      </c>
      <c r="N51" s="4">
        <v>0</v>
      </c>
      <c r="O51" s="4">
        <v>1</v>
      </c>
      <c r="P51" s="4">
        <v>0</v>
      </c>
      <c r="Q51" s="4">
        <v>10</v>
      </c>
      <c r="R51" s="4">
        <v>6</v>
      </c>
      <c r="S51" s="4" t="s">
        <v>22</v>
      </c>
      <c r="T51" s="4">
        <v>2.8</v>
      </c>
      <c r="U51" s="4">
        <v>2.73</v>
      </c>
      <c r="V51" s="4">
        <v>0</v>
      </c>
      <c r="W51" s="4">
        <v>0</v>
      </c>
      <c r="X51" s="4">
        <v>0</v>
      </c>
      <c r="Y51" s="4">
        <v>38.4</v>
      </c>
      <c r="Z51" s="4">
        <v>1</v>
      </c>
      <c r="AA51" s="4" t="s">
        <v>11</v>
      </c>
      <c r="AB51" s="4" t="s">
        <v>11</v>
      </c>
      <c r="AC51" s="4" t="s">
        <v>11</v>
      </c>
      <c r="AD51" s="4">
        <v>6</v>
      </c>
      <c r="AE51" s="4"/>
      <c r="AF51" s="4"/>
      <c r="AG51" s="4" t="s">
        <v>256</v>
      </c>
      <c r="AH51" s="53">
        <v>43074</v>
      </c>
      <c r="AI51" s="4">
        <v>10</v>
      </c>
      <c r="AJ51" s="4" t="s">
        <v>465</v>
      </c>
      <c r="AK51" s="4" t="s">
        <v>310</v>
      </c>
      <c r="AL51" s="4">
        <v>1</v>
      </c>
      <c r="AM51" s="4" t="s">
        <v>11</v>
      </c>
      <c r="AN51" s="4">
        <v>5</v>
      </c>
      <c r="AO51" s="4" t="s">
        <v>11</v>
      </c>
      <c r="AP51" s="4" t="s">
        <v>11</v>
      </c>
      <c r="AQ51" s="4" t="s">
        <v>11</v>
      </c>
      <c r="AR51" s="4">
        <v>15</v>
      </c>
      <c r="AS51" s="4">
        <v>90</v>
      </c>
      <c r="AT51" s="4" t="s">
        <v>304</v>
      </c>
      <c r="AU51" s="4" t="s">
        <v>67</v>
      </c>
      <c r="AV51" s="4">
        <v>1</v>
      </c>
      <c r="AW51" s="4" t="s">
        <v>67</v>
      </c>
      <c r="AX51" s="4">
        <v>1</v>
      </c>
      <c r="AY51" s="4" t="s">
        <v>276</v>
      </c>
      <c r="AZ51" s="53">
        <v>43075</v>
      </c>
      <c r="BA51" s="53">
        <v>43076</v>
      </c>
      <c r="BB51" s="53">
        <v>43074</v>
      </c>
      <c r="BC51" s="53">
        <v>43088</v>
      </c>
      <c r="BD51" s="4">
        <v>2</v>
      </c>
      <c r="BE51" s="4">
        <v>0</v>
      </c>
      <c r="BF51" s="4">
        <v>1</v>
      </c>
      <c r="BG51" s="4">
        <v>8</v>
      </c>
      <c r="BH51" s="4">
        <v>60</v>
      </c>
      <c r="BI51" s="4">
        <v>80</v>
      </c>
      <c r="BJ51" s="4">
        <v>80</v>
      </c>
      <c r="BK51" s="4">
        <v>140</v>
      </c>
      <c r="BL51" s="4">
        <v>240</v>
      </c>
      <c r="BM51" s="4">
        <v>320</v>
      </c>
      <c r="BN51" s="4">
        <v>400</v>
      </c>
      <c r="BO51" s="4">
        <v>400</v>
      </c>
      <c r="BP51" s="4"/>
      <c r="BQ51" s="4">
        <v>18</v>
      </c>
      <c r="BR51" s="4"/>
      <c r="BS51" s="4"/>
      <c r="BT51" s="4">
        <v>480</v>
      </c>
      <c r="BU51" s="4">
        <v>3.48</v>
      </c>
      <c r="BV51" s="4">
        <v>37.299999999999997</v>
      </c>
      <c r="BW51" s="4">
        <v>1</v>
      </c>
      <c r="BX51" s="4" t="s">
        <v>254</v>
      </c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>
        <v>6.24</v>
      </c>
      <c r="CK51" s="4">
        <v>191</v>
      </c>
      <c r="CL51" s="4">
        <v>132</v>
      </c>
      <c r="CM51" s="4">
        <v>65</v>
      </c>
      <c r="CN51" s="4">
        <v>28</v>
      </c>
      <c r="CO51" s="4">
        <v>1</v>
      </c>
      <c r="CP51" s="4">
        <v>6</v>
      </c>
      <c r="CQ51" s="4">
        <v>49</v>
      </c>
      <c r="CR51" s="4">
        <v>3.4319999999999999</v>
      </c>
      <c r="CS51" s="4">
        <v>17.14</v>
      </c>
      <c r="CT51" s="4">
        <v>384</v>
      </c>
      <c r="CU51" s="4">
        <v>96</v>
      </c>
      <c r="CV51" s="4">
        <v>78</v>
      </c>
      <c r="CW51" s="4">
        <v>16</v>
      </c>
      <c r="CX51" s="4">
        <v>2</v>
      </c>
      <c r="CY51" s="4">
        <v>4</v>
      </c>
      <c r="CZ51" s="4">
        <v>14</v>
      </c>
      <c r="DA51" s="4">
        <v>0.113</v>
      </c>
      <c r="DB51" s="4">
        <v>8.9</v>
      </c>
      <c r="DC51" s="4">
        <v>349</v>
      </c>
      <c r="DD51" s="4">
        <v>96</v>
      </c>
      <c r="DE51" s="4">
        <v>58</v>
      </c>
      <c r="DF51" s="4">
        <v>34</v>
      </c>
      <c r="DG51" s="4">
        <v>4</v>
      </c>
      <c r="DH51" s="4">
        <v>4</v>
      </c>
      <c r="DI51" s="4" t="s">
        <v>268</v>
      </c>
      <c r="DJ51" s="4">
        <v>0.114</v>
      </c>
      <c r="DK51" s="4">
        <v>0</v>
      </c>
      <c r="DM51" t="s">
        <v>480</v>
      </c>
      <c r="DN51" t="s">
        <v>283</v>
      </c>
      <c r="DO51" s="47" t="str">
        <f t="shared" si="0"/>
        <v>7</v>
      </c>
      <c r="DP51" s="47">
        <v>1</v>
      </c>
      <c r="DQ51" s="47" t="s">
        <v>11</v>
      </c>
      <c r="DR51" s="47">
        <f t="shared" si="1"/>
        <v>0</v>
      </c>
      <c r="DS51" s="47">
        <v>0</v>
      </c>
      <c r="DT51" s="47">
        <f t="shared" si="9"/>
        <v>17.791732077446362</v>
      </c>
      <c r="DU51" s="48">
        <f t="shared" si="8"/>
        <v>137.93103448275863</v>
      </c>
      <c r="DV51" s="47">
        <f t="shared" si="10"/>
        <v>17</v>
      </c>
      <c r="DW51" s="49">
        <f t="shared" si="3"/>
        <v>4.1666666666666664E-2</v>
      </c>
    </row>
    <row r="52" spans="1:127" ht="19.95" customHeight="1" x14ac:dyDescent="0.25">
      <c r="A52" s="2">
        <v>1135871</v>
      </c>
      <c r="B52" s="3" t="s">
        <v>481</v>
      </c>
      <c r="C52" s="3">
        <v>1</v>
      </c>
      <c r="D52" s="3">
        <v>1</v>
      </c>
      <c r="E52" s="4">
        <v>0</v>
      </c>
      <c r="F52" s="53">
        <v>43390</v>
      </c>
      <c r="G52" s="53">
        <v>43413</v>
      </c>
      <c r="H52" s="4">
        <v>23</v>
      </c>
      <c r="I52" s="4">
        <v>2</v>
      </c>
      <c r="J52" s="4"/>
      <c r="K52" s="4"/>
      <c r="L52" s="4" t="s">
        <v>262</v>
      </c>
      <c r="M52" s="4">
        <v>0</v>
      </c>
      <c r="N52" s="4">
        <v>0</v>
      </c>
      <c r="O52" s="4">
        <v>1</v>
      </c>
      <c r="P52" s="4">
        <v>0</v>
      </c>
      <c r="Q52" s="4">
        <v>6</v>
      </c>
      <c r="R52" s="4">
        <v>5</v>
      </c>
      <c r="S52" s="4" t="s">
        <v>23</v>
      </c>
      <c r="T52" s="4">
        <v>3</v>
      </c>
      <c r="U52" s="4">
        <v>2.89</v>
      </c>
      <c r="V52" s="4">
        <v>0</v>
      </c>
      <c r="W52" s="4">
        <v>0</v>
      </c>
      <c r="X52" s="4">
        <v>0</v>
      </c>
      <c r="Y52" s="4">
        <v>39.4</v>
      </c>
      <c r="Z52" s="4">
        <v>0</v>
      </c>
      <c r="AA52" s="4">
        <v>10</v>
      </c>
      <c r="AB52" s="4">
        <v>10</v>
      </c>
      <c r="AC52" s="4">
        <v>10</v>
      </c>
      <c r="AD52" s="4">
        <v>6</v>
      </c>
      <c r="AE52" s="4"/>
      <c r="AF52" s="4"/>
      <c r="AG52" s="4" t="s">
        <v>256</v>
      </c>
      <c r="AH52" s="53">
        <v>43390</v>
      </c>
      <c r="AI52" s="4">
        <v>6</v>
      </c>
      <c r="AJ52" s="4" t="s">
        <v>482</v>
      </c>
      <c r="AK52" s="4" t="s">
        <v>310</v>
      </c>
      <c r="AL52" s="4">
        <v>1</v>
      </c>
      <c r="AM52" s="4"/>
      <c r="AN52" s="4">
        <v>3</v>
      </c>
      <c r="AO52" s="4"/>
      <c r="AP52" s="4"/>
      <c r="AQ52" s="4">
        <v>10</v>
      </c>
      <c r="AR52" s="4"/>
      <c r="AS52" s="4"/>
      <c r="AT52" s="4" t="s">
        <v>304</v>
      </c>
      <c r="AU52" s="4">
        <v>4</v>
      </c>
      <c r="AV52" s="4">
        <v>1</v>
      </c>
      <c r="AW52" s="4">
        <v>4</v>
      </c>
      <c r="AX52" s="4">
        <v>1</v>
      </c>
      <c r="AY52" s="4" t="s">
        <v>276</v>
      </c>
      <c r="AZ52" s="53">
        <v>43390</v>
      </c>
      <c r="BA52" s="53">
        <v>43393</v>
      </c>
      <c r="BB52" s="53">
        <v>43390</v>
      </c>
      <c r="BC52" s="53">
        <v>43410</v>
      </c>
      <c r="BD52" s="4">
        <v>2</v>
      </c>
      <c r="BE52" s="4">
        <v>1</v>
      </c>
      <c r="BF52" s="4">
        <v>1</v>
      </c>
      <c r="BG52" s="4">
        <v>13</v>
      </c>
      <c r="BH52" s="4">
        <v>60</v>
      </c>
      <c r="BI52" s="4">
        <v>95</v>
      </c>
      <c r="BJ52" s="4">
        <v>120</v>
      </c>
      <c r="BK52" s="4">
        <v>205</v>
      </c>
      <c r="BL52" s="4">
        <v>310</v>
      </c>
      <c r="BM52" s="4">
        <v>320</v>
      </c>
      <c r="BN52" s="4">
        <v>320</v>
      </c>
      <c r="BO52" s="4">
        <v>380</v>
      </c>
      <c r="BP52" s="4"/>
      <c r="BQ52" s="4">
        <v>21</v>
      </c>
      <c r="BR52" s="4"/>
      <c r="BS52" s="4"/>
      <c r="BT52" s="4">
        <v>480</v>
      </c>
      <c r="BU52" s="4">
        <v>3.4</v>
      </c>
      <c r="BV52" s="4">
        <v>37.5</v>
      </c>
      <c r="BW52" s="4">
        <v>4</v>
      </c>
      <c r="BX52" s="4" t="s">
        <v>483</v>
      </c>
      <c r="BY52" s="4"/>
      <c r="BZ52" s="4">
        <v>0</v>
      </c>
      <c r="CA52" s="4">
        <v>0</v>
      </c>
      <c r="CB52" s="4">
        <v>0</v>
      </c>
      <c r="CC52" s="4"/>
      <c r="CD52" s="4">
        <v>1</v>
      </c>
      <c r="CE52" s="4">
        <v>0</v>
      </c>
      <c r="CF52" s="4"/>
      <c r="CG52" s="4"/>
      <c r="CH52" s="4" t="s">
        <v>255</v>
      </c>
      <c r="CI52" s="4"/>
      <c r="CJ52" s="4">
        <v>3.27</v>
      </c>
      <c r="CK52" s="4">
        <v>150</v>
      </c>
      <c r="CL52" s="4">
        <v>140</v>
      </c>
      <c r="CM52" s="4">
        <v>63</v>
      </c>
      <c r="CN52" s="4">
        <v>27</v>
      </c>
      <c r="CO52" s="4"/>
      <c r="CP52" s="4">
        <v>7</v>
      </c>
      <c r="CQ52" s="4">
        <v>111</v>
      </c>
      <c r="CR52" s="4">
        <v>23.43</v>
      </c>
      <c r="CS52" s="4">
        <v>13.05</v>
      </c>
      <c r="CT52" s="4">
        <v>265</v>
      </c>
      <c r="CU52" s="4">
        <v>106</v>
      </c>
      <c r="CV52" s="4">
        <v>68</v>
      </c>
      <c r="CW52" s="4">
        <v>23</v>
      </c>
      <c r="CX52" s="4">
        <v>2</v>
      </c>
      <c r="CY52" s="4">
        <v>4</v>
      </c>
      <c r="CZ52" s="4">
        <v>34</v>
      </c>
      <c r="DA52" s="4"/>
      <c r="DB52" s="4">
        <v>15.75</v>
      </c>
      <c r="DC52" s="4">
        <v>331</v>
      </c>
      <c r="DD52" s="4">
        <v>87</v>
      </c>
      <c r="DE52" s="4">
        <v>55</v>
      </c>
      <c r="DF52" s="4">
        <v>37</v>
      </c>
      <c r="DG52" s="4">
        <v>5</v>
      </c>
      <c r="DH52" s="4">
        <v>3</v>
      </c>
      <c r="DI52" s="4" t="s">
        <v>268</v>
      </c>
      <c r="DJ52" s="4">
        <v>0.14399999999999999</v>
      </c>
      <c r="DK52" s="4">
        <v>0</v>
      </c>
      <c r="DL52" t="s">
        <v>82</v>
      </c>
      <c r="DM52" t="s">
        <v>446</v>
      </c>
      <c r="DN52" t="s">
        <v>484</v>
      </c>
      <c r="DO52" s="47" t="str">
        <f t="shared" si="0"/>
        <v>12</v>
      </c>
      <c r="DP52" s="47">
        <v>1</v>
      </c>
      <c r="DQ52" s="47">
        <v>0</v>
      </c>
      <c r="DR52" s="47">
        <f t="shared" si="1"/>
        <v>0</v>
      </c>
      <c r="DS52" s="47">
        <v>1</v>
      </c>
      <c r="DT52" s="47">
        <f t="shared" si="9"/>
        <v>15.818091942659416</v>
      </c>
      <c r="DU52" s="48">
        <f t="shared" si="8"/>
        <v>141.1764705882353</v>
      </c>
      <c r="DV52" s="47">
        <f t="shared" si="10"/>
        <v>20</v>
      </c>
      <c r="DW52" s="49">
        <f t="shared" si="3"/>
        <v>2.2173913043478252E-2</v>
      </c>
    </row>
    <row r="53" spans="1:127" ht="19.95" customHeight="1" x14ac:dyDescent="0.25">
      <c r="A53" s="3">
        <v>1085699</v>
      </c>
      <c r="B53" s="3" t="s">
        <v>485</v>
      </c>
      <c r="C53" s="3">
        <v>1</v>
      </c>
      <c r="D53" s="3">
        <v>2</v>
      </c>
      <c r="E53" s="4">
        <v>0</v>
      </c>
      <c r="F53" s="53">
        <v>43124</v>
      </c>
      <c r="G53" s="53">
        <v>43140</v>
      </c>
      <c r="H53" s="4">
        <v>16</v>
      </c>
      <c r="I53" s="4">
        <v>2</v>
      </c>
      <c r="J53" s="4"/>
      <c r="K53" s="4"/>
      <c r="L53" s="4" t="s">
        <v>256</v>
      </c>
      <c r="M53" s="4">
        <v>0</v>
      </c>
      <c r="N53" s="4">
        <v>0</v>
      </c>
      <c r="O53" s="4">
        <v>1</v>
      </c>
      <c r="P53" s="4">
        <v>0</v>
      </c>
      <c r="Q53" s="4">
        <v>6</v>
      </c>
      <c r="R53" s="4">
        <v>3</v>
      </c>
      <c r="S53" s="4" t="s">
        <v>13</v>
      </c>
      <c r="T53" s="4">
        <v>2.4</v>
      </c>
      <c r="U53" s="4">
        <v>2.5</v>
      </c>
      <c r="V53" s="4">
        <v>0</v>
      </c>
      <c r="W53" s="4">
        <v>0</v>
      </c>
      <c r="X53" s="4">
        <v>0</v>
      </c>
      <c r="Y53" s="4">
        <v>38.4</v>
      </c>
      <c r="Z53" s="4">
        <v>1</v>
      </c>
      <c r="AA53" s="4" t="s">
        <v>11</v>
      </c>
      <c r="AB53" s="4" t="s">
        <v>11</v>
      </c>
      <c r="AC53" s="4" t="s">
        <v>11</v>
      </c>
      <c r="AD53" s="4">
        <v>6</v>
      </c>
      <c r="AE53" s="4"/>
      <c r="AF53" s="4"/>
      <c r="AG53" s="4" t="s">
        <v>11</v>
      </c>
      <c r="AH53" s="53">
        <v>43124</v>
      </c>
      <c r="AI53" s="4">
        <v>6</v>
      </c>
      <c r="AJ53" s="4" t="s">
        <v>272</v>
      </c>
      <c r="AK53" s="4" t="s">
        <v>253</v>
      </c>
      <c r="AL53" s="4">
        <v>1</v>
      </c>
      <c r="AM53" s="4" t="s">
        <v>11</v>
      </c>
      <c r="AN53" s="4" t="s">
        <v>291</v>
      </c>
      <c r="AO53" s="4" t="s">
        <v>11</v>
      </c>
      <c r="AP53" s="4" t="s">
        <v>11</v>
      </c>
      <c r="AQ53" s="4" t="s">
        <v>486</v>
      </c>
      <c r="AR53" s="4" t="s">
        <v>11</v>
      </c>
      <c r="AS53" s="4" t="s">
        <v>11</v>
      </c>
      <c r="AT53" s="4" t="s">
        <v>304</v>
      </c>
      <c r="AU53" s="4" t="s">
        <v>68</v>
      </c>
      <c r="AV53" s="4">
        <v>1</v>
      </c>
      <c r="AW53" s="4" t="s">
        <v>68</v>
      </c>
      <c r="AX53" s="4">
        <v>1</v>
      </c>
      <c r="AY53" s="4" t="s">
        <v>311</v>
      </c>
      <c r="AZ53" s="53">
        <v>43125</v>
      </c>
      <c r="BA53" s="53">
        <v>43128</v>
      </c>
      <c r="BB53" s="53">
        <v>43125</v>
      </c>
      <c r="BC53" s="53">
        <v>43140</v>
      </c>
      <c r="BD53" s="4">
        <v>1</v>
      </c>
      <c r="BE53" s="4">
        <v>0</v>
      </c>
      <c r="BF53" s="4">
        <v>1</v>
      </c>
      <c r="BG53" s="4">
        <v>9</v>
      </c>
      <c r="BH53" s="4">
        <v>70</v>
      </c>
      <c r="BI53" s="4">
        <v>80</v>
      </c>
      <c r="BJ53" s="4">
        <v>130</v>
      </c>
      <c r="BK53" s="4">
        <v>160</v>
      </c>
      <c r="BL53" s="4">
        <v>160</v>
      </c>
      <c r="BM53" s="4">
        <v>320</v>
      </c>
      <c r="BN53" s="4">
        <v>320</v>
      </c>
      <c r="BO53" s="4">
        <v>320</v>
      </c>
      <c r="BP53" s="4"/>
      <c r="BQ53" s="4">
        <v>15</v>
      </c>
      <c r="BR53" s="4"/>
      <c r="BS53" s="4"/>
      <c r="BT53" s="4">
        <v>320</v>
      </c>
      <c r="BU53" s="4">
        <v>2.97</v>
      </c>
      <c r="BV53" s="4">
        <v>37.5</v>
      </c>
      <c r="BW53" s="4">
        <v>5</v>
      </c>
      <c r="BX53" s="4"/>
      <c r="BY53" s="4"/>
      <c r="BZ53" s="4" t="s">
        <v>487</v>
      </c>
      <c r="CA53" s="4">
        <v>0</v>
      </c>
      <c r="CB53" s="4">
        <v>1</v>
      </c>
      <c r="CC53" s="4"/>
      <c r="CD53" s="4">
        <v>1</v>
      </c>
      <c r="CE53" s="4">
        <v>0</v>
      </c>
      <c r="CF53" s="4"/>
      <c r="CG53" s="4"/>
      <c r="CH53" s="4"/>
      <c r="CI53" s="4"/>
      <c r="CJ53" s="4">
        <v>11.91</v>
      </c>
      <c r="CK53" s="4">
        <v>174</v>
      </c>
      <c r="CL53" s="4">
        <v>105</v>
      </c>
      <c r="CM53" s="4">
        <v>68</v>
      </c>
      <c r="CN53" s="4">
        <v>25</v>
      </c>
      <c r="CO53" s="4">
        <v>1</v>
      </c>
      <c r="CP53" s="4">
        <v>6</v>
      </c>
      <c r="CQ53" s="4">
        <v>23</v>
      </c>
      <c r="CR53" s="4">
        <v>0.63700000000000001</v>
      </c>
      <c r="CS53" s="4">
        <v>16.46</v>
      </c>
      <c r="CT53" s="4">
        <v>197</v>
      </c>
      <c r="CU53" s="4">
        <v>118</v>
      </c>
      <c r="CV53" s="4">
        <v>75</v>
      </c>
      <c r="CW53" s="4">
        <v>19</v>
      </c>
      <c r="CX53" s="4">
        <v>2</v>
      </c>
      <c r="CY53" s="4">
        <v>4</v>
      </c>
      <c r="CZ53" s="4" t="s">
        <v>268</v>
      </c>
      <c r="DA53" s="4">
        <v>0.14699999999999999</v>
      </c>
      <c r="DB53" s="4">
        <v>10.06</v>
      </c>
      <c r="DC53" s="4">
        <v>246</v>
      </c>
      <c r="DD53" s="4">
        <v>114</v>
      </c>
      <c r="DE53" s="4">
        <v>60</v>
      </c>
      <c r="DF53" s="4">
        <v>31</v>
      </c>
      <c r="DG53" s="4">
        <v>2</v>
      </c>
      <c r="DH53" s="4">
        <v>7</v>
      </c>
      <c r="DI53" s="4">
        <v>10</v>
      </c>
      <c r="DJ53" s="4">
        <v>5.2999999999999999E-2</v>
      </c>
      <c r="DK53" s="4">
        <v>0</v>
      </c>
      <c r="DL53" t="s">
        <v>83</v>
      </c>
      <c r="DM53" t="s">
        <v>488</v>
      </c>
      <c r="DO53" s="47" t="str">
        <f t="shared" si="0"/>
        <v>8</v>
      </c>
      <c r="DP53" s="47">
        <v>1</v>
      </c>
      <c r="DQ53" s="47" t="s">
        <v>11</v>
      </c>
      <c r="DR53" s="47">
        <f t="shared" si="1"/>
        <v>0</v>
      </c>
      <c r="DS53" s="47" t="s">
        <v>11</v>
      </c>
      <c r="DT53" s="47">
        <f t="shared" si="9"/>
        <v>14.285714285714286</v>
      </c>
      <c r="DU53" s="48">
        <f t="shared" si="8"/>
        <v>107.74410774410774</v>
      </c>
      <c r="DV53" s="47">
        <f t="shared" si="10"/>
        <v>14</v>
      </c>
      <c r="DW53" s="49">
        <f t="shared" si="3"/>
        <v>2.9375000000000012E-2</v>
      </c>
    </row>
    <row r="54" spans="1:127" ht="19.95" customHeight="1" x14ac:dyDescent="0.25">
      <c r="A54" s="3">
        <v>1086991</v>
      </c>
      <c r="B54" s="3" t="s">
        <v>489</v>
      </c>
      <c r="C54" s="3">
        <v>0</v>
      </c>
      <c r="D54" s="3">
        <v>1</v>
      </c>
      <c r="E54" s="4">
        <v>0</v>
      </c>
      <c r="F54" s="53">
        <v>43131</v>
      </c>
      <c r="G54" s="53">
        <v>43151</v>
      </c>
      <c r="H54" s="4">
        <v>20</v>
      </c>
      <c r="I54" s="4">
        <v>1</v>
      </c>
      <c r="J54" s="4"/>
      <c r="K54" s="4"/>
      <c r="L54" s="4" t="s">
        <v>251</v>
      </c>
      <c r="M54" s="4">
        <v>0</v>
      </c>
      <c r="N54" s="4">
        <v>0</v>
      </c>
      <c r="O54" s="4">
        <v>1</v>
      </c>
      <c r="P54" s="4">
        <v>0</v>
      </c>
      <c r="Q54" s="4">
        <v>0</v>
      </c>
      <c r="R54" s="4">
        <v>0</v>
      </c>
      <c r="S54" s="4">
        <v>7</v>
      </c>
      <c r="T54" s="4">
        <v>2.548</v>
      </c>
      <c r="U54" s="4">
        <v>2.5099999999999998</v>
      </c>
      <c r="V54" s="4">
        <v>0</v>
      </c>
      <c r="W54" s="4">
        <v>0</v>
      </c>
      <c r="X54" s="4">
        <v>0</v>
      </c>
      <c r="Y54" s="4">
        <v>37.1</v>
      </c>
      <c r="Z54" s="4">
        <v>1</v>
      </c>
      <c r="AA54" s="4">
        <v>6</v>
      </c>
      <c r="AB54" s="4">
        <v>9</v>
      </c>
      <c r="AC54" s="4" t="s">
        <v>11</v>
      </c>
      <c r="AD54" s="4">
        <v>7</v>
      </c>
      <c r="AE54" s="4">
        <v>8</v>
      </c>
      <c r="AF54" s="4">
        <v>2</v>
      </c>
      <c r="AG54" s="4" t="s">
        <v>262</v>
      </c>
      <c r="AH54" s="53">
        <v>43133</v>
      </c>
      <c r="AI54" s="4">
        <v>3</v>
      </c>
      <c r="AJ54" s="4" t="s">
        <v>252</v>
      </c>
      <c r="AK54" s="4" t="s">
        <v>279</v>
      </c>
      <c r="AL54" s="4">
        <v>1</v>
      </c>
      <c r="AM54" s="4" t="s">
        <v>11</v>
      </c>
      <c r="AN54" s="4">
        <v>1</v>
      </c>
      <c r="AO54" s="4" t="s">
        <v>11</v>
      </c>
      <c r="AP54" s="4" t="s">
        <v>11</v>
      </c>
      <c r="AQ54" s="4" t="s">
        <v>11</v>
      </c>
      <c r="AR54" s="4" t="s">
        <v>11</v>
      </c>
      <c r="AS54" s="4" t="s">
        <v>11</v>
      </c>
      <c r="AT54" s="4" t="s">
        <v>336</v>
      </c>
      <c r="AU54" s="4">
        <v>4</v>
      </c>
      <c r="AV54" s="4">
        <v>2</v>
      </c>
      <c r="AW54" s="4">
        <v>4</v>
      </c>
      <c r="AX54" s="4">
        <v>1</v>
      </c>
      <c r="AY54" s="4" t="s">
        <v>490</v>
      </c>
      <c r="AZ54" s="53">
        <v>43133</v>
      </c>
      <c r="BA54" s="53">
        <v>43135</v>
      </c>
      <c r="BB54" s="53">
        <v>43133</v>
      </c>
      <c r="BC54" s="53">
        <v>43142</v>
      </c>
      <c r="BD54" s="4">
        <v>1</v>
      </c>
      <c r="BE54" s="4">
        <v>0</v>
      </c>
      <c r="BF54" s="4">
        <v>1</v>
      </c>
      <c r="BG54" s="4">
        <v>11</v>
      </c>
      <c r="BH54" s="4">
        <v>35</v>
      </c>
      <c r="BI54" s="4"/>
      <c r="BJ54" s="4"/>
      <c r="BK54" s="4"/>
      <c r="BL54" s="4"/>
      <c r="BM54" s="4"/>
      <c r="BN54" s="4"/>
      <c r="BO54" s="4"/>
      <c r="BP54" s="4">
        <v>1</v>
      </c>
      <c r="BQ54" s="4"/>
      <c r="BR54" s="4"/>
      <c r="BS54" s="4"/>
      <c r="BT54" s="4">
        <v>232</v>
      </c>
      <c r="BU54" s="4">
        <v>2.89</v>
      </c>
      <c r="BV54" s="4">
        <v>37.4</v>
      </c>
      <c r="BW54" s="4">
        <v>2</v>
      </c>
      <c r="BX54" s="4">
        <v>1</v>
      </c>
      <c r="BY54" s="4">
        <v>4</v>
      </c>
      <c r="BZ54" s="4">
        <v>0</v>
      </c>
      <c r="CA54" s="4">
        <v>0</v>
      </c>
      <c r="CB54" s="4">
        <v>0</v>
      </c>
      <c r="CC54" s="4"/>
      <c r="CD54" s="4">
        <v>1</v>
      </c>
      <c r="CE54" s="4">
        <v>0</v>
      </c>
      <c r="CF54" s="4">
        <v>2</v>
      </c>
      <c r="CG54" s="4"/>
      <c r="CH54" s="4"/>
      <c r="CI54" s="4"/>
      <c r="CJ54" s="4">
        <v>17.84</v>
      </c>
      <c r="CK54" s="4">
        <v>627</v>
      </c>
      <c r="CL54" s="4">
        <v>231</v>
      </c>
      <c r="CM54" s="4">
        <v>84</v>
      </c>
      <c r="CN54" s="4">
        <v>13</v>
      </c>
      <c r="CO54" s="4">
        <v>1</v>
      </c>
      <c r="CP54" s="4">
        <v>2</v>
      </c>
      <c r="CQ54" s="4" t="s">
        <v>268</v>
      </c>
      <c r="CR54" s="4">
        <v>3.9209999999999998</v>
      </c>
      <c r="CS54" s="4">
        <v>15.84</v>
      </c>
      <c r="CT54" s="4">
        <v>233</v>
      </c>
      <c r="CU54" s="4">
        <v>146</v>
      </c>
      <c r="CV54" s="4">
        <v>55</v>
      </c>
      <c r="CW54" s="4">
        <v>34</v>
      </c>
      <c r="CX54" s="4">
        <v>3</v>
      </c>
      <c r="CY54" s="4">
        <v>8</v>
      </c>
      <c r="CZ54" s="4" t="s">
        <v>268</v>
      </c>
      <c r="DA54" s="4">
        <v>1.2849999999999999</v>
      </c>
      <c r="DB54" s="4">
        <v>9.5299999999999994</v>
      </c>
      <c r="DC54" s="4">
        <v>547</v>
      </c>
      <c r="DD54" s="4">
        <v>106</v>
      </c>
      <c r="DE54" s="4">
        <v>38</v>
      </c>
      <c r="DF54" s="4">
        <v>49</v>
      </c>
      <c r="DG54" s="4">
        <v>9</v>
      </c>
      <c r="DH54" s="4">
        <v>4</v>
      </c>
      <c r="DI54" s="4" t="s">
        <v>268</v>
      </c>
      <c r="DJ54" s="4">
        <v>1.2849999999999999</v>
      </c>
      <c r="DK54" s="4">
        <v>0</v>
      </c>
      <c r="DL54" t="s">
        <v>84</v>
      </c>
      <c r="DM54" t="s">
        <v>488</v>
      </c>
      <c r="DO54" s="47" t="str">
        <f t="shared" si="0"/>
        <v>10</v>
      </c>
      <c r="DP54" s="47">
        <v>1</v>
      </c>
      <c r="DQ54" s="47">
        <v>1</v>
      </c>
      <c r="DR54" s="47">
        <f t="shared" si="1"/>
        <v>1</v>
      </c>
      <c r="DS54" s="47">
        <v>0</v>
      </c>
      <c r="DT54" s="47"/>
      <c r="DU54" s="48">
        <f t="shared" si="8"/>
        <v>80.27681660899654</v>
      </c>
      <c r="DW54" s="49">
        <f t="shared" si="3"/>
        <v>1.9000000000000017E-2</v>
      </c>
    </row>
    <row r="55" spans="1:127" ht="19.95" customHeight="1" x14ac:dyDescent="0.25">
      <c r="A55" s="3">
        <v>1105129</v>
      </c>
      <c r="B55" s="3" t="s">
        <v>491</v>
      </c>
      <c r="C55" s="4">
        <v>1</v>
      </c>
      <c r="D55" s="3">
        <v>2</v>
      </c>
      <c r="E55" s="4">
        <v>0</v>
      </c>
      <c r="F55" s="53">
        <v>43230</v>
      </c>
      <c r="G55" s="53">
        <v>43255</v>
      </c>
      <c r="H55" s="4">
        <v>25</v>
      </c>
      <c r="I55" s="4">
        <v>2</v>
      </c>
      <c r="J55" s="4"/>
      <c r="K55" s="4"/>
      <c r="L55" s="4" t="s">
        <v>262</v>
      </c>
      <c r="M55" s="4">
        <v>0</v>
      </c>
      <c r="N55" s="4">
        <v>0</v>
      </c>
      <c r="O55" s="4">
        <v>1</v>
      </c>
      <c r="P55" s="4">
        <v>0</v>
      </c>
      <c r="Q55" s="4">
        <v>5</v>
      </c>
      <c r="R55" s="4">
        <v>0</v>
      </c>
      <c r="S55" s="4">
        <v>7</v>
      </c>
      <c r="T55" s="4">
        <v>2.65</v>
      </c>
      <c r="U55" s="4">
        <v>2.36</v>
      </c>
      <c r="V55" s="4">
        <v>0</v>
      </c>
      <c r="W55" s="4">
        <v>0</v>
      </c>
      <c r="X55" s="4">
        <v>0</v>
      </c>
      <c r="Y55" s="4">
        <v>37.299999999999997</v>
      </c>
      <c r="Z55" s="4">
        <v>0</v>
      </c>
      <c r="AA55" s="4" t="s">
        <v>11</v>
      </c>
      <c r="AB55" s="4" t="s">
        <v>11</v>
      </c>
      <c r="AC55" s="4" t="s">
        <v>11</v>
      </c>
      <c r="AD55" s="4">
        <v>1</v>
      </c>
      <c r="AE55" s="4"/>
      <c r="AF55" s="4"/>
      <c r="AG55" s="4" t="s">
        <v>262</v>
      </c>
      <c r="AH55" s="53">
        <v>43234</v>
      </c>
      <c r="AI55" s="4">
        <v>9</v>
      </c>
      <c r="AJ55" s="4" t="s">
        <v>285</v>
      </c>
      <c r="AK55" s="4" t="s">
        <v>273</v>
      </c>
      <c r="AL55" s="4">
        <v>1</v>
      </c>
      <c r="AM55" s="4" t="s">
        <v>11</v>
      </c>
      <c r="AN55" s="4" t="s">
        <v>265</v>
      </c>
      <c r="AO55" s="4" t="s">
        <v>11</v>
      </c>
      <c r="AP55" s="4">
        <v>20</v>
      </c>
      <c r="AQ55" s="4" t="s">
        <v>11</v>
      </c>
      <c r="AR55" s="4" t="s">
        <v>11</v>
      </c>
      <c r="AS55" s="4" t="s">
        <v>11</v>
      </c>
      <c r="AT55" s="4" t="s">
        <v>304</v>
      </c>
      <c r="AU55" s="4">
        <v>4</v>
      </c>
      <c r="AV55" s="4">
        <v>1</v>
      </c>
      <c r="AW55" s="4" t="s">
        <v>67</v>
      </c>
      <c r="AX55" s="4">
        <v>1</v>
      </c>
      <c r="AY55" s="4" t="s">
        <v>311</v>
      </c>
      <c r="AZ55" s="53">
        <v>43234</v>
      </c>
      <c r="BA55" s="53">
        <v>43237</v>
      </c>
      <c r="BB55" s="53">
        <v>43234</v>
      </c>
      <c r="BC55" s="53">
        <v>43250</v>
      </c>
      <c r="BD55" s="4">
        <v>2</v>
      </c>
      <c r="BE55" s="4">
        <v>1</v>
      </c>
      <c r="BF55" s="4">
        <v>1</v>
      </c>
      <c r="BG55" s="4">
        <v>15</v>
      </c>
      <c r="BH55" s="4">
        <v>60</v>
      </c>
      <c r="BI55" s="4">
        <v>100</v>
      </c>
      <c r="BJ55" s="4">
        <v>160</v>
      </c>
      <c r="BK55" s="4">
        <v>230</v>
      </c>
      <c r="BL55" s="4">
        <v>220</v>
      </c>
      <c r="BM55" s="4">
        <v>270</v>
      </c>
      <c r="BN55" s="4">
        <v>320</v>
      </c>
      <c r="BO55" s="4">
        <v>320</v>
      </c>
      <c r="BP55" s="4"/>
      <c r="BQ55" s="4">
        <v>24</v>
      </c>
      <c r="BR55" s="4"/>
      <c r="BS55" s="4"/>
      <c r="BT55" s="4"/>
      <c r="BU55" s="4">
        <v>3.08</v>
      </c>
      <c r="BV55" s="4">
        <v>37.799999999999997</v>
      </c>
      <c r="BW55" s="4">
        <v>2</v>
      </c>
      <c r="BX55" s="4" t="s">
        <v>16</v>
      </c>
      <c r="BY55" s="4" t="s">
        <v>492</v>
      </c>
      <c r="BZ55" s="4"/>
      <c r="CA55" s="4"/>
      <c r="CB55" s="4"/>
      <c r="CC55" s="4"/>
      <c r="CD55" s="4"/>
      <c r="CE55" s="4"/>
      <c r="CF55" s="4">
        <v>2</v>
      </c>
      <c r="CG55" s="4"/>
      <c r="CH55" s="4"/>
      <c r="CI55" s="4"/>
      <c r="CJ55" s="4">
        <v>5.12</v>
      </c>
      <c r="CK55" s="4">
        <v>182</v>
      </c>
      <c r="CL55" s="4">
        <v>149</v>
      </c>
      <c r="CM55" s="4">
        <v>53</v>
      </c>
      <c r="CN55" s="4">
        <v>38</v>
      </c>
      <c r="CO55" s="4">
        <v>1</v>
      </c>
      <c r="CP55" s="4">
        <v>8</v>
      </c>
      <c r="CQ55" s="4">
        <v>78</v>
      </c>
      <c r="CR55" s="4">
        <v>42.54</v>
      </c>
      <c r="CS55" s="4">
        <v>7.62</v>
      </c>
      <c r="CT55" s="4">
        <v>281</v>
      </c>
      <c r="CU55" s="4">
        <v>155</v>
      </c>
      <c r="CV55" s="4">
        <v>47</v>
      </c>
      <c r="CW55" s="4">
        <v>43</v>
      </c>
      <c r="CX55" s="4">
        <v>3</v>
      </c>
      <c r="CY55" s="4">
        <v>7</v>
      </c>
      <c r="CZ55" s="4">
        <v>14</v>
      </c>
      <c r="DA55" s="4" t="s">
        <v>11</v>
      </c>
      <c r="DB55" s="4">
        <v>5.26</v>
      </c>
      <c r="DC55" s="4">
        <v>164</v>
      </c>
      <c r="DD55" s="4">
        <v>93</v>
      </c>
      <c r="DE55" s="4">
        <v>50</v>
      </c>
      <c r="DF55" s="4">
        <v>32</v>
      </c>
      <c r="DG55" s="4">
        <v>7</v>
      </c>
      <c r="DH55" s="4">
        <v>11</v>
      </c>
      <c r="DI55" s="4" t="s">
        <v>268</v>
      </c>
      <c r="DJ55" s="4" t="s">
        <v>11</v>
      </c>
      <c r="DK55" s="4">
        <v>0</v>
      </c>
      <c r="DL55" t="s">
        <v>85</v>
      </c>
      <c r="DM55" t="s">
        <v>493</v>
      </c>
      <c r="DN55" t="s">
        <v>307</v>
      </c>
      <c r="DO55" s="47" t="str">
        <f t="shared" si="0"/>
        <v>14</v>
      </c>
      <c r="DP55" s="47">
        <v>1</v>
      </c>
      <c r="DQ55" s="47" t="s">
        <v>11</v>
      </c>
      <c r="DR55" s="47">
        <f t="shared" si="1"/>
        <v>0</v>
      </c>
      <c r="DS55" s="47">
        <v>0</v>
      </c>
      <c r="DT55" s="47">
        <f>(BO55-BH55)/7/U55</f>
        <v>15.738498789346249</v>
      </c>
      <c r="DV55" s="47">
        <f>BQ55-BF55</f>
        <v>23</v>
      </c>
      <c r="DW55" s="49">
        <f t="shared" si="3"/>
        <v>2.8800000000000006E-2</v>
      </c>
    </row>
    <row r="56" spans="1:127" ht="19.95" customHeight="1" x14ac:dyDescent="0.25">
      <c r="A56" s="3">
        <v>1107281</v>
      </c>
      <c r="B56" s="3" t="s">
        <v>494</v>
      </c>
      <c r="C56" s="4">
        <v>1</v>
      </c>
      <c r="D56" s="3">
        <v>1</v>
      </c>
      <c r="E56" s="4">
        <v>0</v>
      </c>
      <c r="F56" s="53">
        <v>43241</v>
      </c>
      <c r="G56" s="53">
        <v>43258</v>
      </c>
      <c r="H56" s="4">
        <v>17</v>
      </c>
      <c r="I56" s="4">
        <v>2</v>
      </c>
      <c r="J56" s="4">
        <v>4</v>
      </c>
      <c r="K56" s="4"/>
      <c r="L56" s="4" t="s">
        <v>256</v>
      </c>
      <c r="M56" s="4">
        <v>0</v>
      </c>
      <c r="N56" s="4">
        <v>0</v>
      </c>
      <c r="O56" s="4">
        <v>1</v>
      </c>
      <c r="P56" s="4">
        <v>0</v>
      </c>
      <c r="Q56" s="4">
        <v>1</v>
      </c>
      <c r="R56" s="4">
        <v>0</v>
      </c>
      <c r="S56" s="4">
        <v>2</v>
      </c>
      <c r="T56" s="4">
        <v>2.8</v>
      </c>
      <c r="U56" s="4">
        <v>2.57</v>
      </c>
      <c r="V56" s="4">
        <v>0</v>
      </c>
      <c r="W56" s="4">
        <v>0</v>
      </c>
      <c r="X56" s="4">
        <v>0</v>
      </c>
      <c r="Y56" s="4">
        <v>37.6</v>
      </c>
      <c r="Z56" s="4">
        <v>0</v>
      </c>
      <c r="AA56" s="4" t="s">
        <v>11</v>
      </c>
      <c r="AB56" s="4" t="s">
        <v>11</v>
      </c>
      <c r="AC56" s="4" t="s">
        <v>11</v>
      </c>
      <c r="AD56" s="4">
        <v>6</v>
      </c>
      <c r="AE56" s="4"/>
      <c r="AF56" s="4"/>
      <c r="AG56" s="4" t="s">
        <v>256</v>
      </c>
      <c r="AH56" s="53">
        <v>43243</v>
      </c>
      <c r="AI56" s="4">
        <v>3</v>
      </c>
      <c r="AJ56" s="4" t="s">
        <v>272</v>
      </c>
      <c r="AK56" s="4" t="s">
        <v>273</v>
      </c>
      <c r="AL56" s="4">
        <v>1</v>
      </c>
      <c r="AM56" s="4" t="s">
        <v>11</v>
      </c>
      <c r="AN56" s="4">
        <v>7</v>
      </c>
      <c r="AO56" s="4" t="s">
        <v>11</v>
      </c>
      <c r="AP56" s="4" t="s">
        <v>11</v>
      </c>
      <c r="AQ56" s="4" t="s">
        <v>11</v>
      </c>
      <c r="AR56" s="4" t="s">
        <v>11</v>
      </c>
      <c r="AS56" s="4">
        <v>85</v>
      </c>
      <c r="AT56" s="4" t="s">
        <v>336</v>
      </c>
      <c r="AU56" s="4">
        <v>4</v>
      </c>
      <c r="AV56" s="4">
        <v>1</v>
      </c>
      <c r="AW56" s="4">
        <v>4</v>
      </c>
      <c r="AX56" s="4">
        <v>1</v>
      </c>
      <c r="AY56" s="4" t="s">
        <v>267</v>
      </c>
      <c r="AZ56" s="53">
        <v>43243</v>
      </c>
      <c r="BA56" s="53">
        <v>43246</v>
      </c>
      <c r="BB56" s="53">
        <v>43243</v>
      </c>
      <c r="BC56" s="53">
        <v>43258</v>
      </c>
      <c r="BD56" s="4">
        <v>2</v>
      </c>
      <c r="BE56" s="4">
        <v>1</v>
      </c>
      <c r="BF56" s="4">
        <v>1</v>
      </c>
      <c r="BG56" s="4">
        <v>11</v>
      </c>
      <c r="BH56" s="4">
        <v>30</v>
      </c>
      <c r="BI56" s="4">
        <v>65</v>
      </c>
      <c r="BJ56" s="4">
        <v>117</v>
      </c>
      <c r="BK56" s="4">
        <v>165</v>
      </c>
      <c r="BL56" s="4">
        <v>300</v>
      </c>
      <c r="BM56" s="4">
        <v>400</v>
      </c>
      <c r="BN56" s="4">
        <v>400</v>
      </c>
      <c r="BO56" s="4"/>
      <c r="BP56" s="4"/>
      <c r="BQ56" s="4"/>
      <c r="BR56" s="4"/>
      <c r="BS56" s="4"/>
      <c r="BT56" s="4">
        <v>400</v>
      </c>
      <c r="BU56" s="4">
        <v>3.1</v>
      </c>
      <c r="BV56" s="4">
        <v>38</v>
      </c>
      <c r="BW56" s="4">
        <v>2</v>
      </c>
      <c r="BX56" s="4">
        <v>3</v>
      </c>
      <c r="BY56" s="4" t="s">
        <v>259</v>
      </c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>
        <v>1.55</v>
      </c>
      <c r="CK56" s="4">
        <v>225</v>
      </c>
      <c r="CL56" s="4">
        <v>93</v>
      </c>
      <c r="CM56" s="4">
        <v>66</v>
      </c>
      <c r="CN56" s="4">
        <v>28</v>
      </c>
      <c r="CO56" s="4">
        <v>1</v>
      </c>
      <c r="CP56" s="4">
        <v>5</v>
      </c>
      <c r="CQ56" s="4" t="s">
        <v>268</v>
      </c>
      <c r="CR56" s="4">
        <v>6.92</v>
      </c>
      <c r="CS56" s="4">
        <v>14.11</v>
      </c>
      <c r="CT56" s="4">
        <v>294</v>
      </c>
      <c r="CU56" s="4">
        <v>137</v>
      </c>
      <c r="CV56" s="4">
        <v>73</v>
      </c>
      <c r="CW56" s="4">
        <v>18</v>
      </c>
      <c r="CX56" s="4">
        <v>2</v>
      </c>
      <c r="CY56" s="4">
        <v>7</v>
      </c>
      <c r="CZ56" s="4" t="s">
        <v>268</v>
      </c>
      <c r="DA56" s="4" t="s">
        <v>11</v>
      </c>
      <c r="DB56" s="4">
        <v>8.69</v>
      </c>
      <c r="DC56" s="4">
        <v>260</v>
      </c>
      <c r="DD56" s="4">
        <v>120</v>
      </c>
      <c r="DE56" s="4">
        <v>50</v>
      </c>
      <c r="DF56" s="4">
        <v>39</v>
      </c>
      <c r="DG56" s="4">
        <v>5</v>
      </c>
      <c r="DH56" s="4">
        <v>6</v>
      </c>
      <c r="DI56" s="4" t="s">
        <v>268</v>
      </c>
      <c r="DJ56" s="4">
        <v>9.0999999999999998E-2</v>
      </c>
      <c r="DK56" s="4">
        <v>0</v>
      </c>
      <c r="DL56" t="s">
        <v>86</v>
      </c>
      <c r="DM56" t="s">
        <v>342</v>
      </c>
      <c r="DN56" t="s">
        <v>343</v>
      </c>
      <c r="DO56" s="47" t="str">
        <f t="shared" si="0"/>
        <v>10</v>
      </c>
      <c r="DP56" s="47">
        <v>1</v>
      </c>
      <c r="DQ56" s="47" t="s">
        <v>11</v>
      </c>
      <c r="DR56" s="47">
        <f t="shared" si="1"/>
        <v>0</v>
      </c>
      <c r="DS56" s="47">
        <v>0</v>
      </c>
      <c r="DT56" s="47">
        <f>(BN56-BH56)/6/U56</f>
        <v>23.994811932555123</v>
      </c>
      <c r="DU56" s="48">
        <f t="shared" ref="DU56:DU82" si="11">BT56/BU56</f>
        <v>129.03225806451613</v>
      </c>
      <c r="DW56" s="49">
        <f t="shared" si="3"/>
        <v>3.1176470588235309E-2</v>
      </c>
    </row>
    <row r="57" spans="1:127" ht="19.95" customHeight="1" x14ac:dyDescent="0.25">
      <c r="A57" s="3">
        <v>1111404</v>
      </c>
      <c r="B57" s="3" t="s">
        <v>495</v>
      </c>
      <c r="C57" s="4">
        <v>1</v>
      </c>
      <c r="D57" s="3">
        <v>1</v>
      </c>
      <c r="E57" s="4">
        <v>0</v>
      </c>
      <c r="F57" s="53">
        <v>43263</v>
      </c>
      <c r="G57" s="53">
        <v>43318</v>
      </c>
      <c r="H57" s="4">
        <v>55</v>
      </c>
      <c r="I57" s="4">
        <v>2</v>
      </c>
      <c r="J57" s="4">
        <v>4</v>
      </c>
      <c r="K57" s="4"/>
      <c r="L57" s="4" t="s">
        <v>320</v>
      </c>
      <c r="M57" s="4">
        <v>0</v>
      </c>
      <c r="N57" s="4">
        <v>0</v>
      </c>
      <c r="O57" s="4">
        <v>1</v>
      </c>
      <c r="P57" s="4">
        <v>1</v>
      </c>
      <c r="Q57" s="4">
        <v>2</v>
      </c>
      <c r="R57" s="4">
        <v>0</v>
      </c>
      <c r="S57" s="4" t="s">
        <v>24</v>
      </c>
      <c r="T57" s="4">
        <v>3.1</v>
      </c>
      <c r="U57" s="4">
        <v>3.08</v>
      </c>
      <c r="V57" s="4">
        <v>0</v>
      </c>
      <c r="W57" s="4">
        <v>0</v>
      </c>
      <c r="X57" s="4">
        <v>0</v>
      </c>
      <c r="Y57" s="4">
        <v>39</v>
      </c>
      <c r="Z57" s="4">
        <v>0</v>
      </c>
      <c r="AA57" s="4" t="s">
        <v>11</v>
      </c>
      <c r="AB57" s="4" t="s">
        <v>11</v>
      </c>
      <c r="AC57" s="4" t="s">
        <v>11</v>
      </c>
      <c r="AD57" s="4">
        <v>2</v>
      </c>
      <c r="AE57" s="4">
        <v>8</v>
      </c>
      <c r="AF57" s="4"/>
      <c r="AG57" s="4" t="s">
        <v>256</v>
      </c>
      <c r="AH57" s="53">
        <v>43306</v>
      </c>
      <c r="AI57" s="4">
        <v>15</v>
      </c>
      <c r="AJ57" s="4" t="s">
        <v>257</v>
      </c>
      <c r="AK57" s="4" t="s">
        <v>345</v>
      </c>
      <c r="AL57" s="4">
        <v>1</v>
      </c>
      <c r="AM57" s="4" t="s">
        <v>11</v>
      </c>
      <c r="AN57" s="4" t="s">
        <v>265</v>
      </c>
      <c r="AO57" s="4" t="s">
        <v>11</v>
      </c>
      <c r="AP57" s="4" t="s">
        <v>11</v>
      </c>
      <c r="AQ57" s="4" t="s">
        <v>496</v>
      </c>
      <c r="AR57" s="4">
        <v>20</v>
      </c>
      <c r="AS57" s="4" t="s">
        <v>11</v>
      </c>
      <c r="AT57" s="4" t="s">
        <v>304</v>
      </c>
      <c r="AU57" s="4">
        <v>4</v>
      </c>
      <c r="AV57" s="4">
        <v>1</v>
      </c>
      <c r="AW57" s="4">
        <v>4</v>
      </c>
      <c r="AX57" s="4">
        <v>1</v>
      </c>
      <c r="AY57" s="4" t="s">
        <v>296</v>
      </c>
      <c r="AZ57" s="53">
        <v>43306</v>
      </c>
      <c r="BA57" s="53">
        <v>43306</v>
      </c>
      <c r="BB57" s="53">
        <v>43306</v>
      </c>
      <c r="BC57" s="53">
        <v>43317</v>
      </c>
      <c r="BD57" s="4">
        <v>1</v>
      </c>
      <c r="BE57" s="4">
        <v>0</v>
      </c>
      <c r="BF57" s="4">
        <v>1</v>
      </c>
      <c r="BG57" s="4">
        <v>48</v>
      </c>
      <c r="BH57" s="4">
        <v>70</v>
      </c>
      <c r="BI57" s="4">
        <v>110</v>
      </c>
      <c r="BJ57" s="4">
        <v>205</v>
      </c>
      <c r="BK57" s="4">
        <v>35</v>
      </c>
      <c r="BL57" s="4">
        <v>420</v>
      </c>
      <c r="BM57" s="4">
        <v>540</v>
      </c>
      <c r="BN57" s="4">
        <v>700</v>
      </c>
      <c r="BO57" s="4">
        <v>800</v>
      </c>
      <c r="BP57" s="4"/>
      <c r="BQ57" s="4">
        <v>55</v>
      </c>
      <c r="BR57" s="4"/>
      <c r="BS57" s="4"/>
      <c r="BT57" s="4">
        <v>800</v>
      </c>
      <c r="BU57" s="4">
        <v>4.03</v>
      </c>
      <c r="BV57" s="4">
        <v>37.4</v>
      </c>
      <c r="BW57" s="4">
        <v>1</v>
      </c>
      <c r="BX57" s="4">
        <v>1</v>
      </c>
      <c r="BY57" s="4" t="s">
        <v>497</v>
      </c>
      <c r="BZ57" s="4">
        <v>0</v>
      </c>
      <c r="CA57" s="4">
        <v>0</v>
      </c>
      <c r="CB57" s="4">
        <v>0</v>
      </c>
      <c r="CC57" s="4"/>
      <c r="CD57" s="4">
        <v>1</v>
      </c>
      <c r="CE57" s="4">
        <v>0</v>
      </c>
      <c r="CF57" s="4"/>
      <c r="CG57" s="4"/>
      <c r="CH57" s="4"/>
      <c r="CI57" s="4"/>
      <c r="CJ57" s="4">
        <v>1.54</v>
      </c>
      <c r="CK57" s="4">
        <v>297</v>
      </c>
      <c r="CL57" s="4">
        <v>103</v>
      </c>
      <c r="CM57" s="4">
        <v>46</v>
      </c>
      <c r="CN57" s="4">
        <v>52</v>
      </c>
      <c r="CO57" s="4">
        <v>1</v>
      </c>
      <c r="CP57" s="4">
        <v>1</v>
      </c>
      <c r="CQ57" s="4">
        <v>32</v>
      </c>
      <c r="CR57" s="4">
        <v>7.52</v>
      </c>
      <c r="CS57" s="4">
        <v>9.27</v>
      </c>
      <c r="CT57" s="4">
        <v>448</v>
      </c>
      <c r="CU57" s="4">
        <v>106</v>
      </c>
      <c r="CV57" s="4">
        <v>58</v>
      </c>
      <c r="CW57" s="4">
        <v>34</v>
      </c>
      <c r="CX57" s="4">
        <v>4</v>
      </c>
      <c r="CY57" s="4">
        <v>4</v>
      </c>
      <c r="CZ57" s="4" t="s">
        <v>268</v>
      </c>
      <c r="DA57" s="4">
        <v>0.04</v>
      </c>
      <c r="DB57" s="4">
        <v>11.57</v>
      </c>
      <c r="DC57" s="4">
        <v>634</v>
      </c>
      <c r="DD57" s="4">
        <v>92</v>
      </c>
      <c r="DE57" s="4">
        <v>39</v>
      </c>
      <c r="DF57" s="4">
        <v>49</v>
      </c>
      <c r="DG57" s="4">
        <v>8</v>
      </c>
      <c r="DH57" s="4">
        <v>4</v>
      </c>
      <c r="DI57" s="4" t="s">
        <v>268</v>
      </c>
      <c r="DJ57" s="4">
        <v>0.04</v>
      </c>
      <c r="DK57" s="4">
        <v>0</v>
      </c>
      <c r="DL57" t="s">
        <v>87</v>
      </c>
      <c r="DM57" t="s">
        <v>498</v>
      </c>
      <c r="DO57" s="47" t="str">
        <f t="shared" si="0"/>
        <v>47</v>
      </c>
      <c r="DP57" s="47">
        <v>1</v>
      </c>
      <c r="DQ57" s="47" t="s">
        <v>11</v>
      </c>
      <c r="DR57" s="47">
        <f t="shared" si="1"/>
        <v>1</v>
      </c>
      <c r="DS57" s="47">
        <v>1</v>
      </c>
      <c r="DT57" s="47">
        <f>(BO57-BH57)/7/U57</f>
        <v>33.85899814471243</v>
      </c>
      <c r="DU57" s="48">
        <f t="shared" si="11"/>
        <v>198.51116625310172</v>
      </c>
      <c r="DV57" s="47">
        <f>BQ57-BF57</f>
        <v>54</v>
      </c>
      <c r="DW57" s="49">
        <f t="shared" si="3"/>
        <v>1.7272727272727276E-2</v>
      </c>
    </row>
    <row r="58" spans="1:127" ht="19.95" customHeight="1" x14ac:dyDescent="0.25">
      <c r="A58" s="3">
        <v>1133649</v>
      </c>
      <c r="B58" s="3" t="s">
        <v>499</v>
      </c>
      <c r="C58" s="4">
        <v>1</v>
      </c>
      <c r="D58" s="3">
        <v>1</v>
      </c>
      <c r="E58" s="4">
        <v>0</v>
      </c>
      <c r="F58" s="53">
        <v>43379</v>
      </c>
      <c r="G58" s="53">
        <v>43402</v>
      </c>
      <c r="H58" s="4">
        <v>23</v>
      </c>
      <c r="I58" s="4">
        <v>2</v>
      </c>
      <c r="J58" s="4"/>
      <c r="K58" s="4" t="s">
        <v>328</v>
      </c>
      <c r="L58" s="4" t="s">
        <v>251</v>
      </c>
      <c r="M58" s="4">
        <v>0</v>
      </c>
      <c r="N58" s="4">
        <v>0</v>
      </c>
      <c r="O58" s="4">
        <v>1</v>
      </c>
      <c r="P58" s="4">
        <v>0</v>
      </c>
      <c r="Q58" s="4">
        <v>2</v>
      </c>
      <c r="R58" s="4">
        <v>2</v>
      </c>
      <c r="S58" s="4">
        <v>2</v>
      </c>
      <c r="T58" s="4">
        <v>3.79</v>
      </c>
      <c r="U58" s="4">
        <v>3.7</v>
      </c>
      <c r="V58" s="4">
        <v>0</v>
      </c>
      <c r="W58" s="4">
        <v>0</v>
      </c>
      <c r="X58" s="4">
        <v>0</v>
      </c>
      <c r="Y58" s="4">
        <v>40.299999999999997</v>
      </c>
      <c r="Z58" s="4">
        <v>1</v>
      </c>
      <c r="AA58" s="4" t="s">
        <v>11</v>
      </c>
      <c r="AB58" s="4" t="s">
        <v>11</v>
      </c>
      <c r="AC58" s="4" t="s">
        <v>11</v>
      </c>
      <c r="AD58" s="4">
        <v>2</v>
      </c>
      <c r="AE58" s="4"/>
      <c r="AF58" s="4"/>
      <c r="AG58" s="4" t="s">
        <v>11</v>
      </c>
      <c r="AH58" s="53">
        <v>43380</v>
      </c>
      <c r="AI58" s="4">
        <v>3</v>
      </c>
      <c r="AJ58" s="4" t="s">
        <v>437</v>
      </c>
      <c r="AK58" s="4" t="s">
        <v>279</v>
      </c>
      <c r="AL58" s="4">
        <v>1</v>
      </c>
      <c r="AM58" s="4"/>
      <c r="AN58" s="4">
        <v>1</v>
      </c>
      <c r="AO58" s="4"/>
      <c r="AP58" s="4"/>
      <c r="AQ58" s="4" t="s">
        <v>500</v>
      </c>
      <c r="AR58" s="4"/>
      <c r="AS58" s="4"/>
      <c r="AT58" s="4" t="s">
        <v>357</v>
      </c>
      <c r="AU58" s="4">
        <v>4</v>
      </c>
      <c r="AV58" s="4">
        <v>1</v>
      </c>
      <c r="AW58" s="4">
        <v>4</v>
      </c>
      <c r="AX58" s="4">
        <v>1</v>
      </c>
      <c r="AY58" s="4" t="s">
        <v>501</v>
      </c>
      <c r="AZ58" s="53">
        <v>43380</v>
      </c>
      <c r="BA58" s="53">
        <v>43380</v>
      </c>
      <c r="BB58" s="53">
        <v>43380</v>
      </c>
      <c r="BC58" s="53">
        <v>43402</v>
      </c>
      <c r="BD58" s="4">
        <v>2</v>
      </c>
      <c r="BE58" s="4">
        <v>1</v>
      </c>
      <c r="BF58" s="4">
        <v>1</v>
      </c>
      <c r="BG58" s="4">
        <v>10</v>
      </c>
      <c r="BH58" s="4">
        <v>60</v>
      </c>
      <c r="BI58" s="4">
        <v>30</v>
      </c>
      <c r="BJ58" s="4"/>
      <c r="BK58" s="4"/>
      <c r="BL58" s="4"/>
      <c r="BM58" s="4"/>
      <c r="BN58" s="4"/>
      <c r="BO58" s="4"/>
      <c r="BP58" s="4">
        <v>2</v>
      </c>
      <c r="BQ58" s="4">
        <v>23</v>
      </c>
      <c r="BR58" s="4"/>
      <c r="BS58" s="4"/>
      <c r="BT58" s="4">
        <v>400</v>
      </c>
      <c r="BU58" s="4">
        <v>4.3600000000000003</v>
      </c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 t="s">
        <v>502</v>
      </c>
      <c r="CI58" s="4"/>
      <c r="CJ58" s="4">
        <v>5.96</v>
      </c>
      <c r="CK58" s="4">
        <v>181</v>
      </c>
      <c r="CL58" s="4">
        <v>149</v>
      </c>
      <c r="CM58" s="4">
        <v>54</v>
      </c>
      <c r="CN58" s="4">
        <v>41</v>
      </c>
      <c r="CO58" s="4">
        <v>1</v>
      </c>
      <c r="CP58" s="4">
        <v>4</v>
      </c>
      <c r="CQ58" s="4" t="s">
        <v>268</v>
      </c>
      <c r="CR58" s="4">
        <v>2.6669999999999998</v>
      </c>
      <c r="CS58" s="4">
        <v>14.05</v>
      </c>
      <c r="CT58" s="4">
        <v>109</v>
      </c>
      <c r="CU58" s="4">
        <v>136</v>
      </c>
      <c r="CV58" s="4">
        <v>75</v>
      </c>
      <c r="CW58" s="4">
        <v>14</v>
      </c>
      <c r="CX58" s="4">
        <v>4</v>
      </c>
      <c r="CY58" s="4">
        <v>7</v>
      </c>
      <c r="CZ58" s="4">
        <v>7.0000000000000007E-2</v>
      </c>
      <c r="DA58" s="4">
        <v>0.158</v>
      </c>
      <c r="DB58" s="4">
        <v>14.39</v>
      </c>
      <c r="DC58" s="4">
        <v>444</v>
      </c>
      <c r="DD58" s="4">
        <v>96</v>
      </c>
      <c r="DE58" s="4">
        <v>50</v>
      </c>
      <c r="DF58" s="4">
        <v>41</v>
      </c>
      <c r="DG58" s="4">
        <v>4</v>
      </c>
      <c r="DH58" s="4">
        <v>5</v>
      </c>
      <c r="DI58" s="4">
        <v>0.05</v>
      </c>
      <c r="DJ58" s="4">
        <v>0.01</v>
      </c>
      <c r="DK58" s="4">
        <v>0</v>
      </c>
      <c r="DL58" t="s">
        <v>88</v>
      </c>
      <c r="DM58" t="s">
        <v>503</v>
      </c>
      <c r="DO58" s="47" t="str">
        <f t="shared" si="0"/>
        <v>9</v>
      </c>
      <c r="DP58" s="47">
        <v>1</v>
      </c>
      <c r="DQ58" s="47" t="s">
        <v>11</v>
      </c>
      <c r="DR58" s="47">
        <f t="shared" si="1"/>
        <v>0</v>
      </c>
      <c r="DS58" s="47" t="s">
        <v>11</v>
      </c>
      <c r="DT58" s="47"/>
      <c r="DU58" s="48">
        <f t="shared" si="11"/>
        <v>91.743119266055032</v>
      </c>
      <c r="DV58" s="47">
        <f>BQ58-BF58</f>
        <v>22</v>
      </c>
      <c r="DW58" s="49">
        <f t="shared" si="3"/>
        <v>2.8695652173913049E-2</v>
      </c>
    </row>
    <row r="59" spans="1:127" ht="19.95" customHeight="1" x14ac:dyDescent="0.25">
      <c r="A59" s="3">
        <v>1158253</v>
      </c>
      <c r="B59" s="3" t="s">
        <v>505</v>
      </c>
      <c r="C59" s="4">
        <v>1</v>
      </c>
      <c r="D59" s="3">
        <v>2</v>
      </c>
      <c r="E59" s="4">
        <v>0</v>
      </c>
      <c r="F59" s="53">
        <v>43511</v>
      </c>
      <c r="G59" s="53">
        <v>43525</v>
      </c>
      <c r="H59" s="4">
        <v>14</v>
      </c>
      <c r="I59" s="4">
        <v>2</v>
      </c>
      <c r="J59" s="4">
        <v>2</v>
      </c>
      <c r="K59" s="4" t="s">
        <v>506</v>
      </c>
      <c r="L59" s="4" t="s">
        <v>320</v>
      </c>
      <c r="M59" s="4">
        <v>0</v>
      </c>
      <c r="N59" s="4">
        <v>0</v>
      </c>
      <c r="O59" s="4">
        <v>1</v>
      </c>
      <c r="P59" s="4">
        <v>0</v>
      </c>
      <c r="Q59" s="4">
        <v>3</v>
      </c>
      <c r="R59" s="4">
        <v>2</v>
      </c>
      <c r="S59" s="4">
        <v>2</v>
      </c>
      <c r="T59" s="4">
        <v>3.6</v>
      </c>
      <c r="U59" s="4">
        <v>3.4</v>
      </c>
      <c r="V59" s="4">
        <v>0</v>
      </c>
      <c r="W59" s="4">
        <v>0</v>
      </c>
      <c r="X59" s="4">
        <v>0</v>
      </c>
      <c r="Y59" s="4">
        <v>40.299999999999997</v>
      </c>
      <c r="Z59" s="4">
        <v>1</v>
      </c>
      <c r="AA59" s="4"/>
      <c r="AB59" s="4"/>
      <c r="AC59" s="4"/>
      <c r="AD59" s="4">
        <v>1</v>
      </c>
      <c r="AE59" s="4"/>
      <c r="AF59" s="4"/>
      <c r="AG59" s="4" t="s">
        <v>11</v>
      </c>
      <c r="AH59" s="53">
        <v>43511</v>
      </c>
      <c r="AI59" s="4">
        <v>3</v>
      </c>
      <c r="AJ59" s="4" t="s">
        <v>285</v>
      </c>
      <c r="AK59" s="4" t="s">
        <v>253</v>
      </c>
      <c r="AL59" s="4">
        <v>1</v>
      </c>
      <c r="AM59" s="4"/>
      <c r="AN59" s="4">
        <v>1</v>
      </c>
      <c r="AO59" s="4"/>
      <c r="AP59" s="4"/>
      <c r="AQ59" s="4"/>
      <c r="AR59" s="4"/>
      <c r="AS59" s="4"/>
      <c r="AT59" s="4" t="s">
        <v>357</v>
      </c>
      <c r="AU59" s="4">
        <v>4</v>
      </c>
      <c r="AV59" s="4">
        <v>1</v>
      </c>
      <c r="AW59" s="4">
        <v>4</v>
      </c>
      <c r="AX59" s="4">
        <v>1</v>
      </c>
      <c r="AY59" s="4" t="s">
        <v>501</v>
      </c>
      <c r="AZ59" s="53">
        <v>43511</v>
      </c>
      <c r="BA59" s="53">
        <v>43511</v>
      </c>
      <c r="BB59" s="53">
        <v>43511</v>
      </c>
      <c r="BC59" s="53">
        <v>43523</v>
      </c>
      <c r="BD59" s="4">
        <v>1</v>
      </c>
      <c r="BE59" s="4">
        <v>0</v>
      </c>
      <c r="BF59" s="4">
        <v>1</v>
      </c>
      <c r="BG59" s="4">
        <v>9</v>
      </c>
      <c r="BH59" s="4">
        <v>70</v>
      </c>
      <c r="BI59" s="4">
        <v>110</v>
      </c>
      <c r="BJ59" s="4">
        <v>190</v>
      </c>
      <c r="BK59" s="4">
        <v>310</v>
      </c>
      <c r="BL59" s="4">
        <v>360</v>
      </c>
      <c r="BM59" s="4">
        <v>385</v>
      </c>
      <c r="BN59" s="4"/>
      <c r="BO59" s="4"/>
      <c r="BP59" s="4"/>
      <c r="BQ59" s="4">
        <v>13</v>
      </c>
      <c r="BR59" s="4">
        <v>13</v>
      </c>
      <c r="BS59" s="4">
        <v>360</v>
      </c>
      <c r="BT59" s="4">
        <v>385</v>
      </c>
      <c r="BU59" s="4">
        <v>3.5</v>
      </c>
      <c r="BV59" s="4">
        <v>37.5</v>
      </c>
      <c r="BW59" s="4">
        <v>2</v>
      </c>
      <c r="BX59" s="4"/>
      <c r="BY59" s="4">
        <v>4</v>
      </c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>
        <v>6.49</v>
      </c>
      <c r="CK59" s="4">
        <v>222</v>
      </c>
      <c r="CL59" s="4">
        <v>161</v>
      </c>
      <c r="CM59" s="4">
        <v>66</v>
      </c>
      <c r="CN59" s="4">
        <v>25</v>
      </c>
      <c r="CO59" s="4">
        <v>3</v>
      </c>
      <c r="CP59" s="4">
        <v>6</v>
      </c>
      <c r="CQ59" s="4">
        <v>90</v>
      </c>
      <c r="CR59" s="4">
        <v>1.0640000000000001</v>
      </c>
      <c r="CS59" s="4">
        <v>15.44</v>
      </c>
      <c r="CT59" s="4">
        <v>557</v>
      </c>
      <c r="CU59" s="4">
        <v>121</v>
      </c>
      <c r="CV59" s="4">
        <v>72</v>
      </c>
      <c r="CW59" s="4">
        <v>21</v>
      </c>
      <c r="CX59" s="4">
        <v>3</v>
      </c>
      <c r="CY59" s="4">
        <v>4</v>
      </c>
      <c r="CZ59" s="4" t="s">
        <v>268</v>
      </c>
      <c r="DA59" s="4">
        <v>0.106</v>
      </c>
      <c r="DB59" s="4">
        <v>13.87</v>
      </c>
      <c r="DC59" s="4">
        <v>787</v>
      </c>
      <c r="DD59" s="4">
        <v>122</v>
      </c>
      <c r="DE59" s="4">
        <v>53</v>
      </c>
      <c r="DF59" s="4">
        <v>41</v>
      </c>
      <c r="DG59" s="4">
        <v>1</v>
      </c>
      <c r="DH59" s="4">
        <v>5</v>
      </c>
      <c r="DI59" s="4" t="s">
        <v>268</v>
      </c>
      <c r="DJ59" s="4">
        <v>0.254</v>
      </c>
      <c r="DK59" s="4">
        <v>0</v>
      </c>
      <c r="DL59" t="s">
        <v>89</v>
      </c>
      <c r="DM59" t="s">
        <v>306</v>
      </c>
      <c r="DN59" t="s">
        <v>360</v>
      </c>
      <c r="DO59" s="47" t="str">
        <f t="shared" si="0"/>
        <v>8</v>
      </c>
      <c r="DP59" s="47">
        <v>1</v>
      </c>
      <c r="DQ59" s="47" t="s">
        <v>11</v>
      </c>
      <c r="DR59" s="47">
        <f t="shared" si="1"/>
        <v>0</v>
      </c>
      <c r="DS59" s="47" t="s">
        <v>11</v>
      </c>
      <c r="DT59" s="47">
        <f>(BM59-BH59)/5/U59</f>
        <v>18.529411764705884</v>
      </c>
      <c r="DU59" s="48">
        <f t="shared" si="11"/>
        <v>110</v>
      </c>
      <c r="DV59" s="47">
        <f>BQ59-BF59</f>
        <v>12</v>
      </c>
      <c r="DW59" s="49">
        <f t="shared" si="3"/>
        <v>7.1428571428571496E-3</v>
      </c>
    </row>
    <row r="60" spans="1:127" ht="19.95" customHeight="1" x14ac:dyDescent="0.25">
      <c r="A60" s="3">
        <v>1157784</v>
      </c>
      <c r="B60" s="3" t="s">
        <v>507</v>
      </c>
      <c r="C60" s="4">
        <v>1</v>
      </c>
      <c r="D60" s="3">
        <v>1</v>
      </c>
      <c r="E60" s="4">
        <v>0</v>
      </c>
      <c r="F60" s="53">
        <v>43508</v>
      </c>
      <c r="G60" s="53">
        <v>43526</v>
      </c>
      <c r="H60" s="4">
        <v>18</v>
      </c>
      <c r="I60" s="4">
        <v>2</v>
      </c>
      <c r="J60" s="4">
        <v>2</v>
      </c>
      <c r="K60" s="4"/>
      <c r="L60" s="4" t="s">
        <v>251</v>
      </c>
      <c r="M60" s="4">
        <v>0</v>
      </c>
      <c r="N60" s="4">
        <v>0</v>
      </c>
      <c r="O60" s="4">
        <v>1</v>
      </c>
      <c r="P60" s="4">
        <v>0</v>
      </c>
      <c r="Q60" s="4">
        <v>7</v>
      </c>
      <c r="R60" s="4">
        <v>6</v>
      </c>
      <c r="S60" s="4" t="s">
        <v>15</v>
      </c>
      <c r="T60" s="4">
        <v>2.95</v>
      </c>
      <c r="U60" s="4">
        <v>3</v>
      </c>
      <c r="V60" s="4">
        <v>0</v>
      </c>
      <c r="W60" s="4">
        <v>0</v>
      </c>
      <c r="X60" s="4">
        <v>0</v>
      </c>
      <c r="Y60" s="4">
        <v>37.6</v>
      </c>
      <c r="Z60" s="4">
        <v>1</v>
      </c>
      <c r="AA60" s="4">
        <v>10</v>
      </c>
      <c r="AB60" s="4">
        <v>10</v>
      </c>
      <c r="AC60" s="4">
        <v>10</v>
      </c>
      <c r="AD60" s="4">
        <v>6</v>
      </c>
      <c r="AE60" s="4"/>
      <c r="AF60" s="4"/>
      <c r="AG60" s="4" t="s">
        <v>262</v>
      </c>
      <c r="AH60" s="53">
        <v>43509</v>
      </c>
      <c r="AI60" s="4">
        <v>8</v>
      </c>
      <c r="AJ60" s="4" t="s">
        <v>301</v>
      </c>
      <c r="AK60" s="4" t="s">
        <v>310</v>
      </c>
      <c r="AL60" s="4">
        <v>1</v>
      </c>
      <c r="AM60" s="4"/>
      <c r="AN60" s="4" t="s">
        <v>508</v>
      </c>
      <c r="AO60" s="4"/>
      <c r="AP60" s="4">
        <v>10</v>
      </c>
      <c r="AQ60" s="4"/>
      <c r="AR60" s="4"/>
      <c r="AS60" s="4"/>
      <c r="AT60" s="4" t="s">
        <v>509</v>
      </c>
      <c r="AU60" s="4">
        <v>4</v>
      </c>
      <c r="AV60" s="4">
        <v>1</v>
      </c>
      <c r="AW60" s="4">
        <v>4</v>
      </c>
      <c r="AX60" s="4">
        <v>1</v>
      </c>
      <c r="AY60" s="4" t="s">
        <v>510</v>
      </c>
      <c r="AZ60" s="53">
        <v>43509</v>
      </c>
      <c r="BA60" s="53">
        <v>43511</v>
      </c>
      <c r="BB60" s="53">
        <v>43509</v>
      </c>
      <c r="BC60" s="53">
        <v>43526</v>
      </c>
      <c r="BD60" s="4">
        <v>2</v>
      </c>
      <c r="BE60" s="4">
        <v>1</v>
      </c>
      <c r="BF60" s="4">
        <v>1</v>
      </c>
      <c r="BG60" s="4">
        <v>12</v>
      </c>
      <c r="BH60" s="4">
        <v>25</v>
      </c>
      <c r="BI60" s="4">
        <v>55</v>
      </c>
      <c r="BJ60" s="4">
        <v>80</v>
      </c>
      <c r="BK60" s="4">
        <v>95</v>
      </c>
      <c r="BL60" s="4">
        <v>165</v>
      </c>
      <c r="BM60" s="4">
        <v>255</v>
      </c>
      <c r="BN60" s="4">
        <v>280</v>
      </c>
      <c r="BO60" s="4"/>
      <c r="BP60" s="4"/>
      <c r="BQ60" s="4"/>
      <c r="BR60" s="4"/>
      <c r="BS60" s="4"/>
      <c r="BT60" s="4">
        <v>280</v>
      </c>
      <c r="BU60" s="4">
        <v>3.03</v>
      </c>
      <c r="BV60" s="4">
        <v>37.700000000000003</v>
      </c>
      <c r="BW60" s="4">
        <v>1</v>
      </c>
      <c r="BX60" s="4">
        <v>3</v>
      </c>
      <c r="BY60" s="4">
        <v>4</v>
      </c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>
        <v>6.82</v>
      </c>
      <c r="CK60" s="4">
        <v>298</v>
      </c>
      <c r="CL60" s="4">
        <v>142</v>
      </c>
      <c r="CM60" s="4">
        <v>82</v>
      </c>
      <c r="CN60" s="4">
        <v>12</v>
      </c>
      <c r="CO60" s="4">
        <v>0</v>
      </c>
      <c r="CP60" s="4">
        <v>6</v>
      </c>
      <c r="CQ60" s="4" t="s">
        <v>268</v>
      </c>
      <c r="CR60" s="4">
        <v>39.299999999999997</v>
      </c>
      <c r="CS60" s="4">
        <v>22</v>
      </c>
      <c r="CT60" s="4">
        <v>483</v>
      </c>
      <c r="CU60" s="4">
        <v>105</v>
      </c>
      <c r="CV60" s="4">
        <v>68</v>
      </c>
      <c r="CW60" s="4">
        <v>25</v>
      </c>
      <c r="CX60" s="4">
        <v>1</v>
      </c>
      <c r="CY60" s="4">
        <v>5</v>
      </c>
      <c r="CZ60" s="4" t="s">
        <v>268</v>
      </c>
      <c r="DA60" s="4">
        <v>0.215</v>
      </c>
      <c r="DB60" s="4">
        <v>15.56</v>
      </c>
      <c r="DC60" s="4">
        <v>367</v>
      </c>
      <c r="DD60" s="4">
        <v>102</v>
      </c>
      <c r="DE60" s="4">
        <v>53</v>
      </c>
      <c r="DF60" s="4">
        <v>43</v>
      </c>
      <c r="DG60" s="4">
        <v>2</v>
      </c>
      <c r="DH60" s="4">
        <v>2</v>
      </c>
      <c r="DI60" s="4" t="s">
        <v>268</v>
      </c>
      <c r="DJ60" s="4">
        <v>0.126</v>
      </c>
      <c r="DK60" s="4">
        <v>0</v>
      </c>
      <c r="DL60" t="s">
        <v>90</v>
      </c>
      <c r="DM60" t="s">
        <v>503</v>
      </c>
      <c r="DO60" s="47" t="str">
        <f t="shared" si="0"/>
        <v>11</v>
      </c>
      <c r="DP60" s="47">
        <v>1</v>
      </c>
      <c r="DQ60" s="47">
        <v>0</v>
      </c>
      <c r="DR60" s="47">
        <f t="shared" si="1"/>
        <v>0</v>
      </c>
      <c r="DS60" s="47">
        <v>0</v>
      </c>
      <c r="DT60" s="47">
        <f>(BN60-BH60)/6/U60</f>
        <v>14.166666666666666</v>
      </c>
      <c r="DU60" s="48">
        <f t="shared" si="11"/>
        <v>92.409240924092416</v>
      </c>
      <c r="DW60" s="49">
        <f t="shared" si="3"/>
        <v>1.6666666666666557E-3</v>
      </c>
    </row>
    <row r="61" spans="1:127" ht="19.95" customHeight="1" x14ac:dyDescent="0.25">
      <c r="A61" s="3">
        <v>1155740</v>
      </c>
      <c r="B61" s="3" t="s">
        <v>511</v>
      </c>
      <c r="C61" s="4">
        <v>0</v>
      </c>
      <c r="D61" s="3">
        <v>1</v>
      </c>
      <c r="E61" s="4">
        <v>0</v>
      </c>
      <c r="F61" s="53">
        <v>43496</v>
      </c>
      <c r="G61" s="53">
        <v>43533</v>
      </c>
      <c r="H61" s="4">
        <v>37</v>
      </c>
      <c r="I61" s="4">
        <v>1</v>
      </c>
      <c r="J61" s="4"/>
      <c r="K61" s="4"/>
      <c r="L61" s="4" t="s">
        <v>262</v>
      </c>
      <c r="M61" s="4">
        <v>0</v>
      </c>
      <c r="N61" s="4">
        <v>0</v>
      </c>
      <c r="O61" s="4">
        <v>1</v>
      </c>
      <c r="P61" s="4">
        <v>0</v>
      </c>
      <c r="Q61" s="4">
        <v>4</v>
      </c>
      <c r="R61" s="4">
        <v>3</v>
      </c>
      <c r="S61" s="4" t="s">
        <v>13</v>
      </c>
      <c r="T61" s="4">
        <v>2.9</v>
      </c>
      <c r="U61" s="4">
        <v>2.91</v>
      </c>
      <c r="V61" s="4">
        <v>0</v>
      </c>
      <c r="W61" s="4">
        <v>0</v>
      </c>
      <c r="X61" s="4">
        <v>0</v>
      </c>
      <c r="Y61" s="4">
        <v>39</v>
      </c>
      <c r="Z61" s="4">
        <v>0</v>
      </c>
      <c r="AA61" s="4"/>
      <c r="AB61" s="4"/>
      <c r="AC61" s="4"/>
      <c r="AD61" s="4">
        <v>6</v>
      </c>
      <c r="AE61" s="4"/>
      <c r="AF61" s="4"/>
      <c r="AG61" s="4" t="s">
        <v>256</v>
      </c>
      <c r="AH61" s="53">
        <v>43496</v>
      </c>
      <c r="AI61" s="4">
        <v>4</v>
      </c>
      <c r="AJ61" s="4" t="s">
        <v>339</v>
      </c>
      <c r="AK61" s="4" t="s">
        <v>273</v>
      </c>
      <c r="AL61" s="4">
        <v>1</v>
      </c>
      <c r="AM61" s="4"/>
      <c r="AN61" s="4" t="s">
        <v>512</v>
      </c>
      <c r="AO61" s="4"/>
      <c r="AP61" s="4">
        <v>4</v>
      </c>
      <c r="AQ61" s="4"/>
      <c r="AR61" s="4"/>
      <c r="AS61" s="4"/>
      <c r="AT61" s="4" t="s">
        <v>513</v>
      </c>
      <c r="AU61" s="4">
        <v>4</v>
      </c>
      <c r="AV61" s="4">
        <v>2</v>
      </c>
      <c r="AW61" s="4" t="s">
        <v>67</v>
      </c>
      <c r="AX61" s="4">
        <v>1</v>
      </c>
      <c r="AY61" s="4" t="s">
        <v>514</v>
      </c>
      <c r="AZ61" s="53">
        <v>43497</v>
      </c>
      <c r="BA61" s="53">
        <v>43501</v>
      </c>
      <c r="BB61" s="53">
        <v>43496</v>
      </c>
      <c r="BC61" s="53">
        <v>43523</v>
      </c>
      <c r="BD61" s="4">
        <v>2</v>
      </c>
      <c r="BE61" s="4">
        <v>0</v>
      </c>
      <c r="BF61" s="4">
        <v>1</v>
      </c>
      <c r="BG61" s="4">
        <v>11</v>
      </c>
      <c r="BH61" s="4">
        <v>21</v>
      </c>
      <c r="BI61" s="4">
        <v>52</v>
      </c>
      <c r="BJ61" s="4">
        <v>84</v>
      </c>
      <c r="BK61" s="4">
        <v>112</v>
      </c>
      <c r="BL61" s="4">
        <v>141</v>
      </c>
      <c r="BM61" s="4">
        <v>165</v>
      </c>
      <c r="BN61" s="4">
        <v>182</v>
      </c>
      <c r="BO61" s="4">
        <v>202</v>
      </c>
      <c r="BP61" s="4"/>
      <c r="BQ61" s="4">
        <v>24</v>
      </c>
      <c r="BR61" s="4">
        <v>24</v>
      </c>
      <c r="BS61" s="4">
        <v>480</v>
      </c>
      <c r="BT61" s="4">
        <v>560</v>
      </c>
      <c r="BU61" s="4">
        <v>3.45</v>
      </c>
      <c r="BV61" s="4">
        <v>37.5</v>
      </c>
      <c r="BW61" s="4">
        <v>1</v>
      </c>
      <c r="BX61" s="4" t="s">
        <v>18</v>
      </c>
      <c r="BY61" s="4"/>
      <c r="BZ61" s="4"/>
      <c r="CA61" s="4"/>
      <c r="CB61" s="4"/>
      <c r="CC61" s="4"/>
      <c r="CD61" s="4"/>
      <c r="CE61" s="4"/>
      <c r="CF61" s="4">
        <v>2</v>
      </c>
      <c r="CG61" s="4"/>
      <c r="CH61" s="4" t="s">
        <v>515</v>
      </c>
      <c r="CI61" s="4"/>
      <c r="CJ61" s="4">
        <v>5</v>
      </c>
      <c r="CK61" s="4">
        <v>178</v>
      </c>
      <c r="CL61" s="4">
        <v>115</v>
      </c>
      <c r="CM61" s="4">
        <v>83</v>
      </c>
      <c r="CN61" s="4">
        <v>12</v>
      </c>
      <c r="CO61" s="4">
        <v>0</v>
      </c>
      <c r="CP61" s="4">
        <v>5</v>
      </c>
      <c r="CQ61" s="4">
        <v>87</v>
      </c>
      <c r="CR61" s="4">
        <v>42.3</v>
      </c>
      <c r="CS61" s="4">
        <v>17.5</v>
      </c>
      <c r="CT61" s="4">
        <v>523</v>
      </c>
      <c r="CU61" s="4">
        <v>123</v>
      </c>
      <c r="CV61" s="4">
        <v>74</v>
      </c>
      <c r="CW61" s="4">
        <v>21</v>
      </c>
      <c r="CX61" s="4">
        <v>1</v>
      </c>
      <c r="CY61" s="4">
        <v>4</v>
      </c>
      <c r="CZ61" s="4">
        <v>29</v>
      </c>
      <c r="DA61" s="4">
        <v>0.13900000000000001</v>
      </c>
      <c r="DB61" s="4">
        <v>9.51</v>
      </c>
      <c r="DC61" s="4">
        <v>746</v>
      </c>
      <c r="DD61" s="4">
        <v>84</v>
      </c>
      <c r="DE61" s="4">
        <v>37</v>
      </c>
      <c r="DF61" s="4">
        <v>57</v>
      </c>
      <c r="DG61" s="4">
        <v>2</v>
      </c>
      <c r="DH61" s="4">
        <v>4</v>
      </c>
      <c r="DI61" s="4" t="s">
        <v>268</v>
      </c>
      <c r="DJ61" s="4">
        <v>0.13900000000000001</v>
      </c>
      <c r="DK61" s="4">
        <v>0</v>
      </c>
      <c r="DL61" t="s">
        <v>91</v>
      </c>
      <c r="DM61" t="s">
        <v>516</v>
      </c>
      <c r="DN61" t="s">
        <v>306</v>
      </c>
      <c r="DO61" s="47" t="str">
        <f t="shared" si="0"/>
        <v>10</v>
      </c>
      <c r="DP61" s="47">
        <v>1</v>
      </c>
      <c r="DQ61" s="47" t="s">
        <v>11</v>
      </c>
      <c r="DR61" s="47">
        <f t="shared" si="1"/>
        <v>0</v>
      </c>
      <c r="DS61" s="47">
        <v>1</v>
      </c>
      <c r="DT61" s="47">
        <f>(BO61-BH61)/7/U61</f>
        <v>8.8856161021109479</v>
      </c>
      <c r="DU61" s="48">
        <f t="shared" si="11"/>
        <v>162.31884057971013</v>
      </c>
      <c r="DV61" s="47">
        <f>BQ61-BF61</f>
        <v>23</v>
      </c>
      <c r="DW61" s="49">
        <f t="shared" si="3"/>
        <v>1.4594594594594595E-2</v>
      </c>
    </row>
    <row r="62" spans="1:127" ht="19.95" customHeight="1" x14ac:dyDescent="0.25">
      <c r="A62" s="3">
        <v>1172205</v>
      </c>
      <c r="B62" s="3" t="s">
        <v>517</v>
      </c>
      <c r="C62" s="4">
        <v>1</v>
      </c>
      <c r="D62" s="3">
        <v>2</v>
      </c>
      <c r="E62" s="4">
        <v>0</v>
      </c>
      <c r="F62" s="53">
        <v>43581</v>
      </c>
      <c r="G62" s="53">
        <v>43598</v>
      </c>
      <c r="H62" s="4">
        <v>17</v>
      </c>
      <c r="I62" s="4">
        <v>1</v>
      </c>
      <c r="J62" s="4"/>
      <c r="K62" s="4"/>
      <c r="L62" s="4" t="s">
        <v>256</v>
      </c>
      <c r="M62" s="4">
        <v>0</v>
      </c>
      <c r="N62" s="4">
        <v>0</v>
      </c>
      <c r="O62" s="4">
        <v>1</v>
      </c>
      <c r="P62" s="4">
        <v>0</v>
      </c>
      <c r="Q62" s="4">
        <v>7</v>
      </c>
      <c r="R62" s="4">
        <v>6</v>
      </c>
      <c r="S62" s="4" t="s">
        <v>15</v>
      </c>
      <c r="T62" s="4">
        <v>2.59</v>
      </c>
      <c r="U62" s="4">
        <v>2.34</v>
      </c>
      <c r="V62" s="4">
        <v>1</v>
      </c>
      <c r="W62" s="4">
        <v>0</v>
      </c>
      <c r="X62" s="4">
        <v>0</v>
      </c>
      <c r="Y62" s="4">
        <v>37.299999999999997</v>
      </c>
      <c r="Z62" s="4">
        <v>1</v>
      </c>
      <c r="AA62" s="4"/>
      <c r="AB62" s="4"/>
      <c r="AC62" s="4"/>
      <c r="AD62" s="4">
        <v>1</v>
      </c>
      <c r="AE62" s="4"/>
      <c r="AF62" s="4"/>
      <c r="AG62" s="4" t="s">
        <v>256</v>
      </c>
      <c r="AH62" s="53">
        <v>43583</v>
      </c>
      <c r="AI62" s="4">
        <v>9</v>
      </c>
      <c r="AJ62" s="4" t="s">
        <v>465</v>
      </c>
      <c r="AK62" s="4" t="s">
        <v>253</v>
      </c>
      <c r="AL62" s="4">
        <v>1</v>
      </c>
      <c r="AM62" s="4"/>
      <c r="AN62" s="4">
        <v>1</v>
      </c>
      <c r="AO62" s="4">
        <v>1</v>
      </c>
      <c r="AP62" s="4"/>
      <c r="AQ62" s="4" t="s">
        <v>386</v>
      </c>
      <c r="AR62" s="4"/>
      <c r="AS62" s="4"/>
      <c r="AT62" s="4" t="s">
        <v>509</v>
      </c>
      <c r="AU62" s="4">
        <v>4</v>
      </c>
      <c r="AV62" s="4">
        <v>1</v>
      </c>
      <c r="AW62" s="4">
        <v>4</v>
      </c>
      <c r="AX62" s="4">
        <v>1</v>
      </c>
      <c r="AY62" s="4" t="s">
        <v>501</v>
      </c>
      <c r="AZ62" s="53">
        <v>43583</v>
      </c>
      <c r="BA62" s="53">
        <v>43585</v>
      </c>
      <c r="BB62" s="53">
        <v>43583</v>
      </c>
      <c r="BC62" s="53">
        <v>43595</v>
      </c>
      <c r="BD62" s="4">
        <v>1</v>
      </c>
      <c r="BE62" s="4">
        <v>0</v>
      </c>
      <c r="BF62" s="4">
        <v>1</v>
      </c>
      <c r="BG62" s="4">
        <v>11</v>
      </c>
      <c r="BH62" s="4">
        <v>35</v>
      </c>
      <c r="BI62" s="4">
        <v>55</v>
      </c>
      <c r="BJ62" s="4">
        <v>110</v>
      </c>
      <c r="BK62" s="4">
        <v>190</v>
      </c>
      <c r="BL62" s="4">
        <v>270</v>
      </c>
      <c r="BM62" s="4">
        <v>320</v>
      </c>
      <c r="BN62" s="4">
        <v>350</v>
      </c>
      <c r="BO62" s="4"/>
      <c r="BP62" s="4"/>
      <c r="BQ62" s="4"/>
      <c r="BR62" s="4"/>
      <c r="BS62" s="4"/>
      <c r="BT62" s="4">
        <v>350</v>
      </c>
      <c r="BU62" s="4">
        <v>2.69</v>
      </c>
      <c r="BV62" s="4">
        <v>37.5</v>
      </c>
      <c r="BW62" s="4">
        <v>1</v>
      </c>
      <c r="BX62" s="4" t="s">
        <v>345</v>
      </c>
      <c r="BY62" s="4" t="s">
        <v>297</v>
      </c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>
        <v>2.83</v>
      </c>
      <c r="CK62" s="4">
        <v>288</v>
      </c>
      <c r="CL62" s="4">
        <v>129</v>
      </c>
      <c r="CM62" s="4">
        <v>77</v>
      </c>
      <c r="CN62" s="4">
        <v>19</v>
      </c>
      <c r="CO62" s="4">
        <v>0</v>
      </c>
      <c r="CP62" s="4">
        <v>4</v>
      </c>
      <c r="CQ62" s="4">
        <v>80</v>
      </c>
      <c r="CR62" s="4">
        <v>10.27</v>
      </c>
      <c r="CS62" s="4">
        <v>10.54</v>
      </c>
      <c r="CT62" s="4">
        <v>359</v>
      </c>
      <c r="CU62" s="4">
        <v>100</v>
      </c>
      <c r="CV62" s="4">
        <v>53</v>
      </c>
      <c r="CW62" s="4">
        <v>38</v>
      </c>
      <c r="CX62" s="4">
        <v>2</v>
      </c>
      <c r="CY62" s="4">
        <v>7</v>
      </c>
      <c r="CZ62" s="4">
        <v>12</v>
      </c>
      <c r="DA62" s="4">
        <v>0.30299999999999999</v>
      </c>
      <c r="DB62" s="4">
        <v>12.88</v>
      </c>
      <c r="DC62" s="4">
        <v>319</v>
      </c>
      <c r="DD62" s="4">
        <v>119</v>
      </c>
      <c r="DE62" s="4">
        <v>70</v>
      </c>
      <c r="DF62" s="4">
        <v>20</v>
      </c>
      <c r="DG62" s="4">
        <v>3</v>
      </c>
      <c r="DH62" s="4">
        <v>7</v>
      </c>
      <c r="DI62" s="4" t="s">
        <v>268</v>
      </c>
      <c r="DJ62" s="4">
        <v>0.192</v>
      </c>
      <c r="DK62" s="4">
        <v>0</v>
      </c>
      <c r="DL62" t="s">
        <v>92</v>
      </c>
      <c r="DM62" t="s">
        <v>306</v>
      </c>
      <c r="DN62" t="s">
        <v>518</v>
      </c>
      <c r="DO62" s="47" t="str">
        <f t="shared" si="0"/>
        <v>10</v>
      </c>
      <c r="DP62" s="47">
        <v>1</v>
      </c>
      <c r="DQ62" s="47" t="s">
        <v>11</v>
      </c>
      <c r="DR62" s="47">
        <f t="shared" si="1"/>
        <v>0</v>
      </c>
      <c r="DS62" s="47">
        <v>0</v>
      </c>
      <c r="DT62" s="47">
        <f>(BN62-BH62)/6/U62</f>
        <v>22.435897435897438</v>
      </c>
      <c r="DU62" s="48">
        <f t="shared" si="11"/>
        <v>130.11152416356879</v>
      </c>
      <c r="DW62" s="49">
        <f t="shared" si="3"/>
        <v>2.0588235294117654E-2</v>
      </c>
    </row>
    <row r="63" spans="1:127" ht="19.95" customHeight="1" x14ac:dyDescent="0.25">
      <c r="A63" s="3">
        <v>1172918</v>
      </c>
      <c r="B63" s="3" t="s">
        <v>519</v>
      </c>
      <c r="C63" s="4">
        <v>1</v>
      </c>
      <c r="D63" s="3">
        <v>2</v>
      </c>
      <c r="E63" s="4">
        <v>0</v>
      </c>
      <c r="F63" s="53">
        <v>43586</v>
      </c>
      <c r="G63" s="53">
        <v>43602</v>
      </c>
      <c r="H63" s="4">
        <v>16</v>
      </c>
      <c r="I63" s="4">
        <v>2</v>
      </c>
      <c r="J63" s="4"/>
      <c r="K63" s="4" t="s">
        <v>6</v>
      </c>
      <c r="L63" s="4" t="s">
        <v>262</v>
      </c>
      <c r="M63" s="4">
        <v>0</v>
      </c>
      <c r="N63" s="4">
        <v>0</v>
      </c>
      <c r="O63" s="4">
        <v>1</v>
      </c>
      <c r="P63" s="4">
        <v>0</v>
      </c>
      <c r="Q63" s="4">
        <v>9</v>
      </c>
      <c r="R63" s="4">
        <v>8</v>
      </c>
      <c r="S63" s="4" t="s">
        <v>16</v>
      </c>
      <c r="T63" s="4">
        <v>2.6</v>
      </c>
      <c r="U63" s="4">
        <v>2.68</v>
      </c>
      <c r="V63" s="4">
        <v>0</v>
      </c>
      <c r="W63" s="4">
        <v>0</v>
      </c>
      <c r="X63" s="4">
        <v>0</v>
      </c>
      <c r="Y63" s="4">
        <v>39.1</v>
      </c>
      <c r="Z63" s="4">
        <v>1</v>
      </c>
      <c r="AA63" s="4">
        <v>10</v>
      </c>
      <c r="AB63" s="4">
        <v>10</v>
      </c>
      <c r="AC63" s="4">
        <v>10</v>
      </c>
      <c r="AD63" s="4">
        <v>6</v>
      </c>
      <c r="AE63" s="4"/>
      <c r="AF63" s="4"/>
      <c r="AG63" s="4" t="s">
        <v>11</v>
      </c>
      <c r="AH63" s="53">
        <v>43586</v>
      </c>
      <c r="AI63" s="4">
        <v>9</v>
      </c>
      <c r="AJ63" s="4" t="s">
        <v>465</v>
      </c>
      <c r="AK63" s="4" t="s">
        <v>310</v>
      </c>
      <c r="AL63" s="4">
        <v>1</v>
      </c>
      <c r="AM63" s="4"/>
      <c r="AN63" s="4" t="s">
        <v>520</v>
      </c>
      <c r="AO63" s="4"/>
      <c r="AP63" s="4"/>
      <c r="AQ63" s="4" t="s">
        <v>386</v>
      </c>
      <c r="AR63" s="4"/>
      <c r="AS63" s="4">
        <v>100</v>
      </c>
      <c r="AT63" s="4" t="s">
        <v>509</v>
      </c>
      <c r="AU63" s="4">
        <v>4</v>
      </c>
      <c r="AV63" s="4">
        <v>1</v>
      </c>
      <c r="AW63" s="4">
        <v>4</v>
      </c>
      <c r="AX63" s="4">
        <v>1</v>
      </c>
      <c r="AY63" s="4" t="s">
        <v>521</v>
      </c>
      <c r="AZ63" s="53">
        <v>43586</v>
      </c>
      <c r="BA63" s="53">
        <v>43587</v>
      </c>
      <c r="BB63" s="53">
        <v>43586</v>
      </c>
      <c r="BC63" s="53">
        <v>43597</v>
      </c>
      <c r="BD63" s="4">
        <v>2</v>
      </c>
      <c r="BE63" s="4">
        <v>1</v>
      </c>
      <c r="BF63" s="4">
        <v>1</v>
      </c>
      <c r="BG63" s="4">
        <v>11</v>
      </c>
      <c r="BH63" s="4">
        <v>35</v>
      </c>
      <c r="BI63" s="4">
        <v>55</v>
      </c>
      <c r="BJ63" s="4">
        <v>100</v>
      </c>
      <c r="BK63" s="4">
        <v>175</v>
      </c>
      <c r="BL63" s="4">
        <v>230</v>
      </c>
      <c r="BM63" s="4">
        <v>310</v>
      </c>
      <c r="BN63" s="4"/>
      <c r="BO63" s="4"/>
      <c r="BP63" s="4"/>
      <c r="BQ63" s="4"/>
      <c r="BR63" s="4"/>
      <c r="BS63" s="4"/>
      <c r="BT63" s="4">
        <v>310</v>
      </c>
      <c r="BU63" s="4">
        <v>2.96</v>
      </c>
      <c r="BV63" s="4"/>
      <c r="BW63" s="4"/>
      <c r="BX63" s="4" t="s">
        <v>522</v>
      </c>
      <c r="BY63" s="4"/>
      <c r="BZ63" s="4" t="s">
        <v>523</v>
      </c>
      <c r="CA63" s="4">
        <v>0</v>
      </c>
      <c r="CB63" s="4">
        <v>0</v>
      </c>
      <c r="CC63" s="4"/>
      <c r="CD63" s="4">
        <v>1</v>
      </c>
      <c r="CE63" s="4">
        <v>0</v>
      </c>
      <c r="CF63" s="4" t="s">
        <v>13</v>
      </c>
      <c r="CG63" s="4"/>
      <c r="CH63" s="4"/>
      <c r="CI63" s="4"/>
      <c r="CJ63" s="4">
        <v>1.41</v>
      </c>
      <c r="CK63" s="4">
        <v>229</v>
      </c>
      <c r="CL63" s="4">
        <v>110</v>
      </c>
      <c r="CM63" s="4">
        <v>45</v>
      </c>
      <c r="CN63" s="4">
        <v>50</v>
      </c>
      <c r="CO63" s="4">
        <v>0</v>
      </c>
      <c r="CP63" s="4">
        <v>5</v>
      </c>
      <c r="CQ63" s="4">
        <v>24</v>
      </c>
      <c r="CR63" s="4">
        <v>31.83</v>
      </c>
      <c r="CS63" s="4">
        <v>21.38</v>
      </c>
      <c r="CT63" s="4">
        <v>494</v>
      </c>
      <c r="CU63" s="4">
        <v>131</v>
      </c>
      <c r="CV63" s="4">
        <v>74</v>
      </c>
      <c r="CW63" s="4">
        <v>21</v>
      </c>
      <c r="CX63" s="4">
        <v>2</v>
      </c>
      <c r="CY63" s="4">
        <v>3</v>
      </c>
      <c r="CZ63" s="4">
        <v>19</v>
      </c>
      <c r="DA63" s="4">
        <v>0.33300000000000002</v>
      </c>
      <c r="DB63" s="4">
        <v>8.58</v>
      </c>
      <c r="DC63" s="4">
        <v>372</v>
      </c>
      <c r="DD63" s="4">
        <v>96</v>
      </c>
      <c r="DE63" s="4">
        <v>30</v>
      </c>
      <c r="DF63" s="4">
        <v>57</v>
      </c>
      <c r="DG63" s="4">
        <v>9</v>
      </c>
      <c r="DH63" s="4">
        <v>4</v>
      </c>
      <c r="DI63" s="4" t="s">
        <v>268</v>
      </c>
      <c r="DJ63" s="4">
        <v>0.159</v>
      </c>
      <c r="DK63" s="4">
        <v>0</v>
      </c>
      <c r="DL63" t="s">
        <v>93</v>
      </c>
      <c r="DM63" t="s">
        <v>503</v>
      </c>
      <c r="DN63" t="s">
        <v>353</v>
      </c>
      <c r="DO63" s="47" t="str">
        <f t="shared" si="0"/>
        <v>10</v>
      </c>
      <c r="DP63" s="47">
        <v>1</v>
      </c>
      <c r="DQ63" s="47">
        <v>0</v>
      </c>
      <c r="DR63" s="47">
        <f t="shared" ref="DR63:DR105" si="12">IF(AE63="",0,1)</f>
        <v>0</v>
      </c>
      <c r="DS63" s="47" t="s">
        <v>11</v>
      </c>
      <c r="DT63" s="47">
        <f>(BM63-BH63)/5/U63</f>
        <v>20.522388059701491</v>
      </c>
      <c r="DU63" s="48">
        <f t="shared" si="11"/>
        <v>104.72972972972973</v>
      </c>
      <c r="DW63" s="49">
        <f t="shared" si="3"/>
        <v>1.7499999999999988E-2</v>
      </c>
    </row>
    <row r="64" spans="1:127" ht="19.95" customHeight="1" x14ac:dyDescent="0.25">
      <c r="A64" s="3">
        <v>1173661</v>
      </c>
      <c r="B64" s="3" t="s">
        <v>524</v>
      </c>
      <c r="C64" s="4">
        <v>1</v>
      </c>
      <c r="D64" s="3">
        <v>1</v>
      </c>
      <c r="E64" s="4">
        <v>0</v>
      </c>
      <c r="F64" s="53">
        <v>43590</v>
      </c>
      <c r="G64" s="53">
        <v>43617</v>
      </c>
      <c r="H64" s="4">
        <v>27</v>
      </c>
      <c r="I64" s="4">
        <v>2</v>
      </c>
      <c r="J64" s="4"/>
      <c r="K64" s="4"/>
      <c r="L64" s="4" t="s">
        <v>320</v>
      </c>
      <c r="M64" s="4">
        <v>0</v>
      </c>
      <c r="N64" s="4">
        <v>0</v>
      </c>
      <c r="O64" s="4">
        <v>1</v>
      </c>
      <c r="P64" s="4">
        <v>0</v>
      </c>
      <c r="Q64" s="4">
        <v>6</v>
      </c>
      <c r="R64" s="4">
        <v>3</v>
      </c>
      <c r="S64" s="4">
        <v>1</v>
      </c>
      <c r="T64" s="4">
        <v>3.9</v>
      </c>
      <c r="U64" s="4">
        <v>3.83</v>
      </c>
      <c r="V64" s="4">
        <v>0</v>
      </c>
      <c r="W64" s="4">
        <v>0</v>
      </c>
      <c r="X64" s="4">
        <v>0</v>
      </c>
      <c r="Y64" s="4">
        <v>40.4</v>
      </c>
      <c r="Z64" s="4">
        <v>1</v>
      </c>
      <c r="AA64" s="4"/>
      <c r="AB64" s="4"/>
      <c r="AC64" s="4"/>
      <c r="AD64" s="4">
        <v>6</v>
      </c>
      <c r="AE64" s="4"/>
      <c r="AF64" s="4"/>
      <c r="AG64" s="4" t="s">
        <v>256</v>
      </c>
      <c r="AH64" s="53">
        <v>43593</v>
      </c>
      <c r="AI64" s="4">
        <v>9</v>
      </c>
      <c r="AJ64" s="4" t="s">
        <v>525</v>
      </c>
      <c r="AK64" s="4" t="s">
        <v>253</v>
      </c>
      <c r="AL64" s="4">
        <v>1</v>
      </c>
      <c r="AM64" s="4"/>
      <c r="AN64" s="4" t="s">
        <v>291</v>
      </c>
      <c r="AO64" s="4">
        <v>1</v>
      </c>
      <c r="AP64" s="4"/>
      <c r="AQ64" s="4" t="s">
        <v>274</v>
      </c>
      <c r="AR64" s="4"/>
      <c r="AS64" s="4"/>
      <c r="AT64" s="4" t="s">
        <v>509</v>
      </c>
      <c r="AU64" s="4">
        <v>4</v>
      </c>
      <c r="AV64" s="4">
        <v>1</v>
      </c>
      <c r="AW64" s="4">
        <v>4</v>
      </c>
      <c r="AX64" s="4">
        <v>1</v>
      </c>
      <c r="AY64" s="4" t="s">
        <v>352</v>
      </c>
      <c r="AZ64" s="53">
        <v>43594</v>
      </c>
      <c r="BA64" s="53">
        <v>43594</v>
      </c>
      <c r="BB64" s="53">
        <v>43594</v>
      </c>
      <c r="BC64" s="53">
        <v>43608</v>
      </c>
      <c r="BD64" s="4">
        <v>1</v>
      </c>
      <c r="BE64" s="4">
        <v>0</v>
      </c>
      <c r="BF64" s="4">
        <v>1</v>
      </c>
      <c r="BG64" s="4">
        <v>15</v>
      </c>
      <c r="BH64" s="4">
        <v>35</v>
      </c>
      <c r="BI64" s="4">
        <v>70</v>
      </c>
      <c r="BJ64" s="4">
        <v>135</v>
      </c>
      <c r="BK64" s="4">
        <v>160</v>
      </c>
      <c r="BL64" s="4">
        <v>240</v>
      </c>
      <c r="BM64" s="4">
        <v>390</v>
      </c>
      <c r="BN64" s="4">
        <v>455</v>
      </c>
      <c r="BO64" s="4">
        <v>480</v>
      </c>
      <c r="BP64" s="4"/>
      <c r="BQ64" s="4">
        <v>23</v>
      </c>
      <c r="BR64" s="4">
        <v>25</v>
      </c>
      <c r="BS64" s="4">
        <v>590</v>
      </c>
      <c r="BT64" s="4">
        <v>640</v>
      </c>
      <c r="BU64" s="4">
        <v>3.98</v>
      </c>
      <c r="BV64" s="4">
        <v>38.4</v>
      </c>
      <c r="BW64" s="4">
        <v>3</v>
      </c>
      <c r="BX64" s="4">
        <v>1</v>
      </c>
      <c r="BY64" s="4">
        <v>8</v>
      </c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>
        <v>5.6</v>
      </c>
      <c r="CK64" s="4">
        <v>251</v>
      </c>
      <c r="CL64" s="4">
        <v>140</v>
      </c>
      <c r="CM64" s="4">
        <v>53</v>
      </c>
      <c r="CN64" s="4">
        <v>41</v>
      </c>
      <c r="CO64" s="4">
        <v>1</v>
      </c>
      <c r="CP64" s="4">
        <v>5</v>
      </c>
      <c r="CQ64" s="4">
        <v>59</v>
      </c>
      <c r="CR64" s="4">
        <v>16.55</v>
      </c>
      <c r="CS64" s="4">
        <v>4.47</v>
      </c>
      <c r="CT64" s="4">
        <v>322</v>
      </c>
      <c r="CU64" s="4">
        <v>113</v>
      </c>
      <c r="CV64" s="4">
        <v>26</v>
      </c>
      <c r="CW64" s="4">
        <v>66</v>
      </c>
      <c r="CX64" s="4">
        <v>4</v>
      </c>
      <c r="CY64" s="4">
        <v>4</v>
      </c>
      <c r="CZ64" s="4" t="s">
        <v>268</v>
      </c>
      <c r="DA64" s="4">
        <v>0.224</v>
      </c>
      <c r="DB64" s="4">
        <v>8.51</v>
      </c>
      <c r="DC64" s="4">
        <v>470</v>
      </c>
      <c r="DD64" s="4">
        <v>99</v>
      </c>
      <c r="DE64" s="4">
        <v>36</v>
      </c>
      <c r="DF64" s="4">
        <v>54</v>
      </c>
      <c r="DG64" s="4">
        <v>4</v>
      </c>
      <c r="DH64" s="4">
        <v>6</v>
      </c>
      <c r="DI64" s="4" t="s">
        <v>268</v>
      </c>
      <c r="DJ64" s="4">
        <v>0.124</v>
      </c>
      <c r="DK64" s="4">
        <v>0</v>
      </c>
      <c r="DL64" t="s">
        <v>94</v>
      </c>
      <c r="DM64" t="s">
        <v>306</v>
      </c>
      <c r="DN64" t="s">
        <v>360</v>
      </c>
      <c r="DO64" s="47" t="str">
        <f t="shared" si="0"/>
        <v>14</v>
      </c>
      <c r="DP64" s="47">
        <v>1</v>
      </c>
      <c r="DQ64" s="47" t="s">
        <v>11</v>
      </c>
      <c r="DR64" s="47">
        <f t="shared" si="12"/>
        <v>0</v>
      </c>
      <c r="DS64" s="47">
        <v>1</v>
      </c>
      <c r="DT64" s="47">
        <f>(BO64-BH64)/7/U64</f>
        <v>16.598284222305111</v>
      </c>
      <c r="DU64" s="48">
        <f t="shared" si="11"/>
        <v>160.80402010050253</v>
      </c>
      <c r="DV64" s="47">
        <f>BQ64-BF64</f>
        <v>22</v>
      </c>
      <c r="DW64" s="49">
        <f t="shared" ref="DW64:DW105" si="13">(BU64-U64)/H64</f>
        <v>5.5555555555555523E-3</v>
      </c>
    </row>
    <row r="65" spans="1:127" ht="19.95" customHeight="1" x14ac:dyDescent="0.25">
      <c r="A65" s="3">
        <v>1177071</v>
      </c>
      <c r="B65" s="3" t="s">
        <v>526</v>
      </c>
      <c r="C65" s="4">
        <v>1</v>
      </c>
      <c r="D65" s="3">
        <v>2</v>
      </c>
      <c r="E65" s="4">
        <v>0</v>
      </c>
      <c r="F65" s="53">
        <v>43608</v>
      </c>
      <c r="G65" s="53">
        <v>43626</v>
      </c>
      <c r="H65" s="4">
        <v>18</v>
      </c>
      <c r="I65" s="4">
        <v>2</v>
      </c>
      <c r="J65" s="4"/>
      <c r="K65" s="4"/>
      <c r="L65" s="4" t="s">
        <v>320</v>
      </c>
      <c r="M65" s="4">
        <v>0</v>
      </c>
      <c r="N65" s="4">
        <v>0</v>
      </c>
      <c r="O65" s="4">
        <v>1</v>
      </c>
      <c r="P65" s="4">
        <v>0</v>
      </c>
      <c r="Q65" s="4">
        <v>4</v>
      </c>
      <c r="R65" s="4">
        <v>2</v>
      </c>
      <c r="S65" s="4" t="s">
        <v>13</v>
      </c>
      <c r="T65" s="4">
        <v>3.15</v>
      </c>
      <c r="U65" s="4">
        <v>2.7</v>
      </c>
      <c r="V65" s="4">
        <v>0</v>
      </c>
      <c r="W65" s="4">
        <v>0</v>
      </c>
      <c r="X65" s="4">
        <v>0</v>
      </c>
      <c r="Y65" s="4" t="s">
        <v>11</v>
      </c>
      <c r="Z65" s="4">
        <v>1</v>
      </c>
      <c r="AA65" s="4"/>
      <c r="AB65" s="4"/>
      <c r="AC65" s="4"/>
      <c r="AD65" s="4">
        <v>6</v>
      </c>
      <c r="AE65" s="4"/>
      <c r="AF65" s="4"/>
      <c r="AG65" s="4" t="s">
        <v>11</v>
      </c>
      <c r="AH65" s="53">
        <v>43608</v>
      </c>
      <c r="AI65" s="4">
        <v>4</v>
      </c>
      <c r="AJ65" s="4" t="s">
        <v>368</v>
      </c>
      <c r="AK65" s="4" t="s">
        <v>253</v>
      </c>
      <c r="AL65" s="4">
        <v>1</v>
      </c>
      <c r="AM65" s="4"/>
      <c r="AN65" s="4" t="s">
        <v>13</v>
      </c>
      <c r="AO65" s="4">
        <v>2</v>
      </c>
      <c r="AP65" s="4"/>
      <c r="AQ65" s="4" t="s">
        <v>386</v>
      </c>
      <c r="AR65" s="4"/>
      <c r="AS65" s="4"/>
      <c r="AT65" s="4" t="s">
        <v>357</v>
      </c>
      <c r="AU65" s="4">
        <v>4</v>
      </c>
      <c r="AV65" s="4">
        <v>1</v>
      </c>
      <c r="AW65" s="4">
        <v>4</v>
      </c>
      <c r="AX65" s="4">
        <v>1</v>
      </c>
      <c r="AY65" s="4" t="s">
        <v>527</v>
      </c>
      <c r="AZ65" s="53">
        <v>43608</v>
      </c>
      <c r="BA65" s="53">
        <v>43609</v>
      </c>
      <c r="BB65" s="53">
        <v>43608</v>
      </c>
      <c r="BC65" s="53">
        <v>43619</v>
      </c>
      <c r="BD65" s="4">
        <v>2</v>
      </c>
      <c r="BE65" s="4">
        <v>1</v>
      </c>
      <c r="BF65" s="4">
        <v>1</v>
      </c>
      <c r="BG65" s="4">
        <v>8</v>
      </c>
      <c r="BH65" s="4">
        <v>70</v>
      </c>
      <c r="BI65" s="4">
        <v>90</v>
      </c>
      <c r="BJ65" s="4">
        <v>160</v>
      </c>
      <c r="BK65" s="4">
        <v>190</v>
      </c>
      <c r="BL65" s="4">
        <v>270</v>
      </c>
      <c r="BM65" s="4">
        <v>340</v>
      </c>
      <c r="BN65" s="4">
        <v>345</v>
      </c>
      <c r="BO65" s="4">
        <v>340</v>
      </c>
      <c r="BP65" s="4"/>
      <c r="BQ65" s="4">
        <v>15</v>
      </c>
      <c r="BR65" s="4"/>
      <c r="BS65" s="4"/>
      <c r="BT65" s="4">
        <v>480</v>
      </c>
      <c r="BU65" s="4">
        <v>3.2</v>
      </c>
      <c r="BV65" s="4">
        <v>37.5</v>
      </c>
      <c r="BW65" s="4">
        <v>2</v>
      </c>
      <c r="BX65" s="4"/>
      <c r="BY65" s="4"/>
      <c r="BZ65" s="4"/>
      <c r="CA65" s="4"/>
      <c r="CB65" s="4"/>
      <c r="CC65" s="4"/>
      <c r="CD65" s="4"/>
      <c r="CE65" s="4"/>
      <c r="CF65" s="4">
        <v>2</v>
      </c>
      <c r="CG65" s="4"/>
      <c r="CH65" s="4" t="s">
        <v>255</v>
      </c>
      <c r="CI65" s="4"/>
      <c r="CJ65" s="4">
        <v>12.32</v>
      </c>
      <c r="CK65" s="4">
        <v>290</v>
      </c>
      <c r="CL65" s="4">
        <v>138</v>
      </c>
      <c r="CM65" s="4">
        <v>79</v>
      </c>
      <c r="CN65" s="4">
        <v>17</v>
      </c>
      <c r="CO65" s="4">
        <v>0</v>
      </c>
      <c r="CP65" s="4">
        <v>4</v>
      </c>
      <c r="CQ65" s="4" t="s">
        <v>268</v>
      </c>
      <c r="CR65" s="4">
        <v>0.438</v>
      </c>
      <c r="CS65" s="4">
        <v>25.36</v>
      </c>
      <c r="CT65" s="4">
        <v>620</v>
      </c>
      <c r="CU65" s="4">
        <v>149</v>
      </c>
      <c r="CV65" s="4">
        <v>58</v>
      </c>
      <c r="CW65" s="4">
        <v>36</v>
      </c>
      <c r="CX65" s="4">
        <v>3</v>
      </c>
      <c r="CY65" s="4">
        <v>3</v>
      </c>
      <c r="CZ65" s="4" t="s">
        <v>268</v>
      </c>
      <c r="DA65" s="4">
        <v>0.19600000000000001</v>
      </c>
      <c r="DB65" s="4">
        <v>11.65</v>
      </c>
      <c r="DC65" s="4">
        <v>440</v>
      </c>
      <c r="DD65" s="4">
        <v>118</v>
      </c>
      <c r="DE65" s="4">
        <v>35</v>
      </c>
      <c r="DF65" s="4">
        <v>59</v>
      </c>
      <c r="DG65" s="4">
        <v>1</v>
      </c>
      <c r="DH65" s="4">
        <v>5</v>
      </c>
      <c r="DI65" s="4" t="s">
        <v>268</v>
      </c>
      <c r="DJ65" s="4">
        <v>0.245</v>
      </c>
      <c r="DK65" s="4">
        <v>0</v>
      </c>
      <c r="DL65" t="s">
        <v>95</v>
      </c>
      <c r="DM65" t="s">
        <v>446</v>
      </c>
      <c r="DN65" t="s">
        <v>360</v>
      </c>
      <c r="DO65" s="47" t="str">
        <f t="shared" ref="DO65:DO100" si="14">IMSUB(BG65,BF65)</f>
        <v>7</v>
      </c>
      <c r="DP65" s="47">
        <v>1</v>
      </c>
      <c r="DQ65" s="47" t="s">
        <v>11</v>
      </c>
      <c r="DR65" s="47">
        <f t="shared" si="12"/>
        <v>0</v>
      </c>
      <c r="DS65" s="47" t="s">
        <v>11</v>
      </c>
      <c r="DT65" s="47">
        <f>(BO65-BH65)/7/U65</f>
        <v>14.285714285714285</v>
      </c>
      <c r="DU65" s="48">
        <f t="shared" si="11"/>
        <v>150</v>
      </c>
      <c r="DV65" s="47">
        <f>BQ65-BF65</f>
        <v>14</v>
      </c>
      <c r="DW65" s="49">
        <f t="shared" si="13"/>
        <v>2.7777777777777776E-2</v>
      </c>
    </row>
    <row r="66" spans="1:127" ht="19.95" customHeight="1" x14ac:dyDescent="0.25">
      <c r="A66" s="3">
        <v>1179042</v>
      </c>
      <c r="B66" s="3" t="s">
        <v>528</v>
      </c>
      <c r="C66" s="4">
        <v>1</v>
      </c>
      <c r="D66" s="3">
        <v>1</v>
      </c>
      <c r="E66" s="4">
        <v>0</v>
      </c>
      <c r="F66" s="53">
        <v>43617</v>
      </c>
      <c r="G66" s="53">
        <v>43637</v>
      </c>
      <c r="H66" s="4">
        <v>20</v>
      </c>
      <c r="I66" s="4">
        <v>2</v>
      </c>
      <c r="J66" s="4"/>
      <c r="K66" s="4"/>
      <c r="L66" s="4" t="s">
        <v>262</v>
      </c>
      <c r="M66" s="4">
        <v>0</v>
      </c>
      <c r="N66" s="4">
        <v>0</v>
      </c>
      <c r="O66" s="4">
        <v>1</v>
      </c>
      <c r="P66" s="4">
        <v>0</v>
      </c>
      <c r="Q66" s="4">
        <v>4</v>
      </c>
      <c r="R66" s="4">
        <v>3</v>
      </c>
      <c r="S66" s="4">
        <v>2</v>
      </c>
      <c r="T66" s="4">
        <v>3.65</v>
      </c>
      <c r="U66" s="4">
        <v>3.4</v>
      </c>
      <c r="V66" s="4">
        <v>0</v>
      </c>
      <c r="W66" s="4">
        <v>0</v>
      </c>
      <c r="X66" s="4">
        <v>0</v>
      </c>
      <c r="Y66" s="4">
        <v>39.4</v>
      </c>
      <c r="Z66" s="4">
        <v>1</v>
      </c>
      <c r="AA66" s="4"/>
      <c r="AB66" s="4"/>
      <c r="AC66" s="4"/>
      <c r="AD66" s="4" t="s">
        <v>11</v>
      </c>
      <c r="AE66" s="4"/>
      <c r="AF66" s="4"/>
      <c r="AG66" s="4" t="s">
        <v>11</v>
      </c>
      <c r="AH66" s="53">
        <v>43618</v>
      </c>
      <c r="AI66" s="4">
        <v>5</v>
      </c>
      <c r="AJ66" s="4" t="s">
        <v>349</v>
      </c>
      <c r="AK66" s="4" t="s">
        <v>397</v>
      </c>
      <c r="AL66" s="4">
        <v>1</v>
      </c>
      <c r="AM66" s="4"/>
      <c r="AN66" s="4" t="s">
        <v>13</v>
      </c>
      <c r="AO66" s="4"/>
      <c r="AP66" s="4"/>
      <c r="AQ66" s="4" t="s">
        <v>529</v>
      </c>
      <c r="AR66" s="4"/>
      <c r="AS66" s="4"/>
      <c r="AT66" s="4" t="s">
        <v>509</v>
      </c>
      <c r="AU66" s="4">
        <v>4</v>
      </c>
      <c r="AV66" s="4">
        <v>1</v>
      </c>
      <c r="AW66" s="4">
        <v>4</v>
      </c>
      <c r="AX66" s="4">
        <v>1</v>
      </c>
      <c r="AY66" s="4" t="s">
        <v>501</v>
      </c>
      <c r="AZ66" s="53">
        <v>43618</v>
      </c>
      <c r="BA66" s="53">
        <v>43619</v>
      </c>
      <c r="BB66" s="53">
        <v>43618</v>
      </c>
      <c r="BC66" s="53">
        <v>43630</v>
      </c>
      <c r="BD66" s="4">
        <v>1</v>
      </c>
      <c r="BE66" s="4">
        <v>0</v>
      </c>
      <c r="BF66" s="4">
        <v>1</v>
      </c>
      <c r="BG66" s="4">
        <v>12</v>
      </c>
      <c r="BH66" s="4">
        <v>35</v>
      </c>
      <c r="BI66" s="4">
        <v>55</v>
      </c>
      <c r="BJ66" s="4">
        <v>130</v>
      </c>
      <c r="BK66" s="4">
        <v>190</v>
      </c>
      <c r="BL66" s="4">
        <v>255</v>
      </c>
      <c r="BM66" s="4">
        <v>280</v>
      </c>
      <c r="BN66" s="4">
        <v>320</v>
      </c>
      <c r="BO66" s="4">
        <v>360</v>
      </c>
      <c r="BP66" s="4"/>
      <c r="BQ66" s="4"/>
      <c r="BR66" s="4"/>
      <c r="BS66" s="4"/>
      <c r="BT66" s="4">
        <v>370</v>
      </c>
      <c r="BU66" s="4">
        <v>3.64</v>
      </c>
      <c r="BV66" s="4"/>
      <c r="BW66" s="4"/>
      <c r="BX66" s="4"/>
      <c r="BY66" s="4" t="s">
        <v>259</v>
      </c>
      <c r="BZ66" s="4"/>
      <c r="CA66" s="4"/>
      <c r="CB66" s="4"/>
      <c r="CC66" s="4"/>
      <c r="CD66" s="4"/>
      <c r="CE66" s="4"/>
      <c r="CF66" s="4" t="s">
        <v>13</v>
      </c>
      <c r="CG66" s="4"/>
      <c r="CH66" s="4" t="s">
        <v>530</v>
      </c>
      <c r="CI66" s="4"/>
      <c r="CJ66" s="4">
        <v>8.6999999999999993</v>
      </c>
      <c r="CK66" s="4">
        <v>413</v>
      </c>
      <c r="CL66" s="4">
        <v>101</v>
      </c>
      <c r="CM66" s="4">
        <v>52</v>
      </c>
      <c r="CN66" s="4">
        <v>44</v>
      </c>
      <c r="CO66" s="4">
        <v>0</v>
      </c>
      <c r="CP66" s="4">
        <v>4</v>
      </c>
      <c r="CQ66" s="4">
        <v>114</v>
      </c>
      <c r="CR66" s="4">
        <v>1.72</v>
      </c>
      <c r="CS66" s="4">
        <v>9.89</v>
      </c>
      <c r="CT66" s="4">
        <v>510</v>
      </c>
      <c r="CU66" s="4">
        <v>133</v>
      </c>
      <c r="CV66" s="4">
        <v>43</v>
      </c>
      <c r="CW66" s="4">
        <v>47</v>
      </c>
      <c r="CX66" s="4">
        <v>4</v>
      </c>
      <c r="CY66" s="4">
        <v>6</v>
      </c>
      <c r="CZ66" s="4" t="s">
        <v>268</v>
      </c>
      <c r="DA66" s="4">
        <v>0.158</v>
      </c>
      <c r="DB66" s="4">
        <v>9.16</v>
      </c>
      <c r="DC66" s="4">
        <v>173</v>
      </c>
      <c r="DD66" s="4">
        <v>105</v>
      </c>
      <c r="DE66" s="4">
        <v>38</v>
      </c>
      <c r="DF66" s="4">
        <v>55</v>
      </c>
      <c r="DG66" s="4">
        <v>3</v>
      </c>
      <c r="DH66" s="4">
        <v>4</v>
      </c>
      <c r="DI66" s="4" t="s">
        <v>268</v>
      </c>
      <c r="DJ66" s="4">
        <v>0.152</v>
      </c>
      <c r="DK66" s="4">
        <v>0</v>
      </c>
      <c r="DL66" t="s">
        <v>96</v>
      </c>
      <c r="DM66" t="s">
        <v>306</v>
      </c>
      <c r="DN66" t="s">
        <v>360</v>
      </c>
      <c r="DO66" s="47" t="str">
        <f t="shared" si="14"/>
        <v>11</v>
      </c>
      <c r="DP66" s="47">
        <v>1</v>
      </c>
      <c r="DQ66" s="47" t="s">
        <v>11</v>
      </c>
      <c r="DR66" s="47">
        <f t="shared" si="12"/>
        <v>0</v>
      </c>
      <c r="DS66" s="47" t="s">
        <v>11</v>
      </c>
      <c r="DT66" s="47">
        <f>(BO66-BH66)/7/U66</f>
        <v>13.655462184873951</v>
      </c>
      <c r="DU66" s="48">
        <f t="shared" si="11"/>
        <v>101.64835164835165</v>
      </c>
      <c r="DW66" s="49">
        <f t="shared" si="13"/>
        <v>1.2000000000000011E-2</v>
      </c>
    </row>
    <row r="67" spans="1:127" ht="19.95" customHeight="1" x14ac:dyDescent="0.25">
      <c r="A67" s="3">
        <v>1181723</v>
      </c>
      <c r="B67" s="3" t="s">
        <v>531</v>
      </c>
      <c r="C67" s="4">
        <v>1</v>
      </c>
      <c r="D67" s="3">
        <v>1</v>
      </c>
      <c r="E67" s="4">
        <v>0</v>
      </c>
      <c r="F67" s="53">
        <v>43631</v>
      </c>
      <c r="G67" s="53">
        <v>43652</v>
      </c>
      <c r="H67" s="4">
        <v>21</v>
      </c>
      <c r="I67" s="4">
        <v>2</v>
      </c>
      <c r="J67" s="4"/>
      <c r="K67" s="4"/>
      <c r="L67" s="4" t="s">
        <v>320</v>
      </c>
      <c r="M67" s="4">
        <v>0</v>
      </c>
      <c r="N67" s="4">
        <v>0</v>
      </c>
      <c r="O67" s="4">
        <v>1</v>
      </c>
      <c r="P67" s="4">
        <v>0</v>
      </c>
      <c r="Q67" s="4">
        <v>7</v>
      </c>
      <c r="R67" s="4">
        <v>6</v>
      </c>
      <c r="S67" s="4" t="s">
        <v>13</v>
      </c>
      <c r="T67" s="4">
        <v>2.97</v>
      </c>
      <c r="U67" s="4">
        <v>2.94</v>
      </c>
      <c r="V67" s="4">
        <v>1</v>
      </c>
      <c r="W67" s="4">
        <v>0</v>
      </c>
      <c r="X67" s="4">
        <v>0</v>
      </c>
      <c r="Y67" s="4">
        <v>37</v>
      </c>
      <c r="Z67" s="4">
        <v>1</v>
      </c>
      <c r="AA67" s="4">
        <v>10</v>
      </c>
      <c r="AB67" s="4">
        <v>10</v>
      </c>
      <c r="AC67" s="4">
        <v>10</v>
      </c>
      <c r="AD67" s="4">
        <v>1</v>
      </c>
      <c r="AE67" s="4"/>
      <c r="AF67" s="4"/>
      <c r="AG67" s="4" t="s">
        <v>320</v>
      </c>
      <c r="AH67" s="53">
        <v>43631</v>
      </c>
      <c r="AI67" s="4">
        <v>7</v>
      </c>
      <c r="AJ67" s="4" t="s">
        <v>532</v>
      </c>
      <c r="AK67" s="4" t="s">
        <v>310</v>
      </c>
      <c r="AL67" s="4">
        <v>1</v>
      </c>
      <c r="AM67" s="4"/>
      <c r="AN67" s="4" t="s">
        <v>533</v>
      </c>
      <c r="AO67" s="4"/>
      <c r="AP67" s="58" t="s">
        <v>534</v>
      </c>
      <c r="AQ67" s="4"/>
      <c r="AR67" s="4"/>
      <c r="AS67" s="4"/>
      <c r="AT67" s="4" t="s">
        <v>357</v>
      </c>
      <c r="AU67" s="4">
        <v>4</v>
      </c>
      <c r="AV67" s="4">
        <v>1</v>
      </c>
      <c r="AW67" s="4">
        <v>4</v>
      </c>
      <c r="AX67" s="4">
        <v>1</v>
      </c>
      <c r="AY67" s="4" t="s">
        <v>521</v>
      </c>
      <c r="AZ67" s="53">
        <v>43632</v>
      </c>
      <c r="BA67" s="53">
        <v>43633</v>
      </c>
      <c r="BB67" s="53">
        <v>43632</v>
      </c>
      <c r="BC67" s="53">
        <v>43648</v>
      </c>
      <c r="BD67" s="4">
        <v>1</v>
      </c>
      <c r="BE67" s="4">
        <v>0</v>
      </c>
      <c r="BF67" s="4">
        <v>1</v>
      </c>
      <c r="BG67" s="4">
        <v>13</v>
      </c>
      <c r="BH67" s="4">
        <v>50</v>
      </c>
      <c r="BI67" s="4">
        <v>110</v>
      </c>
      <c r="BJ67" s="4">
        <v>190</v>
      </c>
      <c r="BK67" s="4">
        <v>270</v>
      </c>
      <c r="BL67" s="4">
        <v>320</v>
      </c>
      <c r="BM67" s="4">
        <v>320</v>
      </c>
      <c r="BN67" s="4">
        <v>320</v>
      </c>
      <c r="BO67" s="4">
        <v>335</v>
      </c>
      <c r="BP67" s="4"/>
      <c r="BQ67" s="4">
        <v>17</v>
      </c>
      <c r="BR67" s="4"/>
      <c r="BS67" s="4"/>
      <c r="BT67" s="4">
        <v>360</v>
      </c>
      <c r="BU67" s="4">
        <v>3.11</v>
      </c>
      <c r="BV67" s="4">
        <v>37.799999999999997</v>
      </c>
      <c r="BW67" s="4">
        <v>2</v>
      </c>
      <c r="BX67" s="59">
        <v>8</v>
      </c>
      <c r="BY67" s="4"/>
      <c r="BZ67" s="4"/>
      <c r="CA67" s="4"/>
      <c r="CB67" s="4"/>
      <c r="CC67" s="4"/>
      <c r="CD67" s="4"/>
      <c r="CE67" s="4"/>
      <c r="CF67" s="4">
        <v>2</v>
      </c>
      <c r="CG67" s="4"/>
      <c r="CH67" s="4"/>
      <c r="CI67" s="4"/>
      <c r="CJ67" s="4">
        <v>4.95</v>
      </c>
      <c r="CK67" s="4">
        <v>160</v>
      </c>
      <c r="CL67" s="4">
        <v>138</v>
      </c>
      <c r="CM67" s="4">
        <v>52</v>
      </c>
      <c r="CN67" s="4">
        <v>39</v>
      </c>
      <c r="CO67" s="4">
        <v>2</v>
      </c>
      <c r="CP67" s="4">
        <v>4</v>
      </c>
      <c r="CQ67" s="4">
        <v>53</v>
      </c>
      <c r="CR67" s="4">
        <v>9.9600000000000009</v>
      </c>
      <c r="CS67" s="4">
        <v>12.02</v>
      </c>
      <c r="CT67" s="4">
        <v>423</v>
      </c>
      <c r="CU67" s="4">
        <v>102</v>
      </c>
      <c r="CV67" s="4">
        <v>60</v>
      </c>
      <c r="CW67" s="4">
        <v>30</v>
      </c>
      <c r="CX67" s="4">
        <v>4</v>
      </c>
      <c r="CY67" s="4">
        <v>6</v>
      </c>
      <c r="CZ67" s="4">
        <v>10</v>
      </c>
      <c r="DA67" s="4">
        <v>0.22600000000000001</v>
      </c>
      <c r="DB67" s="4">
        <v>6.5</v>
      </c>
      <c r="DC67" s="4">
        <v>296</v>
      </c>
      <c r="DD67" s="4">
        <v>86</v>
      </c>
      <c r="DE67" s="4">
        <v>27</v>
      </c>
      <c r="DF67" s="4">
        <v>61</v>
      </c>
      <c r="DG67" s="4">
        <v>7</v>
      </c>
      <c r="DH67" s="4">
        <v>5</v>
      </c>
      <c r="DI67" s="4" t="s">
        <v>268</v>
      </c>
      <c r="DJ67" s="4">
        <v>0.187</v>
      </c>
      <c r="DK67" s="4">
        <v>0</v>
      </c>
      <c r="DL67" t="s">
        <v>95</v>
      </c>
      <c r="DO67" s="47" t="str">
        <f t="shared" si="14"/>
        <v>12</v>
      </c>
      <c r="DP67" s="47">
        <v>1</v>
      </c>
      <c r="DQ67" s="47">
        <v>0</v>
      </c>
      <c r="DR67" s="47">
        <f t="shared" si="12"/>
        <v>0</v>
      </c>
      <c r="DS67" s="47">
        <v>0</v>
      </c>
      <c r="DT67" s="47">
        <f>(BO67-BH67)/7/U67</f>
        <v>13.848396501457726</v>
      </c>
      <c r="DU67" s="48">
        <f t="shared" si="11"/>
        <v>115.7556270096463</v>
      </c>
      <c r="DV67" s="47">
        <f>BQ67-BF67</f>
        <v>16</v>
      </c>
      <c r="DW67" s="49">
        <f t="shared" si="13"/>
        <v>8.0952380952380911E-3</v>
      </c>
    </row>
    <row r="68" spans="1:127" ht="19.95" customHeight="1" x14ac:dyDescent="0.25">
      <c r="A68" s="3">
        <v>1182335</v>
      </c>
      <c r="B68" s="3" t="s">
        <v>535</v>
      </c>
      <c r="C68" s="4">
        <v>1</v>
      </c>
      <c r="D68" s="3">
        <v>2</v>
      </c>
      <c r="E68" s="4">
        <v>0</v>
      </c>
      <c r="F68" s="53">
        <v>43634</v>
      </c>
      <c r="G68" s="53">
        <v>43654</v>
      </c>
      <c r="H68" s="4">
        <v>20</v>
      </c>
      <c r="I68" s="4">
        <v>2</v>
      </c>
      <c r="J68" s="4"/>
      <c r="K68" s="4"/>
      <c r="L68" s="4" t="s">
        <v>262</v>
      </c>
      <c r="M68" s="4">
        <v>0</v>
      </c>
      <c r="N68" s="4">
        <v>0</v>
      </c>
      <c r="O68" s="4">
        <v>1</v>
      </c>
      <c r="P68" s="4">
        <v>0</v>
      </c>
      <c r="Q68" s="4">
        <v>4</v>
      </c>
      <c r="R68" s="4">
        <v>2</v>
      </c>
      <c r="S68" s="4" t="s">
        <v>26</v>
      </c>
      <c r="T68" s="4">
        <v>3.5</v>
      </c>
      <c r="U68" s="4">
        <v>3.28</v>
      </c>
      <c r="V68" s="4">
        <v>0</v>
      </c>
      <c r="W68" s="4">
        <v>0</v>
      </c>
      <c r="X68" s="4">
        <v>0</v>
      </c>
      <c r="Y68" s="4">
        <v>38.9</v>
      </c>
      <c r="Z68" s="4">
        <v>1</v>
      </c>
      <c r="AA68" s="4">
        <v>10</v>
      </c>
      <c r="AB68" s="4">
        <v>10</v>
      </c>
      <c r="AC68" s="4">
        <v>10</v>
      </c>
      <c r="AD68" s="4">
        <v>6</v>
      </c>
      <c r="AE68" s="4"/>
      <c r="AF68" s="4"/>
      <c r="AG68" s="4" t="s">
        <v>256</v>
      </c>
      <c r="AH68" s="53">
        <v>43634</v>
      </c>
      <c r="AI68" s="4">
        <v>4</v>
      </c>
      <c r="AJ68" s="4" t="s">
        <v>536</v>
      </c>
      <c r="AK68" s="4" t="s">
        <v>253</v>
      </c>
      <c r="AL68" s="4">
        <v>1</v>
      </c>
      <c r="AM68" s="4"/>
      <c r="AN68" s="4" t="s">
        <v>291</v>
      </c>
      <c r="AO68" s="4">
        <v>1</v>
      </c>
      <c r="AP68" s="4"/>
      <c r="AQ68" s="4" t="s">
        <v>274</v>
      </c>
      <c r="AR68" s="4"/>
      <c r="AS68" s="4"/>
      <c r="AT68" s="4" t="s">
        <v>509</v>
      </c>
      <c r="AU68" s="4" t="s">
        <v>67</v>
      </c>
      <c r="AV68" s="4">
        <v>1</v>
      </c>
      <c r="AW68" s="4" t="s">
        <v>67</v>
      </c>
      <c r="AX68" s="4">
        <v>1</v>
      </c>
      <c r="AY68" s="4" t="s">
        <v>527</v>
      </c>
      <c r="AZ68" s="53">
        <v>43634</v>
      </c>
      <c r="BA68" s="53">
        <v>43635</v>
      </c>
      <c r="BB68" s="53">
        <v>43634</v>
      </c>
      <c r="BC68" s="53">
        <v>43649</v>
      </c>
      <c r="BD68" s="4">
        <v>1</v>
      </c>
      <c r="BE68" s="4">
        <v>0</v>
      </c>
      <c r="BF68" s="4">
        <v>1</v>
      </c>
      <c r="BG68" s="4">
        <v>10</v>
      </c>
      <c r="BH68" s="4">
        <v>35</v>
      </c>
      <c r="BI68" s="4">
        <v>55</v>
      </c>
      <c r="BJ68" s="4">
        <v>95</v>
      </c>
      <c r="BK68" s="4">
        <v>140</v>
      </c>
      <c r="BL68" s="4">
        <v>230</v>
      </c>
      <c r="BM68" s="4">
        <v>280</v>
      </c>
      <c r="BN68" s="4">
        <v>355</v>
      </c>
      <c r="BO68" s="4">
        <v>415</v>
      </c>
      <c r="BP68" s="4"/>
      <c r="BQ68" s="4">
        <v>20</v>
      </c>
      <c r="BR68" s="4"/>
      <c r="BS68" s="4"/>
      <c r="BT68" s="4">
        <v>495</v>
      </c>
      <c r="BU68" s="4">
        <v>3.45</v>
      </c>
      <c r="BV68" s="4">
        <v>38.9</v>
      </c>
      <c r="BW68" s="4">
        <v>1</v>
      </c>
      <c r="BX68" s="4" t="s">
        <v>390</v>
      </c>
      <c r="BY68" s="4" t="s">
        <v>537</v>
      </c>
      <c r="BZ68" s="4"/>
      <c r="CA68" s="4"/>
      <c r="CB68" s="4"/>
      <c r="CC68" s="4"/>
      <c r="CD68" s="4"/>
      <c r="CE68" s="4"/>
      <c r="CF68" s="4">
        <v>2</v>
      </c>
      <c r="CG68" s="4"/>
      <c r="CH68" s="4" t="s">
        <v>255</v>
      </c>
      <c r="CI68" s="4"/>
      <c r="CJ68" s="4">
        <v>23.08</v>
      </c>
      <c r="CK68" s="4">
        <v>324</v>
      </c>
      <c r="CL68" s="4">
        <v>142</v>
      </c>
      <c r="CM68" s="4">
        <v>79</v>
      </c>
      <c r="CN68" s="4">
        <v>12</v>
      </c>
      <c r="CO68" s="4">
        <v>1</v>
      </c>
      <c r="CP68" s="4">
        <v>8</v>
      </c>
      <c r="CQ68" s="4">
        <v>45</v>
      </c>
      <c r="CR68" s="4">
        <v>5.72</v>
      </c>
      <c r="CS68" s="4">
        <v>24.97</v>
      </c>
      <c r="CT68" s="4">
        <v>405</v>
      </c>
      <c r="CU68" s="4">
        <v>100</v>
      </c>
      <c r="CV68" s="4">
        <v>74</v>
      </c>
      <c r="CW68" s="4">
        <v>17</v>
      </c>
      <c r="CX68" s="4">
        <v>2</v>
      </c>
      <c r="CY68" s="4">
        <v>7</v>
      </c>
      <c r="CZ68" s="4">
        <v>16</v>
      </c>
      <c r="DA68" s="4">
        <v>0.16700000000000001</v>
      </c>
      <c r="DB68" s="4">
        <v>18.41</v>
      </c>
      <c r="DC68" s="4">
        <v>481</v>
      </c>
      <c r="DD68" s="4">
        <v>100</v>
      </c>
      <c r="DE68" s="4">
        <v>43</v>
      </c>
      <c r="DF68" s="4">
        <v>50</v>
      </c>
      <c r="DG68" s="4">
        <v>2</v>
      </c>
      <c r="DH68" s="4">
        <v>5</v>
      </c>
      <c r="DI68" s="4" t="s">
        <v>268</v>
      </c>
      <c r="DJ68" s="4">
        <v>0.18</v>
      </c>
      <c r="DK68" s="4">
        <v>0</v>
      </c>
      <c r="DL68" t="s">
        <v>97</v>
      </c>
      <c r="DM68" t="s">
        <v>306</v>
      </c>
      <c r="DN68" t="s">
        <v>360</v>
      </c>
      <c r="DO68" s="47" t="str">
        <f t="shared" si="14"/>
        <v>9</v>
      </c>
      <c r="DP68" s="47">
        <v>1</v>
      </c>
      <c r="DQ68" s="47">
        <v>0</v>
      </c>
      <c r="DR68" s="47">
        <f t="shared" si="12"/>
        <v>0</v>
      </c>
      <c r="DS68" s="47">
        <v>1</v>
      </c>
      <c r="DT68" s="47">
        <f>(BO68-BH68)/7/U68</f>
        <v>16.550522648083625</v>
      </c>
      <c r="DU68" s="48">
        <f t="shared" si="11"/>
        <v>143.47826086956522</v>
      </c>
      <c r="DV68" s="47">
        <f>BQ68-BF68</f>
        <v>19</v>
      </c>
      <c r="DW68" s="49">
        <f t="shared" si="13"/>
        <v>8.500000000000018E-3</v>
      </c>
    </row>
    <row r="69" spans="1:127" ht="19.95" customHeight="1" x14ac:dyDescent="0.25">
      <c r="A69" s="30">
        <v>1188176</v>
      </c>
      <c r="B69" s="30" t="s">
        <v>538</v>
      </c>
      <c r="C69" s="60">
        <v>1</v>
      </c>
      <c r="D69" s="30">
        <v>2</v>
      </c>
      <c r="E69">
        <v>0</v>
      </c>
      <c r="F69" s="61">
        <v>43663</v>
      </c>
      <c r="G69" s="61">
        <v>43680</v>
      </c>
      <c r="H69">
        <v>17</v>
      </c>
      <c r="I69">
        <v>2</v>
      </c>
      <c r="L69" t="s">
        <v>320</v>
      </c>
      <c r="M69">
        <v>0</v>
      </c>
      <c r="N69">
        <v>0</v>
      </c>
      <c r="O69">
        <v>1</v>
      </c>
      <c r="P69">
        <v>0</v>
      </c>
      <c r="Q69">
        <v>5</v>
      </c>
      <c r="R69">
        <v>5</v>
      </c>
      <c r="S69" t="s">
        <v>27</v>
      </c>
      <c r="T69">
        <v>2.38</v>
      </c>
      <c r="U69">
        <v>2.2799999999999998</v>
      </c>
      <c r="V69">
        <v>0</v>
      </c>
      <c r="W69">
        <v>0</v>
      </c>
      <c r="X69">
        <v>0</v>
      </c>
      <c r="Y69">
        <v>37.4</v>
      </c>
      <c r="Z69">
        <v>1</v>
      </c>
      <c r="AA69">
        <v>10</v>
      </c>
      <c r="AB69">
        <v>10</v>
      </c>
      <c r="AC69">
        <v>10</v>
      </c>
      <c r="AD69">
        <v>2</v>
      </c>
      <c r="AE69">
        <v>6</v>
      </c>
      <c r="AG69" t="s">
        <v>11</v>
      </c>
      <c r="AH69" s="61">
        <v>43663</v>
      </c>
      <c r="AI69">
        <v>5</v>
      </c>
      <c r="AJ69" t="s">
        <v>539</v>
      </c>
      <c r="AK69" t="s">
        <v>253</v>
      </c>
      <c r="AL69">
        <v>1</v>
      </c>
      <c r="AN69">
        <v>3</v>
      </c>
      <c r="AP69">
        <v>2</v>
      </c>
      <c r="AQ69" t="s">
        <v>350</v>
      </c>
      <c r="AT69" t="s">
        <v>357</v>
      </c>
      <c r="AU69" t="s">
        <v>67</v>
      </c>
      <c r="AV69">
        <v>1</v>
      </c>
      <c r="AW69" t="s">
        <v>67</v>
      </c>
      <c r="AX69">
        <v>1</v>
      </c>
      <c r="AY69" t="s">
        <v>275</v>
      </c>
      <c r="AZ69" s="61">
        <v>43663</v>
      </c>
      <c r="BA69" s="61">
        <v>43664</v>
      </c>
      <c r="BB69" s="61">
        <v>43663</v>
      </c>
      <c r="BC69" s="61">
        <v>43670</v>
      </c>
      <c r="BD69">
        <v>1</v>
      </c>
      <c r="BE69">
        <v>0</v>
      </c>
      <c r="BF69">
        <v>1</v>
      </c>
      <c r="BG69">
        <v>11</v>
      </c>
      <c r="BH69">
        <v>70</v>
      </c>
      <c r="BI69">
        <v>110</v>
      </c>
      <c r="BJ69">
        <v>190</v>
      </c>
      <c r="BK69">
        <v>270</v>
      </c>
      <c r="BL69">
        <v>335</v>
      </c>
      <c r="BM69">
        <v>335</v>
      </c>
      <c r="BN69">
        <v>430</v>
      </c>
      <c r="BT69">
        <v>430</v>
      </c>
      <c r="BU69">
        <v>2.7</v>
      </c>
      <c r="BV69">
        <v>37.6</v>
      </c>
      <c r="BW69">
        <v>1</v>
      </c>
      <c r="BX69" t="s">
        <v>273</v>
      </c>
      <c r="CJ69">
        <v>17.059999999999999</v>
      </c>
      <c r="CK69">
        <v>436</v>
      </c>
      <c r="CL69">
        <v>145</v>
      </c>
      <c r="CM69">
        <v>86</v>
      </c>
      <c r="CN69">
        <v>10</v>
      </c>
      <c r="CO69">
        <v>0</v>
      </c>
      <c r="CP69">
        <v>4</v>
      </c>
      <c r="CQ69">
        <v>32</v>
      </c>
      <c r="CR69">
        <v>13.08</v>
      </c>
      <c r="CS69">
        <v>13.72</v>
      </c>
      <c r="CT69">
        <v>781</v>
      </c>
      <c r="CU69">
        <v>122</v>
      </c>
      <c r="CV69">
        <v>34.6</v>
      </c>
      <c r="CW69">
        <v>45</v>
      </c>
      <c r="CX69">
        <v>17</v>
      </c>
      <c r="CY69">
        <v>3</v>
      </c>
      <c r="CZ69" t="s">
        <v>268</v>
      </c>
      <c r="DA69">
        <v>9.9000000000000005E-2</v>
      </c>
      <c r="DB69">
        <v>15.42</v>
      </c>
      <c r="DC69">
        <v>688</v>
      </c>
      <c r="DD69">
        <v>114</v>
      </c>
      <c r="DE69">
        <v>27</v>
      </c>
      <c r="DF69">
        <v>51</v>
      </c>
      <c r="DG69">
        <v>19</v>
      </c>
      <c r="DH69">
        <v>3</v>
      </c>
      <c r="DI69" t="s">
        <v>268</v>
      </c>
      <c r="DJ69">
        <v>0.128</v>
      </c>
      <c r="DK69">
        <v>0</v>
      </c>
      <c r="DM69" t="s">
        <v>306</v>
      </c>
      <c r="DN69" t="s">
        <v>540</v>
      </c>
      <c r="DO69" s="47" t="str">
        <f t="shared" si="14"/>
        <v>10</v>
      </c>
      <c r="DP69" s="47">
        <v>1</v>
      </c>
      <c r="DQ69" s="47">
        <v>0</v>
      </c>
      <c r="DR69" s="47">
        <f t="shared" si="12"/>
        <v>1</v>
      </c>
      <c r="DS69" s="47" t="s">
        <v>11</v>
      </c>
      <c r="DT69" s="47">
        <f>(BN69-BH69)/6/U69</f>
        <v>26.315789473684212</v>
      </c>
      <c r="DU69" s="48">
        <f t="shared" si="11"/>
        <v>159.25925925925924</v>
      </c>
      <c r="DW69" s="49">
        <f t="shared" si="13"/>
        <v>2.4705882352941199E-2</v>
      </c>
    </row>
    <row r="70" spans="1:127" ht="19.95" customHeight="1" x14ac:dyDescent="0.25">
      <c r="A70" s="30">
        <v>1186867</v>
      </c>
      <c r="B70" s="30" t="s">
        <v>541</v>
      </c>
      <c r="C70" s="60">
        <v>1</v>
      </c>
      <c r="D70" s="30">
        <v>1</v>
      </c>
      <c r="E70">
        <v>0</v>
      </c>
      <c r="F70" s="61">
        <v>43656</v>
      </c>
      <c r="G70" s="61">
        <v>43693</v>
      </c>
      <c r="H70">
        <v>37</v>
      </c>
      <c r="I70">
        <v>2</v>
      </c>
      <c r="K70" t="s">
        <v>506</v>
      </c>
      <c r="L70" t="s">
        <v>320</v>
      </c>
      <c r="M70">
        <v>0</v>
      </c>
      <c r="N70">
        <v>0</v>
      </c>
      <c r="O70">
        <v>1</v>
      </c>
      <c r="P70">
        <v>0</v>
      </c>
      <c r="Q70">
        <v>9</v>
      </c>
      <c r="R70">
        <v>8</v>
      </c>
      <c r="S70" t="s">
        <v>28</v>
      </c>
      <c r="T70">
        <v>3.05</v>
      </c>
      <c r="U70">
        <v>3.18</v>
      </c>
      <c r="V70">
        <v>0</v>
      </c>
      <c r="W70">
        <v>0</v>
      </c>
      <c r="X70">
        <v>0</v>
      </c>
      <c r="Y70">
        <v>39.9</v>
      </c>
      <c r="Z70">
        <v>0</v>
      </c>
      <c r="AA70">
        <v>10</v>
      </c>
      <c r="AC70">
        <v>10</v>
      </c>
      <c r="AD70">
        <v>2</v>
      </c>
      <c r="AE70">
        <v>4</v>
      </c>
      <c r="AG70" t="s">
        <v>256</v>
      </c>
      <c r="AH70" s="61">
        <v>43656</v>
      </c>
      <c r="AI70">
        <v>9</v>
      </c>
      <c r="AJ70" t="s">
        <v>532</v>
      </c>
      <c r="AK70" t="s">
        <v>253</v>
      </c>
      <c r="AL70">
        <v>1</v>
      </c>
      <c r="AN70" t="s">
        <v>542</v>
      </c>
      <c r="AO70">
        <v>1</v>
      </c>
      <c r="AQ70" t="s">
        <v>529</v>
      </c>
      <c r="AS70">
        <v>120</v>
      </c>
      <c r="AT70" t="s">
        <v>509</v>
      </c>
      <c r="AU70">
        <v>4</v>
      </c>
      <c r="AV70">
        <v>1</v>
      </c>
      <c r="AW70">
        <v>4</v>
      </c>
      <c r="AX70">
        <v>1</v>
      </c>
      <c r="AY70" t="s">
        <v>352</v>
      </c>
      <c r="AZ70" s="61">
        <v>43656</v>
      </c>
      <c r="BA70" s="61">
        <v>43656</v>
      </c>
      <c r="BB70" s="61">
        <v>43656</v>
      </c>
      <c r="BC70" s="61">
        <v>43677</v>
      </c>
      <c r="BD70">
        <v>3</v>
      </c>
      <c r="BE70">
        <v>0</v>
      </c>
      <c r="BF70">
        <v>1</v>
      </c>
      <c r="BG70">
        <v>21</v>
      </c>
      <c r="BH70">
        <v>35</v>
      </c>
      <c r="BI70">
        <v>55</v>
      </c>
      <c r="BJ70">
        <v>110</v>
      </c>
      <c r="BK70">
        <v>190</v>
      </c>
      <c r="BL70">
        <v>270</v>
      </c>
      <c r="BM70">
        <v>350</v>
      </c>
      <c r="BN70">
        <v>430</v>
      </c>
      <c r="BO70">
        <v>510</v>
      </c>
      <c r="BQ70">
        <v>36</v>
      </c>
      <c r="BR70">
        <v>37</v>
      </c>
      <c r="BS70">
        <v>640</v>
      </c>
      <c r="BT70">
        <v>640</v>
      </c>
      <c r="BU70">
        <v>3.65</v>
      </c>
      <c r="BV70">
        <v>37.5</v>
      </c>
      <c r="BW70">
        <v>1</v>
      </c>
      <c r="BX70">
        <v>1</v>
      </c>
      <c r="BZ70">
        <v>0</v>
      </c>
      <c r="CA70">
        <v>1</v>
      </c>
      <c r="CB70">
        <v>1</v>
      </c>
      <c r="CD70">
        <v>1</v>
      </c>
      <c r="CE70">
        <v>0</v>
      </c>
      <c r="CF70" t="s">
        <v>13</v>
      </c>
      <c r="CG70" t="s">
        <v>445</v>
      </c>
      <c r="CJ70">
        <v>0.91</v>
      </c>
      <c r="CK70">
        <v>430</v>
      </c>
      <c r="CL70">
        <v>104</v>
      </c>
      <c r="CM70">
        <v>41</v>
      </c>
      <c r="CN70">
        <v>55</v>
      </c>
      <c r="CO70">
        <v>0</v>
      </c>
      <c r="CP70">
        <v>3</v>
      </c>
      <c r="CQ70">
        <v>86</v>
      </c>
      <c r="CR70">
        <v>52.81</v>
      </c>
      <c r="CS70">
        <v>9.56</v>
      </c>
      <c r="CT70">
        <v>286</v>
      </c>
      <c r="CU70">
        <v>107</v>
      </c>
      <c r="CV70">
        <v>61</v>
      </c>
      <c r="CW70">
        <v>26</v>
      </c>
      <c r="CX70">
        <v>6</v>
      </c>
      <c r="CY70">
        <v>6</v>
      </c>
      <c r="CZ70">
        <v>24</v>
      </c>
      <c r="DA70">
        <v>0.36799999999999999</v>
      </c>
      <c r="DB70">
        <v>7.08</v>
      </c>
      <c r="DC70">
        <v>369</v>
      </c>
      <c r="DD70">
        <v>109</v>
      </c>
      <c r="DE70">
        <v>49</v>
      </c>
      <c r="DF70">
        <v>38</v>
      </c>
      <c r="DG70">
        <v>5</v>
      </c>
      <c r="DH70">
        <v>8</v>
      </c>
      <c r="DI70" t="s">
        <v>268</v>
      </c>
      <c r="DJ70">
        <v>0.20599999999999999</v>
      </c>
      <c r="DK70">
        <v>0</v>
      </c>
      <c r="DL70" t="s">
        <v>98</v>
      </c>
      <c r="DM70" t="s">
        <v>543</v>
      </c>
      <c r="DN70" t="s">
        <v>544</v>
      </c>
      <c r="DO70" s="47" t="str">
        <f t="shared" si="14"/>
        <v>20</v>
      </c>
      <c r="DP70" s="47">
        <v>1</v>
      </c>
      <c r="DQ70" s="47">
        <v>0</v>
      </c>
      <c r="DR70" s="47">
        <f t="shared" si="12"/>
        <v>1</v>
      </c>
      <c r="DS70" s="47">
        <v>1</v>
      </c>
      <c r="DT70" s="47">
        <f t="shared" ref="DT70:DT75" si="15">(BO70-BH70)/7/U70</f>
        <v>21.338724168912847</v>
      </c>
      <c r="DU70" s="48">
        <f t="shared" si="11"/>
        <v>175.34246575342465</v>
      </c>
      <c r="DV70" s="47">
        <f>BQ70-BF70</f>
        <v>35</v>
      </c>
      <c r="DW70" s="49">
        <f t="shared" si="13"/>
        <v>1.2702702702702696E-2</v>
      </c>
    </row>
    <row r="71" spans="1:127" ht="19.95" customHeight="1" x14ac:dyDescent="0.25">
      <c r="A71" s="30">
        <v>1193094</v>
      </c>
      <c r="B71" s="30" t="s">
        <v>545</v>
      </c>
      <c r="C71" s="60">
        <v>1</v>
      </c>
      <c r="D71" s="30">
        <v>1</v>
      </c>
      <c r="E71">
        <v>0</v>
      </c>
      <c r="F71" s="61">
        <v>43686</v>
      </c>
      <c r="G71" s="61">
        <v>43715</v>
      </c>
      <c r="H71">
        <v>29</v>
      </c>
      <c r="I71">
        <v>2</v>
      </c>
      <c r="L71" t="s">
        <v>262</v>
      </c>
      <c r="M71">
        <v>0</v>
      </c>
      <c r="N71">
        <v>0</v>
      </c>
      <c r="O71">
        <v>1</v>
      </c>
      <c r="P71">
        <v>0</v>
      </c>
      <c r="Q71">
        <v>20</v>
      </c>
      <c r="R71">
        <v>12</v>
      </c>
      <c r="S71">
        <v>1</v>
      </c>
      <c r="T71">
        <v>2.9</v>
      </c>
      <c r="U71">
        <v>2.86</v>
      </c>
      <c r="V71">
        <v>0</v>
      </c>
      <c r="W71">
        <v>0</v>
      </c>
      <c r="X71">
        <v>0</v>
      </c>
      <c r="Y71">
        <v>38.700000000000003</v>
      </c>
      <c r="Z71">
        <v>1</v>
      </c>
      <c r="AA71">
        <v>10</v>
      </c>
      <c r="AB71">
        <v>10</v>
      </c>
      <c r="AC71">
        <v>10</v>
      </c>
      <c r="AD71">
        <v>2</v>
      </c>
      <c r="AG71" t="s">
        <v>256</v>
      </c>
      <c r="AH71" s="61">
        <v>43698</v>
      </c>
      <c r="AI71">
        <v>32</v>
      </c>
      <c r="AJ71" t="s">
        <v>546</v>
      </c>
      <c r="AK71" t="s">
        <v>310</v>
      </c>
      <c r="AL71">
        <v>1</v>
      </c>
      <c r="AN71" t="s">
        <v>533</v>
      </c>
      <c r="AT71" t="s">
        <v>509</v>
      </c>
      <c r="AU71" s="4">
        <v>4</v>
      </c>
      <c r="AV71">
        <v>1</v>
      </c>
      <c r="AW71">
        <v>4</v>
      </c>
      <c r="AX71">
        <v>1</v>
      </c>
      <c r="AY71" t="s">
        <v>547</v>
      </c>
      <c r="AZ71" s="61">
        <v>43698</v>
      </c>
      <c r="BA71" s="61">
        <v>43700</v>
      </c>
      <c r="BB71" s="61">
        <v>43698</v>
      </c>
      <c r="BC71" s="61">
        <v>43712</v>
      </c>
      <c r="BD71">
        <v>2</v>
      </c>
      <c r="BE71">
        <v>1</v>
      </c>
      <c r="BF71">
        <v>1</v>
      </c>
      <c r="BG71">
        <v>22</v>
      </c>
      <c r="BH71">
        <v>35</v>
      </c>
      <c r="BI71">
        <v>55</v>
      </c>
      <c r="BJ71">
        <v>95</v>
      </c>
      <c r="BK71">
        <v>150</v>
      </c>
      <c r="BL71">
        <v>230</v>
      </c>
      <c r="BM71">
        <v>310</v>
      </c>
      <c r="BN71">
        <v>345</v>
      </c>
      <c r="BO71">
        <v>440</v>
      </c>
      <c r="BT71">
        <v>440</v>
      </c>
      <c r="BU71">
        <v>3.3</v>
      </c>
      <c r="BV71" t="s">
        <v>548</v>
      </c>
      <c r="BW71">
        <v>1</v>
      </c>
      <c r="BX71">
        <v>5</v>
      </c>
      <c r="CF71">
        <v>2</v>
      </c>
      <c r="CJ71">
        <v>12.58</v>
      </c>
      <c r="CK71">
        <v>306</v>
      </c>
      <c r="CL71">
        <v>139</v>
      </c>
      <c r="CM71">
        <v>45</v>
      </c>
      <c r="CN71">
        <v>42</v>
      </c>
      <c r="CO71">
        <v>9</v>
      </c>
      <c r="CP71">
        <v>4</v>
      </c>
      <c r="CQ71">
        <v>9</v>
      </c>
      <c r="CR71">
        <v>1.06</v>
      </c>
      <c r="CS71">
        <v>9.01</v>
      </c>
      <c r="CT71">
        <v>230</v>
      </c>
      <c r="CU71">
        <v>96</v>
      </c>
      <c r="CV71">
        <v>55</v>
      </c>
      <c r="CW71">
        <v>40</v>
      </c>
      <c r="CX71">
        <v>3</v>
      </c>
      <c r="CY71">
        <v>2</v>
      </c>
      <c r="CZ71" t="s">
        <v>268</v>
      </c>
      <c r="DA71">
        <v>7.2999999999999995E-2</v>
      </c>
      <c r="DB71">
        <v>8.8800000000000008</v>
      </c>
      <c r="DC71">
        <v>233</v>
      </c>
      <c r="DD71">
        <v>107</v>
      </c>
      <c r="DE71">
        <v>31</v>
      </c>
      <c r="DF71">
        <v>53</v>
      </c>
      <c r="DG71">
        <v>13</v>
      </c>
      <c r="DH71">
        <v>3</v>
      </c>
      <c r="DI71" t="s">
        <v>268</v>
      </c>
      <c r="DJ71">
        <v>7.2999999999999995E-2</v>
      </c>
      <c r="DK71">
        <v>0</v>
      </c>
      <c r="DL71" t="s">
        <v>99</v>
      </c>
      <c r="DM71" t="s">
        <v>503</v>
      </c>
      <c r="DN71" t="s">
        <v>270</v>
      </c>
      <c r="DO71" s="47" t="str">
        <f t="shared" si="14"/>
        <v>21</v>
      </c>
      <c r="DP71" s="47">
        <v>1</v>
      </c>
      <c r="DQ71" s="47">
        <v>0</v>
      </c>
      <c r="DR71" s="47">
        <f t="shared" si="12"/>
        <v>0</v>
      </c>
      <c r="DS71" s="47">
        <v>1</v>
      </c>
      <c r="DT71" s="47">
        <f t="shared" si="15"/>
        <v>20.229770229770228</v>
      </c>
      <c r="DU71" s="48">
        <f t="shared" si="11"/>
        <v>133.33333333333334</v>
      </c>
      <c r="DW71" s="49">
        <f t="shared" si="13"/>
        <v>1.5172413793103447E-2</v>
      </c>
    </row>
    <row r="72" spans="1:127" ht="19.95" customHeight="1" x14ac:dyDescent="0.25">
      <c r="A72" s="30">
        <v>1193329</v>
      </c>
      <c r="B72" s="30" t="s">
        <v>549</v>
      </c>
      <c r="C72" s="60">
        <v>1</v>
      </c>
      <c r="D72" s="30">
        <v>2</v>
      </c>
      <c r="E72">
        <v>0</v>
      </c>
      <c r="F72" s="61">
        <v>43687</v>
      </c>
      <c r="G72" s="61">
        <v>43719</v>
      </c>
      <c r="H72">
        <v>32</v>
      </c>
      <c r="I72">
        <v>2</v>
      </c>
      <c r="L72" t="s">
        <v>320</v>
      </c>
      <c r="M72">
        <v>0</v>
      </c>
      <c r="N72">
        <v>0</v>
      </c>
      <c r="O72">
        <v>1</v>
      </c>
      <c r="P72">
        <v>0</v>
      </c>
      <c r="Q72">
        <v>16</v>
      </c>
      <c r="R72">
        <v>15</v>
      </c>
      <c r="S72" t="s">
        <v>13</v>
      </c>
      <c r="T72">
        <v>3.5</v>
      </c>
      <c r="U72">
        <v>3.86</v>
      </c>
      <c r="V72">
        <v>0</v>
      </c>
      <c r="W72">
        <v>0</v>
      </c>
      <c r="X72">
        <v>0</v>
      </c>
      <c r="Y72">
        <v>37</v>
      </c>
      <c r="Z72">
        <v>0</v>
      </c>
      <c r="AD72">
        <v>6</v>
      </c>
      <c r="AG72" t="s">
        <v>320</v>
      </c>
      <c r="AH72" s="61">
        <v>43689</v>
      </c>
      <c r="AI72">
        <v>18</v>
      </c>
      <c r="AJ72" t="s">
        <v>550</v>
      </c>
      <c r="AK72" t="s">
        <v>310</v>
      </c>
      <c r="AL72">
        <v>1</v>
      </c>
      <c r="AN72" t="s">
        <v>551</v>
      </c>
      <c r="AQ72" t="s">
        <v>413</v>
      </c>
      <c r="AT72" t="s">
        <v>509</v>
      </c>
      <c r="AU72">
        <v>4</v>
      </c>
      <c r="AV72">
        <v>1</v>
      </c>
      <c r="AW72">
        <v>4</v>
      </c>
      <c r="AX72">
        <v>1</v>
      </c>
      <c r="AY72" t="s">
        <v>352</v>
      </c>
      <c r="AZ72" s="61">
        <v>43689</v>
      </c>
      <c r="BA72" s="61">
        <v>43691</v>
      </c>
      <c r="BB72" s="61">
        <v>43689</v>
      </c>
      <c r="BC72" s="61">
        <v>43706</v>
      </c>
      <c r="BD72">
        <v>3</v>
      </c>
      <c r="BE72">
        <v>1</v>
      </c>
      <c r="BF72">
        <v>1</v>
      </c>
      <c r="BG72">
        <v>14</v>
      </c>
      <c r="BH72">
        <v>20</v>
      </c>
      <c r="BI72">
        <v>55</v>
      </c>
      <c r="BJ72">
        <v>110</v>
      </c>
      <c r="BK72">
        <v>190</v>
      </c>
      <c r="BL72">
        <v>270</v>
      </c>
      <c r="BM72">
        <v>350</v>
      </c>
      <c r="BN72">
        <v>400</v>
      </c>
      <c r="BO72">
        <v>400</v>
      </c>
      <c r="BT72">
        <v>580</v>
      </c>
      <c r="BU72">
        <v>4.2300000000000004</v>
      </c>
      <c r="BV72">
        <v>38.4</v>
      </c>
      <c r="BW72">
        <v>1</v>
      </c>
      <c r="BX72" t="s">
        <v>18</v>
      </c>
      <c r="BY72" t="s">
        <v>35</v>
      </c>
      <c r="CF72">
        <v>2</v>
      </c>
      <c r="CH72" t="s">
        <v>359</v>
      </c>
      <c r="CJ72">
        <v>3.39</v>
      </c>
      <c r="CK72">
        <v>547</v>
      </c>
      <c r="CL72">
        <v>139</v>
      </c>
      <c r="CM72">
        <v>64</v>
      </c>
      <c r="CN72">
        <v>30</v>
      </c>
      <c r="CO72">
        <v>0</v>
      </c>
      <c r="CP72">
        <v>5</v>
      </c>
      <c r="CQ72">
        <v>49</v>
      </c>
      <c r="CR72">
        <v>3.81</v>
      </c>
      <c r="CS72">
        <v>14.78</v>
      </c>
      <c r="CT72">
        <v>311</v>
      </c>
      <c r="CU72">
        <v>115</v>
      </c>
      <c r="CV72">
        <v>69</v>
      </c>
      <c r="CW72">
        <v>25</v>
      </c>
      <c r="CX72">
        <v>2</v>
      </c>
      <c r="CY72">
        <v>4</v>
      </c>
      <c r="CZ72" t="s">
        <v>268</v>
      </c>
      <c r="DA72">
        <v>0.13500000000000001</v>
      </c>
      <c r="DB72">
        <v>7.69</v>
      </c>
      <c r="DC72">
        <v>580</v>
      </c>
      <c r="DD72">
        <v>92</v>
      </c>
      <c r="DE72">
        <v>56</v>
      </c>
      <c r="DF72">
        <v>34</v>
      </c>
      <c r="DG72">
        <v>6</v>
      </c>
      <c r="DH72">
        <v>4</v>
      </c>
      <c r="DI72" t="s">
        <v>268</v>
      </c>
      <c r="DJ72">
        <v>9.7000000000000003E-2</v>
      </c>
      <c r="DK72">
        <v>0</v>
      </c>
      <c r="DL72" t="s">
        <v>100</v>
      </c>
      <c r="DM72" t="s">
        <v>552</v>
      </c>
      <c r="DN72" t="s">
        <v>360</v>
      </c>
      <c r="DO72" s="47" t="str">
        <f t="shared" si="14"/>
        <v>13</v>
      </c>
      <c r="DP72" s="47">
        <v>1</v>
      </c>
      <c r="DQ72" s="47" t="s">
        <v>11</v>
      </c>
      <c r="DR72" s="47">
        <f t="shared" si="12"/>
        <v>0</v>
      </c>
      <c r="DS72" s="47">
        <v>0</v>
      </c>
      <c r="DT72" s="47">
        <f t="shared" si="15"/>
        <v>14.063656550703183</v>
      </c>
      <c r="DU72" s="48">
        <f t="shared" si="11"/>
        <v>137.11583924349881</v>
      </c>
      <c r="DW72" s="49">
        <f t="shared" si="13"/>
        <v>1.1562500000000017E-2</v>
      </c>
    </row>
    <row r="73" spans="1:127" ht="19.95" customHeight="1" x14ac:dyDescent="0.25">
      <c r="A73" s="30">
        <v>1199553</v>
      </c>
      <c r="B73" s="30" t="s">
        <v>553</v>
      </c>
      <c r="C73" s="60">
        <v>1</v>
      </c>
      <c r="D73" s="30">
        <v>1</v>
      </c>
      <c r="E73">
        <v>0</v>
      </c>
      <c r="F73" s="61">
        <v>43721</v>
      </c>
      <c r="G73" s="61">
        <v>43738</v>
      </c>
      <c r="H73">
        <v>17</v>
      </c>
      <c r="I73">
        <v>2</v>
      </c>
      <c r="L73" t="s">
        <v>320</v>
      </c>
      <c r="M73">
        <v>0</v>
      </c>
      <c r="N73">
        <v>0</v>
      </c>
      <c r="O73">
        <v>1</v>
      </c>
      <c r="P73">
        <v>0</v>
      </c>
      <c r="Q73">
        <v>4</v>
      </c>
      <c r="R73">
        <v>2</v>
      </c>
      <c r="S73" t="s">
        <v>13</v>
      </c>
      <c r="T73">
        <v>3.4</v>
      </c>
      <c r="U73">
        <v>3.3</v>
      </c>
      <c r="V73">
        <v>0</v>
      </c>
      <c r="W73">
        <v>0</v>
      </c>
      <c r="X73">
        <v>0</v>
      </c>
      <c r="Y73">
        <v>38.4</v>
      </c>
      <c r="Z73">
        <v>1</v>
      </c>
      <c r="AD73">
        <v>6</v>
      </c>
      <c r="AE73">
        <v>1</v>
      </c>
      <c r="AG73" t="s">
        <v>11</v>
      </c>
      <c r="AH73" s="61">
        <v>43721</v>
      </c>
      <c r="AI73">
        <v>4</v>
      </c>
      <c r="AJ73" t="s">
        <v>301</v>
      </c>
      <c r="AK73" t="s">
        <v>253</v>
      </c>
      <c r="AL73">
        <v>1</v>
      </c>
      <c r="AN73" t="s">
        <v>412</v>
      </c>
      <c r="AQ73" t="s">
        <v>554</v>
      </c>
      <c r="AT73" t="s">
        <v>509</v>
      </c>
      <c r="AU73" t="s">
        <v>67</v>
      </c>
      <c r="AV73">
        <v>1</v>
      </c>
      <c r="AW73" t="s">
        <v>67</v>
      </c>
      <c r="AX73">
        <v>1</v>
      </c>
      <c r="AY73" t="s">
        <v>275</v>
      </c>
      <c r="AZ73" s="61">
        <v>43721</v>
      </c>
      <c r="BA73" s="61">
        <v>43725</v>
      </c>
      <c r="BB73" s="61">
        <v>43721</v>
      </c>
      <c r="BC73" s="61">
        <v>43734</v>
      </c>
      <c r="BD73">
        <v>2</v>
      </c>
      <c r="BE73">
        <v>1</v>
      </c>
      <c r="BF73">
        <v>1</v>
      </c>
      <c r="BG73">
        <v>10</v>
      </c>
      <c r="BH73">
        <v>35</v>
      </c>
      <c r="BI73">
        <v>70</v>
      </c>
      <c r="BJ73">
        <v>150</v>
      </c>
      <c r="BK73">
        <v>230</v>
      </c>
      <c r="BL73">
        <v>310</v>
      </c>
      <c r="BM73">
        <v>390</v>
      </c>
      <c r="BN73">
        <v>455</v>
      </c>
      <c r="BO73">
        <v>480</v>
      </c>
      <c r="BQ73">
        <v>16</v>
      </c>
      <c r="BT73">
        <v>480</v>
      </c>
      <c r="BU73">
        <v>3.87</v>
      </c>
      <c r="BV73">
        <v>38</v>
      </c>
      <c r="BW73">
        <v>1</v>
      </c>
      <c r="BZ73" t="s">
        <v>555</v>
      </c>
      <c r="CA73">
        <v>0</v>
      </c>
      <c r="CB73">
        <v>1</v>
      </c>
      <c r="CD73">
        <v>1</v>
      </c>
      <c r="CE73">
        <v>0</v>
      </c>
      <c r="CF73">
        <v>2</v>
      </c>
      <c r="CH73" t="s">
        <v>556</v>
      </c>
      <c r="CJ73">
        <v>3.75</v>
      </c>
      <c r="CK73">
        <v>246</v>
      </c>
      <c r="CL73">
        <v>128</v>
      </c>
      <c r="CM73">
        <v>68</v>
      </c>
      <c r="CN73">
        <v>28</v>
      </c>
      <c r="CO73">
        <v>0</v>
      </c>
      <c r="CP73">
        <v>4</v>
      </c>
      <c r="CQ73">
        <v>67</v>
      </c>
      <c r="CR73">
        <v>2.85</v>
      </c>
      <c r="CS73">
        <v>8.94</v>
      </c>
      <c r="CT73">
        <v>327</v>
      </c>
      <c r="CU73">
        <v>116</v>
      </c>
      <c r="CV73">
        <v>61</v>
      </c>
      <c r="CW73">
        <v>35</v>
      </c>
      <c r="CX73">
        <v>1</v>
      </c>
      <c r="CY73">
        <v>3</v>
      </c>
      <c r="CZ73">
        <v>24</v>
      </c>
      <c r="DA73">
        <v>0.14699999999999999</v>
      </c>
      <c r="DB73">
        <v>7.78</v>
      </c>
      <c r="DC73">
        <v>391</v>
      </c>
      <c r="DD73">
        <v>111</v>
      </c>
      <c r="DE73">
        <v>38</v>
      </c>
      <c r="DF73">
        <v>56</v>
      </c>
      <c r="DG73">
        <v>1</v>
      </c>
      <c r="DH73">
        <v>5</v>
      </c>
      <c r="DI73" t="s">
        <v>268</v>
      </c>
      <c r="DJ73">
        <v>0.13200000000000001</v>
      </c>
      <c r="DK73">
        <v>0</v>
      </c>
      <c r="DL73" t="s">
        <v>101</v>
      </c>
      <c r="DM73" t="s">
        <v>503</v>
      </c>
      <c r="DN73" t="s">
        <v>360</v>
      </c>
      <c r="DO73" s="47" t="str">
        <f t="shared" si="14"/>
        <v>9</v>
      </c>
      <c r="DP73" s="47">
        <v>1</v>
      </c>
      <c r="DQ73" s="47" t="s">
        <v>11</v>
      </c>
      <c r="DR73" s="47">
        <f t="shared" si="12"/>
        <v>1</v>
      </c>
      <c r="DS73" s="47" t="s">
        <v>11</v>
      </c>
      <c r="DT73" s="47">
        <f t="shared" si="15"/>
        <v>19.264069264069263</v>
      </c>
      <c r="DU73" s="48">
        <f t="shared" si="11"/>
        <v>124.03100775193798</v>
      </c>
      <c r="DV73" s="47">
        <f>BQ73-BF73</f>
        <v>15</v>
      </c>
      <c r="DW73" s="49">
        <f t="shared" si="13"/>
        <v>3.3529411764705898E-2</v>
      </c>
    </row>
    <row r="74" spans="1:127" ht="19.95" customHeight="1" x14ac:dyDescent="0.25">
      <c r="A74" s="30">
        <v>1199789</v>
      </c>
      <c r="B74" s="30" t="s">
        <v>557</v>
      </c>
      <c r="C74" s="60">
        <v>1</v>
      </c>
      <c r="D74" s="30">
        <v>1</v>
      </c>
      <c r="E74">
        <v>0</v>
      </c>
      <c r="F74" s="61">
        <v>43722</v>
      </c>
      <c r="G74" s="61">
        <v>43740</v>
      </c>
      <c r="H74">
        <v>18</v>
      </c>
      <c r="I74">
        <v>2</v>
      </c>
      <c r="L74" t="s">
        <v>256</v>
      </c>
      <c r="M74">
        <v>0</v>
      </c>
      <c r="N74">
        <v>0</v>
      </c>
      <c r="O74">
        <v>1</v>
      </c>
      <c r="P74">
        <v>0</v>
      </c>
      <c r="Q74">
        <v>1</v>
      </c>
      <c r="R74">
        <v>0</v>
      </c>
      <c r="S74" t="s">
        <v>29</v>
      </c>
      <c r="T74">
        <v>3.7949999999999999</v>
      </c>
      <c r="U74">
        <v>3.62</v>
      </c>
      <c r="V74">
        <v>0</v>
      </c>
      <c r="W74">
        <v>0</v>
      </c>
      <c r="X74">
        <v>0</v>
      </c>
      <c r="Y74">
        <v>37.4</v>
      </c>
      <c r="Z74">
        <v>1</v>
      </c>
      <c r="AA74">
        <v>9</v>
      </c>
      <c r="AB74">
        <v>10</v>
      </c>
      <c r="AC74">
        <v>10</v>
      </c>
      <c r="AD74">
        <v>2</v>
      </c>
      <c r="AF74">
        <v>1</v>
      </c>
      <c r="AG74" t="s">
        <v>256</v>
      </c>
      <c r="AH74" s="61">
        <v>43723</v>
      </c>
      <c r="AI74">
        <v>2</v>
      </c>
      <c r="AJ74" t="s">
        <v>339</v>
      </c>
      <c r="AK74" t="s">
        <v>558</v>
      </c>
      <c r="AL74">
        <v>1</v>
      </c>
      <c r="AN74" t="s">
        <v>559</v>
      </c>
      <c r="AO74">
        <v>5</v>
      </c>
      <c r="AR74">
        <v>20</v>
      </c>
      <c r="AS74">
        <v>130</v>
      </c>
      <c r="AT74" t="s">
        <v>509</v>
      </c>
      <c r="AU74" t="s">
        <v>67</v>
      </c>
      <c r="AV74">
        <v>1</v>
      </c>
      <c r="AW74" t="s">
        <v>67</v>
      </c>
      <c r="AX74">
        <v>1</v>
      </c>
      <c r="AY74" t="s">
        <v>547</v>
      </c>
      <c r="AZ74" s="61">
        <v>43723</v>
      </c>
      <c r="BA74" s="61">
        <v>43725</v>
      </c>
      <c r="BB74" s="61">
        <v>43723</v>
      </c>
      <c r="BC74" s="61">
        <v>43736</v>
      </c>
      <c r="BD74">
        <v>2</v>
      </c>
      <c r="BE74">
        <v>1</v>
      </c>
      <c r="BF74">
        <v>1</v>
      </c>
      <c r="BG74">
        <v>11</v>
      </c>
      <c r="BH74">
        <v>35</v>
      </c>
      <c r="BI74">
        <v>70</v>
      </c>
      <c r="BJ74">
        <v>150</v>
      </c>
      <c r="BK74">
        <v>230</v>
      </c>
      <c r="BL74">
        <v>310</v>
      </c>
      <c r="BM74">
        <v>360</v>
      </c>
      <c r="BN74">
        <v>380</v>
      </c>
      <c r="BO74">
        <v>440</v>
      </c>
      <c r="BQ74">
        <v>18</v>
      </c>
      <c r="BT74">
        <v>440</v>
      </c>
      <c r="BU74">
        <v>4.0999999999999996</v>
      </c>
      <c r="BV74">
        <v>38</v>
      </c>
      <c r="BW74">
        <v>1</v>
      </c>
      <c r="BX74">
        <v>3</v>
      </c>
      <c r="BY74" t="s">
        <v>259</v>
      </c>
      <c r="BZ74" t="s">
        <v>487</v>
      </c>
      <c r="CA74">
        <v>1</v>
      </c>
      <c r="CB74">
        <v>2</v>
      </c>
      <c r="CC74">
        <v>11.58</v>
      </c>
      <c r="CD74">
        <v>1</v>
      </c>
      <c r="CE74">
        <v>0</v>
      </c>
      <c r="CF74" t="s">
        <v>13</v>
      </c>
      <c r="CH74" t="s">
        <v>255</v>
      </c>
      <c r="CJ74">
        <v>10.57</v>
      </c>
      <c r="CK74">
        <v>159</v>
      </c>
      <c r="CL74">
        <v>178</v>
      </c>
      <c r="CM74">
        <v>87</v>
      </c>
      <c r="CN74">
        <v>10</v>
      </c>
      <c r="CO74">
        <v>0</v>
      </c>
      <c r="CP74">
        <v>3</v>
      </c>
      <c r="CQ74">
        <v>43</v>
      </c>
      <c r="CR74">
        <v>4.4000000000000004</v>
      </c>
      <c r="CS74">
        <v>17.71</v>
      </c>
      <c r="CT74">
        <v>415</v>
      </c>
      <c r="CU74">
        <v>115</v>
      </c>
      <c r="CV74">
        <v>71</v>
      </c>
      <c r="CW74">
        <v>21</v>
      </c>
      <c r="CX74">
        <v>3</v>
      </c>
      <c r="CY74">
        <v>4</v>
      </c>
      <c r="CZ74">
        <v>17</v>
      </c>
      <c r="DA74">
        <v>0.157</v>
      </c>
      <c r="DB74">
        <v>8.1300000000000008</v>
      </c>
      <c r="DC74">
        <v>512</v>
      </c>
      <c r="DD74">
        <v>107</v>
      </c>
      <c r="DE74">
        <v>43.6</v>
      </c>
      <c r="DF74">
        <v>47</v>
      </c>
      <c r="DG74">
        <v>5</v>
      </c>
      <c r="DH74">
        <v>4</v>
      </c>
      <c r="DI74" t="s">
        <v>268</v>
      </c>
      <c r="DJ74">
        <v>8.3000000000000004E-2</v>
      </c>
      <c r="DK74">
        <v>0</v>
      </c>
      <c r="DL74" t="s">
        <v>102</v>
      </c>
      <c r="DM74" t="s">
        <v>503</v>
      </c>
      <c r="DN74" t="s">
        <v>360</v>
      </c>
      <c r="DO74" s="47" t="str">
        <f t="shared" si="14"/>
        <v>10</v>
      </c>
      <c r="DP74" s="47">
        <v>1</v>
      </c>
      <c r="DQ74" s="47">
        <v>0</v>
      </c>
      <c r="DR74" s="47">
        <f t="shared" si="12"/>
        <v>0</v>
      </c>
      <c r="DS74" s="47">
        <v>0</v>
      </c>
      <c r="DT74" s="47">
        <f t="shared" si="15"/>
        <v>15.982636148382003</v>
      </c>
      <c r="DU74" s="48">
        <f t="shared" si="11"/>
        <v>107.31707317073172</v>
      </c>
      <c r="DV74" s="47">
        <f>BQ74-BF74</f>
        <v>17</v>
      </c>
      <c r="DW74" s="49">
        <f t="shared" si="13"/>
        <v>2.6666666666666641E-2</v>
      </c>
    </row>
    <row r="75" spans="1:127" ht="19.95" customHeight="1" x14ac:dyDescent="0.25">
      <c r="A75" s="30">
        <v>1201320</v>
      </c>
      <c r="B75" s="30" t="s">
        <v>560</v>
      </c>
      <c r="C75" s="60">
        <v>1</v>
      </c>
      <c r="D75" s="30">
        <v>1</v>
      </c>
      <c r="E75">
        <v>0</v>
      </c>
      <c r="F75" s="61">
        <v>43731</v>
      </c>
      <c r="G75" s="61">
        <v>43750</v>
      </c>
      <c r="H75">
        <v>19</v>
      </c>
      <c r="I75">
        <v>2</v>
      </c>
      <c r="J75">
        <v>4</v>
      </c>
      <c r="K75" t="s">
        <v>561</v>
      </c>
      <c r="L75" t="s">
        <v>256</v>
      </c>
      <c r="M75">
        <v>0</v>
      </c>
      <c r="N75">
        <v>0</v>
      </c>
      <c r="O75">
        <v>1</v>
      </c>
      <c r="P75">
        <v>0</v>
      </c>
      <c r="Q75">
        <v>40</v>
      </c>
      <c r="R75">
        <v>39</v>
      </c>
      <c r="S75">
        <v>2</v>
      </c>
      <c r="T75">
        <v>3.5</v>
      </c>
      <c r="U75">
        <v>3.8</v>
      </c>
      <c r="V75">
        <v>0</v>
      </c>
      <c r="W75">
        <v>0</v>
      </c>
      <c r="X75">
        <v>0</v>
      </c>
      <c r="Y75">
        <v>39</v>
      </c>
      <c r="Z75">
        <v>1</v>
      </c>
      <c r="AD75">
        <v>6</v>
      </c>
      <c r="AG75" t="s">
        <v>11</v>
      </c>
      <c r="AH75" s="61">
        <v>43733</v>
      </c>
      <c r="AI75">
        <v>42</v>
      </c>
      <c r="AJ75" t="s">
        <v>339</v>
      </c>
      <c r="AK75" t="s">
        <v>273</v>
      </c>
      <c r="AL75">
        <v>1</v>
      </c>
      <c r="AN75" t="s">
        <v>562</v>
      </c>
      <c r="AT75" t="s">
        <v>509</v>
      </c>
      <c r="AU75">
        <v>4</v>
      </c>
      <c r="AV75">
        <v>1</v>
      </c>
      <c r="AW75">
        <v>4</v>
      </c>
      <c r="AX75">
        <v>1</v>
      </c>
      <c r="AY75" t="s">
        <v>275</v>
      </c>
      <c r="AZ75" s="61">
        <v>43733</v>
      </c>
      <c r="BA75" s="61">
        <v>43736</v>
      </c>
      <c r="BB75" s="61">
        <v>43733</v>
      </c>
      <c r="BC75" s="61">
        <v>43746</v>
      </c>
      <c r="BD75">
        <v>2</v>
      </c>
      <c r="BE75">
        <v>1</v>
      </c>
      <c r="BF75">
        <v>1</v>
      </c>
      <c r="BG75">
        <v>10</v>
      </c>
      <c r="BH75">
        <v>40</v>
      </c>
      <c r="BI75">
        <v>55</v>
      </c>
      <c r="BJ75">
        <v>110</v>
      </c>
      <c r="BK75">
        <v>190</v>
      </c>
      <c r="BL75">
        <v>270</v>
      </c>
      <c r="BM75">
        <v>350</v>
      </c>
      <c r="BN75">
        <v>430</v>
      </c>
      <c r="BO75">
        <v>480</v>
      </c>
      <c r="BQ75">
        <v>19</v>
      </c>
      <c r="BT75">
        <v>480</v>
      </c>
      <c r="BU75">
        <v>4.17</v>
      </c>
      <c r="BX75" t="s">
        <v>563</v>
      </c>
      <c r="BY75" t="s">
        <v>297</v>
      </c>
      <c r="BZ75">
        <v>0</v>
      </c>
      <c r="CA75">
        <v>0</v>
      </c>
      <c r="CB75">
        <v>0</v>
      </c>
      <c r="CD75">
        <v>1</v>
      </c>
      <c r="CE75">
        <v>0</v>
      </c>
      <c r="CF75">
        <v>2</v>
      </c>
      <c r="CH75" t="s">
        <v>564</v>
      </c>
      <c r="CJ75">
        <v>22.21</v>
      </c>
      <c r="CK75">
        <v>125</v>
      </c>
      <c r="CL75">
        <v>137</v>
      </c>
      <c r="CM75">
        <v>58</v>
      </c>
      <c r="CN75">
        <v>34</v>
      </c>
      <c r="CO75">
        <v>3</v>
      </c>
      <c r="CP75">
        <v>5</v>
      </c>
      <c r="CQ75">
        <v>123</v>
      </c>
      <c r="CR75">
        <v>1.35</v>
      </c>
      <c r="CS75">
        <v>15.01</v>
      </c>
      <c r="CT75">
        <v>396</v>
      </c>
      <c r="CU75">
        <v>93</v>
      </c>
      <c r="CV75">
        <v>62</v>
      </c>
      <c r="CW75">
        <v>29</v>
      </c>
      <c r="CX75">
        <v>6</v>
      </c>
      <c r="CY75">
        <v>3</v>
      </c>
      <c r="CZ75">
        <v>11</v>
      </c>
      <c r="DA75">
        <v>0.13400000000000001</v>
      </c>
      <c r="DB75">
        <v>11.34</v>
      </c>
      <c r="DC75">
        <v>900</v>
      </c>
      <c r="DD75">
        <v>82</v>
      </c>
      <c r="DE75">
        <v>26</v>
      </c>
      <c r="DF75">
        <v>67</v>
      </c>
      <c r="DG75">
        <v>3</v>
      </c>
      <c r="DH75">
        <v>4</v>
      </c>
      <c r="DI75" t="s">
        <v>268</v>
      </c>
      <c r="DJ75">
        <v>4.9000000000000002E-2</v>
      </c>
      <c r="DK75">
        <v>0</v>
      </c>
      <c r="DL75" t="s">
        <v>103</v>
      </c>
      <c r="DM75" t="s">
        <v>503</v>
      </c>
      <c r="DN75" t="s">
        <v>360</v>
      </c>
      <c r="DO75" s="47" t="str">
        <f t="shared" si="14"/>
        <v>9</v>
      </c>
      <c r="DP75" s="47">
        <v>1</v>
      </c>
      <c r="DQ75" s="47" t="s">
        <v>11</v>
      </c>
      <c r="DR75" s="47">
        <f t="shared" si="12"/>
        <v>0</v>
      </c>
      <c r="DS75" s="47" t="s">
        <v>11</v>
      </c>
      <c r="DT75" s="47">
        <f t="shared" si="15"/>
        <v>16.541353383458645</v>
      </c>
      <c r="DU75" s="48">
        <f t="shared" si="11"/>
        <v>115.10791366906474</v>
      </c>
      <c r="DV75" s="47">
        <f>BQ75-BF75</f>
        <v>18</v>
      </c>
      <c r="DW75" s="49">
        <f t="shared" si="13"/>
        <v>1.947368421052632E-2</v>
      </c>
    </row>
    <row r="76" spans="1:127" ht="19.95" customHeight="1" x14ac:dyDescent="0.25">
      <c r="A76" s="30">
        <v>1199873</v>
      </c>
      <c r="B76" s="30" t="s">
        <v>565</v>
      </c>
      <c r="C76" s="60">
        <v>1</v>
      </c>
      <c r="D76" s="30">
        <v>2</v>
      </c>
      <c r="E76">
        <v>0</v>
      </c>
      <c r="F76" s="61">
        <v>43723</v>
      </c>
      <c r="G76" s="61">
        <v>43755</v>
      </c>
      <c r="H76">
        <v>32</v>
      </c>
      <c r="I76">
        <v>2</v>
      </c>
      <c r="L76" t="s">
        <v>256</v>
      </c>
      <c r="M76">
        <v>0</v>
      </c>
      <c r="N76">
        <v>0</v>
      </c>
      <c r="O76">
        <v>1</v>
      </c>
      <c r="P76">
        <v>0</v>
      </c>
      <c r="Q76">
        <v>9</v>
      </c>
      <c r="R76">
        <v>3</v>
      </c>
      <c r="S76" t="s">
        <v>29</v>
      </c>
      <c r="T76">
        <v>2.8</v>
      </c>
      <c r="U76">
        <v>2.9</v>
      </c>
      <c r="V76">
        <v>0</v>
      </c>
      <c r="W76">
        <v>0</v>
      </c>
      <c r="X76">
        <v>0</v>
      </c>
      <c r="Z76">
        <v>1</v>
      </c>
      <c r="AD76">
        <v>2</v>
      </c>
      <c r="AG76" t="s">
        <v>11</v>
      </c>
      <c r="AH76" s="61">
        <v>43723</v>
      </c>
      <c r="AI76">
        <v>9</v>
      </c>
      <c r="AJ76" t="s">
        <v>566</v>
      </c>
      <c r="AK76" t="s">
        <v>253</v>
      </c>
      <c r="AL76">
        <v>1</v>
      </c>
      <c r="AN76" t="s">
        <v>567</v>
      </c>
      <c r="AO76">
        <v>1</v>
      </c>
      <c r="AQ76" t="s">
        <v>568</v>
      </c>
      <c r="AT76" t="s">
        <v>509</v>
      </c>
      <c r="AU76">
        <v>4</v>
      </c>
      <c r="AV76">
        <v>1</v>
      </c>
      <c r="AW76">
        <v>4</v>
      </c>
      <c r="AX76">
        <v>1</v>
      </c>
      <c r="AY76" t="s">
        <v>275</v>
      </c>
      <c r="AZ76" s="61">
        <v>43723</v>
      </c>
      <c r="BA76" s="61">
        <v>43723</v>
      </c>
      <c r="BB76" s="61">
        <v>43723</v>
      </c>
      <c r="BC76" s="61">
        <v>43739</v>
      </c>
      <c r="BD76">
        <v>2</v>
      </c>
      <c r="BE76">
        <v>0</v>
      </c>
      <c r="BF76">
        <v>1</v>
      </c>
      <c r="BG76">
        <v>12</v>
      </c>
      <c r="BH76">
        <v>20</v>
      </c>
      <c r="BI76">
        <v>55</v>
      </c>
      <c r="BJ76">
        <v>15</v>
      </c>
      <c r="BP76">
        <v>3</v>
      </c>
      <c r="BT76">
        <v>450</v>
      </c>
      <c r="BU76">
        <v>3.31</v>
      </c>
      <c r="BV76">
        <v>37.799999999999997</v>
      </c>
      <c r="BW76">
        <v>1</v>
      </c>
      <c r="BX76" t="s">
        <v>418</v>
      </c>
      <c r="CF76">
        <v>2</v>
      </c>
      <c r="CH76" t="s">
        <v>255</v>
      </c>
      <c r="CJ76">
        <v>3.01</v>
      </c>
      <c r="CK76">
        <v>52</v>
      </c>
      <c r="CL76">
        <v>128</v>
      </c>
      <c r="CM76">
        <v>61</v>
      </c>
      <c r="CN76">
        <v>35</v>
      </c>
      <c r="CO76">
        <v>1</v>
      </c>
      <c r="CP76">
        <v>3</v>
      </c>
      <c r="CQ76">
        <v>92</v>
      </c>
      <c r="CR76">
        <v>13.79</v>
      </c>
      <c r="CS76">
        <v>4.99</v>
      </c>
      <c r="CT76">
        <v>134</v>
      </c>
      <c r="CU76">
        <v>82</v>
      </c>
      <c r="CV76">
        <v>44</v>
      </c>
      <c r="CW76">
        <v>43</v>
      </c>
      <c r="CX76">
        <v>4</v>
      </c>
      <c r="CY76">
        <v>9</v>
      </c>
      <c r="CZ76">
        <v>17</v>
      </c>
      <c r="DA76">
        <v>0.17899999999999999</v>
      </c>
      <c r="DB76">
        <v>9.76</v>
      </c>
      <c r="DC76">
        <v>397</v>
      </c>
      <c r="DD76">
        <v>106</v>
      </c>
      <c r="DE76">
        <v>40</v>
      </c>
      <c r="DF76">
        <v>50</v>
      </c>
      <c r="DG76">
        <v>4</v>
      </c>
      <c r="DH76">
        <v>6</v>
      </c>
      <c r="DI76" t="s">
        <v>268</v>
      </c>
      <c r="DJ76">
        <v>0.115</v>
      </c>
      <c r="DK76">
        <v>0</v>
      </c>
      <c r="DL76" t="s">
        <v>104</v>
      </c>
      <c r="DM76" t="s">
        <v>569</v>
      </c>
      <c r="DN76" t="s">
        <v>270</v>
      </c>
      <c r="DO76" s="47" t="str">
        <f t="shared" si="14"/>
        <v>11</v>
      </c>
      <c r="DP76" s="47">
        <v>1</v>
      </c>
      <c r="DQ76" s="47" t="s">
        <v>11</v>
      </c>
      <c r="DR76" s="47">
        <f t="shared" si="12"/>
        <v>0</v>
      </c>
      <c r="DS76" s="47" t="s">
        <v>11</v>
      </c>
      <c r="DT76" s="47">
        <f>(BI76-BH76)/1/U76</f>
        <v>12.068965517241379</v>
      </c>
      <c r="DU76" s="48">
        <f t="shared" si="11"/>
        <v>135.95166163141994</v>
      </c>
      <c r="DW76" s="49">
        <f t="shared" si="13"/>
        <v>1.2812500000000004E-2</v>
      </c>
    </row>
    <row r="77" spans="1:127" ht="19.95" customHeight="1" x14ac:dyDescent="0.25">
      <c r="A77" s="30">
        <v>1201338</v>
      </c>
      <c r="B77" s="30" t="s">
        <v>570</v>
      </c>
      <c r="C77" s="60">
        <v>1</v>
      </c>
      <c r="D77" s="30">
        <v>2</v>
      </c>
      <c r="E77">
        <v>0</v>
      </c>
      <c r="F77" s="61">
        <v>43731</v>
      </c>
      <c r="G77" s="61">
        <v>43755</v>
      </c>
      <c r="H77">
        <v>24</v>
      </c>
      <c r="I77">
        <v>2</v>
      </c>
      <c r="L77" t="s">
        <v>256</v>
      </c>
      <c r="M77">
        <v>0</v>
      </c>
      <c r="N77">
        <v>0</v>
      </c>
      <c r="O77">
        <v>1</v>
      </c>
      <c r="P77">
        <v>1</v>
      </c>
      <c r="Q77">
        <v>5</v>
      </c>
      <c r="R77">
        <v>4</v>
      </c>
      <c r="S77">
        <v>7</v>
      </c>
      <c r="T77">
        <v>2.9</v>
      </c>
      <c r="U77">
        <v>2.7</v>
      </c>
      <c r="V77">
        <v>0</v>
      </c>
      <c r="W77">
        <v>0</v>
      </c>
      <c r="X77">
        <v>0</v>
      </c>
      <c r="Y77">
        <v>39.6</v>
      </c>
      <c r="Z77">
        <v>0</v>
      </c>
      <c r="AD77" t="s">
        <v>11</v>
      </c>
      <c r="AG77" t="s">
        <v>11</v>
      </c>
      <c r="AH77" s="61">
        <v>43731</v>
      </c>
      <c r="AI77">
        <v>5</v>
      </c>
      <c r="AJ77" t="s">
        <v>571</v>
      </c>
      <c r="AK77" t="s">
        <v>572</v>
      </c>
      <c r="AL77">
        <v>1</v>
      </c>
      <c r="AN77" t="s">
        <v>573</v>
      </c>
      <c r="AO77">
        <v>1</v>
      </c>
      <c r="AP77" t="s">
        <v>574</v>
      </c>
      <c r="AQ77" t="s">
        <v>386</v>
      </c>
      <c r="AR77">
        <v>10</v>
      </c>
      <c r="AS77" t="s">
        <v>575</v>
      </c>
      <c r="AT77" t="s">
        <v>509</v>
      </c>
      <c r="AU77" t="s">
        <v>67</v>
      </c>
      <c r="AV77">
        <v>1</v>
      </c>
      <c r="AW77" t="s">
        <v>67</v>
      </c>
      <c r="AX77">
        <v>1</v>
      </c>
      <c r="AY77" t="s">
        <v>527</v>
      </c>
      <c r="AZ77" s="61">
        <v>43731</v>
      </c>
      <c r="BA77" s="61">
        <v>43734</v>
      </c>
      <c r="BB77" s="61">
        <v>43731</v>
      </c>
      <c r="BC77" s="61">
        <v>43749</v>
      </c>
      <c r="BD77">
        <v>2</v>
      </c>
      <c r="BE77">
        <v>0</v>
      </c>
      <c r="BF77">
        <v>1</v>
      </c>
      <c r="BG77">
        <v>14</v>
      </c>
      <c r="BH77">
        <v>40</v>
      </c>
      <c r="BI77">
        <v>70</v>
      </c>
      <c r="BJ77">
        <v>135</v>
      </c>
      <c r="BK77">
        <v>185</v>
      </c>
      <c r="BL77">
        <v>200</v>
      </c>
      <c r="BM77">
        <v>215</v>
      </c>
      <c r="BN77">
        <v>240</v>
      </c>
      <c r="BO77">
        <v>240</v>
      </c>
      <c r="BQ77">
        <v>23</v>
      </c>
      <c r="BR77">
        <v>24</v>
      </c>
      <c r="BS77">
        <v>490</v>
      </c>
      <c r="BT77">
        <v>490</v>
      </c>
      <c r="BU77">
        <v>3.28</v>
      </c>
      <c r="BV77">
        <v>37.700000000000003</v>
      </c>
      <c r="BW77">
        <v>1</v>
      </c>
      <c r="BZ77">
        <v>0</v>
      </c>
      <c r="CA77">
        <v>0</v>
      </c>
      <c r="CB77">
        <v>1</v>
      </c>
      <c r="CD77">
        <v>1</v>
      </c>
      <c r="CE77">
        <v>0</v>
      </c>
      <c r="CF77">
        <v>2</v>
      </c>
      <c r="CG77" t="s">
        <v>576</v>
      </c>
      <c r="CH77" t="s">
        <v>577</v>
      </c>
      <c r="CJ77">
        <v>3.46</v>
      </c>
      <c r="CK77">
        <v>78</v>
      </c>
      <c r="CL77">
        <v>149</v>
      </c>
      <c r="CM77">
        <v>50</v>
      </c>
      <c r="CN77">
        <v>38</v>
      </c>
      <c r="CO77">
        <v>0</v>
      </c>
      <c r="CP77">
        <v>4</v>
      </c>
      <c r="CQ77">
        <v>128</v>
      </c>
      <c r="CR77">
        <v>10.27</v>
      </c>
      <c r="CS77">
        <v>11.39</v>
      </c>
      <c r="CT77">
        <v>192</v>
      </c>
      <c r="CU77">
        <v>106</v>
      </c>
      <c r="CV77">
        <v>55</v>
      </c>
      <c r="CW77">
        <v>40</v>
      </c>
      <c r="CX77">
        <v>1</v>
      </c>
      <c r="CY77">
        <v>4</v>
      </c>
      <c r="CZ77">
        <v>21</v>
      </c>
      <c r="DA77">
        <v>0.12</v>
      </c>
      <c r="DB77">
        <v>6.77</v>
      </c>
      <c r="DC77">
        <v>171</v>
      </c>
      <c r="DD77">
        <v>94</v>
      </c>
      <c r="DE77">
        <v>28</v>
      </c>
      <c r="DF77">
        <v>66</v>
      </c>
      <c r="DG77">
        <v>3</v>
      </c>
      <c r="DH77">
        <v>3</v>
      </c>
      <c r="DI77" t="s">
        <v>268</v>
      </c>
      <c r="DJ77">
        <v>0.20799999999999999</v>
      </c>
      <c r="DK77">
        <v>0</v>
      </c>
      <c r="DL77" t="s">
        <v>105</v>
      </c>
      <c r="DM77" t="s">
        <v>578</v>
      </c>
      <c r="DN77" t="s">
        <v>360</v>
      </c>
      <c r="DO77" s="47" t="str">
        <f t="shared" si="14"/>
        <v>13</v>
      </c>
      <c r="DP77" s="47">
        <v>1</v>
      </c>
      <c r="DQ77" s="47" t="s">
        <v>11</v>
      </c>
      <c r="DR77" s="47">
        <f t="shared" si="12"/>
        <v>0</v>
      </c>
      <c r="DS77" s="47" t="s">
        <v>11</v>
      </c>
      <c r="DT77" s="47">
        <f>(BO77-BH77)/7/U77</f>
        <v>10.582010582010582</v>
      </c>
      <c r="DU77" s="48">
        <f t="shared" si="11"/>
        <v>149.39024390243904</v>
      </c>
      <c r="DV77" s="47">
        <f>BQ77-BF77</f>
        <v>22</v>
      </c>
      <c r="DW77" s="49">
        <f t="shared" si="13"/>
        <v>2.4166666666666652E-2</v>
      </c>
    </row>
    <row r="78" spans="1:127" ht="19.95" customHeight="1" x14ac:dyDescent="0.25">
      <c r="A78" s="30">
        <v>1203014</v>
      </c>
      <c r="B78" s="30" t="s">
        <v>579</v>
      </c>
      <c r="C78" s="60">
        <v>1</v>
      </c>
      <c r="D78" s="30">
        <v>1</v>
      </c>
      <c r="E78">
        <v>0</v>
      </c>
      <c r="F78" s="61">
        <v>43740</v>
      </c>
      <c r="G78" s="61">
        <v>43770</v>
      </c>
      <c r="H78">
        <v>30</v>
      </c>
      <c r="I78">
        <v>2</v>
      </c>
      <c r="L78" t="s">
        <v>256</v>
      </c>
      <c r="M78">
        <v>0</v>
      </c>
      <c r="N78">
        <v>0</v>
      </c>
      <c r="O78">
        <v>1</v>
      </c>
      <c r="P78">
        <v>0</v>
      </c>
      <c r="Q78">
        <v>11</v>
      </c>
      <c r="R78">
        <v>1</v>
      </c>
      <c r="S78" t="s">
        <v>13</v>
      </c>
      <c r="T78">
        <v>3.9</v>
      </c>
      <c r="U78">
        <v>3.7</v>
      </c>
      <c r="V78">
        <v>0</v>
      </c>
      <c r="W78">
        <v>0</v>
      </c>
      <c r="X78">
        <v>0</v>
      </c>
      <c r="Y78">
        <v>38.700000000000003</v>
      </c>
      <c r="Z78">
        <v>1</v>
      </c>
      <c r="AD78">
        <v>6</v>
      </c>
      <c r="AG78" t="s">
        <v>11</v>
      </c>
      <c r="AH78" s="61">
        <v>43740</v>
      </c>
      <c r="AI78">
        <v>11</v>
      </c>
      <c r="AJ78" t="s">
        <v>331</v>
      </c>
      <c r="AK78" t="s">
        <v>253</v>
      </c>
      <c r="AL78">
        <v>1</v>
      </c>
      <c r="AN78">
        <v>2</v>
      </c>
      <c r="AT78" t="s">
        <v>357</v>
      </c>
      <c r="AU78">
        <v>4</v>
      </c>
      <c r="AV78">
        <v>2</v>
      </c>
      <c r="AW78">
        <v>4</v>
      </c>
      <c r="AX78">
        <v>1</v>
      </c>
      <c r="AY78" t="s">
        <v>580</v>
      </c>
      <c r="AZ78" s="61">
        <v>43740</v>
      </c>
      <c r="BA78" s="61">
        <v>43751</v>
      </c>
      <c r="BB78" s="61">
        <v>43740</v>
      </c>
      <c r="BC78" s="61">
        <v>43762</v>
      </c>
      <c r="BD78">
        <v>1</v>
      </c>
      <c r="BE78">
        <v>0</v>
      </c>
      <c r="BF78">
        <v>1</v>
      </c>
      <c r="BG78">
        <v>14</v>
      </c>
      <c r="BH78">
        <v>57</v>
      </c>
      <c r="BI78">
        <v>50</v>
      </c>
      <c r="BJ78">
        <v>95</v>
      </c>
      <c r="BK78">
        <v>120</v>
      </c>
      <c r="BL78">
        <v>155</v>
      </c>
      <c r="BM78">
        <v>160</v>
      </c>
      <c r="BN78">
        <v>150</v>
      </c>
      <c r="BO78">
        <v>240</v>
      </c>
      <c r="BQ78">
        <v>26</v>
      </c>
      <c r="BR78">
        <v>29</v>
      </c>
      <c r="BS78">
        <v>550</v>
      </c>
      <c r="BT78">
        <v>600</v>
      </c>
      <c r="BU78">
        <v>3.97</v>
      </c>
      <c r="BV78">
        <v>37.6</v>
      </c>
      <c r="BW78">
        <v>1</v>
      </c>
      <c r="BX78">
        <v>1</v>
      </c>
      <c r="BZ78">
        <v>0</v>
      </c>
      <c r="CA78">
        <v>1</v>
      </c>
      <c r="CB78">
        <v>0</v>
      </c>
      <c r="CD78">
        <v>1</v>
      </c>
      <c r="CE78">
        <v>0</v>
      </c>
      <c r="CF78">
        <v>2</v>
      </c>
      <c r="CH78" t="s">
        <v>359</v>
      </c>
      <c r="CJ78">
        <v>3.74</v>
      </c>
      <c r="CK78">
        <v>346</v>
      </c>
      <c r="CL78">
        <v>157</v>
      </c>
      <c r="CM78">
        <v>49</v>
      </c>
      <c r="CN78">
        <v>48</v>
      </c>
      <c r="CO78">
        <v>1</v>
      </c>
      <c r="CP78">
        <v>2</v>
      </c>
      <c r="CQ78">
        <v>72</v>
      </c>
      <c r="CR78">
        <v>9.36</v>
      </c>
      <c r="CS78">
        <v>18.91</v>
      </c>
      <c r="CT78">
        <v>95</v>
      </c>
      <c r="CU78">
        <v>104</v>
      </c>
      <c r="CV78">
        <v>62</v>
      </c>
      <c r="CW78">
        <v>36</v>
      </c>
      <c r="CX78">
        <v>0</v>
      </c>
      <c r="CY78">
        <v>2</v>
      </c>
      <c r="CZ78">
        <v>32</v>
      </c>
      <c r="DA78">
        <v>11.25</v>
      </c>
      <c r="DB78">
        <v>5.48</v>
      </c>
      <c r="DC78">
        <v>271</v>
      </c>
      <c r="DD78">
        <v>82</v>
      </c>
      <c r="DE78">
        <v>44</v>
      </c>
      <c r="DF78">
        <v>49</v>
      </c>
      <c r="DG78">
        <v>4</v>
      </c>
      <c r="DH78">
        <v>3</v>
      </c>
      <c r="DI78" t="s">
        <v>268</v>
      </c>
      <c r="DJ78">
        <v>0.10100000000000001</v>
      </c>
      <c r="DK78">
        <v>0</v>
      </c>
      <c r="DL78" t="s">
        <v>104</v>
      </c>
      <c r="DM78" t="s">
        <v>306</v>
      </c>
      <c r="DN78" t="s">
        <v>360</v>
      </c>
      <c r="DO78" s="47" t="str">
        <f t="shared" si="14"/>
        <v>13</v>
      </c>
      <c r="DP78" s="47">
        <v>1</v>
      </c>
      <c r="DQ78" s="47" t="s">
        <v>11</v>
      </c>
      <c r="DR78" s="47">
        <f t="shared" si="12"/>
        <v>0</v>
      </c>
      <c r="DS78" s="47" t="s">
        <v>11</v>
      </c>
      <c r="DT78" s="47">
        <f>(BO78-BH78)/7/U78</f>
        <v>7.0656370656370653</v>
      </c>
      <c r="DU78" s="48">
        <f t="shared" si="11"/>
        <v>151.13350125944584</v>
      </c>
      <c r="DV78" s="47">
        <f>BQ78-BF78</f>
        <v>25</v>
      </c>
      <c r="DW78" s="49">
        <f t="shared" si="13"/>
        <v>9.0000000000000011E-3</v>
      </c>
    </row>
    <row r="79" spans="1:127" ht="19.95" customHeight="1" x14ac:dyDescent="0.25">
      <c r="A79" s="30">
        <v>1205163</v>
      </c>
      <c r="B79" s="30" t="s">
        <v>581</v>
      </c>
      <c r="C79" s="60">
        <v>1</v>
      </c>
      <c r="D79" s="30">
        <v>2</v>
      </c>
      <c r="E79">
        <v>0</v>
      </c>
      <c r="F79" s="61">
        <v>43751</v>
      </c>
      <c r="G79" s="61">
        <v>43779</v>
      </c>
      <c r="H79">
        <v>28</v>
      </c>
      <c r="I79">
        <v>2</v>
      </c>
      <c r="L79" t="s">
        <v>320</v>
      </c>
      <c r="M79">
        <v>0</v>
      </c>
      <c r="N79">
        <v>0</v>
      </c>
      <c r="O79">
        <v>1</v>
      </c>
      <c r="P79">
        <v>0</v>
      </c>
      <c r="Q79">
        <v>6</v>
      </c>
      <c r="R79">
        <v>3</v>
      </c>
      <c r="S79" t="s">
        <v>16</v>
      </c>
      <c r="T79">
        <v>2.5</v>
      </c>
      <c r="U79">
        <v>2.7</v>
      </c>
      <c r="V79">
        <v>0</v>
      </c>
      <c r="X79">
        <v>0</v>
      </c>
      <c r="Z79">
        <v>1</v>
      </c>
      <c r="AD79">
        <v>2</v>
      </c>
      <c r="AG79" t="s">
        <v>11</v>
      </c>
      <c r="AH79" s="61">
        <v>43751</v>
      </c>
      <c r="AI79">
        <v>6</v>
      </c>
      <c r="AJ79" t="s">
        <v>355</v>
      </c>
      <c r="AK79" t="s">
        <v>253</v>
      </c>
      <c r="AL79">
        <v>1</v>
      </c>
      <c r="AN79" t="s">
        <v>582</v>
      </c>
      <c r="AO79">
        <v>1</v>
      </c>
      <c r="AQ79" t="s">
        <v>274</v>
      </c>
      <c r="AT79" t="s">
        <v>509</v>
      </c>
      <c r="AU79">
        <v>4</v>
      </c>
      <c r="AV79">
        <v>1</v>
      </c>
      <c r="AW79">
        <v>4</v>
      </c>
      <c r="AX79">
        <v>1</v>
      </c>
      <c r="AY79" t="s">
        <v>275</v>
      </c>
      <c r="AZ79" s="61">
        <v>43751</v>
      </c>
      <c r="BA79" s="61">
        <v>43752</v>
      </c>
      <c r="BB79" s="61">
        <v>43751</v>
      </c>
      <c r="BC79" s="61">
        <v>43775</v>
      </c>
      <c r="BD79">
        <v>3</v>
      </c>
      <c r="BE79">
        <v>1</v>
      </c>
      <c r="BF79">
        <v>1</v>
      </c>
      <c r="BG79">
        <v>9</v>
      </c>
      <c r="BH79">
        <v>25</v>
      </c>
      <c r="BI79">
        <v>55</v>
      </c>
      <c r="BJ79">
        <v>95</v>
      </c>
      <c r="BK79">
        <v>45</v>
      </c>
      <c r="BP79">
        <v>4</v>
      </c>
      <c r="BQ79">
        <v>28</v>
      </c>
      <c r="BT79">
        <v>480</v>
      </c>
      <c r="BU79">
        <v>3.14</v>
      </c>
      <c r="BV79">
        <v>38.200000000000003</v>
      </c>
      <c r="BW79">
        <v>1</v>
      </c>
      <c r="BX79" t="s">
        <v>340</v>
      </c>
      <c r="CF79">
        <v>2</v>
      </c>
      <c r="CJ79">
        <v>11.81</v>
      </c>
      <c r="CK79">
        <v>130</v>
      </c>
      <c r="CL79">
        <v>106</v>
      </c>
      <c r="CM79">
        <v>70</v>
      </c>
      <c r="CN79">
        <v>22</v>
      </c>
      <c r="CO79">
        <v>4</v>
      </c>
      <c r="CP79">
        <v>4</v>
      </c>
      <c r="CQ79">
        <v>72</v>
      </c>
      <c r="CR79">
        <v>0.68300000000000005</v>
      </c>
      <c r="CS79">
        <v>14.52</v>
      </c>
      <c r="CT79">
        <v>313</v>
      </c>
      <c r="CU79">
        <v>109</v>
      </c>
      <c r="CV79">
        <v>67</v>
      </c>
      <c r="CW79">
        <v>24</v>
      </c>
      <c r="CX79">
        <v>2</v>
      </c>
      <c r="CY79">
        <v>7</v>
      </c>
      <c r="CZ79" t="s">
        <v>268</v>
      </c>
      <c r="DA79">
        <v>0.20300000000000001</v>
      </c>
      <c r="DB79">
        <v>8.02</v>
      </c>
      <c r="DC79">
        <v>362</v>
      </c>
      <c r="DD79">
        <v>96</v>
      </c>
      <c r="DE79">
        <v>47</v>
      </c>
      <c r="DF79">
        <v>36</v>
      </c>
      <c r="DG79">
        <v>14</v>
      </c>
      <c r="DH79">
        <v>3</v>
      </c>
      <c r="DI79" t="s">
        <v>268</v>
      </c>
      <c r="DJ79">
        <v>8.4000000000000005E-2</v>
      </c>
      <c r="DK79">
        <v>0</v>
      </c>
      <c r="DL79" t="s">
        <v>106</v>
      </c>
      <c r="DM79" t="s">
        <v>583</v>
      </c>
      <c r="DN79" t="s">
        <v>584</v>
      </c>
      <c r="DO79" s="47" t="str">
        <f t="shared" si="14"/>
        <v>8</v>
      </c>
      <c r="DP79" s="47">
        <v>1</v>
      </c>
      <c r="DQ79" s="47" t="s">
        <v>11</v>
      </c>
      <c r="DR79" s="47">
        <f t="shared" si="12"/>
        <v>0</v>
      </c>
      <c r="DS79" s="47" t="s">
        <v>11</v>
      </c>
      <c r="DT79" s="47">
        <f>(BJ79-BH79)/2/U79</f>
        <v>12.962962962962962</v>
      </c>
      <c r="DU79" s="48">
        <f t="shared" si="11"/>
        <v>152.86624203821654</v>
      </c>
      <c r="DV79" s="47">
        <f>BQ79-BF79</f>
        <v>27</v>
      </c>
      <c r="DW79" s="49">
        <f t="shared" si="13"/>
        <v>1.5714285714285712E-2</v>
      </c>
    </row>
    <row r="80" spans="1:127" ht="19.95" customHeight="1" x14ac:dyDescent="0.25">
      <c r="A80" s="30">
        <v>1207808</v>
      </c>
      <c r="B80" s="30" t="s">
        <v>585</v>
      </c>
      <c r="C80" s="60">
        <v>0</v>
      </c>
      <c r="D80" s="30">
        <v>1</v>
      </c>
      <c r="E80">
        <v>0</v>
      </c>
      <c r="F80" s="61">
        <v>43764</v>
      </c>
      <c r="G80" s="61">
        <v>43792</v>
      </c>
      <c r="H80">
        <v>28</v>
      </c>
      <c r="I80">
        <v>1</v>
      </c>
      <c r="L80" t="s">
        <v>320</v>
      </c>
      <c r="M80">
        <v>0</v>
      </c>
      <c r="N80">
        <v>0</v>
      </c>
      <c r="O80">
        <v>1</v>
      </c>
      <c r="P80">
        <v>0</v>
      </c>
      <c r="Q80">
        <v>5</v>
      </c>
      <c r="R80">
        <v>4</v>
      </c>
      <c r="S80" t="s">
        <v>30</v>
      </c>
      <c r="T80">
        <v>2.84</v>
      </c>
      <c r="U80">
        <v>2.81</v>
      </c>
      <c r="V80">
        <v>0</v>
      </c>
      <c r="W80">
        <v>0</v>
      </c>
      <c r="X80">
        <v>0</v>
      </c>
      <c r="Y80">
        <v>38.299999999999997</v>
      </c>
      <c r="Z80">
        <v>0</v>
      </c>
      <c r="AA80">
        <v>10</v>
      </c>
      <c r="AB80">
        <v>10</v>
      </c>
      <c r="AC80">
        <v>10</v>
      </c>
      <c r="AD80">
        <v>2</v>
      </c>
      <c r="AG80" t="s">
        <v>256</v>
      </c>
      <c r="AH80" s="61">
        <v>43765</v>
      </c>
      <c r="AI80">
        <v>6</v>
      </c>
      <c r="AJ80" t="s">
        <v>331</v>
      </c>
      <c r="AK80" t="s">
        <v>253</v>
      </c>
      <c r="AL80">
        <v>1</v>
      </c>
      <c r="AN80" t="s">
        <v>586</v>
      </c>
      <c r="AT80" t="s">
        <v>509</v>
      </c>
      <c r="AU80">
        <v>4</v>
      </c>
      <c r="AV80">
        <v>1</v>
      </c>
      <c r="AW80" t="s">
        <v>67</v>
      </c>
      <c r="AX80">
        <v>1</v>
      </c>
      <c r="AY80" t="s">
        <v>521</v>
      </c>
      <c r="AZ80" s="61">
        <v>43766</v>
      </c>
      <c r="BA80" s="61">
        <v>43769</v>
      </c>
      <c r="BB80" s="61">
        <v>43766</v>
      </c>
      <c r="BC80" s="61">
        <v>43786</v>
      </c>
      <c r="BD80">
        <v>2</v>
      </c>
      <c r="BE80">
        <v>0</v>
      </c>
      <c r="BF80">
        <v>1</v>
      </c>
      <c r="BG80">
        <v>16</v>
      </c>
      <c r="BH80">
        <v>35</v>
      </c>
      <c r="BI80">
        <v>40</v>
      </c>
      <c r="BJ80">
        <v>70</v>
      </c>
      <c r="BK80">
        <v>80</v>
      </c>
      <c r="BL80">
        <v>115</v>
      </c>
      <c r="BM80">
        <v>140</v>
      </c>
      <c r="BN80">
        <v>195</v>
      </c>
      <c r="BO80">
        <v>235</v>
      </c>
      <c r="BT80">
        <v>355</v>
      </c>
      <c r="BU80">
        <v>3.1</v>
      </c>
      <c r="BV80">
        <v>37.5</v>
      </c>
      <c r="BW80">
        <v>1</v>
      </c>
      <c r="BX80" t="s">
        <v>338</v>
      </c>
      <c r="BY80">
        <v>4</v>
      </c>
      <c r="BZ80">
        <v>0</v>
      </c>
      <c r="CA80">
        <v>0</v>
      </c>
      <c r="CB80">
        <v>0</v>
      </c>
      <c r="CD80">
        <v>1</v>
      </c>
      <c r="CE80">
        <v>0</v>
      </c>
      <c r="CF80">
        <v>2</v>
      </c>
      <c r="CH80" t="s">
        <v>577</v>
      </c>
      <c r="CJ80">
        <v>5.54</v>
      </c>
      <c r="CK80">
        <v>220</v>
      </c>
      <c r="CL80">
        <v>151</v>
      </c>
      <c r="CM80">
        <v>87</v>
      </c>
      <c r="CN80">
        <v>18</v>
      </c>
      <c r="CO80">
        <v>0</v>
      </c>
      <c r="CP80">
        <v>5</v>
      </c>
      <c r="CQ80">
        <v>13</v>
      </c>
      <c r="CR80">
        <v>14.56</v>
      </c>
      <c r="CS80">
        <v>9.2899999999999991</v>
      </c>
      <c r="CT80">
        <v>445</v>
      </c>
      <c r="CU80">
        <v>112</v>
      </c>
      <c r="CV80">
        <v>48</v>
      </c>
      <c r="CW80">
        <v>43</v>
      </c>
      <c r="CX80">
        <v>5</v>
      </c>
      <c r="CY80">
        <v>3</v>
      </c>
      <c r="CZ80" t="s">
        <v>268</v>
      </c>
      <c r="DA80">
        <v>8.1199999999999992</v>
      </c>
      <c r="DB80">
        <v>6.08</v>
      </c>
      <c r="DC80">
        <v>257</v>
      </c>
      <c r="DD80">
        <v>107</v>
      </c>
      <c r="DE80">
        <v>31</v>
      </c>
      <c r="DF80">
        <v>58</v>
      </c>
      <c r="DG80">
        <v>7</v>
      </c>
      <c r="DH80">
        <v>4</v>
      </c>
      <c r="DI80" t="s">
        <v>268</v>
      </c>
      <c r="DJ80">
        <v>8.1199999999999992</v>
      </c>
      <c r="DK80">
        <v>0</v>
      </c>
      <c r="DL80" t="s">
        <v>106</v>
      </c>
      <c r="DM80" t="s">
        <v>516</v>
      </c>
      <c r="DO80" s="47" t="str">
        <f t="shared" si="14"/>
        <v>15</v>
      </c>
      <c r="DP80" s="47">
        <v>1</v>
      </c>
      <c r="DQ80" s="47">
        <v>0</v>
      </c>
      <c r="DR80" s="47">
        <f t="shared" si="12"/>
        <v>0</v>
      </c>
      <c r="DS80" s="47">
        <v>1</v>
      </c>
      <c r="DT80" s="47">
        <f>(BO80-BH80)/7/U80</f>
        <v>10.167768174885612</v>
      </c>
      <c r="DU80" s="48">
        <f t="shared" si="11"/>
        <v>114.51612903225806</v>
      </c>
      <c r="DW80" s="49">
        <f t="shared" si="13"/>
        <v>1.0357142857142858E-2</v>
      </c>
    </row>
    <row r="81" spans="1:127" ht="19.95" customHeight="1" x14ac:dyDescent="0.25">
      <c r="A81" s="50">
        <v>1224405</v>
      </c>
      <c r="B81" s="30" t="s">
        <v>587</v>
      </c>
      <c r="C81" s="60">
        <v>1</v>
      </c>
      <c r="D81" s="30">
        <v>2</v>
      </c>
      <c r="E81">
        <v>0</v>
      </c>
      <c r="F81" s="61">
        <v>43851</v>
      </c>
      <c r="G81" s="61">
        <v>43867</v>
      </c>
      <c r="H81">
        <v>16</v>
      </c>
      <c r="I81">
        <v>2</v>
      </c>
      <c r="J81">
        <v>2</v>
      </c>
      <c r="L81" t="s">
        <v>262</v>
      </c>
      <c r="M81">
        <v>0</v>
      </c>
      <c r="N81">
        <v>0</v>
      </c>
      <c r="O81">
        <v>1</v>
      </c>
      <c r="P81">
        <v>0</v>
      </c>
      <c r="Q81">
        <v>6</v>
      </c>
      <c r="R81">
        <v>0</v>
      </c>
      <c r="S81">
        <v>2</v>
      </c>
      <c r="T81">
        <v>2.7</v>
      </c>
      <c r="U81">
        <v>3</v>
      </c>
      <c r="V81">
        <v>0</v>
      </c>
      <c r="W81">
        <v>0</v>
      </c>
      <c r="X81">
        <v>0</v>
      </c>
      <c r="Y81">
        <v>37.299999999999997</v>
      </c>
      <c r="Z81">
        <v>1</v>
      </c>
      <c r="AA81" t="s">
        <v>11</v>
      </c>
      <c r="AB81" t="s">
        <v>11</v>
      </c>
      <c r="AC81" t="s">
        <v>11</v>
      </c>
      <c r="AD81">
        <v>2</v>
      </c>
      <c r="AG81" t="s">
        <v>11</v>
      </c>
      <c r="AH81" s="61">
        <v>43852</v>
      </c>
      <c r="AI81">
        <v>7</v>
      </c>
      <c r="AJ81" t="s">
        <v>465</v>
      </c>
      <c r="AK81" t="s">
        <v>310</v>
      </c>
      <c r="AL81">
        <v>1</v>
      </c>
      <c r="AN81" t="s">
        <v>588</v>
      </c>
      <c r="AP81">
        <v>10</v>
      </c>
      <c r="AS81">
        <v>70</v>
      </c>
      <c r="AT81" t="s">
        <v>509</v>
      </c>
      <c r="AU81">
        <v>4</v>
      </c>
      <c r="AV81">
        <v>1</v>
      </c>
      <c r="AW81">
        <v>4</v>
      </c>
      <c r="AX81">
        <v>1</v>
      </c>
      <c r="AY81" t="s">
        <v>501</v>
      </c>
      <c r="AZ81" s="61">
        <v>43852</v>
      </c>
      <c r="BA81" s="61">
        <v>43856</v>
      </c>
      <c r="BB81" s="61">
        <v>43852</v>
      </c>
      <c r="BC81" s="61">
        <v>43867</v>
      </c>
      <c r="BD81">
        <v>2</v>
      </c>
      <c r="BE81">
        <v>1</v>
      </c>
      <c r="BF81">
        <v>1</v>
      </c>
      <c r="BG81">
        <v>10</v>
      </c>
      <c r="BH81">
        <v>35</v>
      </c>
      <c r="BI81">
        <v>55</v>
      </c>
      <c r="BJ81">
        <v>80</v>
      </c>
      <c r="BK81">
        <v>110</v>
      </c>
      <c r="BL81">
        <v>190</v>
      </c>
      <c r="BM81">
        <v>250</v>
      </c>
      <c r="BN81">
        <v>280</v>
      </c>
      <c r="BT81">
        <v>280</v>
      </c>
      <c r="BU81">
        <v>2.94</v>
      </c>
      <c r="BY81" t="s">
        <v>419</v>
      </c>
      <c r="CG81" t="s">
        <v>359</v>
      </c>
      <c r="CH81" t="s">
        <v>359</v>
      </c>
      <c r="CJ81">
        <v>15.92</v>
      </c>
      <c r="CK81">
        <v>54</v>
      </c>
      <c r="CL81">
        <v>145</v>
      </c>
      <c r="CM81">
        <v>59</v>
      </c>
      <c r="CN81">
        <v>17</v>
      </c>
      <c r="CO81">
        <v>1</v>
      </c>
      <c r="CP81">
        <v>15</v>
      </c>
      <c r="CQ81">
        <v>20</v>
      </c>
      <c r="CR81">
        <v>1.56</v>
      </c>
      <c r="CS81">
        <v>16.36</v>
      </c>
      <c r="CT81">
        <v>101</v>
      </c>
      <c r="CU81">
        <v>104</v>
      </c>
      <c r="CV81">
        <v>78</v>
      </c>
      <c r="CW81">
        <v>19</v>
      </c>
      <c r="CX81">
        <v>0</v>
      </c>
      <c r="CY81">
        <v>3</v>
      </c>
      <c r="CZ81">
        <v>19</v>
      </c>
      <c r="DA81" t="s">
        <v>11</v>
      </c>
      <c r="DB81">
        <v>9.93</v>
      </c>
      <c r="DC81">
        <v>334</v>
      </c>
      <c r="DD81">
        <v>82</v>
      </c>
      <c r="DE81">
        <v>55</v>
      </c>
      <c r="DF81">
        <v>35</v>
      </c>
      <c r="DG81">
        <v>2</v>
      </c>
      <c r="DH81">
        <v>8</v>
      </c>
      <c r="DI81" t="s">
        <v>268</v>
      </c>
      <c r="DJ81" t="s">
        <v>11</v>
      </c>
      <c r="DK81">
        <v>0</v>
      </c>
      <c r="DM81" t="s">
        <v>342</v>
      </c>
      <c r="DN81" t="s">
        <v>283</v>
      </c>
      <c r="DO81" s="47" t="str">
        <f t="shared" si="14"/>
        <v>9</v>
      </c>
      <c r="DP81" s="47">
        <v>1</v>
      </c>
      <c r="DQ81" s="47" t="s">
        <v>11</v>
      </c>
      <c r="DR81" s="47">
        <f t="shared" si="12"/>
        <v>0</v>
      </c>
      <c r="DS81" s="47" t="s">
        <v>11</v>
      </c>
      <c r="DT81" s="47">
        <f>(BN81-BH81)/6/U81</f>
        <v>13.611111111111112</v>
      </c>
      <c r="DU81" s="48">
        <f t="shared" si="11"/>
        <v>95.238095238095241</v>
      </c>
      <c r="DW81" s="49">
        <f t="shared" si="13"/>
        <v>-3.7500000000000033E-3</v>
      </c>
    </row>
    <row r="82" spans="1:127" ht="19.95" customHeight="1" x14ac:dyDescent="0.25">
      <c r="A82" s="50">
        <v>1268448</v>
      </c>
      <c r="B82" s="30" t="s">
        <v>589</v>
      </c>
      <c r="C82" s="60">
        <v>1</v>
      </c>
      <c r="D82" s="30">
        <v>1</v>
      </c>
      <c r="E82">
        <v>0</v>
      </c>
      <c r="F82" s="61">
        <v>44140</v>
      </c>
      <c r="G82" s="61">
        <v>44174</v>
      </c>
      <c r="H82">
        <v>34</v>
      </c>
      <c r="I82">
        <v>2</v>
      </c>
      <c r="L82" t="s">
        <v>320</v>
      </c>
      <c r="M82">
        <v>0</v>
      </c>
      <c r="N82">
        <v>0</v>
      </c>
      <c r="O82">
        <v>1</v>
      </c>
      <c r="P82">
        <v>0</v>
      </c>
      <c r="Q82">
        <v>4</v>
      </c>
      <c r="R82">
        <v>0</v>
      </c>
      <c r="S82" t="s">
        <v>16</v>
      </c>
      <c r="T82">
        <v>2.85</v>
      </c>
      <c r="U82">
        <v>2.6</v>
      </c>
      <c r="V82">
        <v>0</v>
      </c>
      <c r="W82">
        <v>0</v>
      </c>
      <c r="X82">
        <v>0</v>
      </c>
      <c r="Y82">
        <v>39.9</v>
      </c>
      <c r="Z82">
        <v>0</v>
      </c>
      <c r="AA82">
        <v>10</v>
      </c>
      <c r="AB82">
        <v>10</v>
      </c>
      <c r="AC82">
        <v>10</v>
      </c>
      <c r="AD82">
        <v>2</v>
      </c>
      <c r="AG82" t="s">
        <v>262</v>
      </c>
      <c r="AH82" s="61">
        <v>44140</v>
      </c>
      <c r="AI82">
        <v>4</v>
      </c>
      <c r="AJ82" t="s">
        <v>257</v>
      </c>
      <c r="AK82" t="s">
        <v>273</v>
      </c>
      <c r="AL82">
        <v>1</v>
      </c>
      <c r="AN82" t="s">
        <v>590</v>
      </c>
      <c r="AS82" t="s">
        <v>591</v>
      </c>
      <c r="AT82" t="s">
        <v>509</v>
      </c>
      <c r="AU82">
        <v>4</v>
      </c>
      <c r="AV82">
        <v>2</v>
      </c>
      <c r="AW82" t="s">
        <v>67</v>
      </c>
      <c r="AX82">
        <v>1</v>
      </c>
      <c r="AY82" t="s">
        <v>592</v>
      </c>
      <c r="AZ82" s="61">
        <v>44140</v>
      </c>
      <c r="BA82" s="61">
        <v>44141</v>
      </c>
      <c r="BB82" s="61">
        <v>44140</v>
      </c>
      <c r="BC82" s="61">
        <v>44148</v>
      </c>
      <c r="BD82">
        <v>1</v>
      </c>
      <c r="BE82">
        <v>0</v>
      </c>
      <c r="BF82">
        <v>1</v>
      </c>
      <c r="BG82">
        <v>9</v>
      </c>
      <c r="BH82">
        <v>30</v>
      </c>
      <c r="BI82">
        <v>35</v>
      </c>
      <c r="BJ82">
        <v>40</v>
      </c>
      <c r="BK82">
        <v>35</v>
      </c>
      <c r="BL82">
        <v>40</v>
      </c>
      <c r="BM82">
        <v>85</v>
      </c>
      <c r="BN82">
        <v>105</v>
      </c>
      <c r="BO82">
        <v>155</v>
      </c>
      <c r="BT82">
        <v>280</v>
      </c>
      <c r="BU82">
        <v>3.32</v>
      </c>
      <c r="BV82">
        <v>37.5</v>
      </c>
      <c r="BW82">
        <v>2</v>
      </c>
      <c r="BX82" t="s">
        <v>593</v>
      </c>
      <c r="BY82" t="s">
        <v>594</v>
      </c>
      <c r="CJ82">
        <v>12.17</v>
      </c>
      <c r="CK82">
        <v>184</v>
      </c>
      <c r="CL82">
        <v>222</v>
      </c>
      <c r="CM82">
        <v>61</v>
      </c>
      <c r="CN82">
        <v>29</v>
      </c>
      <c r="CO82">
        <v>2</v>
      </c>
      <c r="CP82">
        <v>8</v>
      </c>
      <c r="CQ82" t="s">
        <v>268</v>
      </c>
      <c r="CR82">
        <v>0.39800000000000002</v>
      </c>
      <c r="CS82">
        <v>12.56</v>
      </c>
      <c r="CT82">
        <v>256</v>
      </c>
      <c r="CU82">
        <v>145</v>
      </c>
      <c r="CV82">
        <v>57</v>
      </c>
      <c r="CW82">
        <v>27</v>
      </c>
      <c r="CX82">
        <v>5</v>
      </c>
      <c r="CY82">
        <v>11</v>
      </c>
      <c r="CZ82" t="s">
        <v>268</v>
      </c>
      <c r="DA82">
        <v>0.29039999999999999</v>
      </c>
      <c r="DB82">
        <v>7.52</v>
      </c>
      <c r="DC82">
        <v>276</v>
      </c>
      <c r="DD82">
        <v>106</v>
      </c>
      <c r="DE82">
        <v>29</v>
      </c>
      <c r="DF82">
        <v>52</v>
      </c>
      <c r="DG82">
        <v>8</v>
      </c>
      <c r="DH82">
        <v>11</v>
      </c>
      <c r="DI82" t="s">
        <v>268</v>
      </c>
      <c r="DK82">
        <v>0</v>
      </c>
      <c r="DL82" t="s">
        <v>107</v>
      </c>
      <c r="DM82" t="s">
        <v>306</v>
      </c>
      <c r="DO82" s="47" t="str">
        <f t="shared" si="14"/>
        <v>8</v>
      </c>
      <c r="DP82" s="47">
        <v>1</v>
      </c>
      <c r="DQ82" s="47">
        <v>0</v>
      </c>
      <c r="DR82" s="47">
        <f t="shared" si="12"/>
        <v>0</v>
      </c>
      <c r="DS82" s="47">
        <v>0</v>
      </c>
      <c r="DT82" s="47">
        <f>(BO82-BH82)/7/U82</f>
        <v>6.8681318681318677</v>
      </c>
      <c r="DU82" s="48">
        <f t="shared" si="11"/>
        <v>84.337349397590359</v>
      </c>
      <c r="DW82" s="49">
        <f t="shared" si="13"/>
        <v>2.1176470588235286E-2</v>
      </c>
    </row>
    <row r="83" spans="1:127" ht="19.95" customHeight="1" x14ac:dyDescent="0.25">
      <c r="A83" s="50">
        <v>1275792</v>
      </c>
      <c r="B83" s="30" t="s">
        <v>595</v>
      </c>
      <c r="C83" s="60">
        <v>1</v>
      </c>
      <c r="D83" s="30">
        <v>1</v>
      </c>
      <c r="E83">
        <v>0</v>
      </c>
      <c r="F83" s="61">
        <v>44179</v>
      </c>
      <c r="G83" s="61">
        <v>44206</v>
      </c>
      <c r="H83">
        <v>27</v>
      </c>
      <c r="I83">
        <v>2</v>
      </c>
      <c r="J83">
        <v>1</v>
      </c>
      <c r="L83" t="s">
        <v>256</v>
      </c>
      <c r="M83">
        <v>0</v>
      </c>
      <c r="N83">
        <v>0</v>
      </c>
      <c r="O83">
        <v>1</v>
      </c>
      <c r="P83">
        <v>0</v>
      </c>
      <c r="Q83">
        <v>5</v>
      </c>
      <c r="R83">
        <v>4</v>
      </c>
      <c r="S83" t="s">
        <v>13</v>
      </c>
      <c r="T83">
        <v>3.3</v>
      </c>
      <c r="U83">
        <v>3.27</v>
      </c>
      <c r="V83">
        <v>0</v>
      </c>
      <c r="W83">
        <v>0</v>
      </c>
      <c r="X83">
        <v>0</v>
      </c>
      <c r="Y83">
        <v>37.4</v>
      </c>
      <c r="Z83">
        <v>1</v>
      </c>
      <c r="AA83">
        <v>10</v>
      </c>
      <c r="AB83">
        <v>10</v>
      </c>
      <c r="AC83">
        <v>10</v>
      </c>
      <c r="AD83">
        <v>6</v>
      </c>
      <c r="AG83" t="s">
        <v>262</v>
      </c>
      <c r="AH83" s="61">
        <v>44179</v>
      </c>
      <c r="AI83">
        <v>5</v>
      </c>
      <c r="AJ83" t="s">
        <v>596</v>
      </c>
      <c r="AK83" t="s">
        <v>273</v>
      </c>
      <c r="AL83">
        <v>1</v>
      </c>
      <c r="AN83" t="s">
        <v>597</v>
      </c>
      <c r="AR83">
        <v>32</v>
      </c>
      <c r="AS83">
        <v>80</v>
      </c>
      <c r="AT83" t="s">
        <v>509</v>
      </c>
      <c r="AU83">
        <v>4</v>
      </c>
      <c r="AV83">
        <v>2</v>
      </c>
      <c r="AW83">
        <v>4</v>
      </c>
      <c r="AX83">
        <v>1</v>
      </c>
      <c r="AY83" t="s">
        <v>358</v>
      </c>
      <c r="AZ83" s="61">
        <v>44179</v>
      </c>
      <c r="BA83" s="61">
        <v>44180</v>
      </c>
      <c r="BB83" s="61">
        <v>44179</v>
      </c>
      <c r="BC83" s="61">
        <v>44188</v>
      </c>
      <c r="BD83">
        <v>3</v>
      </c>
      <c r="BE83">
        <v>1</v>
      </c>
      <c r="BF83">
        <v>1</v>
      </c>
      <c r="BG83">
        <v>8</v>
      </c>
      <c r="BH83">
        <v>30</v>
      </c>
      <c r="BI83">
        <v>5</v>
      </c>
      <c r="BP83">
        <v>1</v>
      </c>
      <c r="BU83">
        <v>3.56</v>
      </c>
      <c r="BX83" t="s">
        <v>16</v>
      </c>
      <c r="BY83" t="s">
        <v>598</v>
      </c>
      <c r="CF83">
        <v>2</v>
      </c>
      <c r="CJ83">
        <v>6.86</v>
      </c>
      <c r="CK83">
        <v>168</v>
      </c>
      <c r="CL83">
        <v>112</v>
      </c>
      <c r="CM83">
        <v>55</v>
      </c>
      <c r="CN83">
        <v>25</v>
      </c>
      <c r="CO83">
        <v>0</v>
      </c>
      <c r="CP83">
        <v>8</v>
      </c>
      <c r="CQ83">
        <v>95</v>
      </c>
      <c r="CR83">
        <v>52.008000000000003</v>
      </c>
      <c r="CS83">
        <v>19.96</v>
      </c>
      <c r="CT83">
        <v>607</v>
      </c>
      <c r="CU83">
        <v>91</v>
      </c>
      <c r="CV83">
        <v>63</v>
      </c>
      <c r="CW83">
        <v>27</v>
      </c>
      <c r="CX83">
        <v>4</v>
      </c>
      <c r="CY83">
        <v>6</v>
      </c>
      <c r="CZ83" t="s">
        <v>268</v>
      </c>
      <c r="DA83" t="s">
        <v>11</v>
      </c>
      <c r="DB83">
        <v>14.34</v>
      </c>
      <c r="DC83">
        <v>363</v>
      </c>
      <c r="DD83">
        <v>113</v>
      </c>
      <c r="DE83">
        <v>28</v>
      </c>
      <c r="DF83">
        <v>58</v>
      </c>
      <c r="DG83">
        <v>5</v>
      </c>
      <c r="DH83">
        <v>9</v>
      </c>
      <c r="DI83" t="s">
        <v>268</v>
      </c>
      <c r="DJ83">
        <v>0.12989999999999999</v>
      </c>
      <c r="DK83">
        <v>0</v>
      </c>
      <c r="DL83" t="s">
        <v>108</v>
      </c>
      <c r="DM83" t="s">
        <v>599</v>
      </c>
      <c r="DN83" t="s">
        <v>600</v>
      </c>
      <c r="DO83" s="47" t="str">
        <f t="shared" si="14"/>
        <v>7</v>
      </c>
      <c r="DP83" s="47">
        <v>1</v>
      </c>
      <c r="DQ83" s="47">
        <v>0</v>
      </c>
      <c r="DR83" s="47">
        <f t="shared" si="12"/>
        <v>0</v>
      </c>
      <c r="DS83" s="47">
        <v>0</v>
      </c>
      <c r="DT83" s="47"/>
      <c r="DW83" s="49">
        <f t="shared" si="13"/>
        <v>1.0740740740740742E-2</v>
      </c>
    </row>
    <row r="84" spans="1:127" ht="19.95" customHeight="1" x14ac:dyDescent="0.25">
      <c r="A84" s="30">
        <v>1226559</v>
      </c>
      <c r="B84" s="30" t="s">
        <v>601</v>
      </c>
      <c r="C84" s="60">
        <v>1</v>
      </c>
      <c r="D84" s="30">
        <v>1</v>
      </c>
      <c r="E84">
        <v>0</v>
      </c>
      <c r="F84" s="61">
        <v>43872</v>
      </c>
      <c r="G84" s="61">
        <v>43902</v>
      </c>
      <c r="H84">
        <v>30</v>
      </c>
      <c r="I84">
        <v>2</v>
      </c>
      <c r="L84" t="s">
        <v>320</v>
      </c>
      <c r="M84">
        <v>0</v>
      </c>
      <c r="N84">
        <v>0</v>
      </c>
      <c r="O84">
        <v>1</v>
      </c>
      <c r="P84">
        <v>0</v>
      </c>
      <c r="Q84">
        <v>6</v>
      </c>
      <c r="R84">
        <v>4</v>
      </c>
      <c r="S84" t="s">
        <v>31</v>
      </c>
      <c r="T84">
        <v>3.75</v>
      </c>
      <c r="U84">
        <v>3.6</v>
      </c>
      <c r="V84">
        <v>0</v>
      </c>
      <c r="W84">
        <v>0</v>
      </c>
      <c r="X84">
        <v>0</v>
      </c>
      <c r="Y84">
        <v>40.700000000000003</v>
      </c>
      <c r="Z84">
        <v>1</v>
      </c>
      <c r="AA84" t="s">
        <v>11</v>
      </c>
      <c r="AB84" t="s">
        <v>11</v>
      </c>
      <c r="AC84" t="s">
        <v>11</v>
      </c>
      <c r="AD84">
        <v>7</v>
      </c>
      <c r="AE84">
        <v>1</v>
      </c>
      <c r="AG84" t="s">
        <v>320</v>
      </c>
      <c r="AH84" s="61">
        <v>43872</v>
      </c>
      <c r="AI84">
        <v>6</v>
      </c>
      <c r="AJ84" t="s">
        <v>285</v>
      </c>
      <c r="AK84" t="s">
        <v>602</v>
      </c>
      <c r="AL84">
        <v>1</v>
      </c>
      <c r="AN84" t="s">
        <v>13</v>
      </c>
      <c r="AQ84" t="s">
        <v>529</v>
      </c>
      <c r="AR84">
        <v>10</v>
      </c>
      <c r="AS84">
        <v>10</v>
      </c>
      <c r="AT84" t="s">
        <v>509</v>
      </c>
      <c r="AU84">
        <v>4</v>
      </c>
      <c r="AV84">
        <v>1</v>
      </c>
      <c r="AW84">
        <v>4</v>
      </c>
      <c r="AX84">
        <v>1</v>
      </c>
      <c r="AY84" t="s">
        <v>603</v>
      </c>
      <c r="AZ84" s="61">
        <v>43873</v>
      </c>
      <c r="BA84" s="61">
        <v>43874</v>
      </c>
      <c r="BB84" s="61">
        <v>43873</v>
      </c>
      <c r="BC84" s="61">
        <v>43886</v>
      </c>
      <c r="BD84">
        <v>3</v>
      </c>
      <c r="BE84">
        <v>1</v>
      </c>
      <c r="BF84">
        <v>1</v>
      </c>
      <c r="BG84">
        <v>9</v>
      </c>
      <c r="BH84">
        <v>40</v>
      </c>
      <c r="BI84">
        <v>55</v>
      </c>
      <c r="BJ84">
        <v>95</v>
      </c>
      <c r="BK84">
        <v>135</v>
      </c>
      <c r="BL84">
        <v>200</v>
      </c>
      <c r="BM84">
        <v>235</v>
      </c>
      <c r="BN84">
        <v>280</v>
      </c>
      <c r="BO84">
        <v>330</v>
      </c>
      <c r="BQ84">
        <v>20</v>
      </c>
      <c r="BR84">
        <v>19</v>
      </c>
      <c r="BS84">
        <v>490</v>
      </c>
      <c r="BT84">
        <v>590</v>
      </c>
      <c r="BU84">
        <v>3.93</v>
      </c>
      <c r="BX84" s="45">
        <v>1</v>
      </c>
      <c r="BY84" s="45" t="s">
        <v>604</v>
      </c>
      <c r="BZ84" s="45">
        <v>0</v>
      </c>
      <c r="CA84" s="45">
        <v>0</v>
      </c>
      <c r="CB84" s="45">
        <v>0</v>
      </c>
      <c r="CC84" s="45"/>
      <c r="CD84" s="45">
        <v>1</v>
      </c>
      <c r="CE84" s="45">
        <v>0</v>
      </c>
      <c r="CF84" t="s">
        <v>13</v>
      </c>
      <c r="CH84" t="s">
        <v>577</v>
      </c>
      <c r="CJ84">
        <v>3.03</v>
      </c>
      <c r="CK84">
        <v>169</v>
      </c>
      <c r="CL84">
        <v>134</v>
      </c>
      <c r="CM84">
        <v>71</v>
      </c>
      <c r="CN84">
        <v>17</v>
      </c>
      <c r="CO84">
        <v>3</v>
      </c>
      <c r="CP84">
        <v>4</v>
      </c>
      <c r="CQ84">
        <v>93</v>
      </c>
      <c r="CR84">
        <v>16.36</v>
      </c>
      <c r="CS84">
        <v>26.09</v>
      </c>
      <c r="CT84">
        <v>203</v>
      </c>
      <c r="CU84">
        <v>143</v>
      </c>
      <c r="CV84">
        <v>70</v>
      </c>
      <c r="CW84">
        <v>17</v>
      </c>
      <c r="CX84">
        <v>3</v>
      </c>
      <c r="CY84">
        <v>7</v>
      </c>
      <c r="CZ84">
        <v>35</v>
      </c>
      <c r="DA84">
        <v>0.36199999999999999</v>
      </c>
      <c r="DB84">
        <v>8.99</v>
      </c>
      <c r="DC84">
        <v>512</v>
      </c>
      <c r="DD84">
        <v>97</v>
      </c>
      <c r="DE84">
        <v>41</v>
      </c>
      <c r="DF84">
        <v>46</v>
      </c>
      <c r="DG84">
        <v>5</v>
      </c>
      <c r="DH84">
        <v>8</v>
      </c>
      <c r="DI84" t="s">
        <v>268</v>
      </c>
      <c r="DJ84">
        <v>9.4E-2</v>
      </c>
      <c r="DK84">
        <v>0</v>
      </c>
      <c r="DL84" t="s">
        <v>109</v>
      </c>
      <c r="DM84" t="s">
        <v>605</v>
      </c>
      <c r="DO84" s="47" t="str">
        <f t="shared" si="14"/>
        <v>8</v>
      </c>
      <c r="DP84" s="47">
        <v>1</v>
      </c>
      <c r="DQ84" s="47" t="s">
        <v>11</v>
      </c>
      <c r="DR84" s="47">
        <f t="shared" si="12"/>
        <v>1</v>
      </c>
      <c r="DS84" s="47">
        <v>0</v>
      </c>
      <c r="DT84" s="47">
        <f t="shared" ref="DT84:DT90" si="16">(BO84-BH84)/7/U84</f>
        <v>11.507936507936508</v>
      </c>
      <c r="DU84" s="48">
        <f t="shared" ref="DU84:DU105" si="17">BT84/BU84</f>
        <v>150.12722646310431</v>
      </c>
      <c r="DV84" s="47">
        <f>BQ84-BF84</f>
        <v>19</v>
      </c>
      <c r="DW84" s="49">
        <f t="shared" si="13"/>
        <v>1.1000000000000003E-2</v>
      </c>
    </row>
    <row r="85" spans="1:127" ht="19.95" customHeight="1" x14ac:dyDescent="0.25">
      <c r="A85" s="30">
        <v>1237724</v>
      </c>
      <c r="B85" s="30" t="s">
        <v>606</v>
      </c>
      <c r="C85" s="60">
        <v>1</v>
      </c>
      <c r="D85" s="30">
        <v>2</v>
      </c>
      <c r="E85">
        <v>0</v>
      </c>
      <c r="F85" s="61">
        <v>43957</v>
      </c>
      <c r="G85" s="61">
        <v>43981</v>
      </c>
      <c r="H85">
        <v>24</v>
      </c>
      <c r="I85">
        <v>2</v>
      </c>
      <c r="L85" t="s">
        <v>256</v>
      </c>
      <c r="M85">
        <v>0</v>
      </c>
      <c r="N85">
        <v>0</v>
      </c>
      <c r="O85">
        <v>1</v>
      </c>
      <c r="P85">
        <v>0</v>
      </c>
      <c r="Q85">
        <v>15</v>
      </c>
      <c r="R85">
        <v>12</v>
      </c>
      <c r="S85" t="s">
        <v>13</v>
      </c>
      <c r="T85">
        <v>3.5</v>
      </c>
      <c r="U85">
        <v>3.5</v>
      </c>
      <c r="V85">
        <v>0</v>
      </c>
      <c r="W85">
        <v>0</v>
      </c>
      <c r="X85">
        <v>0</v>
      </c>
      <c r="Y85" t="s">
        <v>41</v>
      </c>
      <c r="Z85">
        <v>0</v>
      </c>
      <c r="AD85">
        <v>2</v>
      </c>
      <c r="AG85" t="s">
        <v>11</v>
      </c>
      <c r="AH85" s="61">
        <v>43957</v>
      </c>
      <c r="AI85">
        <v>15</v>
      </c>
      <c r="AJ85" t="s">
        <v>257</v>
      </c>
      <c r="AK85" t="s">
        <v>310</v>
      </c>
      <c r="AL85">
        <v>1</v>
      </c>
      <c r="AN85">
        <v>3</v>
      </c>
      <c r="AQ85" t="s">
        <v>607</v>
      </c>
      <c r="AR85">
        <v>5</v>
      </c>
      <c r="AS85">
        <v>90</v>
      </c>
      <c r="AT85" t="s">
        <v>608</v>
      </c>
      <c r="AU85">
        <v>4</v>
      </c>
      <c r="AV85">
        <v>2</v>
      </c>
      <c r="AW85">
        <v>4</v>
      </c>
      <c r="AX85">
        <v>1</v>
      </c>
      <c r="AY85" t="s">
        <v>514</v>
      </c>
      <c r="AZ85" s="61">
        <v>43957</v>
      </c>
      <c r="BA85" s="61">
        <v>43966</v>
      </c>
      <c r="BB85" s="61">
        <v>43957</v>
      </c>
      <c r="BC85" s="61">
        <v>43976</v>
      </c>
      <c r="BD85">
        <v>2</v>
      </c>
      <c r="BE85">
        <v>0</v>
      </c>
      <c r="BF85">
        <v>1</v>
      </c>
      <c r="BG85">
        <v>8</v>
      </c>
      <c r="BH85">
        <v>10</v>
      </c>
      <c r="BI85">
        <v>40</v>
      </c>
      <c r="BJ85">
        <v>43</v>
      </c>
      <c r="BK85">
        <v>94</v>
      </c>
      <c r="BL85">
        <v>117</v>
      </c>
      <c r="BM85">
        <v>70</v>
      </c>
      <c r="BN85">
        <v>95</v>
      </c>
      <c r="BO85">
        <v>135</v>
      </c>
      <c r="BQ85">
        <v>20</v>
      </c>
      <c r="BR85">
        <v>24</v>
      </c>
      <c r="BS85">
        <v>560</v>
      </c>
      <c r="BT85">
        <v>560</v>
      </c>
      <c r="BU85">
        <v>4.0999999999999996</v>
      </c>
      <c r="BX85" s="45">
        <v>1</v>
      </c>
      <c r="BY85" s="45"/>
      <c r="BZ85" s="45">
        <v>0</v>
      </c>
      <c r="CA85" s="45">
        <v>0</v>
      </c>
      <c r="CB85" s="45">
        <v>0</v>
      </c>
      <c r="CC85" s="45"/>
      <c r="CD85" s="45">
        <v>1</v>
      </c>
      <c r="CE85" s="45">
        <v>0</v>
      </c>
      <c r="CG85" t="s">
        <v>255</v>
      </c>
      <c r="CH85" t="s">
        <v>255</v>
      </c>
      <c r="CJ85">
        <v>5.18</v>
      </c>
      <c r="CK85">
        <v>260</v>
      </c>
      <c r="CL85">
        <v>119</v>
      </c>
      <c r="CM85">
        <v>39</v>
      </c>
      <c r="CN85">
        <v>55</v>
      </c>
      <c r="CO85">
        <v>1</v>
      </c>
      <c r="CP85">
        <v>3</v>
      </c>
      <c r="CQ85">
        <v>106</v>
      </c>
      <c r="CR85">
        <v>12.24</v>
      </c>
      <c r="CS85">
        <v>26.38</v>
      </c>
      <c r="CT85">
        <v>154</v>
      </c>
      <c r="CU85">
        <v>94</v>
      </c>
      <c r="CV85">
        <v>69</v>
      </c>
      <c r="CW85">
        <v>17</v>
      </c>
      <c r="CX85">
        <v>3</v>
      </c>
      <c r="CY85">
        <v>6</v>
      </c>
      <c r="CZ85">
        <v>33</v>
      </c>
      <c r="DA85" t="s">
        <v>11</v>
      </c>
      <c r="DB85">
        <v>10.9</v>
      </c>
      <c r="DC85">
        <v>401</v>
      </c>
      <c r="DD85">
        <v>90</v>
      </c>
      <c r="DE85">
        <v>35</v>
      </c>
      <c r="DF85">
        <v>52</v>
      </c>
      <c r="DG85">
        <v>7</v>
      </c>
      <c r="DH85">
        <v>6</v>
      </c>
      <c r="DI85" t="s">
        <v>268</v>
      </c>
      <c r="DJ85">
        <v>6.3E-2</v>
      </c>
      <c r="DK85">
        <v>0</v>
      </c>
      <c r="DL85" t="s">
        <v>110</v>
      </c>
      <c r="DM85" t="s">
        <v>504</v>
      </c>
      <c r="DN85" t="s">
        <v>360</v>
      </c>
      <c r="DO85" s="47" t="str">
        <f t="shared" si="14"/>
        <v>7</v>
      </c>
      <c r="DP85" s="47">
        <v>1</v>
      </c>
      <c r="DQ85" s="47" t="s">
        <v>11</v>
      </c>
      <c r="DR85" s="47">
        <f t="shared" si="12"/>
        <v>0</v>
      </c>
      <c r="DS85" s="47" t="s">
        <v>11</v>
      </c>
      <c r="DT85" s="47">
        <f t="shared" si="16"/>
        <v>5.1020408163265305</v>
      </c>
      <c r="DU85" s="48">
        <f t="shared" si="17"/>
        <v>136.58536585365854</v>
      </c>
      <c r="DV85" s="47">
        <f>BQ85-BF85</f>
        <v>19</v>
      </c>
      <c r="DW85" s="49">
        <f t="shared" si="13"/>
        <v>2.4999999999999984E-2</v>
      </c>
    </row>
    <row r="86" spans="1:127" ht="19.95" customHeight="1" x14ac:dyDescent="0.25">
      <c r="A86" s="30">
        <v>1239025</v>
      </c>
      <c r="B86" s="30" t="s">
        <v>609</v>
      </c>
      <c r="C86" s="60">
        <v>1</v>
      </c>
      <c r="D86" s="30">
        <v>1</v>
      </c>
      <c r="E86">
        <v>0</v>
      </c>
      <c r="F86" s="61">
        <v>43966</v>
      </c>
      <c r="G86" s="61">
        <v>43984</v>
      </c>
      <c r="H86">
        <v>18</v>
      </c>
      <c r="I86">
        <v>2</v>
      </c>
      <c r="L86" t="s">
        <v>256</v>
      </c>
      <c r="M86">
        <v>0</v>
      </c>
      <c r="N86">
        <v>0</v>
      </c>
      <c r="O86">
        <v>1</v>
      </c>
      <c r="P86">
        <v>0</v>
      </c>
      <c r="Q86">
        <v>9</v>
      </c>
      <c r="R86">
        <v>6</v>
      </c>
      <c r="S86" t="s">
        <v>28</v>
      </c>
      <c r="T86">
        <v>4.2</v>
      </c>
      <c r="U86">
        <v>4.05</v>
      </c>
      <c r="V86">
        <v>0</v>
      </c>
      <c r="W86">
        <v>0</v>
      </c>
      <c r="X86">
        <v>0</v>
      </c>
      <c r="Y86">
        <v>39.299999999999997</v>
      </c>
      <c r="Z86">
        <v>0</v>
      </c>
      <c r="AA86">
        <v>3</v>
      </c>
      <c r="AB86">
        <v>5</v>
      </c>
      <c r="AC86">
        <v>7</v>
      </c>
      <c r="AD86">
        <v>2</v>
      </c>
      <c r="AG86" t="s">
        <v>256</v>
      </c>
      <c r="AH86" s="61">
        <v>43966</v>
      </c>
      <c r="AI86">
        <v>9</v>
      </c>
      <c r="AJ86" t="s">
        <v>309</v>
      </c>
      <c r="AK86" t="s">
        <v>310</v>
      </c>
      <c r="AL86">
        <v>1</v>
      </c>
      <c r="AN86">
        <v>1</v>
      </c>
      <c r="AQ86" t="s">
        <v>386</v>
      </c>
      <c r="AR86">
        <v>5</v>
      </c>
      <c r="AT86" t="s">
        <v>509</v>
      </c>
      <c r="AU86">
        <v>4</v>
      </c>
      <c r="AV86">
        <v>1</v>
      </c>
      <c r="AW86">
        <v>4</v>
      </c>
      <c r="AX86">
        <v>1</v>
      </c>
      <c r="AY86" t="s">
        <v>275</v>
      </c>
      <c r="AZ86" s="61">
        <v>43966</v>
      </c>
      <c r="BA86" s="61">
        <v>43968</v>
      </c>
      <c r="BB86" s="61">
        <v>43966</v>
      </c>
      <c r="BC86" s="61">
        <v>43981</v>
      </c>
      <c r="BD86">
        <v>2</v>
      </c>
      <c r="BE86">
        <v>1</v>
      </c>
      <c r="BF86">
        <v>1</v>
      </c>
      <c r="BG86">
        <v>10</v>
      </c>
      <c r="BH86">
        <v>35</v>
      </c>
      <c r="BI86">
        <v>40</v>
      </c>
      <c r="BJ86">
        <v>40</v>
      </c>
      <c r="BK86">
        <v>50</v>
      </c>
      <c r="BL86">
        <v>110</v>
      </c>
      <c r="BM86">
        <v>220</v>
      </c>
      <c r="BN86">
        <v>350</v>
      </c>
      <c r="BO86">
        <v>400</v>
      </c>
      <c r="BT86">
        <v>430</v>
      </c>
      <c r="BU86">
        <v>4.4800000000000004</v>
      </c>
      <c r="BV86">
        <v>38.299999999999997</v>
      </c>
      <c r="BW86">
        <v>1</v>
      </c>
      <c r="BX86" s="45">
        <v>1</v>
      </c>
      <c r="BY86" s="45" t="s">
        <v>604</v>
      </c>
      <c r="BZ86" s="45" t="s">
        <v>604</v>
      </c>
      <c r="CA86" s="45"/>
      <c r="CB86" s="45"/>
      <c r="CC86" s="45"/>
      <c r="CD86" s="45"/>
      <c r="CE86" s="45"/>
      <c r="CJ86">
        <v>8.77</v>
      </c>
      <c r="CK86">
        <v>348</v>
      </c>
      <c r="CL86">
        <v>160</v>
      </c>
      <c r="CM86">
        <v>80</v>
      </c>
      <c r="CN86">
        <v>13</v>
      </c>
      <c r="CO86">
        <v>2</v>
      </c>
      <c r="CP86">
        <v>2</v>
      </c>
      <c r="CQ86">
        <v>47</v>
      </c>
      <c r="CR86">
        <v>1.75</v>
      </c>
      <c r="CS86">
        <v>19.5</v>
      </c>
      <c r="CT86">
        <v>389</v>
      </c>
      <c r="CU86">
        <v>138</v>
      </c>
      <c r="CV86">
        <v>46</v>
      </c>
      <c r="CW86">
        <v>48</v>
      </c>
      <c r="CX86">
        <v>4</v>
      </c>
      <c r="CY86">
        <v>2</v>
      </c>
      <c r="CZ86">
        <v>12</v>
      </c>
      <c r="DA86">
        <v>0.14899999999999999</v>
      </c>
      <c r="DB86">
        <v>15.82</v>
      </c>
      <c r="DC86">
        <v>312</v>
      </c>
      <c r="DD86">
        <v>116</v>
      </c>
      <c r="DE86">
        <v>30</v>
      </c>
      <c r="DF86">
        <v>59</v>
      </c>
      <c r="DG86">
        <v>6</v>
      </c>
      <c r="DH86">
        <v>5</v>
      </c>
      <c r="DI86" t="s">
        <v>268</v>
      </c>
      <c r="DJ86">
        <v>0.09</v>
      </c>
      <c r="DK86">
        <v>0</v>
      </c>
      <c r="DM86" t="s">
        <v>446</v>
      </c>
      <c r="DN86" t="s">
        <v>360</v>
      </c>
      <c r="DO86" s="47" t="str">
        <f t="shared" si="14"/>
        <v>9</v>
      </c>
      <c r="DP86" s="47">
        <v>1</v>
      </c>
      <c r="DQ86" s="47">
        <v>1</v>
      </c>
      <c r="DR86" s="47">
        <f t="shared" si="12"/>
        <v>0</v>
      </c>
      <c r="DS86" s="47">
        <v>0</v>
      </c>
      <c r="DT86" s="47">
        <f t="shared" si="16"/>
        <v>12.874779541446209</v>
      </c>
      <c r="DU86" s="48">
        <f t="shared" si="17"/>
        <v>95.982142857142847</v>
      </c>
      <c r="DW86" s="49">
        <f t="shared" si="13"/>
        <v>2.3888888888888921E-2</v>
      </c>
    </row>
    <row r="87" spans="1:127" ht="19.95" customHeight="1" x14ac:dyDescent="0.25">
      <c r="A87" s="30">
        <v>1240498</v>
      </c>
      <c r="B87" s="30" t="s">
        <v>610</v>
      </c>
      <c r="C87" s="60">
        <v>1</v>
      </c>
      <c r="D87" s="30">
        <v>2</v>
      </c>
      <c r="E87">
        <v>0</v>
      </c>
      <c r="F87" s="61">
        <v>43976</v>
      </c>
      <c r="G87" s="61">
        <v>43994</v>
      </c>
      <c r="H87">
        <v>18</v>
      </c>
      <c r="I87">
        <v>2</v>
      </c>
      <c r="J87">
        <v>1</v>
      </c>
      <c r="L87" t="s">
        <v>256</v>
      </c>
      <c r="M87">
        <v>0</v>
      </c>
      <c r="N87">
        <v>0</v>
      </c>
      <c r="O87">
        <v>1</v>
      </c>
      <c r="P87">
        <v>0</v>
      </c>
      <c r="Q87">
        <v>7</v>
      </c>
      <c r="R87">
        <v>6</v>
      </c>
      <c r="S87" t="s">
        <v>13</v>
      </c>
      <c r="T87">
        <v>3.85</v>
      </c>
      <c r="U87">
        <v>3.64</v>
      </c>
      <c r="V87">
        <v>0</v>
      </c>
      <c r="W87">
        <v>0</v>
      </c>
      <c r="X87">
        <v>0</v>
      </c>
      <c r="Y87">
        <v>40</v>
      </c>
      <c r="Z87">
        <v>1</v>
      </c>
      <c r="AA87">
        <v>10</v>
      </c>
      <c r="AB87">
        <v>10</v>
      </c>
      <c r="AC87">
        <v>10</v>
      </c>
      <c r="AD87">
        <v>6</v>
      </c>
      <c r="AE87" t="s">
        <v>258</v>
      </c>
      <c r="AG87" t="s">
        <v>256</v>
      </c>
      <c r="AH87" s="61">
        <v>43976</v>
      </c>
      <c r="AI87">
        <v>7</v>
      </c>
      <c r="AJ87" t="s">
        <v>272</v>
      </c>
      <c r="AK87" t="s">
        <v>310</v>
      </c>
      <c r="AL87">
        <v>1</v>
      </c>
      <c r="AN87">
        <v>3</v>
      </c>
      <c r="AP87">
        <v>4</v>
      </c>
      <c r="AR87">
        <v>12</v>
      </c>
      <c r="AS87">
        <v>90</v>
      </c>
      <c r="AT87" t="s">
        <v>357</v>
      </c>
      <c r="AU87" t="s">
        <v>67</v>
      </c>
      <c r="AV87">
        <v>1</v>
      </c>
      <c r="AW87" t="s">
        <v>67</v>
      </c>
      <c r="AX87">
        <v>1</v>
      </c>
      <c r="AY87" t="s">
        <v>514</v>
      </c>
      <c r="AZ87" s="61">
        <v>43976</v>
      </c>
      <c r="BA87" s="61">
        <v>43977</v>
      </c>
      <c r="BB87" s="61">
        <v>43976</v>
      </c>
      <c r="BC87" s="61">
        <v>43991</v>
      </c>
      <c r="BD87">
        <v>1</v>
      </c>
      <c r="BE87">
        <v>0</v>
      </c>
      <c r="BF87">
        <v>1</v>
      </c>
      <c r="BG87">
        <v>9</v>
      </c>
      <c r="BH87">
        <v>30</v>
      </c>
      <c r="BI87">
        <v>80</v>
      </c>
      <c r="BJ87">
        <v>135</v>
      </c>
      <c r="BK87">
        <v>190</v>
      </c>
      <c r="BL87">
        <v>270</v>
      </c>
      <c r="BM87">
        <v>350</v>
      </c>
      <c r="BN87">
        <v>430</v>
      </c>
      <c r="BO87">
        <v>510</v>
      </c>
      <c r="BQ87">
        <v>16</v>
      </c>
      <c r="BR87">
        <v>17</v>
      </c>
      <c r="BS87">
        <v>560</v>
      </c>
      <c r="BT87">
        <v>560</v>
      </c>
      <c r="BU87">
        <v>4.1399999999999997</v>
      </c>
      <c r="BV87">
        <v>38.1</v>
      </c>
      <c r="BW87">
        <v>1</v>
      </c>
      <c r="BX87" s="45">
        <v>3</v>
      </c>
      <c r="BY87" s="45">
        <v>2</v>
      </c>
      <c r="BZ87" s="45">
        <v>0</v>
      </c>
      <c r="CA87" s="45">
        <v>0</v>
      </c>
      <c r="CB87" s="45">
        <v>2</v>
      </c>
      <c r="CC87" s="45"/>
      <c r="CD87" s="45">
        <v>1</v>
      </c>
      <c r="CE87" s="45">
        <v>0</v>
      </c>
      <c r="CF87">
        <v>2</v>
      </c>
      <c r="CG87" t="s">
        <v>611</v>
      </c>
      <c r="CH87" t="s">
        <v>359</v>
      </c>
      <c r="CJ87">
        <v>4.4800000000000004</v>
      </c>
      <c r="CK87">
        <v>296</v>
      </c>
      <c r="CL87">
        <v>161</v>
      </c>
      <c r="CM87">
        <v>41</v>
      </c>
      <c r="CN87">
        <v>48</v>
      </c>
      <c r="CO87">
        <v>1</v>
      </c>
      <c r="CP87">
        <v>5</v>
      </c>
      <c r="CQ87">
        <v>28</v>
      </c>
      <c r="CR87">
        <v>3.05</v>
      </c>
      <c r="CS87">
        <v>17.64</v>
      </c>
      <c r="CT87">
        <v>513</v>
      </c>
      <c r="CU87">
        <v>140</v>
      </c>
      <c r="CV87">
        <v>55</v>
      </c>
      <c r="CW87">
        <v>32</v>
      </c>
      <c r="CX87">
        <v>5</v>
      </c>
      <c r="CY87">
        <v>5</v>
      </c>
      <c r="CZ87" t="s">
        <v>268</v>
      </c>
      <c r="DA87">
        <v>0.13300000000000001</v>
      </c>
      <c r="DB87">
        <v>11</v>
      </c>
      <c r="DC87">
        <v>380</v>
      </c>
      <c r="DD87">
        <v>122</v>
      </c>
      <c r="DE87">
        <v>30</v>
      </c>
      <c r="DF87">
        <v>64</v>
      </c>
      <c r="DG87">
        <v>3</v>
      </c>
      <c r="DH87">
        <v>3</v>
      </c>
      <c r="DI87" t="s">
        <v>268</v>
      </c>
      <c r="DJ87">
        <v>0.06</v>
      </c>
      <c r="DK87">
        <v>0</v>
      </c>
      <c r="DL87" t="s">
        <v>106</v>
      </c>
      <c r="DM87" t="s">
        <v>306</v>
      </c>
      <c r="DN87" t="s">
        <v>343</v>
      </c>
      <c r="DO87" s="47" t="str">
        <f t="shared" si="14"/>
        <v>8</v>
      </c>
      <c r="DP87" s="47">
        <v>1</v>
      </c>
      <c r="DQ87" s="47">
        <v>0</v>
      </c>
      <c r="DR87" s="47">
        <f t="shared" si="12"/>
        <v>1</v>
      </c>
      <c r="DS87" s="47">
        <v>0</v>
      </c>
      <c r="DT87" s="47">
        <f t="shared" si="16"/>
        <v>18.838304552590266</v>
      </c>
      <c r="DU87" s="48">
        <f t="shared" si="17"/>
        <v>135.26570048309179</v>
      </c>
      <c r="DV87" s="47">
        <v>15</v>
      </c>
      <c r="DW87" s="49">
        <f t="shared" si="13"/>
        <v>2.7777777777777752E-2</v>
      </c>
    </row>
    <row r="88" spans="1:127" ht="19.95" customHeight="1" x14ac:dyDescent="0.25">
      <c r="A88" s="30">
        <v>1244001</v>
      </c>
      <c r="B88" s="30" t="s">
        <v>612</v>
      </c>
      <c r="C88" s="60">
        <v>1</v>
      </c>
      <c r="D88" s="30">
        <v>1</v>
      </c>
      <c r="E88">
        <v>0</v>
      </c>
      <c r="F88" s="61">
        <v>43998</v>
      </c>
      <c r="G88" s="61">
        <v>44019</v>
      </c>
      <c r="H88">
        <v>21</v>
      </c>
      <c r="I88">
        <v>2</v>
      </c>
      <c r="J88">
        <v>2</v>
      </c>
      <c r="L88" t="s">
        <v>320</v>
      </c>
      <c r="M88">
        <v>0</v>
      </c>
      <c r="N88">
        <v>0</v>
      </c>
      <c r="O88">
        <v>1</v>
      </c>
      <c r="P88">
        <v>0</v>
      </c>
      <c r="Q88">
        <v>6</v>
      </c>
      <c r="R88">
        <v>4</v>
      </c>
      <c r="S88" t="s">
        <v>32</v>
      </c>
      <c r="T88">
        <v>4.07</v>
      </c>
      <c r="U88">
        <v>3.83</v>
      </c>
      <c r="V88">
        <v>0</v>
      </c>
      <c r="W88">
        <v>0</v>
      </c>
      <c r="X88">
        <v>0</v>
      </c>
      <c r="Y88">
        <v>39.4</v>
      </c>
      <c r="Z88">
        <v>1</v>
      </c>
      <c r="AA88">
        <v>10</v>
      </c>
      <c r="AB88">
        <v>10</v>
      </c>
      <c r="AC88">
        <v>10</v>
      </c>
      <c r="AD88">
        <v>2</v>
      </c>
      <c r="AG88" t="s">
        <v>256</v>
      </c>
      <c r="AH88" s="61">
        <v>43998</v>
      </c>
      <c r="AI88">
        <v>6</v>
      </c>
      <c r="AJ88" t="s">
        <v>613</v>
      </c>
      <c r="AK88" t="s">
        <v>253</v>
      </c>
      <c r="AL88">
        <v>1</v>
      </c>
      <c r="AN88" t="s">
        <v>291</v>
      </c>
      <c r="AO88">
        <v>2</v>
      </c>
      <c r="AQ88" t="s">
        <v>614</v>
      </c>
      <c r="AT88" t="s">
        <v>509</v>
      </c>
      <c r="AU88">
        <v>4</v>
      </c>
      <c r="AV88">
        <v>1</v>
      </c>
      <c r="AW88">
        <v>4</v>
      </c>
      <c r="AX88">
        <v>1</v>
      </c>
      <c r="AY88" t="s">
        <v>352</v>
      </c>
      <c r="AZ88" s="61">
        <v>43998</v>
      </c>
      <c r="BA88" s="61">
        <v>43999</v>
      </c>
      <c r="BB88" s="61">
        <v>43998</v>
      </c>
      <c r="BC88" s="61">
        <v>44011</v>
      </c>
      <c r="BD88">
        <v>2</v>
      </c>
      <c r="BE88">
        <v>0</v>
      </c>
      <c r="BF88">
        <v>1</v>
      </c>
      <c r="BG88">
        <v>11</v>
      </c>
      <c r="BH88">
        <v>35</v>
      </c>
      <c r="BI88">
        <v>70</v>
      </c>
      <c r="BJ88">
        <v>135</v>
      </c>
      <c r="BK88">
        <v>190</v>
      </c>
      <c r="BL88">
        <v>270</v>
      </c>
      <c r="BM88">
        <v>380</v>
      </c>
      <c r="BN88">
        <v>495</v>
      </c>
      <c r="BO88">
        <v>520</v>
      </c>
      <c r="BQ88">
        <v>19</v>
      </c>
      <c r="BR88">
        <v>19</v>
      </c>
      <c r="BS88">
        <v>520</v>
      </c>
      <c r="BT88">
        <v>565</v>
      </c>
      <c r="BU88">
        <v>4.08</v>
      </c>
      <c r="BX88" s="45">
        <v>5</v>
      </c>
      <c r="BY88" s="45">
        <v>4</v>
      </c>
      <c r="BZ88" s="45" t="s">
        <v>604</v>
      </c>
      <c r="CA88" s="45"/>
      <c r="CB88" s="45"/>
      <c r="CC88" s="45"/>
      <c r="CD88" s="45"/>
      <c r="CE88" s="45"/>
      <c r="CH88" t="s">
        <v>255</v>
      </c>
      <c r="CJ88">
        <v>13.12</v>
      </c>
      <c r="CK88">
        <v>325</v>
      </c>
      <c r="CL88">
        <v>107</v>
      </c>
      <c r="CM88">
        <v>71</v>
      </c>
      <c r="CN88">
        <v>18</v>
      </c>
      <c r="CO88">
        <v>2</v>
      </c>
      <c r="CP88">
        <v>7</v>
      </c>
      <c r="CQ88">
        <v>55</v>
      </c>
      <c r="CR88">
        <v>2.1</v>
      </c>
      <c r="CS88">
        <v>8.56</v>
      </c>
      <c r="CT88">
        <v>549</v>
      </c>
      <c r="CU88">
        <v>112</v>
      </c>
      <c r="CV88">
        <v>48</v>
      </c>
      <c r="CW88">
        <v>45</v>
      </c>
      <c r="CX88">
        <v>2</v>
      </c>
      <c r="CY88">
        <v>5</v>
      </c>
      <c r="CZ88" t="s">
        <v>268</v>
      </c>
      <c r="DA88">
        <v>0.16700000000000001</v>
      </c>
      <c r="DB88">
        <v>6.51</v>
      </c>
      <c r="DC88">
        <v>418</v>
      </c>
      <c r="DD88">
        <v>102</v>
      </c>
      <c r="DE88">
        <v>43</v>
      </c>
      <c r="DF88">
        <v>44</v>
      </c>
      <c r="DG88">
        <v>7</v>
      </c>
      <c r="DH88">
        <v>6</v>
      </c>
      <c r="DI88" t="s">
        <v>268</v>
      </c>
      <c r="DJ88">
        <v>0.16700000000000001</v>
      </c>
      <c r="DK88">
        <v>0</v>
      </c>
      <c r="DM88" t="s">
        <v>615</v>
      </c>
      <c r="DN88" t="s">
        <v>484</v>
      </c>
      <c r="DO88" s="47" t="str">
        <f t="shared" si="14"/>
        <v>10</v>
      </c>
      <c r="DP88" s="47">
        <v>1</v>
      </c>
      <c r="DQ88" s="47">
        <v>0</v>
      </c>
      <c r="DR88" s="47">
        <f t="shared" si="12"/>
        <v>0</v>
      </c>
      <c r="DS88" s="47">
        <v>1</v>
      </c>
      <c r="DT88" s="47">
        <f t="shared" si="16"/>
        <v>18.090264826557256</v>
      </c>
      <c r="DU88" s="48">
        <f t="shared" si="17"/>
        <v>138.48039215686273</v>
      </c>
      <c r="DV88" s="47">
        <f t="shared" ref="DV88:DV105" si="18">BQ88-BF88</f>
        <v>18</v>
      </c>
      <c r="DW88" s="49">
        <f t="shared" si="13"/>
        <v>1.1904761904761904E-2</v>
      </c>
    </row>
    <row r="89" spans="1:127" ht="19.95" customHeight="1" x14ac:dyDescent="0.25">
      <c r="A89" s="30">
        <v>1247009</v>
      </c>
      <c r="B89" s="30" t="s">
        <v>616</v>
      </c>
      <c r="C89" s="60">
        <v>1</v>
      </c>
      <c r="D89" s="30">
        <v>2</v>
      </c>
      <c r="E89">
        <v>0</v>
      </c>
      <c r="F89" s="61">
        <v>44017</v>
      </c>
      <c r="G89" s="61">
        <v>44048</v>
      </c>
      <c r="H89">
        <v>31</v>
      </c>
      <c r="I89">
        <v>2</v>
      </c>
      <c r="L89" t="s">
        <v>320</v>
      </c>
      <c r="M89">
        <v>0</v>
      </c>
      <c r="N89">
        <v>0</v>
      </c>
      <c r="O89">
        <v>1</v>
      </c>
      <c r="P89">
        <v>0</v>
      </c>
      <c r="Q89">
        <v>2</v>
      </c>
      <c r="R89">
        <v>1</v>
      </c>
      <c r="S89">
        <v>1</v>
      </c>
      <c r="T89">
        <v>3</v>
      </c>
      <c r="U89">
        <v>2.73</v>
      </c>
      <c r="V89">
        <v>0</v>
      </c>
      <c r="W89">
        <v>0</v>
      </c>
      <c r="X89">
        <v>0</v>
      </c>
      <c r="Y89">
        <v>40.4</v>
      </c>
      <c r="Z89">
        <v>1</v>
      </c>
      <c r="AA89">
        <v>10</v>
      </c>
      <c r="AB89">
        <v>10</v>
      </c>
      <c r="AC89">
        <v>10</v>
      </c>
      <c r="AD89">
        <v>6</v>
      </c>
      <c r="AG89" t="s">
        <v>320</v>
      </c>
      <c r="AH89" s="61">
        <v>44018</v>
      </c>
      <c r="AI89">
        <v>3</v>
      </c>
      <c r="AJ89" t="s">
        <v>368</v>
      </c>
      <c r="AK89" t="s">
        <v>310</v>
      </c>
      <c r="AL89">
        <v>1</v>
      </c>
      <c r="AN89" t="s">
        <v>533</v>
      </c>
      <c r="AO89">
        <v>2</v>
      </c>
      <c r="AP89" t="s">
        <v>574</v>
      </c>
      <c r="AQ89" t="s">
        <v>617</v>
      </c>
      <c r="AT89" t="s">
        <v>357</v>
      </c>
      <c r="AU89" t="s">
        <v>68</v>
      </c>
      <c r="AV89">
        <v>1</v>
      </c>
      <c r="AW89" t="s">
        <v>68</v>
      </c>
      <c r="AX89">
        <v>1</v>
      </c>
      <c r="AY89" t="s">
        <v>580</v>
      </c>
      <c r="AZ89" s="61">
        <v>44018</v>
      </c>
      <c r="BA89" s="61">
        <v>44022</v>
      </c>
      <c r="BB89" s="61">
        <v>44018</v>
      </c>
      <c r="BC89" s="61">
        <v>44030</v>
      </c>
      <c r="BD89">
        <v>2</v>
      </c>
      <c r="BE89">
        <v>0</v>
      </c>
      <c r="BF89">
        <v>1</v>
      </c>
      <c r="BG89">
        <v>9</v>
      </c>
      <c r="BH89">
        <v>70</v>
      </c>
      <c r="BI89">
        <v>95</v>
      </c>
      <c r="BJ89">
        <v>150</v>
      </c>
      <c r="BK89">
        <v>230</v>
      </c>
      <c r="BL89">
        <v>310</v>
      </c>
      <c r="BM89">
        <v>390</v>
      </c>
      <c r="BN89">
        <v>425</v>
      </c>
      <c r="BO89">
        <v>400</v>
      </c>
      <c r="BQ89">
        <v>21</v>
      </c>
      <c r="BR89">
        <v>21</v>
      </c>
      <c r="BS89">
        <v>480</v>
      </c>
      <c r="BT89">
        <v>600</v>
      </c>
      <c r="BU89">
        <v>3</v>
      </c>
      <c r="BV89">
        <v>37.299999999999997</v>
      </c>
      <c r="BW89">
        <v>1</v>
      </c>
      <c r="BX89" s="45">
        <v>1</v>
      </c>
      <c r="BY89" s="45" t="s">
        <v>35</v>
      </c>
      <c r="BZ89" s="45">
        <v>1.4</v>
      </c>
      <c r="CA89" s="45">
        <v>0</v>
      </c>
      <c r="CB89" s="45">
        <v>0</v>
      </c>
      <c r="CC89" s="45"/>
      <c r="CD89" s="45">
        <v>1</v>
      </c>
      <c r="CE89" s="45">
        <v>0</v>
      </c>
      <c r="CH89" t="s">
        <v>618</v>
      </c>
      <c r="CJ89">
        <v>11.57</v>
      </c>
      <c r="CK89">
        <v>190</v>
      </c>
      <c r="CL89">
        <v>135</v>
      </c>
      <c r="CM89">
        <v>71</v>
      </c>
      <c r="CN89">
        <v>16</v>
      </c>
      <c r="CO89">
        <v>2</v>
      </c>
      <c r="CP89">
        <v>9</v>
      </c>
      <c r="CQ89">
        <v>27</v>
      </c>
      <c r="CR89">
        <v>6.44</v>
      </c>
      <c r="CS89">
        <v>20.47</v>
      </c>
      <c r="CT89">
        <v>320</v>
      </c>
      <c r="CU89">
        <v>141</v>
      </c>
      <c r="CV89">
        <v>67</v>
      </c>
      <c r="CW89">
        <v>22</v>
      </c>
      <c r="CX89">
        <v>2</v>
      </c>
      <c r="CY89">
        <v>4</v>
      </c>
      <c r="CZ89">
        <v>14</v>
      </c>
      <c r="DA89" t="s">
        <v>11</v>
      </c>
      <c r="DB89">
        <v>14.33</v>
      </c>
      <c r="DC89">
        <v>454</v>
      </c>
      <c r="DD89">
        <v>88</v>
      </c>
      <c r="DE89" t="s">
        <v>619</v>
      </c>
      <c r="DK89">
        <v>0</v>
      </c>
      <c r="DM89" t="s">
        <v>615</v>
      </c>
      <c r="DN89" t="s">
        <v>620</v>
      </c>
      <c r="DO89" s="47" t="str">
        <f t="shared" si="14"/>
        <v>8</v>
      </c>
      <c r="DP89" s="47">
        <v>1</v>
      </c>
      <c r="DQ89" s="47">
        <v>0</v>
      </c>
      <c r="DR89" s="47">
        <f t="shared" si="12"/>
        <v>0</v>
      </c>
      <c r="DS89" s="47">
        <v>0</v>
      </c>
      <c r="DT89" s="47">
        <f t="shared" si="16"/>
        <v>17.268445839874413</v>
      </c>
      <c r="DU89" s="48">
        <f t="shared" si="17"/>
        <v>200</v>
      </c>
      <c r="DV89" s="47">
        <f t="shared" si="18"/>
        <v>20</v>
      </c>
      <c r="DW89" s="49">
        <f t="shared" si="13"/>
        <v>8.7096774193548398E-3</v>
      </c>
    </row>
    <row r="90" spans="1:127" ht="19.95" customHeight="1" x14ac:dyDescent="0.25">
      <c r="A90" s="30">
        <v>1263161</v>
      </c>
      <c r="B90" s="30" t="s">
        <v>621</v>
      </c>
      <c r="C90" s="60">
        <v>1</v>
      </c>
      <c r="D90" s="30">
        <v>2</v>
      </c>
      <c r="E90">
        <v>0</v>
      </c>
      <c r="F90" s="61">
        <v>44111</v>
      </c>
      <c r="G90" s="61">
        <v>44128</v>
      </c>
      <c r="H90">
        <v>17</v>
      </c>
      <c r="I90">
        <v>2</v>
      </c>
      <c r="L90" t="s">
        <v>256</v>
      </c>
      <c r="M90">
        <v>0</v>
      </c>
      <c r="N90">
        <v>0</v>
      </c>
      <c r="O90">
        <v>1</v>
      </c>
      <c r="P90">
        <v>0</v>
      </c>
      <c r="Q90">
        <v>3</v>
      </c>
      <c r="R90">
        <v>2</v>
      </c>
      <c r="S90" t="s">
        <v>29</v>
      </c>
      <c r="T90">
        <v>3.77</v>
      </c>
      <c r="U90">
        <v>3.83</v>
      </c>
      <c r="V90">
        <v>0</v>
      </c>
      <c r="W90">
        <v>0</v>
      </c>
      <c r="X90">
        <v>0</v>
      </c>
      <c r="Y90">
        <v>41</v>
      </c>
      <c r="Z90">
        <v>1</v>
      </c>
      <c r="AA90">
        <v>10</v>
      </c>
      <c r="AB90">
        <v>10</v>
      </c>
      <c r="AC90">
        <v>10</v>
      </c>
      <c r="AD90">
        <v>6</v>
      </c>
      <c r="AG90" t="s">
        <v>256</v>
      </c>
      <c r="AH90" s="61">
        <v>44112</v>
      </c>
      <c r="AI90">
        <v>4</v>
      </c>
      <c r="AJ90" t="s">
        <v>437</v>
      </c>
      <c r="AK90" t="s">
        <v>253</v>
      </c>
      <c r="AL90">
        <v>1</v>
      </c>
      <c r="AN90" t="s">
        <v>13</v>
      </c>
      <c r="AO90">
        <v>2</v>
      </c>
      <c r="AQ90" t="s">
        <v>500</v>
      </c>
      <c r="AT90" t="s">
        <v>509</v>
      </c>
      <c r="AU90">
        <v>4</v>
      </c>
      <c r="AV90">
        <v>1</v>
      </c>
      <c r="AW90">
        <v>4</v>
      </c>
      <c r="AX90">
        <v>1</v>
      </c>
      <c r="AY90" t="s">
        <v>547</v>
      </c>
      <c r="AZ90" s="61">
        <v>44112</v>
      </c>
      <c r="BA90" s="61">
        <v>44112</v>
      </c>
      <c r="BB90" s="61">
        <v>44112</v>
      </c>
      <c r="BC90" s="61">
        <v>44124</v>
      </c>
      <c r="BD90">
        <v>2</v>
      </c>
      <c r="BE90">
        <v>1</v>
      </c>
      <c r="BF90">
        <v>1</v>
      </c>
      <c r="BG90">
        <v>8</v>
      </c>
      <c r="BH90">
        <v>35</v>
      </c>
      <c r="BI90">
        <v>55</v>
      </c>
      <c r="BJ90">
        <v>110</v>
      </c>
      <c r="BK90">
        <v>175</v>
      </c>
      <c r="BL90">
        <v>215</v>
      </c>
      <c r="BM90">
        <v>255</v>
      </c>
      <c r="BN90">
        <v>310</v>
      </c>
      <c r="BO90">
        <v>375</v>
      </c>
      <c r="BQ90">
        <v>17</v>
      </c>
      <c r="BT90">
        <v>415</v>
      </c>
      <c r="BU90">
        <v>4.21</v>
      </c>
      <c r="BV90">
        <v>38.1</v>
      </c>
      <c r="BW90">
        <v>1</v>
      </c>
      <c r="BX90" s="45">
        <v>1</v>
      </c>
      <c r="BY90" s="45" t="s">
        <v>604</v>
      </c>
      <c r="BZ90" s="45" t="s">
        <v>604</v>
      </c>
      <c r="CA90" s="45"/>
      <c r="CB90" s="45"/>
      <c r="CC90" s="45"/>
      <c r="CD90" s="45"/>
      <c r="CE90" s="45"/>
      <c r="CJ90">
        <v>7.14</v>
      </c>
      <c r="CK90">
        <v>246</v>
      </c>
      <c r="CL90">
        <v>151</v>
      </c>
      <c r="CM90">
        <v>69</v>
      </c>
      <c r="CN90">
        <v>21</v>
      </c>
      <c r="CO90">
        <v>0</v>
      </c>
      <c r="CP90">
        <v>7</v>
      </c>
      <c r="CQ90">
        <v>43</v>
      </c>
      <c r="CR90">
        <v>3.1680000000000001</v>
      </c>
      <c r="CS90">
        <v>14.65</v>
      </c>
      <c r="CT90">
        <v>304</v>
      </c>
      <c r="CU90">
        <v>134</v>
      </c>
      <c r="CV90">
        <v>54</v>
      </c>
      <c r="CW90">
        <v>34</v>
      </c>
      <c r="CX90">
        <v>3</v>
      </c>
      <c r="CY90">
        <v>9</v>
      </c>
      <c r="CZ90">
        <v>12</v>
      </c>
      <c r="DA90">
        <v>0.26800000000000002</v>
      </c>
      <c r="DB90">
        <v>10.98</v>
      </c>
      <c r="DC90">
        <v>417</v>
      </c>
      <c r="DD90">
        <v>122</v>
      </c>
      <c r="DE90">
        <v>30</v>
      </c>
      <c r="DF90">
        <v>60</v>
      </c>
      <c r="DG90">
        <v>1</v>
      </c>
      <c r="DH90">
        <v>9</v>
      </c>
      <c r="DI90" t="s">
        <v>268</v>
      </c>
      <c r="DJ90">
        <v>0.155</v>
      </c>
      <c r="DK90">
        <v>0</v>
      </c>
      <c r="DL90" t="s">
        <v>111</v>
      </c>
      <c r="DM90" t="s">
        <v>446</v>
      </c>
      <c r="DN90" t="s">
        <v>343</v>
      </c>
      <c r="DO90" s="47" t="str">
        <f t="shared" si="14"/>
        <v>7</v>
      </c>
      <c r="DP90" s="47">
        <v>1</v>
      </c>
      <c r="DQ90" s="47">
        <v>0</v>
      </c>
      <c r="DR90" s="47">
        <f t="shared" si="12"/>
        <v>0</v>
      </c>
      <c r="DS90" s="47">
        <v>0</v>
      </c>
      <c r="DT90" s="47">
        <f t="shared" si="16"/>
        <v>12.68183513614323</v>
      </c>
      <c r="DU90" s="48">
        <f t="shared" si="17"/>
        <v>98.574821852731588</v>
      </c>
      <c r="DV90" s="47">
        <f t="shared" si="18"/>
        <v>16</v>
      </c>
      <c r="DW90" s="49">
        <f t="shared" si="13"/>
        <v>2.2352941176470582E-2</v>
      </c>
    </row>
    <row r="91" spans="1:127" ht="19.95" customHeight="1" x14ac:dyDescent="0.25">
      <c r="A91" s="30">
        <v>1257311</v>
      </c>
      <c r="B91" s="30" t="s">
        <v>622</v>
      </c>
      <c r="C91" s="60">
        <v>1</v>
      </c>
      <c r="D91" s="30">
        <v>1</v>
      </c>
      <c r="E91">
        <v>0</v>
      </c>
      <c r="F91" s="61">
        <v>44076</v>
      </c>
      <c r="G91" s="61">
        <v>44127</v>
      </c>
      <c r="H91">
        <v>51</v>
      </c>
      <c r="I91">
        <v>2</v>
      </c>
      <c r="L91" t="s">
        <v>320</v>
      </c>
      <c r="M91">
        <v>0</v>
      </c>
      <c r="N91">
        <v>0</v>
      </c>
      <c r="O91">
        <v>1</v>
      </c>
      <c r="P91">
        <v>0</v>
      </c>
      <c r="Q91">
        <v>4</v>
      </c>
      <c r="R91">
        <v>3</v>
      </c>
      <c r="S91" t="s">
        <v>13</v>
      </c>
      <c r="T91">
        <v>3.3</v>
      </c>
      <c r="U91">
        <v>3.3</v>
      </c>
      <c r="V91">
        <v>0</v>
      </c>
      <c r="W91">
        <v>0</v>
      </c>
      <c r="X91">
        <v>0</v>
      </c>
      <c r="Y91">
        <v>40.4</v>
      </c>
      <c r="Z91">
        <v>0</v>
      </c>
      <c r="AA91">
        <v>10</v>
      </c>
      <c r="AB91">
        <v>10</v>
      </c>
      <c r="AC91">
        <v>10</v>
      </c>
      <c r="AD91" t="s">
        <v>11</v>
      </c>
      <c r="AE91">
        <v>4</v>
      </c>
      <c r="AG91" t="s">
        <v>256</v>
      </c>
      <c r="AH91" s="61">
        <v>44077</v>
      </c>
      <c r="AI91">
        <v>5</v>
      </c>
      <c r="AJ91" t="s">
        <v>623</v>
      </c>
      <c r="AK91" t="s">
        <v>310</v>
      </c>
      <c r="AL91">
        <v>1</v>
      </c>
      <c r="AN91" t="s">
        <v>624</v>
      </c>
      <c r="AR91">
        <v>15</v>
      </c>
      <c r="AS91">
        <v>110</v>
      </c>
      <c r="AT91" t="s">
        <v>513</v>
      </c>
      <c r="AU91">
        <v>5</v>
      </c>
      <c r="AV91">
        <v>1</v>
      </c>
      <c r="AW91">
        <v>4</v>
      </c>
      <c r="AX91">
        <v>1</v>
      </c>
      <c r="AY91" t="s">
        <v>547</v>
      </c>
      <c r="AZ91" s="61">
        <v>44077</v>
      </c>
      <c r="BA91" s="61">
        <v>44080</v>
      </c>
      <c r="BB91" s="61">
        <v>44077</v>
      </c>
      <c r="BC91" s="61">
        <v>44095</v>
      </c>
      <c r="BD91">
        <v>3</v>
      </c>
      <c r="BE91">
        <v>1</v>
      </c>
      <c r="BF91">
        <v>1</v>
      </c>
      <c r="BG91">
        <v>16</v>
      </c>
      <c r="BH91">
        <v>15</v>
      </c>
      <c r="BI91">
        <v>59</v>
      </c>
      <c r="BJ91">
        <v>8</v>
      </c>
      <c r="BP91">
        <v>3</v>
      </c>
      <c r="BQ91">
        <v>51</v>
      </c>
      <c r="BT91">
        <v>415</v>
      </c>
      <c r="BU91">
        <v>3.68</v>
      </c>
      <c r="BV91">
        <v>38.9</v>
      </c>
      <c r="BW91">
        <v>6</v>
      </c>
      <c r="BX91" s="45" t="s">
        <v>18</v>
      </c>
      <c r="BY91" s="45">
        <v>5</v>
      </c>
      <c r="BZ91" s="45" t="s">
        <v>604</v>
      </c>
      <c r="CA91" s="45"/>
      <c r="CB91" s="45"/>
      <c r="CC91" s="45"/>
      <c r="CD91" s="45"/>
      <c r="CE91" s="45"/>
      <c r="CF91">
        <v>2</v>
      </c>
      <c r="CH91" t="s">
        <v>255</v>
      </c>
      <c r="CJ91">
        <v>2.04</v>
      </c>
      <c r="CK91">
        <v>119</v>
      </c>
      <c r="CL91">
        <v>113</v>
      </c>
      <c r="CM91">
        <v>64</v>
      </c>
      <c r="CN91">
        <v>21</v>
      </c>
      <c r="CO91">
        <v>1</v>
      </c>
      <c r="CP91">
        <v>12</v>
      </c>
      <c r="CQ91">
        <v>56</v>
      </c>
      <c r="CR91">
        <v>33.417999999999999</v>
      </c>
      <c r="CS91">
        <v>12.23</v>
      </c>
      <c r="CT91">
        <v>348</v>
      </c>
      <c r="CU91">
        <v>95</v>
      </c>
      <c r="CV91">
        <v>64</v>
      </c>
      <c r="CW91">
        <v>29</v>
      </c>
      <c r="CX91">
        <v>2</v>
      </c>
      <c r="CY91">
        <v>5</v>
      </c>
      <c r="CZ91" t="s">
        <v>268</v>
      </c>
      <c r="DA91">
        <v>0.10100000000000001</v>
      </c>
      <c r="DB91">
        <v>16.829999999999998</v>
      </c>
      <c r="DC91">
        <v>627</v>
      </c>
      <c r="DD91">
        <v>77</v>
      </c>
      <c r="DE91">
        <v>45</v>
      </c>
      <c r="DF91">
        <v>40</v>
      </c>
      <c r="DG91">
        <v>3</v>
      </c>
      <c r="DH91">
        <v>12</v>
      </c>
      <c r="DI91" t="s">
        <v>268</v>
      </c>
      <c r="DJ91">
        <v>0.107</v>
      </c>
      <c r="DK91">
        <v>0</v>
      </c>
      <c r="DL91" t="s">
        <v>112</v>
      </c>
      <c r="DM91" t="s">
        <v>625</v>
      </c>
      <c r="DO91" s="47" t="str">
        <f t="shared" si="14"/>
        <v>15</v>
      </c>
      <c r="DP91" s="47">
        <v>1</v>
      </c>
      <c r="DQ91" s="47">
        <v>0</v>
      </c>
      <c r="DR91" s="47">
        <f t="shared" si="12"/>
        <v>1</v>
      </c>
      <c r="DS91" s="47">
        <v>1</v>
      </c>
      <c r="DT91" s="47">
        <f>(BI91-BH91)/1/U91</f>
        <v>13.333333333333334</v>
      </c>
      <c r="DU91" s="48">
        <f t="shared" si="17"/>
        <v>112.77173913043478</v>
      </c>
      <c r="DV91" s="47">
        <f t="shared" si="18"/>
        <v>50</v>
      </c>
      <c r="DW91" s="49">
        <f t="shared" si="13"/>
        <v>7.4509803921568698E-3</v>
      </c>
    </row>
    <row r="92" spans="1:127" ht="19.95" customHeight="1" x14ac:dyDescent="0.25">
      <c r="A92" s="30">
        <v>1264638</v>
      </c>
      <c r="B92" s="30" t="s">
        <v>626</v>
      </c>
      <c r="C92" s="60">
        <v>1</v>
      </c>
      <c r="D92" s="30">
        <v>1</v>
      </c>
      <c r="E92">
        <v>0</v>
      </c>
      <c r="F92" s="61">
        <v>44119</v>
      </c>
      <c r="G92" s="71" t="s">
        <v>627</v>
      </c>
      <c r="H92">
        <v>28</v>
      </c>
      <c r="I92">
        <v>2</v>
      </c>
      <c r="L92" t="s">
        <v>256</v>
      </c>
      <c r="M92">
        <v>0</v>
      </c>
      <c r="N92">
        <v>0</v>
      </c>
      <c r="O92">
        <v>1</v>
      </c>
      <c r="P92">
        <v>0</v>
      </c>
      <c r="Q92">
        <v>1</v>
      </c>
      <c r="R92">
        <v>0</v>
      </c>
      <c r="S92" t="s">
        <v>18</v>
      </c>
      <c r="T92">
        <v>4.5049999999999999</v>
      </c>
      <c r="U92">
        <v>4.28</v>
      </c>
      <c r="V92">
        <v>0</v>
      </c>
      <c r="W92">
        <v>0</v>
      </c>
      <c r="X92">
        <v>0</v>
      </c>
      <c r="Y92">
        <v>40.9</v>
      </c>
      <c r="Z92">
        <v>1</v>
      </c>
      <c r="AA92">
        <v>10</v>
      </c>
      <c r="AB92">
        <v>10</v>
      </c>
      <c r="AC92">
        <v>10</v>
      </c>
      <c r="AD92" t="s">
        <v>11</v>
      </c>
      <c r="AE92">
        <v>4</v>
      </c>
      <c r="AG92" t="s">
        <v>256</v>
      </c>
      <c r="AH92" s="61">
        <v>44119</v>
      </c>
      <c r="AI92">
        <v>2</v>
      </c>
      <c r="AJ92" t="s">
        <v>411</v>
      </c>
      <c r="AK92" t="s">
        <v>310</v>
      </c>
      <c r="AL92">
        <v>1</v>
      </c>
      <c r="AN92" t="s">
        <v>13</v>
      </c>
      <c r="AO92">
        <v>2</v>
      </c>
      <c r="AQ92" t="s">
        <v>386</v>
      </c>
      <c r="AR92">
        <v>25</v>
      </c>
      <c r="AS92" t="s">
        <v>628</v>
      </c>
      <c r="AT92" t="s">
        <v>509</v>
      </c>
      <c r="AU92" t="s">
        <v>67</v>
      </c>
      <c r="AV92">
        <v>1</v>
      </c>
      <c r="AW92">
        <v>2</v>
      </c>
      <c r="AX92">
        <v>1</v>
      </c>
      <c r="AY92" t="s">
        <v>501</v>
      </c>
      <c r="AZ92" s="61">
        <v>44120</v>
      </c>
      <c r="BA92" s="61">
        <v>44120</v>
      </c>
      <c r="BB92" s="61">
        <v>44120</v>
      </c>
      <c r="BC92" s="61">
        <v>44132</v>
      </c>
      <c r="BD92">
        <v>2</v>
      </c>
      <c r="BE92">
        <v>1</v>
      </c>
      <c r="BF92">
        <v>1</v>
      </c>
      <c r="BG92">
        <v>10</v>
      </c>
      <c r="BH92">
        <v>35</v>
      </c>
      <c r="BI92">
        <v>55</v>
      </c>
      <c r="BJ92">
        <v>110</v>
      </c>
      <c r="BK92">
        <v>190</v>
      </c>
      <c r="BL92">
        <v>270</v>
      </c>
      <c r="BM92">
        <v>350</v>
      </c>
      <c r="BN92">
        <v>430</v>
      </c>
      <c r="BO92">
        <v>480</v>
      </c>
      <c r="BP92">
        <v>11</v>
      </c>
      <c r="BQ92">
        <v>19</v>
      </c>
      <c r="BR92">
        <v>20</v>
      </c>
      <c r="BS92">
        <v>520</v>
      </c>
      <c r="BT92">
        <v>350</v>
      </c>
      <c r="BU92">
        <v>4.63</v>
      </c>
      <c r="BV92">
        <v>37.799999999999997</v>
      </c>
      <c r="BW92">
        <v>1</v>
      </c>
      <c r="BX92" s="45" t="s">
        <v>629</v>
      </c>
      <c r="BY92" s="45">
        <v>3</v>
      </c>
      <c r="BZ92" s="45" t="s">
        <v>604</v>
      </c>
      <c r="CA92" s="45"/>
      <c r="CB92" s="45"/>
      <c r="CC92" s="45"/>
      <c r="CD92" s="45"/>
      <c r="CE92" s="45"/>
      <c r="CJ92">
        <v>16.57</v>
      </c>
      <c r="CK92">
        <v>117</v>
      </c>
      <c r="CL92">
        <v>140</v>
      </c>
      <c r="CM92">
        <v>91</v>
      </c>
      <c r="CN92">
        <v>4</v>
      </c>
      <c r="CO92">
        <v>0</v>
      </c>
      <c r="CP92">
        <v>3</v>
      </c>
      <c r="CQ92" t="s">
        <v>268</v>
      </c>
      <c r="CS92">
        <v>20.329999999999998</v>
      </c>
      <c r="CT92">
        <v>354</v>
      </c>
      <c r="CU92">
        <v>152</v>
      </c>
      <c r="CV92">
        <v>59</v>
      </c>
      <c r="CW92">
        <v>30</v>
      </c>
      <c r="CX92">
        <v>4</v>
      </c>
      <c r="CY92">
        <v>7</v>
      </c>
      <c r="CZ92" t="s">
        <v>268</v>
      </c>
      <c r="DA92">
        <v>9.1999999999999998E-2</v>
      </c>
      <c r="DB92">
        <v>10.8</v>
      </c>
      <c r="DC92">
        <v>384</v>
      </c>
      <c r="DD92">
        <v>112</v>
      </c>
      <c r="DE92">
        <v>39</v>
      </c>
      <c r="DF92">
        <v>38</v>
      </c>
      <c r="DG92">
        <v>11</v>
      </c>
      <c r="DH92">
        <v>12</v>
      </c>
      <c r="DI92" t="s">
        <v>268</v>
      </c>
      <c r="DJ92">
        <v>7.4999999999999997E-2</v>
      </c>
      <c r="DK92">
        <v>0</v>
      </c>
      <c r="DL92" t="s">
        <v>113</v>
      </c>
      <c r="DM92" t="s">
        <v>446</v>
      </c>
      <c r="DN92" t="s">
        <v>307</v>
      </c>
      <c r="DO92" s="47" t="str">
        <f t="shared" si="14"/>
        <v>9</v>
      </c>
      <c r="DP92" s="47">
        <v>1</v>
      </c>
      <c r="DQ92" s="47">
        <v>0</v>
      </c>
      <c r="DR92" s="47">
        <f t="shared" si="12"/>
        <v>1</v>
      </c>
      <c r="DS92" s="47">
        <v>0</v>
      </c>
      <c r="DT92" s="47">
        <f t="shared" ref="DT92:DT105" si="19">(BO92-BH92)/7/U92</f>
        <v>14.853137516688918</v>
      </c>
      <c r="DU92" s="48">
        <f t="shared" si="17"/>
        <v>75.593952483801303</v>
      </c>
      <c r="DV92" s="47">
        <f t="shared" si="18"/>
        <v>18</v>
      </c>
      <c r="DW92" s="49">
        <f t="shared" si="13"/>
        <v>1.2499999999999987E-2</v>
      </c>
    </row>
    <row r="93" spans="1:127" ht="19.95" customHeight="1" x14ac:dyDescent="0.25">
      <c r="A93" s="30">
        <v>1263180</v>
      </c>
      <c r="B93" s="30" t="s">
        <v>630</v>
      </c>
      <c r="C93" s="60">
        <v>0</v>
      </c>
      <c r="D93" s="30">
        <v>2</v>
      </c>
      <c r="E93">
        <v>0</v>
      </c>
      <c r="F93" s="61">
        <v>44112</v>
      </c>
      <c r="G93" s="61">
        <v>44193</v>
      </c>
      <c r="H93">
        <v>81</v>
      </c>
      <c r="I93">
        <v>1</v>
      </c>
      <c r="L93" t="s">
        <v>320</v>
      </c>
      <c r="M93">
        <v>0</v>
      </c>
      <c r="N93">
        <v>0</v>
      </c>
      <c r="O93">
        <v>1</v>
      </c>
      <c r="P93">
        <v>0</v>
      </c>
      <c r="Q93">
        <v>3</v>
      </c>
      <c r="R93">
        <v>3</v>
      </c>
      <c r="S93" t="s">
        <v>20</v>
      </c>
      <c r="T93">
        <v>2.11</v>
      </c>
      <c r="U93">
        <v>1.99</v>
      </c>
      <c r="V93">
        <v>1</v>
      </c>
      <c r="W93">
        <v>0</v>
      </c>
      <c r="X93">
        <v>0</v>
      </c>
      <c r="Y93">
        <v>38.4</v>
      </c>
      <c r="Z93">
        <v>1</v>
      </c>
      <c r="AA93">
        <v>9</v>
      </c>
      <c r="AB93">
        <v>10</v>
      </c>
      <c r="AC93">
        <v>10</v>
      </c>
      <c r="AD93">
        <v>2</v>
      </c>
      <c r="AF93">
        <v>1</v>
      </c>
      <c r="AG93" t="s">
        <v>11</v>
      </c>
      <c r="AH93" s="61">
        <v>44112</v>
      </c>
      <c r="AI93">
        <v>3</v>
      </c>
      <c r="AJ93" t="s">
        <v>393</v>
      </c>
      <c r="AK93" t="s">
        <v>273</v>
      </c>
      <c r="AL93">
        <v>1</v>
      </c>
      <c r="AN93">
        <v>7</v>
      </c>
      <c r="AP93" t="s">
        <v>631</v>
      </c>
      <c r="AT93" t="s">
        <v>513</v>
      </c>
      <c r="AU93">
        <v>4</v>
      </c>
      <c r="AV93">
        <v>2</v>
      </c>
      <c r="AW93">
        <v>5</v>
      </c>
      <c r="AX93">
        <v>1</v>
      </c>
      <c r="AY93" t="s">
        <v>632</v>
      </c>
      <c r="AZ93" s="61">
        <v>44112</v>
      </c>
      <c r="BA93" s="61">
        <v>44116</v>
      </c>
      <c r="BB93" s="61">
        <v>44112</v>
      </c>
      <c r="BC93" s="61">
        <v>44128</v>
      </c>
      <c r="BD93">
        <v>2</v>
      </c>
      <c r="BE93">
        <v>0</v>
      </c>
      <c r="BF93">
        <v>1</v>
      </c>
      <c r="BG93">
        <v>14</v>
      </c>
      <c r="BH93">
        <v>3</v>
      </c>
      <c r="BI93">
        <v>14</v>
      </c>
      <c r="BJ93">
        <v>18</v>
      </c>
      <c r="BK93">
        <v>34</v>
      </c>
      <c r="BL93">
        <v>65</v>
      </c>
      <c r="BM93">
        <v>140</v>
      </c>
      <c r="BN93">
        <v>220</v>
      </c>
      <c r="BO93">
        <v>270</v>
      </c>
      <c r="BQ93">
        <v>23</v>
      </c>
      <c r="BR93">
        <v>23</v>
      </c>
      <c r="BS93">
        <v>384</v>
      </c>
      <c r="BT93">
        <v>416</v>
      </c>
      <c r="BU93">
        <v>2.65</v>
      </c>
      <c r="BV93">
        <v>37.4</v>
      </c>
      <c r="BW93">
        <v>1</v>
      </c>
      <c r="BX93" s="45">
        <v>1</v>
      </c>
      <c r="BY93" s="45">
        <v>4</v>
      </c>
      <c r="BZ93" s="45">
        <v>0</v>
      </c>
      <c r="CA93" s="45">
        <v>0</v>
      </c>
      <c r="CB93" s="45">
        <v>1</v>
      </c>
      <c r="CC93" s="45" t="s">
        <v>11</v>
      </c>
      <c r="CD93" s="45">
        <v>1</v>
      </c>
      <c r="CE93" s="45">
        <v>0</v>
      </c>
      <c r="CG93" t="s">
        <v>633</v>
      </c>
      <c r="CH93" t="s">
        <v>634</v>
      </c>
      <c r="CJ93">
        <v>1.04</v>
      </c>
      <c r="CK93">
        <v>77</v>
      </c>
      <c r="CL93">
        <v>132</v>
      </c>
      <c r="CM93">
        <v>70</v>
      </c>
      <c r="CN93">
        <v>27</v>
      </c>
      <c r="CO93">
        <v>1</v>
      </c>
      <c r="CP93">
        <v>2</v>
      </c>
      <c r="CQ93">
        <v>95</v>
      </c>
      <c r="CR93">
        <v>13.233000000000001</v>
      </c>
      <c r="CS93">
        <v>19.989999999999998</v>
      </c>
      <c r="CT93">
        <v>158</v>
      </c>
      <c r="CU93">
        <v>155</v>
      </c>
      <c r="CV93">
        <v>70</v>
      </c>
      <c r="CW93">
        <v>26</v>
      </c>
      <c r="CX93">
        <v>2</v>
      </c>
      <c r="CY93">
        <v>2</v>
      </c>
      <c r="CZ93" t="s">
        <v>268</v>
      </c>
      <c r="DA93">
        <v>0.45</v>
      </c>
      <c r="DB93">
        <v>8.2100000000000009</v>
      </c>
      <c r="DC93">
        <v>418</v>
      </c>
      <c r="DD93">
        <v>124</v>
      </c>
      <c r="DE93">
        <v>33</v>
      </c>
      <c r="DF93">
        <v>48</v>
      </c>
      <c r="DG93">
        <v>16</v>
      </c>
      <c r="DH93">
        <v>3</v>
      </c>
      <c r="DI93" t="s">
        <v>268</v>
      </c>
      <c r="DJ93">
        <v>0.45</v>
      </c>
      <c r="DK93">
        <v>0</v>
      </c>
      <c r="DM93" t="s">
        <v>615</v>
      </c>
      <c r="DO93" s="47" t="str">
        <f t="shared" si="14"/>
        <v>13</v>
      </c>
      <c r="DP93" s="47">
        <v>1</v>
      </c>
      <c r="DQ93" s="47">
        <v>0</v>
      </c>
      <c r="DR93" s="47">
        <f t="shared" si="12"/>
        <v>0</v>
      </c>
      <c r="DS93" s="47" t="s">
        <v>11</v>
      </c>
      <c r="DT93" s="47">
        <f t="shared" si="19"/>
        <v>19.167264895908115</v>
      </c>
      <c r="DU93" s="48">
        <f t="shared" si="17"/>
        <v>156.98113207547169</v>
      </c>
      <c r="DV93" s="47">
        <f t="shared" si="18"/>
        <v>22</v>
      </c>
      <c r="DW93" s="49">
        <f t="shared" si="13"/>
        <v>8.1481481481481474E-3</v>
      </c>
    </row>
    <row r="94" spans="1:127" ht="19.95" customHeight="1" x14ac:dyDescent="0.25">
      <c r="A94" s="62">
        <v>1338334</v>
      </c>
      <c r="B94" s="63" t="s">
        <v>635</v>
      </c>
      <c r="C94" s="63">
        <v>1</v>
      </c>
      <c r="D94" s="63">
        <v>1</v>
      </c>
      <c r="E94" s="45">
        <v>0</v>
      </c>
      <c r="F94" s="64">
        <v>44498</v>
      </c>
      <c r="G94" s="64">
        <v>44526</v>
      </c>
      <c r="H94" s="45">
        <v>28</v>
      </c>
      <c r="I94" s="45">
        <v>2</v>
      </c>
      <c r="J94" s="45">
        <v>2</v>
      </c>
      <c r="K94" s="45" t="s">
        <v>636</v>
      </c>
      <c r="L94" s="45" t="s">
        <v>256</v>
      </c>
      <c r="M94" s="45">
        <v>0</v>
      </c>
      <c r="N94" s="45">
        <v>0</v>
      </c>
      <c r="O94" s="45">
        <v>1</v>
      </c>
      <c r="P94" s="45">
        <v>0</v>
      </c>
      <c r="Q94" s="45">
        <v>4</v>
      </c>
      <c r="R94" s="45">
        <v>4</v>
      </c>
      <c r="S94" s="45" t="s">
        <v>33</v>
      </c>
      <c r="T94" s="45">
        <v>2.75</v>
      </c>
      <c r="U94" s="45">
        <v>2.87</v>
      </c>
      <c r="V94" s="45">
        <v>0</v>
      </c>
      <c r="W94" s="45">
        <v>0</v>
      </c>
      <c r="X94" s="45">
        <v>0</v>
      </c>
      <c r="Y94" s="45">
        <v>38.4</v>
      </c>
      <c r="Z94" s="45">
        <v>1</v>
      </c>
      <c r="AA94" s="45" t="s">
        <v>11</v>
      </c>
      <c r="AB94" s="45" t="s">
        <v>11</v>
      </c>
      <c r="AC94" s="45" t="s">
        <v>11</v>
      </c>
      <c r="AD94" s="45">
        <v>2</v>
      </c>
      <c r="AE94" s="45">
        <v>4</v>
      </c>
      <c r="AF94" s="45" t="s">
        <v>254</v>
      </c>
      <c r="AG94" s="45" t="s">
        <v>11</v>
      </c>
      <c r="AH94" s="64">
        <v>44498</v>
      </c>
      <c r="AI94" s="45" t="s">
        <v>637</v>
      </c>
      <c r="AJ94" s="45" t="s">
        <v>339</v>
      </c>
      <c r="AK94" s="45" t="s">
        <v>638</v>
      </c>
      <c r="AL94" s="45">
        <v>1</v>
      </c>
      <c r="AM94" s="45">
        <v>2</v>
      </c>
      <c r="AN94" s="45">
        <v>5</v>
      </c>
      <c r="AO94" s="45" t="s">
        <v>11</v>
      </c>
      <c r="AP94" s="65" t="s">
        <v>639</v>
      </c>
      <c r="AQ94" s="45" t="s">
        <v>11</v>
      </c>
      <c r="AR94" s="45">
        <v>20</v>
      </c>
      <c r="AS94" s="45">
        <v>130</v>
      </c>
      <c r="AT94" s="45" t="s">
        <v>640</v>
      </c>
      <c r="AU94" s="66" t="s">
        <v>67</v>
      </c>
      <c r="AV94" s="45">
        <v>1</v>
      </c>
      <c r="AW94" s="66" t="s">
        <v>67</v>
      </c>
      <c r="AX94" s="45">
        <v>1</v>
      </c>
      <c r="AY94" s="45" t="s">
        <v>641</v>
      </c>
      <c r="AZ94" s="64">
        <v>44498</v>
      </c>
      <c r="BA94" s="64">
        <v>44499</v>
      </c>
      <c r="BB94" s="64">
        <v>44498</v>
      </c>
      <c r="BC94" s="64">
        <v>44515</v>
      </c>
      <c r="BD94" s="45">
        <v>2</v>
      </c>
      <c r="BE94" s="45">
        <v>1</v>
      </c>
      <c r="BF94" s="45">
        <v>1</v>
      </c>
      <c r="BG94" s="45">
        <v>11</v>
      </c>
      <c r="BH94" s="45">
        <v>35</v>
      </c>
      <c r="BI94" s="45">
        <v>55</v>
      </c>
      <c r="BJ94" s="45">
        <v>110</v>
      </c>
      <c r="BK94" s="45">
        <v>180</v>
      </c>
      <c r="BL94" s="45">
        <v>240</v>
      </c>
      <c r="BM94" s="45">
        <v>240</v>
      </c>
      <c r="BN94" s="45">
        <v>270</v>
      </c>
      <c r="BO94" s="45">
        <v>335</v>
      </c>
      <c r="BP94" s="45">
        <v>11</v>
      </c>
      <c r="BQ94" s="45">
        <v>21</v>
      </c>
      <c r="BR94" s="45">
        <v>22</v>
      </c>
      <c r="BS94" s="45">
        <v>440</v>
      </c>
      <c r="BT94" s="45">
        <v>400</v>
      </c>
      <c r="BU94" s="45">
        <v>2.91</v>
      </c>
      <c r="BV94" s="45">
        <v>39.1</v>
      </c>
      <c r="BW94" s="45">
        <v>1</v>
      </c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 t="s">
        <v>11</v>
      </c>
      <c r="CK94" s="45" t="s">
        <v>11</v>
      </c>
      <c r="CL94" s="45" t="s">
        <v>11</v>
      </c>
      <c r="CM94" s="45" t="s">
        <v>11</v>
      </c>
      <c r="CN94" s="45" t="s">
        <v>11</v>
      </c>
      <c r="CO94" s="45" t="s">
        <v>11</v>
      </c>
      <c r="CP94" s="45" t="s">
        <v>11</v>
      </c>
      <c r="CQ94" s="45" t="s">
        <v>11</v>
      </c>
      <c r="CR94" s="45" t="s">
        <v>11</v>
      </c>
      <c r="CS94" s="45">
        <v>9.67</v>
      </c>
      <c r="CT94" s="45">
        <v>185</v>
      </c>
      <c r="CU94" s="45">
        <v>118</v>
      </c>
      <c r="CV94" s="45">
        <v>56.7</v>
      </c>
      <c r="CW94" s="45">
        <v>32</v>
      </c>
      <c r="CX94" s="45">
        <v>1.8</v>
      </c>
      <c r="CY94" s="45">
        <v>13.3</v>
      </c>
      <c r="CZ94" s="45">
        <v>10</v>
      </c>
      <c r="DA94" s="45"/>
      <c r="DB94" s="45">
        <v>8.6999999999999993</v>
      </c>
      <c r="DC94" s="45">
        <v>461</v>
      </c>
      <c r="DD94" s="45">
        <v>107</v>
      </c>
      <c r="DE94" s="45">
        <v>2.68</v>
      </c>
      <c r="DF94" s="45">
        <v>3.82</v>
      </c>
      <c r="DG94" s="45">
        <v>1.47</v>
      </c>
      <c r="DH94" s="45">
        <v>7.9</v>
      </c>
      <c r="DI94" s="45" t="s">
        <v>642</v>
      </c>
      <c r="DJ94" s="45"/>
      <c r="DK94" s="45">
        <v>0</v>
      </c>
      <c r="DL94" s="45"/>
      <c r="DM94" s="45" t="s">
        <v>643</v>
      </c>
      <c r="DN94" s="45" t="s">
        <v>306</v>
      </c>
      <c r="DO94" s="47" t="str">
        <f t="shared" si="14"/>
        <v>10</v>
      </c>
      <c r="DP94" s="47">
        <v>1</v>
      </c>
      <c r="DQ94" s="47" t="s">
        <v>11</v>
      </c>
      <c r="DR94" s="47">
        <f t="shared" si="12"/>
        <v>1</v>
      </c>
      <c r="DS94" s="47" t="s">
        <v>11</v>
      </c>
      <c r="DT94" s="47">
        <f t="shared" si="19"/>
        <v>14.93280238924838</v>
      </c>
      <c r="DU94" s="48">
        <f t="shared" si="17"/>
        <v>137.45704467353951</v>
      </c>
      <c r="DV94" s="47">
        <f t="shared" si="18"/>
        <v>20</v>
      </c>
      <c r="DW94" s="49">
        <f t="shared" si="13"/>
        <v>1.4285714285714299E-3</v>
      </c>
    </row>
    <row r="95" spans="1:127" ht="19.95" customHeight="1" x14ac:dyDescent="0.25">
      <c r="A95" s="62">
        <v>1342944</v>
      </c>
      <c r="B95" s="67" t="s">
        <v>644</v>
      </c>
      <c r="C95" s="63">
        <v>1</v>
      </c>
      <c r="D95" s="63">
        <v>1</v>
      </c>
      <c r="E95" s="45">
        <v>0</v>
      </c>
      <c r="F95" s="64">
        <v>44522</v>
      </c>
      <c r="G95" s="64">
        <v>44561</v>
      </c>
      <c r="H95" s="45">
        <v>39</v>
      </c>
      <c r="I95" s="45">
        <v>1</v>
      </c>
      <c r="J95" s="45"/>
      <c r="K95" s="45" t="s">
        <v>645</v>
      </c>
      <c r="L95" s="45" t="s">
        <v>320</v>
      </c>
      <c r="M95" s="45">
        <v>0</v>
      </c>
      <c r="N95" s="45">
        <v>0</v>
      </c>
      <c r="O95" s="45">
        <v>1</v>
      </c>
      <c r="P95" s="45">
        <v>1</v>
      </c>
      <c r="Q95" s="45">
        <v>9</v>
      </c>
      <c r="R95" s="45">
        <v>9</v>
      </c>
      <c r="S95" s="45">
        <v>1</v>
      </c>
      <c r="T95" s="45">
        <v>3.9</v>
      </c>
      <c r="U95" s="45">
        <v>3.9</v>
      </c>
      <c r="V95" s="45">
        <v>0</v>
      </c>
      <c r="W95" s="45">
        <v>0</v>
      </c>
      <c r="X95" s="45">
        <v>0</v>
      </c>
      <c r="Y95" s="45">
        <v>42</v>
      </c>
      <c r="Z95" s="45">
        <v>1</v>
      </c>
      <c r="AA95" s="45">
        <v>10</v>
      </c>
      <c r="AB95" s="45">
        <v>10</v>
      </c>
      <c r="AC95" s="45">
        <v>10</v>
      </c>
      <c r="AD95" s="66" t="s">
        <v>44</v>
      </c>
      <c r="AE95" s="45"/>
      <c r="AF95" s="45" t="s">
        <v>254</v>
      </c>
      <c r="AG95" s="45" t="s">
        <v>320</v>
      </c>
      <c r="AH95" s="64">
        <v>44522</v>
      </c>
      <c r="AI95" s="45">
        <v>10</v>
      </c>
      <c r="AJ95" s="45" t="s">
        <v>324</v>
      </c>
      <c r="AK95" s="45" t="s">
        <v>638</v>
      </c>
      <c r="AL95" s="45">
        <v>1</v>
      </c>
      <c r="AM95" s="45">
        <v>2</v>
      </c>
      <c r="AN95" s="45">
        <v>3</v>
      </c>
      <c r="AO95" s="45" t="s">
        <v>11</v>
      </c>
      <c r="AP95" s="45">
        <v>2</v>
      </c>
      <c r="AQ95" s="45" t="s">
        <v>11</v>
      </c>
      <c r="AR95" s="45" t="s">
        <v>11</v>
      </c>
      <c r="AS95" s="45" t="s">
        <v>11</v>
      </c>
      <c r="AT95" s="45" t="s">
        <v>640</v>
      </c>
      <c r="AU95" s="45">
        <v>4</v>
      </c>
      <c r="AV95" s="45">
        <v>1</v>
      </c>
      <c r="AW95" s="66" t="s">
        <v>67</v>
      </c>
      <c r="AX95" s="45">
        <v>1</v>
      </c>
      <c r="AY95" s="45" t="s">
        <v>646</v>
      </c>
      <c r="AZ95" s="64">
        <v>44522</v>
      </c>
      <c r="BA95" s="64">
        <v>44524</v>
      </c>
      <c r="BB95" s="64">
        <v>44522</v>
      </c>
      <c r="BC95" s="64">
        <v>44556</v>
      </c>
      <c r="BD95" s="45">
        <v>2</v>
      </c>
      <c r="BE95" s="45">
        <v>0</v>
      </c>
      <c r="BF95" s="68" t="s">
        <v>647</v>
      </c>
      <c r="BG95" s="68" t="s">
        <v>648</v>
      </c>
      <c r="BH95" s="68" t="s">
        <v>649</v>
      </c>
      <c r="BI95" s="68" t="s">
        <v>650</v>
      </c>
      <c r="BJ95" s="68" t="s">
        <v>651</v>
      </c>
      <c r="BK95" s="68" t="s">
        <v>652</v>
      </c>
      <c r="BL95" s="68" t="s">
        <v>653</v>
      </c>
      <c r="BM95" s="68" t="s">
        <v>654</v>
      </c>
      <c r="BN95" s="68" t="s">
        <v>655</v>
      </c>
      <c r="BO95" s="68" t="s">
        <v>656</v>
      </c>
      <c r="BP95" s="45"/>
      <c r="BQ95" s="68" t="s">
        <v>649</v>
      </c>
      <c r="BR95" s="68" t="s">
        <v>657</v>
      </c>
      <c r="BS95" s="45">
        <v>600</v>
      </c>
      <c r="BT95" s="45">
        <v>680</v>
      </c>
      <c r="BU95" s="45">
        <v>4.3</v>
      </c>
      <c r="BV95" s="45">
        <v>38.200000000000003</v>
      </c>
      <c r="BW95" s="45">
        <v>3</v>
      </c>
      <c r="BX95" s="69" t="s">
        <v>658</v>
      </c>
      <c r="BY95" s="69" t="s">
        <v>658</v>
      </c>
      <c r="BZ95" s="69">
        <v>0</v>
      </c>
      <c r="CA95" s="69">
        <v>0</v>
      </c>
      <c r="CB95" s="69">
        <v>0</v>
      </c>
      <c r="CC95" s="45"/>
      <c r="CD95" s="45">
        <v>1</v>
      </c>
      <c r="CE95" s="45">
        <v>0</v>
      </c>
      <c r="CF95" s="45">
        <v>2</v>
      </c>
      <c r="CG95" s="45">
        <v>0</v>
      </c>
      <c r="CH95" s="69" t="s">
        <v>659</v>
      </c>
      <c r="CI95" s="69">
        <v>0</v>
      </c>
      <c r="CJ95" s="69">
        <v>6.17</v>
      </c>
      <c r="CK95" s="69">
        <v>393</v>
      </c>
      <c r="CL95" s="69">
        <v>103</v>
      </c>
      <c r="CM95" s="69">
        <v>42.1</v>
      </c>
      <c r="CN95" s="69">
        <v>48.8</v>
      </c>
      <c r="CO95" s="69">
        <v>0.3</v>
      </c>
      <c r="CP95" s="69">
        <v>8.6</v>
      </c>
      <c r="CQ95" s="69">
        <v>37</v>
      </c>
      <c r="CR95" s="69">
        <v>1.925</v>
      </c>
      <c r="CS95" s="69">
        <v>15.75</v>
      </c>
      <c r="CT95" s="69">
        <v>299</v>
      </c>
      <c r="CU95" s="69">
        <v>103</v>
      </c>
      <c r="CV95" s="69">
        <v>71.3</v>
      </c>
      <c r="CW95" s="69">
        <v>17.399999999999999</v>
      </c>
      <c r="CX95" s="69">
        <v>1.5</v>
      </c>
      <c r="CY95" s="69">
        <v>9.5</v>
      </c>
      <c r="CZ95" s="45"/>
      <c r="DA95" s="45"/>
      <c r="DB95" s="45">
        <v>11.98</v>
      </c>
      <c r="DC95" s="45">
        <v>523</v>
      </c>
      <c r="DD95" s="45">
        <v>89</v>
      </c>
      <c r="DE95" s="45">
        <v>25.5</v>
      </c>
      <c r="DF95" s="45">
        <v>65.5</v>
      </c>
      <c r="DG95" s="45">
        <v>3.4</v>
      </c>
      <c r="DH95" s="45">
        <v>5.3</v>
      </c>
      <c r="DI95" s="69" t="s">
        <v>364</v>
      </c>
      <c r="DJ95" s="45"/>
      <c r="DK95" s="45">
        <v>0</v>
      </c>
      <c r="DL95" s="69" t="s">
        <v>114</v>
      </c>
      <c r="DM95" s="69" t="s">
        <v>660</v>
      </c>
      <c r="DN95" s="69" t="s">
        <v>661</v>
      </c>
      <c r="DO95" s="47" t="str">
        <f t="shared" si="14"/>
        <v>20</v>
      </c>
      <c r="DP95" s="47">
        <v>1</v>
      </c>
      <c r="DQ95" s="47">
        <v>0</v>
      </c>
      <c r="DR95" s="47">
        <f t="shared" si="12"/>
        <v>0</v>
      </c>
      <c r="DS95" s="47">
        <v>0</v>
      </c>
      <c r="DT95" s="47">
        <f t="shared" si="19"/>
        <v>13.186813186813188</v>
      </c>
      <c r="DU95" s="48">
        <f t="shared" si="17"/>
        <v>158.13953488372093</v>
      </c>
      <c r="DV95" s="47">
        <f t="shared" si="18"/>
        <v>29</v>
      </c>
      <c r="DW95" s="49">
        <f t="shared" si="13"/>
        <v>1.0256410256410255E-2</v>
      </c>
    </row>
    <row r="96" spans="1:127" ht="19.95" customHeight="1" x14ac:dyDescent="0.25">
      <c r="A96" s="63">
        <v>1300478</v>
      </c>
      <c r="B96" s="63" t="s">
        <v>662</v>
      </c>
      <c r="C96" s="63">
        <v>1</v>
      </c>
      <c r="D96" s="63">
        <v>2</v>
      </c>
      <c r="E96" s="45">
        <v>0</v>
      </c>
      <c r="F96" s="64">
        <v>44314</v>
      </c>
      <c r="G96" s="64">
        <v>44348</v>
      </c>
      <c r="H96" s="45">
        <v>34</v>
      </c>
      <c r="I96" s="45">
        <v>2</v>
      </c>
      <c r="J96" s="45"/>
      <c r="K96" s="45"/>
      <c r="L96" s="45" t="s">
        <v>262</v>
      </c>
      <c r="M96" s="45">
        <v>0</v>
      </c>
      <c r="N96" s="45">
        <v>0</v>
      </c>
      <c r="O96" s="45">
        <v>1</v>
      </c>
      <c r="P96" s="45">
        <v>0</v>
      </c>
      <c r="Q96" s="45">
        <v>2</v>
      </c>
      <c r="R96" s="45">
        <v>2</v>
      </c>
      <c r="S96" s="45" t="s">
        <v>29</v>
      </c>
      <c r="T96" s="45">
        <v>3.11</v>
      </c>
      <c r="U96" s="45">
        <v>3.21</v>
      </c>
      <c r="V96" s="45">
        <v>0</v>
      </c>
      <c r="W96" s="45">
        <v>0</v>
      </c>
      <c r="X96" s="45">
        <v>0</v>
      </c>
      <c r="Y96" s="45">
        <v>40.1</v>
      </c>
      <c r="Z96" s="45">
        <v>0</v>
      </c>
      <c r="AA96" s="45">
        <v>10</v>
      </c>
      <c r="AB96" s="45">
        <v>10</v>
      </c>
      <c r="AC96" s="45">
        <v>10</v>
      </c>
      <c r="AD96" s="45">
        <v>2</v>
      </c>
      <c r="AE96" s="45">
        <v>6</v>
      </c>
      <c r="AF96" s="45"/>
      <c r="AG96" s="45" t="s">
        <v>320</v>
      </c>
      <c r="AH96" s="64">
        <v>44314</v>
      </c>
      <c r="AI96" s="45">
        <v>2</v>
      </c>
      <c r="AJ96" s="45" t="s">
        <v>478</v>
      </c>
      <c r="AK96" s="45" t="s">
        <v>310</v>
      </c>
      <c r="AL96" s="45">
        <v>1</v>
      </c>
      <c r="AM96" s="45">
        <v>2</v>
      </c>
      <c r="AN96" s="45">
        <v>1</v>
      </c>
      <c r="AO96" s="45" t="s">
        <v>663</v>
      </c>
      <c r="AP96" s="45" t="s">
        <v>11</v>
      </c>
      <c r="AQ96" s="45" t="s">
        <v>11</v>
      </c>
      <c r="AR96" s="45">
        <v>8</v>
      </c>
      <c r="AS96" s="45" t="s">
        <v>11</v>
      </c>
      <c r="AT96" s="45" t="s">
        <v>369</v>
      </c>
      <c r="AU96" s="66" t="s">
        <v>67</v>
      </c>
      <c r="AV96" s="45">
        <v>1</v>
      </c>
      <c r="AW96" s="66" t="s">
        <v>67</v>
      </c>
      <c r="AX96" s="45">
        <v>1</v>
      </c>
      <c r="AY96" s="45" t="s">
        <v>664</v>
      </c>
      <c r="AZ96" s="64">
        <v>44314</v>
      </c>
      <c r="BA96" s="64">
        <v>44318</v>
      </c>
      <c r="BB96" s="64">
        <v>44314</v>
      </c>
      <c r="BC96" s="64">
        <v>44347</v>
      </c>
      <c r="BD96" s="45">
        <v>2</v>
      </c>
      <c r="BE96" s="45">
        <v>0</v>
      </c>
      <c r="BF96" s="45">
        <v>1</v>
      </c>
      <c r="BG96" s="45">
        <v>12</v>
      </c>
      <c r="BH96" s="45">
        <v>35</v>
      </c>
      <c r="BI96" s="45">
        <v>70</v>
      </c>
      <c r="BJ96" s="45">
        <v>135</v>
      </c>
      <c r="BK96" s="45">
        <v>190</v>
      </c>
      <c r="BL96" s="45">
        <v>240</v>
      </c>
      <c r="BM96" s="45">
        <v>335</v>
      </c>
      <c r="BN96" s="45">
        <v>375</v>
      </c>
      <c r="BO96" s="45">
        <v>400</v>
      </c>
      <c r="BP96" s="45"/>
      <c r="BQ96" s="45">
        <v>19</v>
      </c>
      <c r="BR96" s="45">
        <v>20</v>
      </c>
      <c r="BS96" s="45">
        <v>415</v>
      </c>
      <c r="BT96" s="45">
        <v>550</v>
      </c>
      <c r="BU96" s="45">
        <v>3.56</v>
      </c>
      <c r="BV96" s="45">
        <v>38</v>
      </c>
      <c r="BW96" s="45">
        <v>1</v>
      </c>
      <c r="BX96" s="45" t="s">
        <v>665</v>
      </c>
      <c r="BY96" s="45" t="s">
        <v>604</v>
      </c>
      <c r="BZ96" s="45" t="s">
        <v>604</v>
      </c>
      <c r="CA96" s="45"/>
      <c r="CB96" s="45"/>
      <c r="CC96" s="45"/>
      <c r="CD96" s="45"/>
      <c r="CE96" s="45"/>
      <c r="CF96" s="45">
        <v>2</v>
      </c>
      <c r="CG96" s="45" t="s">
        <v>604</v>
      </c>
      <c r="CH96" s="45">
        <v>0</v>
      </c>
      <c r="CI96" s="45" t="s">
        <v>604</v>
      </c>
      <c r="CJ96" s="45">
        <v>6.2</v>
      </c>
      <c r="CK96" s="45">
        <v>215</v>
      </c>
      <c r="CL96" s="45">
        <v>109</v>
      </c>
      <c r="CM96" s="45">
        <v>80</v>
      </c>
      <c r="CN96" s="45">
        <v>11</v>
      </c>
      <c r="CO96" s="45">
        <v>0</v>
      </c>
      <c r="CP96" s="45">
        <v>6</v>
      </c>
      <c r="CQ96" s="45">
        <v>39</v>
      </c>
      <c r="CR96" s="45"/>
      <c r="CS96" s="45">
        <v>10.039999999999999</v>
      </c>
      <c r="CT96" s="45">
        <v>394</v>
      </c>
      <c r="CU96" s="45">
        <v>119</v>
      </c>
      <c r="CV96" s="45">
        <v>53</v>
      </c>
      <c r="CW96" s="45">
        <v>35</v>
      </c>
      <c r="CX96" s="45">
        <v>5</v>
      </c>
      <c r="CY96" s="45">
        <v>7</v>
      </c>
      <c r="CZ96" s="69" t="s">
        <v>364</v>
      </c>
      <c r="DA96" s="69">
        <v>7.0000000000000007E-2</v>
      </c>
      <c r="DB96" s="69">
        <v>5.9</v>
      </c>
      <c r="DC96" s="69">
        <v>369</v>
      </c>
      <c r="DD96" s="69">
        <v>79</v>
      </c>
      <c r="DE96" s="69">
        <v>33</v>
      </c>
      <c r="DF96" s="69">
        <v>54</v>
      </c>
      <c r="DG96" s="69">
        <v>6</v>
      </c>
      <c r="DH96" s="69">
        <v>7</v>
      </c>
      <c r="DI96" s="69" t="s">
        <v>364</v>
      </c>
      <c r="DJ96" s="45"/>
      <c r="DK96" s="45">
        <v>0</v>
      </c>
      <c r="DL96" s="45" t="s">
        <v>115</v>
      </c>
      <c r="DM96" s="45" t="s">
        <v>578</v>
      </c>
      <c r="DN96" s="45" t="s">
        <v>360</v>
      </c>
      <c r="DO96" s="47" t="str">
        <f t="shared" si="14"/>
        <v>11</v>
      </c>
      <c r="DP96" s="47">
        <v>1</v>
      </c>
      <c r="DQ96" s="47">
        <v>0</v>
      </c>
      <c r="DR96" s="47">
        <f t="shared" si="12"/>
        <v>1</v>
      </c>
      <c r="DS96" s="47">
        <v>0</v>
      </c>
      <c r="DT96" s="47">
        <f t="shared" si="19"/>
        <v>16.243880729862038</v>
      </c>
      <c r="DU96" s="48">
        <f t="shared" si="17"/>
        <v>154.49438202247191</v>
      </c>
      <c r="DV96" s="47">
        <f t="shared" si="18"/>
        <v>18</v>
      </c>
      <c r="DW96" s="49">
        <f t="shared" si="13"/>
        <v>1.0294117647058827E-2</v>
      </c>
    </row>
    <row r="97" spans="1:127" ht="19.95" customHeight="1" x14ac:dyDescent="0.25">
      <c r="A97" s="63">
        <v>1313378</v>
      </c>
      <c r="B97" s="63" t="s">
        <v>666</v>
      </c>
      <c r="C97" s="63">
        <v>1</v>
      </c>
      <c r="D97" s="63">
        <v>2</v>
      </c>
      <c r="E97" s="45">
        <v>0</v>
      </c>
      <c r="F97" s="64">
        <v>44378</v>
      </c>
      <c r="G97" s="64">
        <v>44405</v>
      </c>
      <c r="H97" s="45">
        <v>27</v>
      </c>
      <c r="I97" s="45">
        <v>2</v>
      </c>
      <c r="J97" s="45"/>
      <c r="K97" s="45"/>
      <c r="L97" s="45" t="s">
        <v>320</v>
      </c>
      <c r="M97" s="45">
        <v>0</v>
      </c>
      <c r="N97" s="45">
        <v>0</v>
      </c>
      <c r="O97" s="45">
        <v>1</v>
      </c>
      <c r="P97" s="45">
        <v>0</v>
      </c>
      <c r="Q97" s="45">
        <v>2</v>
      </c>
      <c r="R97" s="45">
        <v>1</v>
      </c>
      <c r="S97" s="45" t="s">
        <v>18</v>
      </c>
      <c r="T97" s="45">
        <v>3.6</v>
      </c>
      <c r="U97" s="45">
        <v>3.6</v>
      </c>
      <c r="V97" s="45">
        <v>0</v>
      </c>
      <c r="W97" s="45">
        <v>0</v>
      </c>
      <c r="X97" s="45">
        <v>0</v>
      </c>
      <c r="Y97" s="45">
        <v>41.1</v>
      </c>
      <c r="Z97" s="45">
        <v>1</v>
      </c>
      <c r="AA97" s="45" t="s">
        <v>11</v>
      </c>
      <c r="AB97" s="45" t="s">
        <v>11</v>
      </c>
      <c r="AC97" s="45" t="s">
        <v>11</v>
      </c>
      <c r="AD97" s="45">
        <v>1</v>
      </c>
      <c r="AE97" s="45"/>
      <c r="AF97" s="45" t="s">
        <v>11</v>
      </c>
      <c r="AG97" s="45" t="s">
        <v>11</v>
      </c>
      <c r="AH97" s="64">
        <v>44378</v>
      </c>
      <c r="AI97" s="45">
        <v>2</v>
      </c>
      <c r="AJ97" s="45" t="s">
        <v>301</v>
      </c>
      <c r="AK97" s="45" t="s">
        <v>310</v>
      </c>
      <c r="AL97" s="45">
        <v>1</v>
      </c>
      <c r="AM97" s="45" t="s">
        <v>11</v>
      </c>
      <c r="AN97" s="45" t="s">
        <v>667</v>
      </c>
      <c r="AO97" s="45" t="s">
        <v>668</v>
      </c>
      <c r="AP97" s="45" t="s">
        <v>11</v>
      </c>
      <c r="AQ97" s="45" t="s">
        <v>11</v>
      </c>
      <c r="AR97" s="45" t="s">
        <v>669</v>
      </c>
      <c r="AS97" s="45" t="s">
        <v>670</v>
      </c>
      <c r="AT97" s="45" t="s">
        <v>369</v>
      </c>
      <c r="AU97" s="66" t="s">
        <v>68</v>
      </c>
      <c r="AV97" s="45">
        <v>1</v>
      </c>
      <c r="AW97" s="66" t="s">
        <v>67</v>
      </c>
      <c r="AX97" s="45">
        <v>1</v>
      </c>
      <c r="AY97" s="45" t="s">
        <v>671</v>
      </c>
      <c r="AZ97" s="64">
        <v>44378</v>
      </c>
      <c r="BA97" s="64">
        <v>44378</v>
      </c>
      <c r="BB97" s="64">
        <v>44378</v>
      </c>
      <c r="BC97" s="64">
        <v>44398</v>
      </c>
      <c r="BD97" s="45">
        <v>1</v>
      </c>
      <c r="BE97" s="45">
        <v>0</v>
      </c>
      <c r="BF97" s="45">
        <v>1</v>
      </c>
      <c r="BG97" s="45">
        <v>17</v>
      </c>
      <c r="BH97" s="45">
        <v>25</v>
      </c>
      <c r="BI97" s="45">
        <v>70</v>
      </c>
      <c r="BJ97" s="45">
        <v>150</v>
      </c>
      <c r="BK97" s="45">
        <v>230</v>
      </c>
      <c r="BL97" s="45">
        <v>295</v>
      </c>
      <c r="BM97" s="45">
        <v>340</v>
      </c>
      <c r="BN97" s="45">
        <v>425</v>
      </c>
      <c r="BO97" s="45">
        <v>480</v>
      </c>
      <c r="BP97" s="45"/>
      <c r="BQ97" s="45">
        <v>23</v>
      </c>
      <c r="BR97" s="45">
        <v>25</v>
      </c>
      <c r="BS97" s="45">
        <v>480</v>
      </c>
      <c r="BT97" s="45">
        <v>560</v>
      </c>
      <c r="BU97" s="45">
        <v>3.7</v>
      </c>
      <c r="BV97" s="45"/>
      <c r="BW97" s="45"/>
      <c r="BX97" s="45">
        <v>3</v>
      </c>
      <c r="BY97" s="45">
        <v>4</v>
      </c>
      <c r="BZ97" s="45" t="s">
        <v>604</v>
      </c>
      <c r="CA97" s="45"/>
      <c r="CB97" s="45"/>
      <c r="CC97" s="45"/>
      <c r="CD97" s="45"/>
      <c r="CE97" s="45"/>
      <c r="CF97" s="45" t="s">
        <v>11</v>
      </c>
      <c r="CG97" s="45">
        <v>0</v>
      </c>
      <c r="CH97" s="45" t="s">
        <v>672</v>
      </c>
      <c r="CI97" s="45">
        <v>0</v>
      </c>
      <c r="CJ97" s="45">
        <v>11.33</v>
      </c>
      <c r="CK97" s="45">
        <v>114</v>
      </c>
      <c r="CL97" s="45">
        <v>165</v>
      </c>
      <c r="CM97" s="45">
        <v>90</v>
      </c>
      <c r="CN97" s="45">
        <v>5</v>
      </c>
      <c r="CO97" s="45">
        <v>1</v>
      </c>
      <c r="CP97" s="45">
        <v>4</v>
      </c>
      <c r="CQ97" s="45">
        <v>36</v>
      </c>
      <c r="CR97" s="45">
        <v>5.1589999999999998</v>
      </c>
      <c r="CS97" s="45">
        <v>13.31</v>
      </c>
      <c r="CT97" s="45">
        <v>526</v>
      </c>
      <c r="CU97" s="45">
        <v>118</v>
      </c>
      <c r="CV97" s="45">
        <v>26</v>
      </c>
      <c r="CW97" s="45">
        <v>59</v>
      </c>
      <c r="CX97" s="45">
        <v>3</v>
      </c>
      <c r="CY97" s="45">
        <v>11</v>
      </c>
      <c r="CZ97" s="69" t="s">
        <v>364</v>
      </c>
      <c r="DA97" s="69">
        <v>0.09</v>
      </c>
      <c r="DB97" s="69">
        <v>8.94</v>
      </c>
      <c r="DC97" s="69">
        <v>487</v>
      </c>
      <c r="DD97" s="69">
        <v>90</v>
      </c>
      <c r="DE97" s="69">
        <v>24</v>
      </c>
      <c r="DF97" s="69">
        <v>59</v>
      </c>
      <c r="DG97" s="69">
        <v>7</v>
      </c>
      <c r="DH97" s="69">
        <v>10</v>
      </c>
      <c r="DI97" s="69" t="s">
        <v>364</v>
      </c>
      <c r="DJ97" s="45"/>
      <c r="DK97" s="45">
        <v>0</v>
      </c>
      <c r="DL97" s="45"/>
      <c r="DM97" s="45" t="s">
        <v>306</v>
      </c>
      <c r="DN97" s="45" t="s">
        <v>343</v>
      </c>
      <c r="DO97" s="47" t="str">
        <f t="shared" si="14"/>
        <v>16</v>
      </c>
      <c r="DP97" s="47">
        <v>1</v>
      </c>
      <c r="DQ97" s="47" t="s">
        <v>11</v>
      </c>
      <c r="DR97" s="47">
        <f t="shared" si="12"/>
        <v>0</v>
      </c>
      <c r="DS97" s="47" t="s">
        <v>11</v>
      </c>
      <c r="DT97" s="47">
        <f t="shared" si="19"/>
        <v>18.055555555555554</v>
      </c>
      <c r="DU97" s="48">
        <f t="shared" si="17"/>
        <v>151.35135135135135</v>
      </c>
      <c r="DV97" s="47">
        <f t="shared" si="18"/>
        <v>22</v>
      </c>
      <c r="DW97" s="49">
        <f t="shared" si="13"/>
        <v>3.7037037037037069E-3</v>
      </c>
    </row>
    <row r="98" spans="1:127" ht="19.95" customHeight="1" x14ac:dyDescent="0.25">
      <c r="A98" s="63">
        <v>1326965</v>
      </c>
      <c r="B98" s="63" t="s">
        <v>675</v>
      </c>
      <c r="C98" s="45">
        <v>1</v>
      </c>
      <c r="D98" s="63">
        <v>1</v>
      </c>
      <c r="E98" s="45">
        <v>0</v>
      </c>
      <c r="F98" s="64">
        <v>44443</v>
      </c>
      <c r="G98" s="64">
        <v>44461</v>
      </c>
      <c r="H98" s="45">
        <v>18</v>
      </c>
      <c r="I98" s="45">
        <v>2</v>
      </c>
      <c r="J98" s="45"/>
      <c r="K98" s="45"/>
      <c r="L98" s="45" t="s">
        <v>262</v>
      </c>
      <c r="M98" s="45">
        <v>0</v>
      </c>
      <c r="N98" s="45">
        <v>0</v>
      </c>
      <c r="O98" s="45">
        <v>1</v>
      </c>
      <c r="P98" s="45">
        <v>0</v>
      </c>
      <c r="Q98" s="45">
        <v>5</v>
      </c>
      <c r="R98" s="45">
        <v>3</v>
      </c>
      <c r="S98" s="45" t="s">
        <v>18</v>
      </c>
      <c r="T98" s="45">
        <v>2.6</v>
      </c>
      <c r="U98" s="45">
        <v>2.5</v>
      </c>
      <c r="V98" s="45">
        <v>0</v>
      </c>
      <c r="W98" s="45">
        <v>0</v>
      </c>
      <c r="X98" s="45">
        <v>0</v>
      </c>
      <c r="Y98" s="45">
        <v>38</v>
      </c>
      <c r="Z98" s="45">
        <v>0</v>
      </c>
      <c r="AA98" s="45" t="s">
        <v>11</v>
      </c>
      <c r="AB98" s="45" t="s">
        <v>11</v>
      </c>
      <c r="AC98" s="45" t="s">
        <v>11</v>
      </c>
      <c r="AD98" s="45">
        <v>6</v>
      </c>
      <c r="AE98" s="45"/>
      <c r="AF98" s="45" t="s">
        <v>11</v>
      </c>
      <c r="AG98" s="45" t="s">
        <v>11</v>
      </c>
      <c r="AH98" s="64">
        <v>44443</v>
      </c>
      <c r="AI98" s="45">
        <v>5</v>
      </c>
      <c r="AJ98" s="45" t="s">
        <v>290</v>
      </c>
      <c r="AK98" s="45" t="s">
        <v>676</v>
      </c>
      <c r="AL98" s="45">
        <v>1</v>
      </c>
      <c r="AM98" s="45">
        <v>2</v>
      </c>
      <c r="AN98" s="45">
        <v>3</v>
      </c>
      <c r="AO98" s="45">
        <v>1</v>
      </c>
      <c r="AP98" s="45" t="s">
        <v>11</v>
      </c>
      <c r="AQ98" s="45" t="s">
        <v>11</v>
      </c>
      <c r="AR98" s="45">
        <v>0</v>
      </c>
      <c r="AS98" s="45" t="s">
        <v>11</v>
      </c>
      <c r="AT98" s="45" t="s">
        <v>673</v>
      </c>
      <c r="AU98" s="45">
        <v>4</v>
      </c>
      <c r="AV98" s="45">
        <v>1</v>
      </c>
      <c r="AW98" s="45">
        <v>4</v>
      </c>
      <c r="AX98" s="45">
        <v>1</v>
      </c>
      <c r="AY98" s="45" t="s">
        <v>671</v>
      </c>
      <c r="AZ98" s="64">
        <v>44443</v>
      </c>
      <c r="BA98" s="64">
        <v>44444</v>
      </c>
      <c r="BB98" s="64">
        <v>44444</v>
      </c>
      <c r="BC98" s="64">
        <v>44461</v>
      </c>
      <c r="BD98" s="45">
        <v>1</v>
      </c>
      <c r="BE98" s="45">
        <v>0</v>
      </c>
      <c r="BF98" s="45">
        <v>1</v>
      </c>
      <c r="BG98" s="45">
        <v>9</v>
      </c>
      <c r="BH98" s="45">
        <v>56</v>
      </c>
      <c r="BI98" s="45">
        <v>110</v>
      </c>
      <c r="BJ98" s="45">
        <v>190</v>
      </c>
      <c r="BK98" s="45">
        <v>255</v>
      </c>
      <c r="BL98" s="45">
        <v>295</v>
      </c>
      <c r="BM98" s="45">
        <v>350</v>
      </c>
      <c r="BN98" s="45">
        <v>415</v>
      </c>
      <c r="BO98" s="45">
        <v>455</v>
      </c>
      <c r="BP98" s="45"/>
      <c r="BQ98" s="45">
        <v>16</v>
      </c>
      <c r="BR98" s="45">
        <v>17</v>
      </c>
      <c r="BS98" s="45">
        <v>475</v>
      </c>
      <c r="BT98" s="45">
        <v>510</v>
      </c>
      <c r="BU98" s="45">
        <v>2.97</v>
      </c>
      <c r="BV98" s="45"/>
      <c r="BW98" s="45"/>
      <c r="BX98" s="45">
        <v>3</v>
      </c>
      <c r="BY98" s="45" t="s">
        <v>677</v>
      </c>
      <c r="BZ98" s="45" t="s">
        <v>254</v>
      </c>
      <c r="CA98" s="45"/>
      <c r="CB98" s="45"/>
      <c r="CC98" s="45"/>
      <c r="CD98" s="45"/>
      <c r="CE98" s="45"/>
      <c r="CF98" s="45">
        <v>2</v>
      </c>
      <c r="CG98" s="45">
        <v>0</v>
      </c>
      <c r="CH98" s="45">
        <v>0</v>
      </c>
      <c r="CI98" s="45">
        <v>0</v>
      </c>
      <c r="CJ98" s="45">
        <v>8.69</v>
      </c>
      <c r="CK98" s="45">
        <v>286</v>
      </c>
      <c r="CL98" s="45">
        <v>150</v>
      </c>
      <c r="CM98" s="45">
        <v>68.5</v>
      </c>
      <c r="CN98" s="45">
        <v>19.2</v>
      </c>
      <c r="CO98" s="45">
        <v>0.7</v>
      </c>
      <c r="CP98" s="45">
        <v>11.5</v>
      </c>
      <c r="CQ98" s="45">
        <v>68</v>
      </c>
      <c r="CR98" s="45"/>
      <c r="CS98" s="45">
        <v>10.81</v>
      </c>
      <c r="CT98" s="45">
        <v>387</v>
      </c>
      <c r="CU98" s="45">
        <v>120</v>
      </c>
      <c r="CV98" s="45">
        <v>62.3</v>
      </c>
      <c r="CW98" s="45">
        <v>23.9</v>
      </c>
      <c r="CX98" s="45">
        <v>3.1</v>
      </c>
      <c r="CY98" s="45">
        <v>10.6</v>
      </c>
      <c r="CZ98" s="69" t="s">
        <v>364</v>
      </c>
      <c r="DA98" s="45"/>
      <c r="DB98" s="45">
        <v>8.75</v>
      </c>
      <c r="DC98" s="45">
        <v>518</v>
      </c>
      <c r="DD98" s="45">
        <v>106</v>
      </c>
      <c r="DE98" s="45">
        <v>34.9</v>
      </c>
      <c r="DF98" s="45">
        <v>47.1</v>
      </c>
      <c r="DG98" s="45">
        <v>5.8</v>
      </c>
      <c r="DH98" s="45">
        <v>11.9</v>
      </c>
      <c r="DI98" s="69" t="s">
        <v>364</v>
      </c>
      <c r="DJ98" s="45"/>
      <c r="DK98" s="45">
        <v>0</v>
      </c>
      <c r="DL98" s="45" t="s">
        <v>116</v>
      </c>
      <c r="DM98" s="45" t="s">
        <v>306</v>
      </c>
      <c r="DN98" s="45" t="s">
        <v>307</v>
      </c>
      <c r="DO98" s="47" t="str">
        <f t="shared" si="14"/>
        <v>8</v>
      </c>
      <c r="DP98" s="47">
        <v>1</v>
      </c>
      <c r="DQ98" s="47" t="s">
        <v>11</v>
      </c>
      <c r="DR98" s="47">
        <f t="shared" si="12"/>
        <v>0</v>
      </c>
      <c r="DS98" s="47" t="s">
        <v>11</v>
      </c>
      <c r="DT98" s="47">
        <f t="shared" si="19"/>
        <v>22.8</v>
      </c>
      <c r="DU98" s="48">
        <f t="shared" si="17"/>
        <v>171.71717171717171</v>
      </c>
      <c r="DV98" s="47">
        <f t="shared" si="18"/>
        <v>15</v>
      </c>
      <c r="DW98" s="49">
        <f t="shared" si="13"/>
        <v>2.6111111111111123E-2</v>
      </c>
    </row>
    <row r="99" spans="1:127" ht="19.95" customHeight="1" x14ac:dyDescent="0.25">
      <c r="A99" s="63">
        <v>1330932</v>
      </c>
      <c r="B99" s="63" t="s">
        <v>678</v>
      </c>
      <c r="C99" s="45">
        <v>1</v>
      </c>
      <c r="D99" s="63">
        <v>1</v>
      </c>
      <c r="E99" s="45">
        <v>0</v>
      </c>
      <c r="F99" s="64">
        <v>44462</v>
      </c>
      <c r="G99" s="64">
        <v>44483</v>
      </c>
      <c r="H99" s="45">
        <v>21</v>
      </c>
      <c r="I99" s="45">
        <v>2</v>
      </c>
      <c r="J99" s="45"/>
      <c r="K99" s="45"/>
      <c r="L99" s="45" t="s">
        <v>320</v>
      </c>
      <c r="M99" s="45">
        <v>0</v>
      </c>
      <c r="N99" s="45">
        <v>0</v>
      </c>
      <c r="O99" s="45">
        <v>1</v>
      </c>
      <c r="P99" s="45">
        <v>0</v>
      </c>
      <c r="Q99" s="45">
        <v>8</v>
      </c>
      <c r="R99" s="45">
        <v>7</v>
      </c>
      <c r="S99" s="45" t="s">
        <v>13</v>
      </c>
      <c r="T99" s="45">
        <v>3.47</v>
      </c>
      <c r="U99" s="45">
        <v>3.34</v>
      </c>
      <c r="V99" s="45">
        <v>0</v>
      </c>
      <c r="W99" s="45">
        <v>0</v>
      </c>
      <c r="X99" s="45">
        <v>0</v>
      </c>
      <c r="Y99" s="45">
        <v>39</v>
      </c>
      <c r="Z99" s="45">
        <v>1</v>
      </c>
      <c r="AA99" s="45" t="s">
        <v>11</v>
      </c>
      <c r="AB99" s="45" t="s">
        <v>11</v>
      </c>
      <c r="AC99" s="45" t="s">
        <v>11</v>
      </c>
      <c r="AD99" s="45">
        <v>2</v>
      </c>
      <c r="AE99" s="45"/>
      <c r="AF99" s="45"/>
      <c r="AG99" s="45" t="s">
        <v>320</v>
      </c>
      <c r="AH99" s="64">
        <v>44463</v>
      </c>
      <c r="AI99" s="45">
        <v>8</v>
      </c>
      <c r="AJ99" s="45" t="s">
        <v>331</v>
      </c>
      <c r="AK99" s="45" t="s">
        <v>310</v>
      </c>
      <c r="AL99" s="45">
        <v>1</v>
      </c>
      <c r="AM99" s="45" t="s">
        <v>11</v>
      </c>
      <c r="AN99" s="45">
        <v>7</v>
      </c>
      <c r="AO99" s="45">
        <v>1</v>
      </c>
      <c r="AP99" s="45">
        <v>5</v>
      </c>
      <c r="AQ99" s="45">
        <v>30</v>
      </c>
      <c r="AR99" s="45">
        <v>5</v>
      </c>
      <c r="AS99" s="45">
        <v>110</v>
      </c>
      <c r="AT99" s="45" t="s">
        <v>369</v>
      </c>
      <c r="AU99" s="66" t="s">
        <v>67</v>
      </c>
      <c r="AV99" s="45">
        <v>1</v>
      </c>
      <c r="AW99" s="66" t="s">
        <v>67</v>
      </c>
      <c r="AX99" s="45">
        <v>1</v>
      </c>
      <c r="AY99" s="45" t="s">
        <v>370</v>
      </c>
      <c r="AZ99" s="64">
        <v>44463</v>
      </c>
      <c r="BA99" s="64">
        <v>44463</v>
      </c>
      <c r="BB99" s="64">
        <v>44463</v>
      </c>
      <c r="BC99" s="64">
        <v>44482</v>
      </c>
      <c r="BD99" s="45">
        <v>1</v>
      </c>
      <c r="BE99" s="45">
        <v>0</v>
      </c>
      <c r="BF99" s="45">
        <v>1</v>
      </c>
      <c r="BG99" s="45">
        <v>9</v>
      </c>
      <c r="BH99" s="45">
        <v>25</v>
      </c>
      <c r="BI99" s="45">
        <v>55</v>
      </c>
      <c r="BJ99" s="45">
        <v>95</v>
      </c>
      <c r="BK99" s="45">
        <v>135</v>
      </c>
      <c r="BL99" s="45">
        <v>150</v>
      </c>
      <c r="BM99" s="45">
        <v>175</v>
      </c>
      <c r="BN99" s="45">
        <v>230</v>
      </c>
      <c r="BO99" s="45">
        <v>310</v>
      </c>
      <c r="BP99" s="45"/>
      <c r="BQ99" s="45">
        <v>19</v>
      </c>
      <c r="BR99" s="45">
        <v>19</v>
      </c>
      <c r="BS99" s="45">
        <v>435</v>
      </c>
      <c r="BT99" s="45">
        <v>455</v>
      </c>
      <c r="BU99" s="45">
        <v>3.42</v>
      </c>
      <c r="BV99" s="45">
        <v>38</v>
      </c>
      <c r="BW99" s="45">
        <v>2</v>
      </c>
      <c r="BX99" s="45" t="s">
        <v>254</v>
      </c>
      <c r="BY99" s="45" t="s">
        <v>297</v>
      </c>
      <c r="BZ99" s="45" t="s">
        <v>254</v>
      </c>
      <c r="CA99" s="45"/>
      <c r="CB99" s="45"/>
      <c r="CC99" s="45"/>
      <c r="CD99" s="45"/>
      <c r="CE99" s="45"/>
      <c r="CF99" s="45"/>
      <c r="CG99" s="45">
        <v>0</v>
      </c>
      <c r="CH99" s="45" t="s">
        <v>375</v>
      </c>
      <c r="CI99" s="45">
        <v>0</v>
      </c>
      <c r="CJ99" s="45">
        <v>9.48</v>
      </c>
      <c r="CK99" s="45">
        <v>434</v>
      </c>
      <c r="CL99" s="45">
        <v>102</v>
      </c>
      <c r="CM99" s="45">
        <v>83.6</v>
      </c>
      <c r="CN99" s="45">
        <v>13.8</v>
      </c>
      <c r="CO99" s="45">
        <v>0.2</v>
      </c>
      <c r="CP99" s="45">
        <v>2.2999999999999998</v>
      </c>
      <c r="CQ99" s="45">
        <v>61</v>
      </c>
      <c r="CR99" s="45">
        <v>1.38</v>
      </c>
      <c r="CS99" s="45">
        <v>23.62</v>
      </c>
      <c r="CT99" s="45">
        <v>371</v>
      </c>
      <c r="CU99" s="45">
        <v>121</v>
      </c>
      <c r="CV99" s="45">
        <v>69.099999999999994</v>
      </c>
      <c r="CW99" s="45">
        <v>19.399999999999999</v>
      </c>
      <c r="CX99" s="45">
        <v>3.6</v>
      </c>
      <c r="CY99" s="45">
        <v>7.7</v>
      </c>
      <c r="CZ99" s="45">
        <v>47</v>
      </c>
      <c r="DA99" s="45">
        <v>0.25</v>
      </c>
      <c r="DB99" s="45">
        <v>9.4600000000000009</v>
      </c>
      <c r="DC99" s="45">
        <v>444</v>
      </c>
      <c r="DD99" s="45">
        <v>97</v>
      </c>
      <c r="DE99" s="45">
        <v>53.8</v>
      </c>
      <c r="DF99" s="45">
        <v>31.2</v>
      </c>
      <c r="DG99" s="45">
        <v>4</v>
      </c>
      <c r="DH99" s="45">
        <v>10.9</v>
      </c>
      <c r="DI99" s="69" t="s">
        <v>364</v>
      </c>
      <c r="DJ99" s="45"/>
      <c r="DK99" s="45">
        <v>0</v>
      </c>
      <c r="DL99" s="45"/>
      <c r="DM99" s="45" t="s">
        <v>306</v>
      </c>
      <c r="DN99" s="45" t="s">
        <v>306</v>
      </c>
      <c r="DO99" s="47" t="str">
        <f t="shared" si="14"/>
        <v>8</v>
      </c>
      <c r="DP99" s="47">
        <v>1</v>
      </c>
      <c r="DQ99" s="47" t="s">
        <v>11</v>
      </c>
      <c r="DR99" s="47">
        <f t="shared" si="12"/>
        <v>0</v>
      </c>
      <c r="DS99" s="47">
        <v>0</v>
      </c>
      <c r="DT99" s="47">
        <f t="shared" si="19"/>
        <v>12.189905902480753</v>
      </c>
      <c r="DU99" s="48">
        <f t="shared" si="17"/>
        <v>133.04093567251462</v>
      </c>
      <c r="DV99" s="47">
        <f t="shared" si="18"/>
        <v>18</v>
      </c>
      <c r="DW99" s="49">
        <f t="shared" si="13"/>
        <v>3.809523809523813E-3</v>
      </c>
    </row>
    <row r="100" spans="1:127" ht="19.95" customHeight="1" x14ac:dyDescent="0.25">
      <c r="A100" s="63">
        <v>1346451</v>
      </c>
      <c r="B100" s="63" t="s">
        <v>679</v>
      </c>
      <c r="C100" s="45">
        <v>1</v>
      </c>
      <c r="D100" s="63">
        <v>2</v>
      </c>
      <c r="E100" s="45">
        <v>0</v>
      </c>
      <c r="F100" s="64">
        <v>44539</v>
      </c>
      <c r="G100" s="64">
        <v>44554</v>
      </c>
      <c r="H100" s="45">
        <v>15</v>
      </c>
      <c r="I100" s="45">
        <v>2</v>
      </c>
      <c r="J100" s="45"/>
      <c r="K100" s="45"/>
      <c r="L100" s="45" t="s">
        <v>680</v>
      </c>
      <c r="M100" s="45">
        <v>0</v>
      </c>
      <c r="N100" s="45">
        <v>0</v>
      </c>
      <c r="O100" s="45">
        <v>1</v>
      </c>
      <c r="P100" s="45">
        <v>0</v>
      </c>
      <c r="Q100" s="45">
        <v>5</v>
      </c>
      <c r="R100" s="45">
        <v>2</v>
      </c>
      <c r="S100" s="45">
        <v>1</v>
      </c>
      <c r="T100" s="45">
        <v>3.3</v>
      </c>
      <c r="U100" s="45">
        <v>3.23</v>
      </c>
      <c r="V100" s="45">
        <v>0</v>
      </c>
      <c r="W100" s="45">
        <v>0</v>
      </c>
      <c r="X100" s="45">
        <v>0</v>
      </c>
      <c r="Y100" s="45">
        <v>38.1</v>
      </c>
      <c r="Z100" s="45">
        <v>1</v>
      </c>
      <c r="AA100" s="45" t="s">
        <v>11</v>
      </c>
      <c r="AB100" s="45" t="s">
        <v>11</v>
      </c>
      <c r="AC100" s="45" t="s">
        <v>11</v>
      </c>
      <c r="AD100" s="45">
        <v>6</v>
      </c>
      <c r="AE100" s="45"/>
      <c r="AF100" s="45"/>
      <c r="AG100" s="45" t="s">
        <v>256</v>
      </c>
      <c r="AH100" s="64">
        <v>44540</v>
      </c>
      <c r="AI100" s="45">
        <v>6</v>
      </c>
      <c r="AJ100" s="45" t="s">
        <v>349</v>
      </c>
      <c r="AK100" s="45" t="s">
        <v>310</v>
      </c>
      <c r="AL100" s="45">
        <v>1</v>
      </c>
      <c r="AM100" s="45" t="s">
        <v>11</v>
      </c>
      <c r="AN100" s="45" t="s">
        <v>573</v>
      </c>
      <c r="AO100" s="45">
        <v>1</v>
      </c>
      <c r="AP100" s="66" t="s">
        <v>681</v>
      </c>
      <c r="AQ100" s="45">
        <v>40</v>
      </c>
      <c r="AR100" s="45">
        <v>23</v>
      </c>
      <c r="AS100" s="45" t="s">
        <v>11</v>
      </c>
      <c r="AT100" s="45" t="s">
        <v>369</v>
      </c>
      <c r="AU100" s="66" t="s">
        <v>67</v>
      </c>
      <c r="AV100" s="45">
        <v>1</v>
      </c>
      <c r="AW100" s="66" t="s">
        <v>67</v>
      </c>
      <c r="AX100" s="45">
        <v>1</v>
      </c>
      <c r="AY100" s="45" t="s">
        <v>682</v>
      </c>
      <c r="AZ100" s="64">
        <v>44540</v>
      </c>
      <c r="BA100" s="64">
        <v>44542</v>
      </c>
      <c r="BB100" s="64">
        <v>44540</v>
      </c>
      <c r="BC100" s="64">
        <v>44554</v>
      </c>
      <c r="BD100" s="45">
        <v>2</v>
      </c>
      <c r="BE100" s="45">
        <v>0</v>
      </c>
      <c r="BF100" s="45">
        <v>1</v>
      </c>
      <c r="BG100" s="45">
        <v>8</v>
      </c>
      <c r="BH100" s="45">
        <v>30</v>
      </c>
      <c r="BI100" s="45">
        <v>55</v>
      </c>
      <c r="BJ100" s="45">
        <v>110</v>
      </c>
      <c r="BK100" s="45">
        <v>175</v>
      </c>
      <c r="BL100" s="45">
        <v>230</v>
      </c>
      <c r="BM100" s="45">
        <v>295</v>
      </c>
      <c r="BN100" s="45">
        <v>335</v>
      </c>
      <c r="BO100" s="45">
        <v>375</v>
      </c>
      <c r="BP100" s="45"/>
      <c r="BQ100" s="45">
        <v>15</v>
      </c>
      <c r="BR100" s="45">
        <v>15</v>
      </c>
      <c r="BS100" s="45">
        <v>375</v>
      </c>
      <c r="BT100" s="45">
        <v>375</v>
      </c>
      <c r="BU100" s="45">
        <v>3.49</v>
      </c>
      <c r="BV100" s="45">
        <v>38.299999999999997</v>
      </c>
      <c r="BW100" s="45">
        <v>3</v>
      </c>
      <c r="BX100" s="45" t="s">
        <v>683</v>
      </c>
      <c r="BY100" s="45" t="s">
        <v>684</v>
      </c>
      <c r="BZ100" s="45">
        <v>0</v>
      </c>
      <c r="CA100" s="45">
        <v>0</v>
      </c>
      <c r="CB100" s="45">
        <v>0</v>
      </c>
      <c r="CC100" s="45"/>
      <c r="CD100" s="45">
        <v>0</v>
      </c>
      <c r="CE100" s="45">
        <v>1</v>
      </c>
      <c r="CF100" s="45"/>
      <c r="CG100" s="45">
        <v>0</v>
      </c>
      <c r="CH100" s="45" t="s">
        <v>685</v>
      </c>
      <c r="CI100" s="45">
        <v>0</v>
      </c>
      <c r="CJ100" s="45">
        <v>9.4</v>
      </c>
      <c r="CK100" s="45">
        <v>98</v>
      </c>
      <c r="CL100" s="45">
        <v>127</v>
      </c>
      <c r="CM100" s="45">
        <v>69</v>
      </c>
      <c r="CN100" s="45">
        <v>19</v>
      </c>
      <c r="CO100" s="45">
        <v>1</v>
      </c>
      <c r="CP100" s="45">
        <v>9</v>
      </c>
      <c r="CQ100" s="45">
        <v>26</v>
      </c>
      <c r="CR100" s="45">
        <v>3.2890000000000001</v>
      </c>
      <c r="CS100" s="45">
        <v>12.53</v>
      </c>
      <c r="CT100" s="45">
        <v>269</v>
      </c>
      <c r="CU100" s="45">
        <v>128</v>
      </c>
      <c r="CV100" s="45">
        <v>54.7</v>
      </c>
      <c r="CW100" s="45">
        <v>25.8</v>
      </c>
      <c r="CX100" s="45">
        <v>3.8</v>
      </c>
      <c r="CY100" s="45">
        <v>15.1</v>
      </c>
      <c r="CZ100" s="45">
        <v>25</v>
      </c>
      <c r="DA100" s="45"/>
      <c r="DB100" s="45">
        <v>8.39</v>
      </c>
      <c r="DC100" s="45">
        <v>228</v>
      </c>
      <c r="DD100" s="45">
        <v>112</v>
      </c>
      <c r="DE100" s="45">
        <v>52.4</v>
      </c>
      <c r="DF100" s="45">
        <v>28</v>
      </c>
      <c r="DG100" s="45">
        <v>6.7</v>
      </c>
      <c r="DH100" s="45">
        <v>12.4</v>
      </c>
      <c r="DI100" s="45" t="s">
        <v>642</v>
      </c>
      <c r="DJ100" s="45"/>
      <c r="DK100" s="45">
        <v>0</v>
      </c>
      <c r="DL100" s="45"/>
      <c r="DM100" s="45" t="s">
        <v>578</v>
      </c>
      <c r="DN100" s="45"/>
      <c r="DO100" s="47" t="str">
        <f t="shared" si="14"/>
        <v>7</v>
      </c>
      <c r="DP100" s="47">
        <v>1</v>
      </c>
      <c r="DQ100" s="47" t="s">
        <v>11</v>
      </c>
      <c r="DR100" s="47">
        <f t="shared" si="12"/>
        <v>0</v>
      </c>
      <c r="DS100" s="47">
        <v>0</v>
      </c>
      <c r="DT100" s="47">
        <f t="shared" si="19"/>
        <v>15.25873507297656</v>
      </c>
      <c r="DU100" s="48">
        <f t="shared" si="17"/>
        <v>107.44985673352434</v>
      </c>
      <c r="DV100" s="47">
        <f t="shared" si="18"/>
        <v>14</v>
      </c>
      <c r="DW100" s="49">
        <f t="shared" si="13"/>
        <v>1.733333333333335E-2</v>
      </c>
    </row>
    <row r="101" spans="1:127" ht="19.95" customHeight="1" x14ac:dyDescent="0.25">
      <c r="A101" s="63">
        <v>1350137</v>
      </c>
      <c r="B101" s="63" t="s">
        <v>686</v>
      </c>
      <c r="C101" s="45">
        <v>1</v>
      </c>
      <c r="D101" s="63">
        <v>2</v>
      </c>
      <c r="E101" s="45">
        <v>0</v>
      </c>
      <c r="F101" s="64">
        <v>44557</v>
      </c>
      <c r="G101" s="64">
        <v>44572</v>
      </c>
      <c r="H101" s="45">
        <v>15</v>
      </c>
      <c r="I101" s="45">
        <v>2</v>
      </c>
      <c r="J101" s="45">
        <v>3</v>
      </c>
      <c r="K101" s="45"/>
      <c r="L101" s="45" t="s">
        <v>262</v>
      </c>
      <c r="M101" s="45">
        <v>0</v>
      </c>
      <c r="N101" s="45">
        <v>0</v>
      </c>
      <c r="O101" s="45">
        <v>1</v>
      </c>
      <c r="P101" s="45">
        <v>0</v>
      </c>
      <c r="Q101" s="45">
        <v>1</v>
      </c>
      <c r="R101" s="45">
        <v>1</v>
      </c>
      <c r="S101" s="45" t="s">
        <v>34</v>
      </c>
      <c r="T101" s="45">
        <v>3.57</v>
      </c>
      <c r="U101" s="45">
        <v>3.43</v>
      </c>
      <c r="V101" s="45">
        <v>0</v>
      </c>
      <c r="W101" s="45">
        <v>0</v>
      </c>
      <c r="X101" s="45">
        <v>0</v>
      </c>
      <c r="Y101" s="45">
        <v>39.799999999999997</v>
      </c>
      <c r="Z101" s="45">
        <v>1</v>
      </c>
      <c r="AA101" s="45">
        <v>10</v>
      </c>
      <c r="AB101" s="45">
        <v>10</v>
      </c>
      <c r="AC101" s="45">
        <v>10</v>
      </c>
      <c r="AD101" s="45">
        <v>7</v>
      </c>
      <c r="AE101" s="45">
        <v>1</v>
      </c>
      <c r="AF101" s="45" t="s">
        <v>11</v>
      </c>
      <c r="AG101" s="45" t="s">
        <v>256</v>
      </c>
      <c r="AH101" s="64">
        <v>44558</v>
      </c>
      <c r="AI101" s="45">
        <v>2</v>
      </c>
      <c r="AJ101" s="45" t="s">
        <v>285</v>
      </c>
      <c r="AK101" s="45" t="s">
        <v>687</v>
      </c>
      <c r="AL101" s="45">
        <v>1</v>
      </c>
      <c r="AM101" s="45" t="s">
        <v>11</v>
      </c>
      <c r="AN101" s="45">
        <v>7</v>
      </c>
      <c r="AO101" s="45" t="s">
        <v>11</v>
      </c>
      <c r="AP101" s="45" t="s">
        <v>11</v>
      </c>
      <c r="AQ101" s="45" t="s">
        <v>11</v>
      </c>
      <c r="AR101" s="45">
        <v>30</v>
      </c>
      <c r="AS101" s="45">
        <v>130</v>
      </c>
      <c r="AT101" s="45" t="s">
        <v>369</v>
      </c>
      <c r="AU101" s="66" t="s">
        <v>67</v>
      </c>
      <c r="AV101" s="45">
        <v>1</v>
      </c>
      <c r="AW101" s="66" t="s">
        <v>67</v>
      </c>
      <c r="AX101" s="45">
        <v>1</v>
      </c>
      <c r="AY101" s="45" t="s">
        <v>682</v>
      </c>
      <c r="AZ101" s="64">
        <v>44558</v>
      </c>
      <c r="BA101" s="64">
        <v>44560</v>
      </c>
      <c r="BB101" s="64">
        <v>44557</v>
      </c>
      <c r="BC101" s="64">
        <v>44572</v>
      </c>
      <c r="BD101" s="64" t="s">
        <v>688</v>
      </c>
      <c r="BE101" s="64" t="s">
        <v>689</v>
      </c>
      <c r="BF101" s="70" t="s">
        <v>690</v>
      </c>
      <c r="BG101" s="45">
        <v>8</v>
      </c>
      <c r="BH101" s="45"/>
      <c r="BI101" s="45">
        <v>50</v>
      </c>
      <c r="BJ101" s="45">
        <v>95</v>
      </c>
      <c r="BK101" s="45">
        <v>150</v>
      </c>
      <c r="BL101" s="45">
        <v>215</v>
      </c>
      <c r="BM101" s="45">
        <v>270</v>
      </c>
      <c r="BN101" s="45">
        <v>335</v>
      </c>
      <c r="BO101" s="45">
        <v>375</v>
      </c>
      <c r="BP101" s="45"/>
      <c r="BQ101" s="45">
        <v>15</v>
      </c>
      <c r="BR101" s="45">
        <v>15</v>
      </c>
      <c r="BS101" s="45">
        <v>375</v>
      </c>
      <c r="BT101" s="45">
        <v>335</v>
      </c>
      <c r="BU101" s="45">
        <v>3.49</v>
      </c>
      <c r="BV101" s="45"/>
      <c r="BW101" s="45"/>
      <c r="BX101" s="45" t="s">
        <v>691</v>
      </c>
      <c r="BY101" s="45" t="s">
        <v>692</v>
      </c>
      <c r="BZ101" s="45">
        <v>0</v>
      </c>
      <c r="CA101" s="45">
        <v>0</v>
      </c>
      <c r="CB101" s="45">
        <v>0</v>
      </c>
      <c r="CC101" s="45"/>
      <c r="CD101" s="45">
        <v>1</v>
      </c>
      <c r="CE101" s="45">
        <v>0</v>
      </c>
      <c r="CF101" s="45"/>
      <c r="CG101" s="45">
        <v>0</v>
      </c>
      <c r="CH101" s="45"/>
      <c r="CI101" s="45"/>
      <c r="CJ101" s="45">
        <v>26.92</v>
      </c>
      <c r="CK101" s="45">
        <v>338</v>
      </c>
      <c r="CL101" s="45">
        <v>144</v>
      </c>
      <c r="CM101" s="45">
        <v>84.9</v>
      </c>
      <c r="CN101" s="45">
        <v>4.3</v>
      </c>
      <c r="CO101" s="45">
        <v>0.1</v>
      </c>
      <c r="CP101" s="45">
        <v>9.4</v>
      </c>
      <c r="CQ101" s="45">
        <v>13</v>
      </c>
      <c r="CR101" s="45">
        <v>1.5620000000000001</v>
      </c>
      <c r="CS101" s="45">
        <v>15.2</v>
      </c>
      <c r="CT101" s="45">
        <v>338</v>
      </c>
      <c r="CU101" s="45">
        <v>138</v>
      </c>
      <c r="CV101" s="45">
        <v>50.4</v>
      </c>
      <c r="CW101" s="45">
        <v>30.5</v>
      </c>
      <c r="CX101" s="45">
        <v>7.6</v>
      </c>
      <c r="CY101" s="45">
        <v>11.2</v>
      </c>
      <c r="CZ101" s="45">
        <v>10</v>
      </c>
      <c r="DA101" s="45"/>
      <c r="DB101" s="45">
        <v>15.2</v>
      </c>
      <c r="DC101" s="45">
        <v>338</v>
      </c>
      <c r="DD101" s="45">
        <v>138</v>
      </c>
      <c r="DE101" s="45">
        <v>50.4</v>
      </c>
      <c r="DF101" s="45">
        <v>30.5</v>
      </c>
      <c r="DG101" s="45">
        <v>7.6</v>
      </c>
      <c r="DH101" s="45">
        <v>11.2</v>
      </c>
      <c r="DI101" s="45">
        <v>10</v>
      </c>
      <c r="DJ101" s="45"/>
      <c r="DK101" s="45">
        <v>0</v>
      </c>
      <c r="DL101" s="45"/>
      <c r="DM101" s="45" t="s">
        <v>306</v>
      </c>
      <c r="DN101" s="45" t="s">
        <v>307</v>
      </c>
      <c r="DO101" s="47">
        <v>7</v>
      </c>
      <c r="DP101" s="47">
        <v>1</v>
      </c>
      <c r="DQ101" s="47">
        <v>0</v>
      </c>
      <c r="DR101" s="47">
        <f t="shared" si="12"/>
        <v>1</v>
      </c>
      <c r="DS101" s="47">
        <v>1</v>
      </c>
      <c r="DT101" s="47">
        <f t="shared" si="19"/>
        <v>15.618492294877134</v>
      </c>
      <c r="DU101" s="48">
        <f t="shared" si="17"/>
        <v>95.988538681948413</v>
      </c>
      <c r="DV101" s="47">
        <f t="shared" si="18"/>
        <v>14</v>
      </c>
      <c r="DW101" s="49">
        <f t="shared" si="13"/>
        <v>4.0000000000000036E-3</v>
      </c>
    </row>
    <row r="102" spans="1:127" ht="19.95" customHeight="1" x14ac:dyDescent="0.25">
      <c r="A102" s="62">
        <v>1372693</v>
      </c>
      <c r="B102" s="63" t="s">
        <v>693</v>
      </c>
      <c r="C102" s="45">
        <v>1</v>
      </c>
      <c r="D102" s="63">
        <v>2</v>
      </c>
      <c r="E102" s="45">
        <v>0</v>
      </c>
      <c r="F102" s="64">
        <v>44667</v>
      </c>
      <c r="G102" s="64">
        <v>44706</v>
      </c>
      <c r="H102" s="45">
        <v>39</v>
      </c>
      <c r="I102" s="45">
        <v>2</v>
      </c>
      <c r="J102" s="45"/>
      <c r="K102" s="45"/>
      <c r="L102" s="45" t="s">
        <v>251</v>
      </c>
      <c r="M102" s="45">
        <v>0</v>
      </c>
      <c r="N102" s="45">
        <v>0</v>
      </c>
      <c r="O102" s="45">
        <v>1</v>
      </c>
      <c r="P102" s="45">
        <v>0</v>
      </c>
      <c r="Q102" s="45">
        <v>5</v>
      </c>
      <c r="R102" s="45">
        <v>4</v>
      </c>
      <c r="S102" s="45" t="s">
        <v>13</v>
      </c>
      <c r="T102" s="45">
        <v>3.3650000000000002</v>
      </c>
      <c r="U102" s="45">
        <v>3.6</v>
      </c>
      <c r="V102" s="45">
        <v>0</v>
      </c>
      <c r="W102" s="45">
        <v>0</v>
      </c>
      <c r="X102" s="45">
        <v>0</v>
      </c>
      <c r="Y102" s="45">
        <v>40.4</v>
      </c>
      <c r="Z102" s="45">
        <v>0</v>
      </c>
      <c r="AA102" s="45">
        <v>10</v>
      </c>
      <c r="AB102" s="45">
        <v>10</v>
      </c>
      <c r="AC102" s="45">
        <v>10</v>
      </c>
      <c r="AD102" s="45">
        <v>1</v>
      </c>
      <c r="AE102" s="45"/>
      <c r="AF102" s="45"/>
      <c r="AG102" s="45" t="s">
        <v>11</v>
      </c>
      <c r="AH102" s="64">
        <v>44667</v>
      </c>
      <c r="AI102" s="45">
        <v>5</v>
      </c>
      <c r="AJ102" s="45" t="s">
        <v>694</v>
      </c>
      <c r="AK102" s="45" t="s">
        <v>310</v>
      </c>
      <c r="AL102" s="45">
        <v>1</v>
      </c>
      <c r="AM102" s="45">
        <v>2</v>
      </c>
      <c r="AN102" s="45" t="s">
        <v>586</v>
      </c>
      <c r="AO102" s="45" t="s">
        <v>695</v>
      </c>
      <c r="AP102" s="45" t="s">
        <v>11</v>
      </c>
      <c r="AQ102" s="45" t="s">
        <v>11</v>
      </c>
      <c r="AR102" s="45">
        <v>15</v>
      </c>
      <c r="AS102" s="45" t="s">
        <v>11</v>
      </c>
      <c r="AT102" s="45" t="s">
        <v>369</v>
      </c>
      <c r="AU102" s="66" t="s">
        <v>68</v>
      </c>
      <c r="AV102" s="45">
        <v>1</v>
      </c>
      <c r="AW102" s="66" t="s">
        <v>68</v>
      </c>
      <c r="AX102" s="45">
        <v>1</v>
      </c>
      <c r="AY102" s="45" t="s">
        <v>674</v>
      </c>
      <c r="AZ102" s="64">
        <v>44667</v>
      </c>
      <c r="BA102" s="64">
        <v>44667</v>
      </c>
      <c r="BB102" s="64">
        <v>44667</v>
      </c>
      <c r="BC102" s="64">
        <v>44701</v>
      </c>
      <c r="BD102" s="45">
        <v>2</v>
      </c>
      <c r="BE102" s="45" t="s">
        <v>696</v>
      </c>
      <c r="BF102" s="45">
        <v>1</v>
      </c>
      <c r="BG102" s="45">
        <v>10</v>
      </c>
      <c r="BH102" s="45">
        <v>25</v>
      </c>
      <c r="BI102" s="45">
        <v>41</v>
      </c>
      <c r="BJ102" s="45">
        <v>70</v>
      </c>
      <c r="BK102" s="45">
        <v>95</v>
      </c>
      <c r="BL102" s="45">
        <v>150</v>
      </c>
      <c r="BM102" s="45">
        <v>230</v>
      </c>
      <c r="BN102" s="45">
        <v>295</v>
      </c>
      <c r="BO102" s="45">
        <v>335</v>
      </c>
      <c r="BP102" s="45">
        <v>9</v>
      </c>
      <c r="BQ102" s="45">
        <v>34</v>
      </c>
      <c r="BR102" s="45">
        <v>35</v>
      </c>
      <c r="BS102" s="45">
        <v>520</v>
      </c>
      <c r="BT102" s="45">
        <v>520</v>
      </c>
      <c r="BU102" s="45">
        <v>3.53</v>
      </c>
      <c r="BV102" s="45"/>
      <c r="BW102" s="45"/>
      <c r="BX102" s="45" t="s">
        <v>604</v>
      </c>
      <c r="BY102" s="45" t="s">
        <v>604</v>
      </c>
      <c r="BZ102" s="45" t="s">
        <v>604</v>
      </c>
      <c r="CA102" s="45"/>
      <c r="CB102" s="45"/>
      <c r="CC102" s="45"/>
      <c r="CD102" s="45"/>
      <c r="CE102" s="45"/>
      <c r="CF102" s="45">
        <v>2</v>
      </c>
      <c r="CG102" s="45" t="s">
        <v>604</v>
      </c>
      <c r="CH102" s="45" t="s">
        <v>697</v>
      </c>
      <c r="CI102" s="45">
        <v>0</v>
      </c>
      <c r="CJ102" s="45">
        <v>2.5099999999999998</v>
      </c>
      <c r="CK102" s="45">
        <v>33</v>
      </c>
      <c r="CL102" s="45">
        <v>94</v>
      </c>
      <c r="CM102" s="45">
        <v>52.6</v>
      </c>
      <c r="CN102" s="45">
        <v>27.1</v>
      </c>
      <c r="CO102" s="45">
        <v>6.8</v>
      </c>
      <c r="CP102" s="45">
        <v>13.5</v>
      </c>
      <c r="CQ102" s="45">
        <v>58.61</v>
      </c>
      <c r="CR102" s="45">
        <v>4.07</v>
      </c>
      <c r="CS102" s="45">
        <v>14.61</v>
      </c>
      <c r="CT102" s="45">
        <v>287</v>
      </c>
      <c r="CU102" s="45">
        <v>101</v>
      </c>
      <c r="CV102" s="45">
        <v>70</v>
      </c>
      <c r="CW102" s="45">
        <v>19.2</v>
      </c>
      <c r="CX102" s="45">
        <v>1.6</v>
      </c>
      <c r="CY102" s="45">
        <v>8.9</v>
      </c>
      <c r="CZ102" s="45">
        <v>45.87</v>
      </c>
      <c r="DA102" s="45"/>
      <c r="DB102" s="45">
        <v>7.3</v>
      </c>
      <c r="DC102" s="45">
        <v>523</v>
      </c>
      <c r="DD102" s="45">
        <v>107</v>
      </c>
      <c r="DE102" s="45">
        <v>17.899999999999999</v>
      </c>
      <c r="DF102" s="45">
        <v>60.5</v>
      </c>
      <c r="DG102" s="45">
        <v>16.399999999999999</v>
      </c>
      <c r="DH102" s="45">
        <v>4.0999999999999996</v>
      </c>
      <c r="DI102" s="45" t="s">
        <v>642</v>
      </c>
      <c r="DJ102" s="45">
        <v>0.12</v>
      </c>
      <c r="DK102" s="45">
        <v>0</v>
      </c>
      <c r="DL102" s="45" t="s">
        <v>117</v>
      </c>
      <c r="DM102" s="45" t="s">
        <v>516</v>
      </c>
      <c r="DN102" s="45" t="s">
        <v>360</v>
      </c>
      <c r="DO102" s="47" t="str">
        <f t="shared" ref="DO102:DO107" si="20">IMSUB(BG102,BF102)</f>
        <v>9</v>
      </c>
      <c r="DP102" s="47">
        <v>1</v>
      </c>
      <c r="DQ102" s="47">
        <v>0</v>
      </c>
      <c r="DR102" s="47">
        <f t="shared" si="12"/>
        <v>0</v>
      </c>
      <c r="DS102" s="47" t="s">
        <v>11</v>
      </c>
      <c r="DT102" s="47">
        <f t="shared" si="19"/>
        <v>12.301587301587301</v>
      </c>
      <c r="DU102" s="48">
        <f t="shared" si="17"/>
        <v>147.3087818696884</v>
      </c>
      <c r="DV102" s="47">
        <f t="shared" si="18"/>
        <v>33</v>
      </c>
      <c r="DW102" s="49">
        <f t="shared" si="13"/>
        <v>-1.7948717948718022E-3</v>
      </c>
    </row>
    <row r="103" spans="1:127" ht="19.95" customHeight="1" x14ac:dyDescent="0.25">
      <c r="A103" s="62">
        <v>1388185</v>
      </c>
      <c r="B103" s="63" t="s">
        <v>698</v>
      </c>
      <c r="C103" s="45">
        <v>1</v>
      </c>
      <c r="D103" s="63">
        <v>2</v>
      </c>
      <c r="E103" s="45">
        <v>0</v>
      </c>
      <c r="F103" s="64">
        <v>44740</v>
      </c>
      <c r="G103" s="64">
        <v>44768</v>
      </c>
      <c r="H103" s="45">
        <v>28</v>
      </c>
      <c r="I103" s="45">
        <v>2</v>
      </c>
      <c r="J103" s="45">
        <v>1</v>
      </c>
      <c r="K103" s="45"/>
      <c r="L103" s="45" t="s">
        <v>320</v>
      </c>
      <c r="M103" s="45">
        <v>0</v>
      </c>
      <c r="N103" s="45">
        <v>0</v>
      </c>
      <c r="O103" s="45">
        <v>1</v>
      </c>
      <c r="P103" s="45">
        <v>0</v>
      </c>
      <c r="Q103" s="45">
        <v>12</v>
      </c>
      <c r="R103" s="45">
        <v>12</v>
      </c>
      <c r="S103" s="45" t="s">
        <v>13</v>
      </c>
      <c r="T103" s="45">
        <v>2.88</v>
      </c>
      <c r="U103" s="45">
        <v>2.75</v>
      </c>
      <c r="V103" s="45">
        <v>0</v>
      </c>
      <c r="W103" s="45">
        <v>0</v>
      </c>
      <c r="X103" s="45">
        <v>0</v>
      </c>
      <c r="Y103" s="45">
        <v>38.1</v>
      </c>
      <c r="Z103" s="45">
        <v>1</v>
      </c>
      <c r="AA103" s="45">
        <v>10</v>
      </c>
      <c r="AB103" s="45">
        <v>10</v>
      </c>
      <c r="AC103" s="45">
        <v>10</v>
      </c>
      <c r="AD103" s="45">
        <v>2</v>
      </c>
      <c r="AE103" s="45"/>
      <c r="AF103" s="45"/>
      <c r="AG103" s="45" t="s">
        <v>320</v>
      </c>
      <c r="AH103" s="64">
        <v>44741</v>
      </c>
      <c r="AI103" s="45">
        <v>12</v>
      </c>
      <c r="AJ103" s="45" t="s">
        <v>437</v>
      </c>
      <c r="AK103" s="45" t="s">
        <v>310</v>
      </c>
      <c r="AL103" s="45">
        <v>1</v>
      </c>
      <c r="AM103" s="45">
        <v>2</v>
      </c>
      <c r="AN103" s="45" t="s">
        <v>699</v>
      </c>
      <c r="AO103" s="45" t="s">
        <v>11</v>
      </c>
      <c r="AP103" s="45" t="s">
        <v>11</v>
      </c>
      <c r="AQ103" s="45" t="s">
        <v>11</v>
      </c>
      <c r="AR103" s="45">
        <v>35</v>
      </c>
      <c r="AS103" s="45" t="s">
        <v>11</v>
      </c>
      <c r="AT103" s="45" t="s">
        <v>369</v>
      </c>
      <c r="AU103" s="66" t="s">
        <v>67</v>
      </c>
      <c r="AV103" s="45">
        <v>1</v>
      </c>
      <c r="AW103" s="66" t="s">
        <v>67</v>
      </c>
      <c r="AX103" s="45">
        <v>1</v>
      </c>
      <c r="AY103" s="45" t="s">
        <v>370</v>
      </c>
      <c r="AZ103" s="64">
        <v>44740</v>
      </c>
      <c r="BA103" s="64">
        <v>44742</v>
      </c>
      <c r="BB103" s="64">
        <v>44740</v>
      </c>
      <c r="BC103" s="64">
        <v>44768</v>
      </c>
      <c r="BD103" s="45">
        <v>2</v>
      </c>
      <c r="BE103" s="45">
        <v>0</v>
      </c>
      <c r="BF103" s="45">
        <v>1</v>
      </c>
      <c r="BG103" s="45">
        <v>12</v>
      </c>
      <c r="BH103" s="45">
        <v>30</v>
      </c>
      <c r="BI103" s="45">
        <v>55</v>
      </c>
      <c r="BJ103" s="45">
        <v>95</v>
      </c>
      <c r="BK103" s="45">
        <v>135</v>
      </c>
      <c r="BL103" s="45">
        <v>175</v>
      </c>
      <c r="BM103" s="45">
        <v>230</v>
      </c>
      <c r="BN103" s="45">
        <v>310</v>
      </c>
      <c r="BO103" s="45">
        <v>375</v>
      </c>
      <c r="BP103" s="45"/>
      <c r="BQ103" s="45">
        <v>19</v>
      </c>
      <c r="BR103" s="45">
        <v>26</v>
      </c>
      <c r="BS103" s="45">
        <v>450</v>
      </c>
      <c r="BT103" s="45">
        <v>460</v>
      </c>
      <c r="BU103" s="45">
        <v>2.98</v>
      </c>
      <c r="BV103" s="45"/>
      <c r="BW103" s="45"/>
      <c r="BX103" s="45">
        <v>3</v>
      </c>
      <c r="BY103" s="45"/>
      <c r="BZ103" s="45">
        <v>2.6</v>
      </c>
      <c r="CA103" s="45">
        <v>0</v>
      </c>
      <c r="CB103" s="45">
        <v>3</v>
      </c>
      <c r="CC103" s="45">
        <v>4.76</v>
      </c>
      <c r="CD103" s="45">
        <v>1</v>
      </c>
      <c r="CE103" s="45">
        <v>0</v>
      </c>
      <c r="CF103" s="45">
        <v>2</v>
      </c>
      <c r="CG103" s="45">
        <v>0</v>
      </c>
      <c r="CH103" s="45" t="s">
        <v>700</v>
      </c>
      <c r="CI103" s="45">
        <v>0</v>
      </c>
      <c r="CJ103" s="45">
        <v>4.41</v>
      </c>
      <c r="CK103" s="45">
        <v>354</v>
      </c>
      <c r="CL103" s="45">
        <v>150</v>
      </c>
      <c r="CM103" s="45">
        <v>69.3</v>
      </c>
      <c r="CN103" s="45">
        <v>24.3</v>
      </c>
      <c r="CO103" s="45">
        <v>0.5</v>
      </c>
      <c r="CP103" s="45">
        <v>5.4</v>
      </c>
      <c r="CQ103" s="45">
        <v>126.3</v>
      </c>
      <c r="CR103" s="45" t="s">
        <v>701</v>
      </c>
      <c r="CS103" s="45">
        <v>22.39</v>
      </c>
      <c r="CT103" s="45">
        <v>617</v>
      </c>
      <c r="CU103" s="45">
        <v>93</v>
      </c>
      <c r="CV103" s="45">
        <v>65.2</v>
      </c>
      <c r="CW103" s="45">
        <v>22.7</v>
      </c>
      <c r="CX103" s="45">
        <v>1.9</v>
      </c>
      <c r="CY103" s="45">
        <v>10.1</v>
      </c>
      <c r="CZ103" s="45">
        <v>58.13</v>
      </c>
      <c r="DA103" s="45">
        <v>0.42</v>
      </c>
      <c r="DB103" s="45">
        <v>15.08</v>
      </c>
      <c r="DC103" s="45">
        <v>768</v>
      </c>
      <c r="DD103" s="45">
        <v>99</v>
      </c>
      <c r="DE103" s="45">
        <v>38.299999999999997</v>
      </c>
      <c r="DF103" s="45">
        <v>51.7</v>
      </c>
      <c r="DG103" s="45">
        <v>3.6</v>
      </c>
      <c r="DH103" s="45">
        <v>6.3</v>
      </c>
      <c r="DI103" s="45">
        <v>1.4</v>
      </c>
      <c r="DJ103" s="45">
        <v>0.08</v>
      </c>
      <c r="DK103" s="45">
        <v>0</v>
      </c>
      <c r="DL103" s="45" t="s">
        <v>118</v>
      </c>
      <c r="DM103" s="45" t="s">
        <v>578</v>
      </c>
      <c r="DN103" s="45" t="s">
        <v>360</v>
      </c>
      <c r="DO103" s="47" t="str">
        <f t="shared" si="20"/>
        <v>11</v>
      </c>
      <c r="DP103" s="47">
        <v>1</v>
      </c>
      <c r="DQ103" s="47">
        <v>0</v>
      </c>
      <c r="DR103" s="47">
        <f t="shared" si="12"/>
        <v>0</v>
      </c>
      <c r="DS103" s="47">
        <v>0</v>
      </c>
      <c r="DT103" s="47">
        <f t="shared" si="19"/>
        <v>17.922077922077921</v>
      </c>
      <c r="DU103" s="48">
        <f t="shared" si="17"/>
        <v>154.36241610738256</v>
      </c>
      <c r="DV103" s="47">
        <f t="shared" si="18"/>
        <v>18</v>
      </c>
      <c r="DW103" s="49">
        <f t="shared" si="13"/>
        <v>8.2142857142857139E-3</v>
      </c>
    </row>
    <row r="104" spans="1:127" ht="19.95" customHeight="1" x14ac:dyDescent="0.25">
      <c r="A104" s="62">
        <v>1379546</v>
      </c>
      <c r="B104" s="63" t="s">
        <v>702</v>
      </c>
      <c r="C104" s="45">
        <v>0</v>
      </c>
      <c r="D104" s="63">
        <v>2</v>
      </c>
      <c r="E104" s="45">
        <v>0</v>
      </c>
      <c r="F104" s="64">
        <v>44699</v>
      </c>
      <c r="G104" s="64">
        <v>44729</v>
      </c>
      <c r="H104" s="45">
        <v>30</v>
      </c>
      <c r="I104" s="45">
        <v>1</v>
      </c>
      <c r="J104" s="45"/>
      <c r="K104" s="45"/>
      <c r="L104" s="45" t="s">
        <v>320</v>
      </c>
      <c r="M104" s="45">
        <v>0</v>
      </c>
      <c r="N104" s="45">
        <v>0</v>
      </c>
      <c r="O104" s="45">
        <v>1</v>
      </c>
      <c r="P104" s="45">
        <v>0</v>
      </c>
      <c r="Q104" s="45">
        <v>6</v>
      </c>
      <c r="R104" s="45">
        <v>5</v>
      </c>
      <c r="S104" s="45">
        <v>5</v>
      </c>
      <c r="T104" s="45">
        <v>2.5249999999999999</v>
      </c>
      <c r="U104" s="45">
        <v>2.5</v>
      </c>
      <c r="V104" s="45">
        <v>1</v>
      </c>
      <c r="W104" s="45">
        <v>0</v>
      </c>
      <c r="X104" s="45">
        <v>0</v>
      </c>
      <c r="Y104" s="45">
        <v>37.6</v>
      </c>
      <c r="Z104" s="45">
        <v>1</v>
      </c>
      <c r="AA104" s="45"/>
      <c r="AB104" s="45"/>
      <c r="AC104" s="45"/>
      <c r="AD104" s="45">
        <v>2</v>
      </c>
      <c r="AE104" s="45">
        <v>5</v>
      </c>
      <c r="AF104" s="45"/>
      <c r="AG104" s="45" t="s">
        <v>320</v>
      </c>
      <c r="AH104" s="64">
        <v>44700</v>
      </c>
      <c r="AI104" s="45">
        <v>7</v>
      </c>
      <c r="AJ104" s="45" t="s">
        <v>437</v>
      </c>
      <c r="AK104" s="45" t="s">
        <v>279</v>
      </c>
      <c r="AL104" s="45">
        <v>1</v>
      </c>
      <c r="AM104" s="45"/>
      <c r="AN104" s="45" t="s">
        <v>703</v>
      </c>
      <c r="AO104" s="45">
        <v>1</v>
      </c>
      <c r="AP104" s="45" t="s">
        <v>11</v>
      </c>
      <c r="AQ104" s="45">
        <v>5</v>
      </c>
      <c r="AR104" s="45">
        <v>0</v>
      </c>
      <c r="AS104" s="45" t="s">
        <v>11</v>
      </c>
      <c r="AT104" s="45" t="s">
        <v>369</v>
      </c>
      <c r="AU104" s="45">
        <v>4</v>
      </c>
      <c r="AV104" s="45">
        <v>2</v>
      </c>
      <c r="AW104" s="45">
        <v>4</v>
      </c>
      <c r="AX104" s="45">
        <v>1</v>
      </c>
      <c r="AY104" s="45" t="s">
        <v>378</v>
      </c>
      <c r="AZ104" s="64">
        <v>44700</v>
      </c>
      <c r="BA104" s="64">
        <v>44703</v>
      </c>
      <c r="BB104" s="64">
        <v>44699</v>
      </c>
      <c r="BC104" s="64">
        <v>44713</v>
      </c>
      <c r="BD104" s="45">
        <v>1</v>
      </c>
      <c r="BE104" s="45">
        <v>0</v>
      </c>
      <c r="BF104" s="45">
        <v>2</v>
      </c>
      <c r="BG104" s="45">
        <v>13</v>
      </c>
      <c r="BH104" s="45">
        <v>35</v>
      </c>
      <c r="BI104" s="45">
        <v>68</v>
      </c>
      <c r="BJ104" s="45">
        <v>97</v>
      </c>
      <c r="BK104" s="45">
        <v>147</v>
      </c>
      <c r="BL104" s="45">
        <v>188</v>
      </c>
      <c r="BM104" s="45">
        <v>250</v>
      </c>
      <c r="BN104" s="45">
        <v>313</v>
      </c>
      <c r="BO104" s="45">
        <v>362</v>
      </c>
      <c r="BP104" s="45"/>
      <c r="BQ104" s="45">
        <v>21</v>
      </c>
      <c r="BR104" s="45">
        <v>19</v>
      </c>
      <c r="BS104" s="45">
        <v>313</v>
      </c>
      <c r="BT104" s="45">
        <v>595</v>
      </c>
      <c r="BU104" s="45">
        <v>3.02</v>
      </c>
      <c r="BV104" s="45"/>
      <c r="BW104" s="45"/>
      <c r="BX104" s="45">
        <v>1</v>
      </c>
      <c r="BY104" s="45" t="s">
        <v>704</v>
      </c>
      <c r="BZ104" s="45"/>
      <c r="CA104" s="45">
        <v>0</v>
      </c>
      <c r="CB104" s="45">
        <v>1</v>
      </c>
      <c r="CC104" s="45">
        <v>33</v>
      </c>
      <c r="CD104" s="45">
        <v>1</v>
      </c>
      <c r="CE104" s="45">
        <v>0</v>
      </c>
      <c r="CF104" s="45">
        <v>2</v>
      </c>
      <c r="CG104" s="45">
        <v>0</v>
      </c>
      <c r="CH104" s="45" t="s">
        <v>685</v>
      </c>
      <c r="CI104" s="45">
        <v>0</v>
      </c>
      <c r="CJ104" s="45">
        <v>11.96</v>
      </c>
      <c r="CK104" s="45">
        <v>381</v>
      </c>
      <c r="CL104" s="45">
        <v>106</v>
      </c>
      <c r="CM104" s="45">
        <v>74.8</v>
      </c>
      <c r="CN104" s="45">
        <v>22.7</v>
      </c>
      <c r="CO104" s="45">
        <v>0.6</v>
      </c>
      <c r="CP104" s="45">
        <v>1.7</v>
      </c>
      <c r="CQ104" s="45">
        <v>24.09</v>
      </c>
      <c r="CR104" s="45">
        <v>0.69</v>
      </c>
      <c r="CS104" s="45">
        <v>6.87</v>
      </c>
      <c r="CT104" s="45">
        <v>255</v>
      </c>
      <c r="CU104" s="45">
        <v>166</v>
      </c>
      <c r="CV104" s="45">
        <v>49.2</v>
      </c>
      <c r="CW104" s="45">
        <v>36.200000000000003</v>
      </c>
      <c r="CX104" s="45">
        <v>3.2</v>
      </c>
      <c r="CY104" s="45">
        <v>11.1</v>
      </c>
      <c r="CZ104" s="45" t="s">
        <v>642</v>
      </c>
      <c r="DA104" s="45"/>
      <c r="DB104" s="45">
        <v>5.84</v>
      </c>
      <c r="DC104" s="45">
        <v>312</v>
      </c>
      <c r="DD104" s="45">
        <v>95</v>
      </c>
      <c r="DE104" s="45">
        <v>33.4</v>
      </c>
      <c r="DF104" s="45">
        <v>57.5</v>
      </c>
      <c r="DG104" s="45">
        <v>1.7</v>
      </c>
      <c r="DH104" s="45">
        <v>7.2</v>
      </c>
      <c r="DI104" s="45" t="s">
        <v>705</v>
      </c>
      <c r="DJ104" s="45"/>
      <c r="DK104" s="45">
        <v>0</v>
      </c>
      <c r="DL104" s="45" t="s">
        <v>118</v>
      </c>
      <c r="DM104" s="45" t="s">
        <v>306</v>
      </c>
      <c r="DN104" s="45" t="s">
        <v>343</v>
      </c>
      <c r="DO104" s="47" t="str">
        <f t="shared" si="20"/>
        <v>11</v>
      </c>
      <c r="DP104" s="47">
        <v>1</v>
      </c>
      <c r="DQ104" s="47" t="s">
        <v>11</v>
      </c>
      <c r="DR104" s="47">
        <f t="shared" si="12"/>
        <v>1</v>
      </c>
      <c r="DS104" s="47">
        <v>0</v>
      </c>
      <c r="DT104" s="47">
        <f t="shared" si="19"/>
        <v>18.685714285714287</v>
      </c>
      <c r="DU104" s="48">
        <f t="shared" si="17"/>
        <v>197.01986754966887</v>
      </c>
      <c r="DV104" s="47">
        <f t="shared" si="18"/>
        <v>19</v>
      </c>
      <c r="DW104" s="49">
        <f t="shared" si="13"/>
        <v>1.7333333333333333E-2</v>
      </c>
    </row>
    <row r="105" spans="1:127" ht="19.95" customHeight="1" x14ac:dyDescent="0.25">
      <c r="A105" s="50">
        <v>1251679</v>
      </c>
      <c r="B105" s="30" t="s">
        <v>706</v>
      </c>
      <c r="C105">
        <v>1</v>
      </c>
      <c r="D105" s="30">
        <v>2</v>
      </c>
      <c r="E105">
        <v>0</v>
      </c>
      <c r="F105" s="61">
        <v>44043</v>
      </c>
      <c r="G105" s="61">
        <v>44064</v>
      </c>
      <c r="H105">
        <v>21</v>
      </c>
      <c r="I105">
        <v>2</v>
      </c>
      <c r="L105" t="s">
        <v>256</v>
      </c>
      <c r="M105">
        <v>0</v>
      </c>
      <c r="N105">
        <v>0</v>
      </c>
      <c r="O105">
        <v>1</v>
      </c>
      <c r="P105">
        <v>0</v>
      </c>
      <c r="Q105">
        <v>6</v>
      </c>
      <c r="R105">
        <v>4</v>
      </c>
      <c r="S105" t="s">
        <v>13</v>
      </c>
      <c r="T105">
        <v>2.13</v>
      </c>
      <c r="U105">
        <v>2.14</v>
      </c>
      <c r="V105">
        <v>0</v>
      </c>
      <c r="W105">
        <v>0</v>
      </c>
      <c r="X105">
        <v>0</v>
      </c>
      <c r="Y105">
        <v>38.299999999999997</v>
      </c>
      <c r="Z105">
        <v>1</v>
      </c>
      <c r="AA105">
        <v>10</v>
      </c>
      <c r="AB105">
        <v>10</v>
      </c>
      <c r="AC105">
        <v>10</v>
      </c>
      <c r="AD105">
        <v>6</v>
      </c>
      <c r="AG105" t="s">
        <v>251</v>
      </c>
      <c r="AH105" s="61">
        <v>44043</v>
      </c>
      <c r="AI105">
        <v>6</v>
      </c>
      <c r="AJ105" t="s">
        <v>707</v>
      </c>
      <c r="AK105" t="s">
        <v>310</v>
      </c>
      <c r="AL105">
        <v>1</v>
      </c>
      <c r="AN105">
        <v>3</v>
      </c>
      <c r="AT105" t="s">
        <v>357</v>
      </c>
      <c r="AU105" s="66" t="s">
        <v>67</v>
      </c>
      <c r="AV105">
        <v>1</v>
      </c>
      <c r="AW105" s="66" t="s">
        <v>67</v>
      </c>
      <c r="AX105">
        <v>1</v>
      </c>
      <c r="AY105" t="s">
        <v>547</v>
      </c>
      <c r="AZ105" s="61">
        <v>44043</v>
      </c>
      <c r="BA105" s="61">
        <v>44046</v>
      </c>
      <c r="BB105" s="61">
        <v>44043</v>
      </c>
      <c r="BC105" s="61">
        <v>44055</v>
      </c>
      <c r="BD105">
        <v>2</v>
      </c>
      <c r="BE105">
        <v>1</v>
      </c>
      <c r="BF105">
        <v>1</v>
      </c>
      <c r="BG105">
        <v>8</v>
      </c>
      <c r="BH105">
        <v>60</v>
      </c>
      <c r="BI105">
        <v>110</v>
      </c>
      <c r="BJ105">
        <v>190</v>
      </c>
      <c r="BK105">
        <v>280</v>
      </c>
      <c r="BL105">
        <v>350</v>
      </c>
      <c r="BM105">
        <v>375</v>
      </c>
      <c r="BN105">
        <v>465</v>
      </c>
      <c r="BO105">
        <v>480</v>
      </c>
      <c r="BQ105">
        <v>12</v>
      </c>
      <c r="BR105">
        <v>13</v>
      </c>
      <c r="BS105">
        <v>375</v>
      </c>
      <c r="BT105">
        <v>440</v>
      </c>
      <c r="BU105">
        <v>2.31</v>
      </c>
      <c r="BV105">
        <v>37.5</v>
      </c>
      <c r="BW105">
        <v>4</v>
      </c>
      <c r="BX105">
        <v>1</v>
      </c>
      <c r="BY105" t="s">
        <v>297</v>
      </c>
      <c r="BZ105">
        <v>0</v>
      </c>
      <c r="CA105">
        <v>0</v>
      </c>
      <c r="CB105">
        <v>0</v>
      </c>
      <c r="CD105">
        <v>1</v>
      </c>
      <c r="CE105">
        <v>0</v>
      </c>
      <c r="CF105">
        <v>2</v>
      </c>
      <c r="CH105" t="s">
        <v>445</v>
      </c>
      <c r="CJ105">
        <v>5.57</v>
      </c>
      <c r="CK105">
        <v>112</v>
      </c>
      <c r="CL105">
        <v>141</v>
      </c>
      <c r="CM105">
        <v>66</v>
      </c>
      <c r="CN105">
        <v>28</v>
      </c>
      <c r="CO105">
        <v>1</v>
      </c>
      <c r="CP105">
        <v>2</v>
      </c>
      <c r="CQ105">
        <v>69</v>
      </c>
      <c r="CR105">
        <v>6.7430000000000003</v>
      </c>
      <c r="CS105">
        <v>12.94</v>
      </c>
      <c r="CT105">
        <v>219</v>
      </c>
      <c r="CU105">
        <v>119</v>
      </c>
      <c r="CV105">
        <v>69</v>
      </c>
      <c r="CW105">
        <v>20</v>
      </c>
      <c r="CX105">
        <v>5</v>
      </c>
      <c r="CY105">
        <v>5</v>
      </c>
      <c r="CZ105">
        <v>9</v>
      </c>
      <c r="DA105">
        <v>5.1180000000000003</v>
      </c>
      <c r="DB105">
        <v>12.26</v>
      </c>
      <c r="DC105">
        <v>362</v>
      </c>
      <c r="DD105">
        <v>103</v>
      </c>
      <c r="DE105">
        <v>46</v>
      </c>
      <c r="DF105">
        <v>37</v>
      </c>
      <c r="DG105">
        <v>9</v>
      </c>
      <c r="DH105">
        <v>8</v>
      </c>
      <c r="DI105" t="s">
        <v>268</v>
      </c>
      <c r="DJ105">
        <v>8.6999999999999994E-2</v>
      </c>
      <c r="DK105">
        <v>0</v>
      </c>
      <c r="DL105" t="s">
        <v>106</v>
      </c>
      <c r="DM105" t="s">
        <v>446</v>
      </c>
      <c r="DN105" t="s">
        <v>360</v>
      </c>
      <c r="DO105" s="47" t="str">
        <f t="shared" si="20"/>
        <v>7</v>
      </c>
      <c r="DP105" s="47">
        <v>1</v>
      </c>
      <c r="DQ105" s="47">
        <v>0</v>
      </c>
      <c r="DR105" s="47">
        <f t="shared" si="12"/>
        <v>0</v>
      </c>
      <c r="DS105" s="47">
        <v>0</v>
      </c>
      <c r="DT105" s="47">
        <f t="shared" si="19"/>
        <v>28.037383177570092</v>
      </c>
      <c r="DU105" s="48">
        <f t="shared" si="17"/>
        <v>190.47619047619048</v>
      </c>
      <c r="DV105" s="47">
        <f t="shared" si="18"/>
        <v>11</v>
      </c>
      <c r="DW105" s="49">
        <f t="shared" si="13"/>
        <v>8.0952380952380911E-3</v>
      </c>
    </row>
    <row r="106" spans="1:127" x14ac:dyDescent="0.25">
      <c r="A106" s="30">
        <v>1175225</v>
      </c>
      <c r="B106" s="30" t="s">
        <v>712</v>
      </c>
      <c r="C106">
        <v>1</v>
      </c>
      <c r="D106" s="30">
        <v>2</v>
      </c>
      <c r="E106">
        <v>1</v>
      </c>
      <c r="F106" s="61">
        <v>43598</v>
      </c>
      <c r="G106" s="61">
        <v>43616</v>
      </c>
      <c r="H106">
        <v>18</v>
      </c>
      <c r="I106">
        <v>2</v>
      </c>
      <c r="L106" t="s">
        <v>320</v>
      </c>
      <c r="M106">
        <v>0</v>
      </c>
      <c r="N106">
        <v>0</v>
      </c>
      <c r="O106">
        <v>1</v>
      </c>
      <c r="P106">
        <v>0</v>
      </c>
      <c r="Q106">
        <v>3</v>
      </c>
      <c r="R106">
        <v>0</v>
      </c>
      <c r="S106">
        <v>1</v>
      </c>
      <c r="T106">
        <v>2.5299999999999998</v>
      </c>
      <c r="U106">
        <v>2.84</v>
      </c>
      <c r="V106">
        <v>1</v>
      </c>
      <c r="W106">
        <v>0</v>
      </c>
      <c r="X106">
        <v>1</v>
      </c>
      <c r="Y106">
        <v>37.1</v>
      </c>
      <c r="Z106">
        <v>1</v>
      </c>
      <c r="AD106">
        <v>6</v>
      </c>
      <c r="AG106" t="s">
        <v>256</v>
      </c>
      <c r="AH106" s="61">
        <v>43598</v>
      </c>
      <c r="AI106">
        <v>3</v>
      </c>
      <c r="AJ106" t="s">
        <v>709</v>
      </c>
      <c r="AK106" t="s">
        <v>253</v>
      </c>
      <c r="AL106">
        <v>1</v>
      </c>
      <c r="AN106" t="s">
        <v>291</v>
      </c>
      <c r="AQ106" t="s">
        <v>713</v>
      </c>
      <c r="AT106" t="s">
        <v>357</v>
      </c>
      <c r="AU106">
        <v>4</v>
      </c>
      <c r="AV106">
        <v>1</v>
      </c>
      <c r="AW106">
        <v>4</v>
      </c>
      <c r="AX106">
        <v>1</v>
      </c>
      <c r="AY106" t="s">
        <v>275</v>
      </c>
      <c r="AZ106" s="61">
        <v>43598</v>
      </c>
      <c r="BA106" s="61">
        <v>43600</v>
      </c>
      <c r="BB106" s="61">
        <v>43598</v>
      </c>
      <c r="BC106" s="61">
        <v>43614</v>
      </c>
      <c r="BD106">
        <v>2</v>
      </c>
      <c r="BE106">
        <v>1</v>
      </c>
      <c r="BF106">
        <v>1</v>
      </c>
      <c r="BG106">
        <v>12</v>
      </c>
      <c r="BH106">
        <v>60</v>
      </c>
      <c r="BI106">
        <v>110</v>
      </c>
      <c r="BJ106">
        <v>190</v>
      </c>
      <c r="BK106">
        <v>285</v>
      </c>
      <c r="BL106">
        <v>370</v>
      </c>
      <c r="BM106">
        <v>320</v>
      </c>
      <c r="BN106">
        <v>380</v>
      </c>
      <c r="BT106">
        <v>380</v>
      </c>
      <c r="BU106">
        <v>2.81</v>
      </c>
      <c r="BV106">
        <v>38.1</v>
      </c>
      <c r="BW106">
        <v>2</v>
      </c>
      <c r="BX106" t="s">
        <v>714</v>
      </c>
      <c r="BY106">
        <v>4</v>
      </c>
      <c r="BZ106" t="s">
        <v>523</v>
      </c>
      <c r="CA106">
        <v>0</v>
      </c>
      <c r="CB106">
        <v>0</v>
      </c>
      <c r="CD106">
        <v>1</v>
      </c>
      <c r="CE106">
        <v>0</v>
      </c>
      <c r="CF106">
        <v>2</v>
      </c>
      <c r="CJ106">
        <v>1.82</v>
      </c>
      <c r="CK106">
        <v>245</v>
      </c>
      <c r="CL106">
        <v>151</v>
      </c>
      <c r="CM106">
        <v>54</v>
      </c>
      <c r="CN106">
        <v>34</v>
      </c>
      <c r="CO106">
        <v>0</v>
      </c>
      <c r="CP106">
        <v>8</v>
      </c>
      <c r="CQ106">
        <v>25</v>
      </c>
      <c r="CS106">
        <v>14.48</v>
      </c>
      <c r="CT106">
        <v>211</v>
      </c>
      <c r="CU106">
        <v>121</v>
      </c>
      <c r="CV106">
        <v>51</v>
      </c>
      <c r="CW106">
        <v>42</v>
      </c>
      <c r="CX106">
        <v>3</v>
      </c>
      <c r="CY106">
        <v>4</v>
      </c>
      <c r="CZ106" t="s">
        <v>268</v>
      </c>
      <c r="DA106">
        <v>0.109</v>
      </c>
      <c r="DB106">
        <v>13.02</v>
      </c>
      <c r="DC106">
        <v>494</v>
      </c>
      <c r="DD106">
        <v>104</v>
      </c>
      <c r="DE106">
        <v>51</v>
      </c>
      <c r="DF106">
        <v>47</v>
      </c>
      <c r="DG106">
        <v>1</v>
      </c>
      <c r="DH106">
        <v>1</v>
      </c>
      <c r="DI106" t="s">
        <v>268</v>
      </c>
      <c r="DJ106">
        <v>0.11600000000000001</v>
      </c>
      <c r="DK106">
        <v>0</v>
      </c>
      <c r="DL106" t="s">
        <v>715</v>
      </c>
      <c r="DM106" t="s">
        <v>503</v>
      </c>
      <c r="DN106" t="s">
        <v>360</v>
      </c>
      <c r="DO106" t="str">
        <f t="shared" si="20"/>
        <v>11</v>
      </c>
      <c r="DU106"/>
      <c r="DV106"/>
      <c r="DW106"/>
    </row>
    <row r="107" spans="1:127" x14ac:dyDescent="0.25">
      <c r="A107" s="30">
        <v>1172348</v>
      </c>
      <c r="B107" s="30" t="s">
        <v>710</v>
      </c>
      <c r="C107">
        <v>1</v>
      </c>
      <c r="D107" s="30">
        <v>2</v>
      </c>
      <c r="E107">
        <v>1</v>
      </c>
      <c r="F107" s="61">
        <v>43582</v>
      </c>
      <c r="G107" s="61">
        <v>43603</v>
      </c>
      <c r="H107">
        <v>21</v>
      </c>
      <c r="I107">
        <v>2</v>
      </c>
      <c r="L107" t="s">
        <v>256</v>
      </c>
      <c r="M107">
        <v>0</v>
      </c>
      <c r="N107">
        <v>0</v>
      </c>
      <c r="O107">
        <v>1</v>
      </c>
      <c r="P107">
        <v>0</v>
      </c>
      <c r="Q107">
        <v>5</v>
      </c>
      <c r="R107">
        <v>5</v>
      </c>
      <c r="S107" t="s">
        <v>20</v>
      </c>
      <c r="T107">
        <v>4.05</v>
      </c>
      <c r="U107">
        <v>4.34</v>
      </c>
      <c r="V107">
        <v>0</v>
      </c>
      <c r="W107">
        <v>0</v>
      </c>
      <c r="X107">
        <v>1</v>
      </c>
      <c r="Y107">
        <v>38.1</v>
      </c>
      <c r="Z107">
        <v>0</v>
      </c>
      <c r="AA107">
        <v>9</v>
      </c>
      <c r="AB107">
        <v>10</v>
      </c>
      <c r="AC107">
        <v>10</v>
      </c>
      <c r="AD107">
        <v>2</v>
      </c>
      <c r="AE107">
        <v>5</v>
      </c>
      <c r="AG107" t="s">
        <v>256</v>
      </c>
      <c r="AH107" s="61">
        <v>43585</v>
      </c>
      <c r="AI107">
        <v>8</v>
      </c>
      <c r="AJ107" t="s">
        <v>708</v>
      </c>
      <c r="AK107" t="s">
        <v>310</v>
      </c>
      <c r="AL107">
        <v>1</v>
      </c>
      <c r="AN107">
        <v>5</v>
      </c>
      <c r="AP107" t="s">
        <v>711</v>
      </c>
      <c r="AT107" t="s">
        <v>509</v>
      </c>
      <c r="AU107">
        <v>4</v>
      </c>
      <c r="AV107">
        <v>1</v>
      </c>
      <c r="AW107">
        <v>4</v>
      </c>
      <c r="AX107">
        <v>1</v>
      </c>
      <c r="AY107" t="s">
        <v>547</v>
      </c>
      <c r="AZ107" s="61">
        <v>43585</v>
      </c>
      <c r="BA107" s="61">
        <v>43587</v>
      </c>
      <c r="BB107" s="61">
        <v>43585</v>
      </c>
      <c r="BC107" s="61">
        <v>43602</v>
      </c>
      <c r="BD107">
        <v>2</v>
      </c>
      <c r="BE107">
        <v>1</v>
      </c>
      <c r="BF107">
        <v>1</v>
      </c>
      <c r="BG107">
        <v>20</v>
      </c>
      <c r="BH107">
        <v>70</v>
      </c>
      <c r="BI107">
        <v>135</v>
      </c>
      <c r="BJ107">
        <v>160</v>
      </c>
      <c r="BK107">
        <v>205</v>
      </c>
      <c r="BL107">
        <v>295</v>
      </c>
      <c r="BM107">
        <v>320</v>
      </c>
      <c r="BN107">
        <v>340</v>
      </c>
      <c r="BP107">
        <v>21</v>
      </c>
      <c r="BT107">
        <v>415</v>
      </c>
      <c r="BU107">
        <v>4.1500000000000004</v>
      </c>
      <c r="BV107">
        <v>37.5</v>
      </c>
      <c r="BW107">
        <v>1</v>
      </c>
      <c r="BX107" t="s">
        <v>16</v>
      </c>
      <c r="BY107">
        <v>4</v>
      </c>
      <c r="BZ107">
        <v>0</v>
      </c>
      <c r="CA107">
        <v>0</v>
      </c>
      <c r="CB107">
        <v>0</v>
      </c>
      <c r="CD107">
        <v>1</v>
      </c>
      <c r="CE107">
        <v>0</v>
      </c>
      <c r="CJ107">
        <v>9.0399999999999991</v>
      </c>
      <c r="CK107">
        <v>240</v>
      </c>
      <c r="CL107">
        <v>167</v>
      </c>
      <c r="CM107">
        <v>51</v>
      </c>
      <c r="CN107">
        <v>43</v>
      </c>
      <c r="CO107">
        <v>2</v>
      </c>
      <c r="CP107">
        <v>4</v>
      </c>
      <c r="CQ107">
        <v>38</v>
      </c>
      <c r="CR107">
        <v>4.79</v>
      </c>
      <c r="CS107">
        <v>7.95</v>
      </c>
      <c r="CT107">
        <v>254</v>
      </c>
      <c r="CU107">
        <v>123</v>
      </c>
      <c r="CV107">
        <v>50</v>
      </c>
      <c r="CW107">
        <v>38</v>
      </c>
      <c r="CX107">
        <v>3</v>
      </c>
      <c r="CY107">
        <v>9</v>
      </c>
      <c r="CZ107" t="s">
        <v>268</v>
      </c>
      <c r="DA107">
        <v>0.46899999999999997</v>
      </c>
      <c r="DB107">
        <v>10.08</v>
      </c>
      <c r="DC107">
        <v>130</v>
      </c>
      <c r="DD107">
        <v>123</v>
      </c>
      <c r="DE107">
        <v>46</v>
      </c>
      <c r="DF107">
        <v>41</v>
      </c>
      <c r="DG107">
        <v>4</v>
      </c>
      <c r="DH107">
        <v>9</v>
      </c>
      <c r="DI107" t="s">
        <v>268</v>
      </c>
      <c r="DJ107">
        <v>0.47499999999999998</v>
      </c>
      <c r="DK107">
        <v>0</v>
      </c>
      <c r="DL107" t="s">
        <v>139</v>
      </c>
      <c r="DM107" t="s">
        <v>503</v>
      </c>
      <c r="DN107" t="s">
        <v>307</v>
      </c>
      <c r="DO107" t="str">
        <f t="shared" si="20"/>
        <v>19</v>
      </c>
      <c r="DU107"/>
      <c r="DV107"/>
      <c r="DW107"/>
    </row>
  </sheetData>
  <phoneticPr fontId="2" type="noConversion"/>
  <conditionalFormatting sqref="A1">
    <cfRule type="duplicateValues" dxfId="3" priority="16"/>
  </conditionalFormatting>
  <conditionalFormatting sqref="A2:A105">
    <cfRule type="duplicateValues" dxfId="2" priority="17"/>
  </conditionalFormatting>
  <conditionalFormatting sqref="A106">
    <cfRule type="duplicateValues" dxfId="1" priority="2"/>
  </conditionalFormatting>
  <conditionalFormatting sqref="A10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足月儿数据分析版</vt:lpstr>
      <vt:lpstr>足月儿完整数据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雯 罗</dc:creator>
  <cp:lastModifiedBy>雯 罗</cp:lastModifiedBy>
  <dcterms:created xsi:type="dcterms:W3CDTF">2024-04-10T09:17:41Z</dcterms:created>
  <dcterms:modified xsi:type="dcterms:W3CDTF">2024-05-14T03:00:51Z</dcterms:modified>
</cp:coreProperties>
</file>