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<sst xmlns="http://schemas.openxmlformats.org/spreadsheetml/2006/main" count="15" uniqueCount="13">
  <si>
    <t>Supplementary Table 3. Number of genes per WGCNA module; number of upregulated or downregulated genes that exhibit transient or transitional changes (by ImpulseDE2); and the percent of each category in a given module (e.g., %Iup ME1 = 26.43%, meaning ~26.5% of impulse up genes are in ME1) or the percent of the module composed of that category (e.g., % module in Iup for ME1 = 3.98%, meaning ~4% of the module is composed of genes whose expression resembles an impulse up pattern). Impulse/transient refers to changes that are temporary, whereas transition refers to changes that accumulate in a single direction (increasing or decreasing expression).</t>
  </si>
  <si>
    <t>WGCNA module</t>
  </si>
  <si>
    <t>Genes in module</t>
  </si>
  <si>
    <t>Transient up</t>
  </si>
  <si>
    <t>% Iup in this module</t>
  </si>
  <si>
    <t>% module in Iup</t>
  </si>
  <si>
    <t>Transient down</t>
  </si>
  <si>
    <t>% Idown in this module</t>
  </si>
  <si>
    <t>% module in</t>
  </si>
  <si>
    <t>Transition up</t>
  </si>
  <si>
    <t>% Tup in this module</t>
  </si>
  <si>
    <t>Transition down</t>
  </si>
  <si>
    <t>% Tdown in this module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</si>
</sst>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1.0"/>
      <color rgb="FF000000"/>
      <name val="Times New Roman"/>
    </font>
    <font>
      <color theme="1"/>
      <name val="Times New Roman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bottom" wrapText="1"/>
    </xf>
    <xf borderId="0" fillId="0" fontId="2" numFmtId="0" xfId="0" applyFont="1"/>
    <xf borderId="0" fillId="0" fontId="1" numFmtId="0" xfId="0" applyAlignment="1" applyFont="1">
      <alignment readingOrder="0" shrinkToFit="0" vertical="bottom" wrapText="0"/>
    </xf>
    <xf borderId="0" fillId="0" fontId="2" numFmtId="0" xfId="0" applyAlignment="1" applyFont="1">
      <alignment readingOrder="0"/>
    </xf>
    <xf borderId="0" fillId="0" fontId="1" numFmtId="0" xfId="0" applyAlignment="1" applyFont="1">
      <alignment horizontal="right" readingOrder="0" shrinkToFit="0" vertical="bottom" wrapText="0"/>
    </xf>
    <xf borderId="0" fillId="0" fontId="1" numFmtId="10" xfId="0" applyAlignment="1" applyFont="1" applyNumberFormat="1">
      <alignment horizontal="right" readingOrder="0" shrinkToFit="0" vertical="bottom" wrapText="0"/>
    </xf>
    <xf borderId="0" fillId="0" fontId="2" numFmtId="10" xfId="0" applyFont="1" applyNumberFormat="1"/>
    <xf borderId="0" fillId="0" fontId="1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5" max="5" width="13.38"/>
    <col customWidth="1" min="6" max="6" width="2.75"/>
    <col customWidth="1" min="10" max="10" width="3.63"/>
    <col customWidth="1" min="14" max="14" width="4.25"/>
  </cols>
  <sheetData>
    <row r="1">
      <c r="A1" s="1" t="s">
        <v>0</v>
      </c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 t="s">
        <v>6</v>
      </c>
      <c r="H2" s="3" t="s">
        <v>7</v>
      </c>
      <c r="I2" s="3" t="s">
        <v>8</v>
      </c>
      <c r="J2" s="3"/>
      <c r="K2" s="3" t="s">
        <v>9</v>
      </c>
      <c r="L2" s="3" t="s">
        <v>10</v>
      </c>
      <c r="M2" s="3" t="s">
        <v>8</v>
      </c>
      <c r="N2" s="3"/>
      <c r="O2" s="3" t="s">
        <v>11</v>
      </c>
      <c r="P2" s="3" t="s">
        <v>12</v>
      </c>
      <c r="Q2" s="4" t="s">
        <v>8</v>
      </c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</row>
    <row r="3">
      <c r="A3" s="5">
        <v>0.0</v>
      </c>
      <c r="B3" s="5">
        <v>9748.0</v>
      </c>
      <c r="C3" s="5">
        <v>259.0</v>
      </c>
      <c r="D3" s="6">
        <f t="shared" ref="D3:D8" si="1">C3/3402</f>
        <v>0.07613168724</v>
      </c>
      <c r="E3" s="6">
        <f t="shared" ref="E3:E8" si="2">C3/B3</f>
        <v>0.02656955273</v>
      </c>
      <c r="F3" s="5"/>
      <c r="G3" s="5">
        <v>293.0</v>
      </c>
      <c r="H3" s="6">
        <f t="shared" ref="H3:H10" si="3">G3/1871</f>
        <v>0.1566007483</v>
      </c>
      <c r="I3" s="6">
        <f t="shared" ref="I3:I10" si="4">G3/B3</f>
        <v>0.03005744768</v>
      </c>
      <c r="J3" s="5"/>
      <c r="K3" s="5">
        <v>211.0</v>
      </c>
      <c r="L3" s="6">
        <f t="shared" ref="L3:L16" si="5">K3/19076</f>
        <v>0.01106101908</v>
      </c>
      <c r="M3" s="6">
        <f t="shared" ref="M3:M16" si="6">K3/B3</f>
        <v>0.02164546574</v>
      </c>
      <c r="N3" s="5"/>
      <c r="O3" s="5">
        <v>148.0</v>
      </c>
      <c r="P3" s="7">
        <f t="shared" ref="P3:P17" si="7">O3/14491</f>
        <v>0.0102132358</v>
      </c>
      <c r="Q3" s="7">
        <f t="shared" ref="Q3:Q17" si="8">O3/B3</f>
        <v>0.01518260156</v>
      </c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</row>
    <row r="4">
      <c r="A4" s="5">
        <v>1.0</v>
      </c>
      <c r="B4" s="5">
        <v>22583.0</v>
      </c>
      <c r="C4" s="5">
        <v>899.0</v>
      </c>
      <c r="D4" s="6">
        <f t="shared" si="1"/>
        <v>0.2642563198</v>
      </c>
      <c r="E4" s="6">
        <f t="shared" si="2"/>
        <v>0.03980870566</v>
      </c>
      <c r="F4" s="5"/>
      <c r="G4" s="5">
        <v>400.0</v>
      </c>
      <c r="H4" s="6">
        <f t="shared" si="3"/>
        <v>0.2137894174</v>
      </c>
      <c r="I4" s="6">
        <f t="shared" si="4"/>
        <v>0.01771243856</v>
      </c>
      <c r="J4" s="5"/>
      <c r="K4" s="5">
        <v>16705.0</v>
      </c>
      <c r="L4" s="6">
        <f t="shared" si="5"/>
        <v>0.8757076955</v>
      </c>
      <c r="M4" s="6">
        <f t="shared" si="6"/>
        <v>0.7397157154</v>
      </c>
      <c r="N4" s="5"/>
      <c r="O4" s="5">
        <v>191.0</v>
      </c>
      <c r="P4" s="7">
        <f t="shared" si="7"/>
        <v>0.01318059485</v>
      </c>
      <c r="Q4" s="7">
        <f t="shared" si="8"/>
        <v>0.008457689412</v>
      </c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</row>
    <row r="5">
      <c r="A5" s="5">
        <v>2.0</v>
      </c>
      <c r="B5" s="5">
        <v>18919.0</v>
      </c>
      <c r="C5" s="5">
        <v>370.0</v>
      </c>
      <c r="D5" s="6">
        <f t="shared" si="1"/>
        <v>0.1087595532</v>
      </c>
      <c r="E5" s="6">
        <f t="shared" si="2"/>
        <v>0.01955705904</v>
      </c>
      <c r="F5" s="5"/>
      <c r="G5" s="5">
        <v>798.0</v>
      </c>
      <c r="H5" s="6">
        <f t="shared" si="3"/>
        <v>0.4265098878</v>
      </c>
      <c r="I5" s="6">
        <f t="shared" si="4"/>
        <v>0.04217981923</v>
      </c>
      <c r="J5" s="5"/>
      <c r="K5" s="5">
        <v>168.0</v>
      </c>
      <c r="L5" s="6">
        <f t="shared" si="5"/>
        <v>0.008806877752</v>
      </c>
      <c r="M5" s="6">
        <f t="shared" si="6"/>
        <v>0.008879961943</v>
      </c>
      <c r="N5" s="5"/>
      <c r="O5" s="5">
        <v>12991.0</v>
      </c>
      <c r="P5" s="7">
        <f t="shared" si="7"/>
        <v>0.896487475</v>
      </c>
      <c r="Q5" s="7">
        <f t="shared" si="8"/>
        <v>0.6866642</v>
      </c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</row>
    <row r="6">
      <c r="A6" s="5">
        <v>3.0</v>
      </c>
      <c r="B6" s="5">
        <v>7177.0</v>
      </c>
      <c r="C6" s="5">
        <v>7.0</v>
      </c>
      <c r="D6" s="6">
        <f t="shared" si="1"/>
        <v>0.002057613169</v>
      </c>
      <c r="E6" s="6">
        <f t="shared" si="2"/>
        <v>0.0009753378849</v>
      </c>
      <c r="F6" s="5"/>
      <c r="G6" s="5">
        <v>21.0</v>
      </c>
      <c r="H6" s="6">
        <f t="shared" si="3"/>
        <v>0.01122394441</v>
      </c>
      <c r="I6" s="6">
        <f t="shared" si="4"/>
        <v>0.002926013655</v>
      </c>
      <c r="J6" s="5"/>
      <c r="K6" s="5">
        <v>12.0</v>
      </c>
      <c r="L6" s="6">
        <f t="shared" si="5"/>
        <v>0.0006290626966</v>
      </c>
      <c r="M6" s="6">
        <f t="shared" si="6"/>
        <v>0.001672007803</v>
      </c>
      <c r="N6" s="5"/>
      <c r="O6" s="5">
        <v>2.0</v>
      </c>
      <c r="P6" s="7">
        <f t="shared" si="7"/>
        <v>0.0001380167</v>
      </c>
      <c r="Q6" s="7">
        <f t="shared" si="8"/>
        <v>0.0002786679671</v>
      </c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</row>
    <row r="7">
      <c r="A7" s="5">
        <v>4.0</v>
      </c>
      <c r="B7" s="5">
        <v>2100.0</v>
      </c>
      <c r="C7" s="5">
        <v>27.0</v>
      </c>
      <c r="D7" s="6">
        <f t="shared" si="1"/>
        <v>0.007936507937</v>
      </c>
      <c r="E7" s="6">
        <f t="shared" si="2"/>
        <v>0.01285714286</v>
      </c>
      <c r="F7" s="5"/>
      <c r="G7" s="5">
        <v>157.0</v>
      </c>
      <c r="H7" s="6">
        <f t="shared" si="3"/>
        <v>0.08391234634</v>
      </c>
      <c r="I7" s="6">
        <f t="shared" si="4"/>
        <v>0.07476190476</v>
      </c>
      <c r="J7" s="5"/>
      <c r="K7" s="5">
        <v>76.0</v>
      </c>
      <c r="L7" s="6">
        <f t="shared" si="5"/>
        <v>0.003984063745</v>
      </c>
      <c r="M7" s="6">
        <f t="shared" si="6"/>
        <v>0.03619047619</v>
      </c>
      <c r="N7" s="5"/>
      <c r="O7" s="5">
        <v>334.0</v>
      </c>
      <c r="P7" s="7">
        <f t="shared" si="7"/>
        <v>0.0230487889</v>
      </c>
      <c r="Q7" s="7">
        <f t="shared" si="8"/>
        <v>0.159047619</v>
      </c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</row>
    <row r="8">
      <c r="A8" s="5">
        <v>5.0</v>
      </c>
      <c r="B8" s="5">
        <v>1833.0</v>
      </c>
      <c r="C8" s="5">
        <v>177.0</v>
      </c>
      <c r="D8" s="6">
        <f t="shared" si="1"/>
        <v>0.05202821869</v>
      </c>
      <c r="E8" s="6">
        <f t="shared" si="2"/>
        <v>0.09656301146</v>
      </c>
      <c r="F8" s="5"/>
      <c r="G8" s="5">
        <v>22.0</v>
      </c>
      <c r="H8" s="6">
        <f t="shared" si="3"/>
        <v>0.01175841796</v>
      </c>
      <c r="I8" s="6">
        <f t="shared" si="4"/>
        <v>0.01200218221</v>
      </c>
      <c r="J8" s="5"/>
      <c r="K8" s="5">
        <v>404.0</v>
      </c>
      <c r="L8" s="6">
        <f t="shared" si="5"/>
        <v>0.02117844412</v>
      </c>
      <c r="M8" s="6">
        <f t="shared" si="6"/>
        <v>0.2204037098</v>
      </c>
      <c r="N8" s="5"/>
      <c r="O8" s="5">
        <v>64.0</v>
      </c>
      <c r="P8" s="7">
        <f t="shared" si="7"/>
        <v>0.004416534401</v>
      </c>
      <c r="Q8" s="7">
        <f t="shared" si="8"/>
        <v>0.03491543917</v>
      </c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</row>
    <row r="9">
      <c r="A9" s="5">
        <v>6.0</v>
      </c>
      <c r="B9" s="3">
        <v>1784.0</v>
      </c>
      <c r="C9" s="8"/>
      <c r="D9" s="6"/>
      <c r="E9" s="6"/>
      <c r="F9" s="5"/>
      <c r="G9" s="5">
        <v>114.0</v>
      </c>
      <c r="H9" s="6">
        <f t="shared" si="3"/>
        <v>0.06092998397</v>
      </c>
      <c r="I9" s="6">
        <f t="shared" si="4"/>
        <v>0.06390134529</v>
      </c>
      <c r="J9" s="5"/>
      <c r="K9" s="5">
        <v>982.0</v>
      </c>
      <c r="L9" s="6">
        <f t="shared" si="5"/>
        <v>0.05147829734</v>
      </c>
      <c r="M9" s="6">
        <f t="shared" si="6"/>
        <v>0.5504484305</v>
      </c>
      <c r="N9" s="5"/>
      <c r="O9" s="5">
        <v>5.0</v>
      </c>
      <c r="P9" s="7">
        <f t="shared" si="7"/>
        <v>0.0003450417501</v>
      </c>
      <c r="Q9" s="7">
        <f t="shared" si="8"/>
        <v>0.002802690583</v>
      </c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</row>
    <row r="10">
      <c r="A10" s="5">
        <v>7.0</v>
      </c>
      <c r="B10" s="5">
        <v>1295.0</v>
      </c>
      <c r="C10" s="5">
        <v>140.0</v>
      </c>
      <c r="D10" s="6">
        <f t="shared" ref="D10:D12" si="9">C10/3402</f>
        <v>0.04115226337</v>
      </c>
      <c r="E10" s="6">
        <f t="shared" ref="E10:E12" si="10">C10/B10</f>
        <v>0.1081081081</v>
      </c>
      <c r="F10" s="5"/>
      <c r="G10" s="5">
        <v>21.0</v>
      </c>
      <c r="H10" s="6">
        <f t="shared" si="3"/>
        <v>0.01122394441</v>
      </c>
      <c r="I10" s="6">
        <f t="shared" si="4"/>
        <v>0.01621621622</v>
      </c>
      <c r="J10" s="5"/>
      <c r="K10" s="5">
        <v>10.0</v>
      </c>
      <c r="L10" s="6">
        <f t="shared" si="5"/>
        <v>0.0005242189138</v>
      </c>
      <c r="M10" s="6">
        <f t="shared" si="6"/>
        <v>0.007722007722</v>
      </c>
      <c r="N10" s="5"/>
      <c r="O10" s="5">
        <v>485.0</v>
      </c>
      <c r="P10" s="7">
        <f t="shared" si="7"/>
        <v>0.03346904976</v>
      </c>
      <c r="Q10" s="7">
        <f t="shared" si="8"/>
        <v>0.3745173745</v>
      </c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</row>
    <row r="11">
      <c r="A11" s="5">
        <v>8.0</v>
      </c>
      <c r="B11" s="5">
        <v>776.0</v>
      </c>
      <c r="C11" s="5">
        <v>450.0</v>
      </c>
      <c r="D11" s="6">
        <f t="shared" si="9"/>
        <v>0.1322751323</v>
      </c>
      <c r="E11" s="6">
        <f t="shared" si="10"/>
        <v>0.5798969072</v>
      </c>
      <c r="F11" s="8"/>
      <c r="G11" s="8"/>
      <c r="H11" s="5"/>
      <c r="I11" s="5"/>
      <c r="J11" s="5"/>
      <c r="K11" s="5">
        <v>291.0</v>
      </c>
      <c r="L11" s="6">
        <f t="shared" si="5"/>
        <v>0.01525477039</v>
      </c>
      <c r="M11" s="6">
        <f t="shared" si="6"/>
        <v>0.375</v>
      </c>
      <c r="N11" s="5"/>
      <c r="O11" s="5">
        <v>4.0</v>
      </c>
      <c r="P11" s="7">
        <f t="shared" si="7"/>
        <v>0.0002760334</v>
      </c>
      <c r="Q11" s="7">
        <f t="shared" si="8"/>
        <v>0.005154639175</v>
      </c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</row>
    <row r="12">
      <c r="A12" s="5">
        <v>9.0</v>
      </c>
      <c r="B12" s="5">
        <v>531.0</v>
      </c>
      <c r="C12" s="5">
        <v>443.0</v>
      </c>
      <c r="D12" s="6">
        <f t="shared" si="9"/>
        <v>0.1302175191</v>
      </c>
      <c r="E12" s="6">
        <f t="shared" si="10"/>
        <v>0.8342749529</v>
      </c>
      <c r="F12" s="8"/>
      <c r="G12" s="8"/>
      <c r="H12" s="5"/>
      <c r="I12" s="5"/>
      <c r="J12" s="5"/>
      <c r="K12" s="5">
        <v>13.0</v>
      </c>
      <c r="L12" s="6">
        <f t="shared" si="5"/>
        <v>0.000681484588</v>
      </c>
      <c r="M12" s="6">
        <f t="shared" si="6"/>
        <v>0.02448210923</v>
      </c>
      <c r="N12" s="5"/>
      <c r="O12" s="5">
        <v>15.0</v>
      </c>
      <c r="P12" s="7">
        <f t="shared" si="7"/>
        <v>0.00103512525</v>
      </c>
      <c r="Q12" s="7">
        <f t="shared" si="8"/>
        <v>0.02824858757</v>
      </c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</row>
    <row r="13">
      <c r="A13" s="5">
        <v>10.0</v>
      </c>
      <c r="B13" s="3">
        <v>463.0</v>
      </c>
      <c r="C13" s="8"/>
      <c r="D13" s="6"/>
      <c r="E13" s="6"/>
      <c r="F13" s="8"/>
      <c r="G13" s="8"/>
      <c r="H13" s="5"/>
      <c r="I13" s="5"/>
      <c r="J13" s="5"/>
      <c r="K13" s="5">
        <v>22.0</v>
      </c>
      <c r="L13" s="6">
        <f t="shared" si="5"/>
        <v>0.00115328161</v>
      </c>
      <c r="M13" s="6">
        <f t="shared" si="6"/>
        <v>0.0475161987</v>
      </c>
      <c r="N13" s="5"/>
      <c r="O13" s="5">
        <v>3.0</v>
      </c>
      <c r="P13" s="7">
        <f t="shared" si="7"/>
        <v>0.00020702505</v>
      </c>
      <c r="Q13" s="7">
        <f t="shared" si="8"/>
        <v>0.006479481641</v>
      </c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</row>
    <row r="14">
      <c r="A14" s="5">
        <v>11.0</v>
      </c>
      <c r="B14" s="5">
        <v>426.0</v>
      </c>
      <c r="C14" s="5">
        <v>106.0</v>
      </c>
      <c r="D14" s="6">
        <f t="shared" ref="D14:D19" si="11">C14/3402</f>
        <v>0.03115814227</v>
      </c>
      <c r="E14" s="6">
        <f t="shared" ref="E14:E19" si="12">C14/B14</f>
        <v>0.2488262911</v>
      </c>
      <c r="F14" s="5"/>
      <c r="G14" s="5">
        <v>2.0</v>
      </c>
      <c r="H14" s="6">
        <f t="shared" ref="H14:H15" si="13">G14/1871</f>
        <v>0.001068947087</v>
      </c>
      <c r="I14" s="6">
        <f t="shared" ref="I14:I15" si="14">G14/B14</f>
        <v>0.004694835681</v>
      </c>
      <c r="J14" s="5"/>
      <c r="K14" s="5">
        <v>88.0</v>
      </c>
      <c r="L14" s="6">
        <f t="shared" si="5"/>
        <v>0.004613126442</v>
      </c>
      <c r="M14" s="6">
        <f t="shared" si="6"/>
        <v>0.20657277</v>
      </c>
      <c r="N14" s="5"/>
      <c r="O14" s="5">
        <v>8.0</v>
      </c>
      <c r="P14" s="7">
        <f t="shared" si="7"/>
        <v>0.0005520668001</v>
      </c>
      <c r="Q14" s="7">
        <f t="shared" si="8"/>
        <v>0.01877934272</v>
      </c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</row>
    <row r="15">
      <c r="A15" s="5">
        <v>12.0</v>
      </c>
      <c r="B15" s="5">
        <v>395.0</v>
      </c>
      <c r="C15" s="5">
        <v>134.0</v>
      </c>
      <c r="D15" s="6">
        <f t="shared" si="11"/>
        <v>0.03938859494</v>
      </c>
      <c r="E15" s="6">
        <f t="shared" si="12"/>
        <v>0.3392405063</v>
      </c>
      <c r="F15" s="5"/>
      <c r="G15" s="5">
        <v>24.0</v>
      </c>
      <c r="H15" s="6">
        <f t="shared" si="13"/>
        <v>0.01282736505</v>
      </c>
      <c r="I15" s="6">
        <f t="shared" si="14"/>
        <v>0.06075949367</v>
      </c>
      <c r="J15" s="5"/>
      <c r="K15" s="5">
        <v>1.0</v>
      </c>
      <c r="L15" s="6">
        <f t="shared" si="5"/>
        <v>0.00005242189138</v>
      </c>
      <c r="M15" s="6">
        <f t="shared" si="6"/>
        <v>0.00253164557</v>
      </c>
      <c r="N15" s="5"/>
      <c r="O15" s="5">
        <v>30.0</v>
      </c>
      <c r="P15" s="7">
        <f t="shared" si="7"/>
        <v>0.0020702505</v>
      </c>
      <c r="Q15" s="7">
        <f t="shared" si="8"/>
        <v>0.07594936709</v>
      </c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</row>
    <row r="16">
      <c r="A16" s="5">
        <v>13.0</v>
      </c>
      <c r="B16" s="5">
        <v>361.0</v>
      </c>
      <c r="C16" s="5">
        <v>174.0</v>
      </c>
      <c r="D16" s="6">
        <f t="shared" si="11"/>
        <v>0.05114638448</v>
      </c>
      <c r="E16" s="6">
        <f t="shared" si="12"/>
        <v>0.4819944598</v>
      </c>
      <c r="F16" s="8"/>
      <c r="G16" s="8"/>
      <c r="H16" s="5"/>
      <c r="I16" s="6"/>
      <c r="J16" s="5"/>
      <c r="K16" s="5">
        <v>51.0</v>
      </c>
      <c r="L16" s="6">
        <f t="shared" si="5"/>
        <v>0.00267351646</v>
      </c>
      <c r="M16" s="6">
        <f t="shared" si="6"/>
        <v>0.1412742382</v>
      </c>
      <c r="N16" s="5"/>
      <c r="O16" s="5">
        <v>7.0</v>
      </c>
      <c r="P16" s="7">
        <f t="shared" si="7"/>
        <v>0.0004830584501</v>
      </c>
      <c r="Q16" s="7">
        <f t="shared" si="8"/>
        <v>0.01939058172</v>
      </c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</row>
    <row r="17">
      <c r="A17" s="5">
        <v>14.0</v>
      </c>
      <c r="B17" s="5">
        <v>283.0</v>
      </c>
      <c r="C17" s="5">
        <v>141.0</v>
      </c>
      <c r="D17" s="6">
        <f t="shared" si="11"/>
        <v>0.04144620811</v>
      </c>
      <c r="E17" s="6">
        <f t="shared" si="12"/>
        <v>0.4982332155</v>
      </c>
      <c r="F17" s="8"/>
      <c r="G17" s="8"/>
      <c r="H17" s="8"/>
      <c r="I17" s="5"/>
      <c r="J17" s="8"/>
      <c r="K17" s="8"/>
      <c r="L17" s="6"/>
      <c r="M17" s="5"/>
      <c r="N17" s="5"/>
      <c r="O17" s="5">
        <v>129.0</v>
      </c>
      <c r="P17" s="7">
        <f t="shared" si="7"/>
        <v>0.008902077151</v>
      </c>
      <c r="Q17" s="7">
        <f t="shared" si="8"/>
        <v>0.4558303887</v>
      </c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</row>
    <row r="18">
      <c r="A18" s="5">
        <v>15.0</v>
      </c>
      <c r="B18" s="5">
        <v>200.0</v>
      </c>
      <c r="C18" s="5">
        <v>52.0</v>
      </c>
      <c r="D18" s="6">
        <f t="shared" si="11"/>
        <v>0.0152851264</v>
      </c>
      <c r="E18" s="6">
        <f t="shared" si="12"/>
        <v>0.26</v>
      </c>
      <c r="F18" s="8"/>
      <c r="G18" s="8"/>
      <c r="H18" s="5"/>
      <c r="I18" s="5"/>
      <c r="J18" s="5"/>
      <c r="K18" s="5">
        <v>32.0</v>
      </c>
      <c r="L18" s="6">
        <f t="shared" ref="L18:L20" si="15">K18/19076</f>
        <v>0.001677500524</v>
      </c>
      <c r="M18" s="6">
        <f t="shared" ref="M18:M21" si="16">K18/B18</f>
        <v>0.16</v>
      </c>
      <c r="N18" s="8"/>
      <c r="O18" s="8"/>
      <c r="P18" s="7"/>
      <c r="Q18" s="7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</row>
    <row r="19">
      <c r="A19" s="5">
        <v>16.0</v>
      </c>
      <c r="B19" s="5">
        <v>192.0</v>
      </c>
      <c r="C19" s="5">
        <v>23.0</v>
      </c>
      <c r="D19" s="6">
        <f t="shared" si="11"/>
        <v>0.006760728983</v>
      </c>
      <c r="E19" s="6">
        <f t="shared" si="12"/>
        <v>0.1197916667</v>
      </c>
      <c r="F19" s="5"/>
      <c r="G19" s="5">
        <v>18.0</v>
      </c>
      <c r="H19" s="6">
        <f t="shared" ref="H19:H20" si="17">G19/1871</f>
        <v>0.009620523784</v>
      </c>
      <c r="I19" s="6">
        <f t="shared" ref="I19:I21" si="18">G19/B19</f>
        <v>0.09375</v>
      </c>
      <c r="J19" s="5"/>
      <c r="K19" s="5">
        <v>5.0</v>
      </c>
      <c r="L19" s="6">
        <f t="shared" si="15"/>
        <v>0.0002621094569</v>
      </c>
      <c r="M19" s="6">
        <f t="shared" si="16"/>
        <v>0.02604166667</v>
      </c>
      <c r="N19" s="5"/>
      <c r="O19" s="5">
        <v>75.0</v>
      </c>
      <c r="P19" s="7">
        <f>O19/14491</f>
        <v>0.005175626251</v>
      </c>
      <c r="Q19" s="7">
        <f>O19/B19</f>
        <v>0.390625</v>
      </c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</row>
    <row r="20">
      <c r="A20" s="5">
        <v>17.0</v>
      </c>
      <c r="B20" s="3">
        <v>143.0</v>
      </c>
      <c r="C20" s="8"/>
      <c r="D20" s="6"/>
      <c r="E20" s="6"/>
      <c r="F20" s="5"/>
      <c r="G20" s="5">
        <v>1.0</v>
      </c>
      <c r="H20" s="6">
        <f t="shared" si="17"/>
        <v>0.0005344735436</v>
      </c>
      <c r="I20" s="6">
        <f t="shared" si="18"/>
        <v>0.006993006993</v>
      </c>
      <c r="J20" s="5"/>
      <c r="K20" s="5">
        <v>5.0</v>
      </c>
      <c r="L20" s="6">
        <f t="shared" si="15"/>
        <v>0.0002621094569</v>
      </c>
      <c r="M20" s="6">
        <f t="shared" si="16"/>
        <v>0.03496503497</v>
      </c>
      <c r="N20" s="8"/>
      <c r="O20" s="8"/>
      <c r="P20" s="7"/>
      <c r="Q20" s="7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</row>
    <row r="21">
      <c r="A21" s="2"/>
      <c r="B21" s="2">
        <f t="shared" ref="B21:D21" si="19">SUM(B3:B20)</f>
        <v>69209</v>
      </c>
      <c r="C21" s="2">
        <f t="shared" si="19"/>
        <v>3402</v>
      </c>
      <c r="D21" s="7">
        <f t="shared" si="19"/>
        <v>1</v>
      </c>
      <c r="E21" s="6">
        <f>C21/B21</f>
        <v>0.04915545666</v>
      </c>
      <c r="F21" s="2"/>
      <c r="G21" s="2">
        <f t="shared" ref="G21:H21" si="20">SUM(G3:G20)</f>
        <v>1871</v>
      </c>
      <c r="H21" s="7">
        <f t="shared" si="20"/>
        <v>1</v>
      </c>
      <c r="I21" s="6">
        <f t="shared" si="18"/>
        <v>0.02703405626</v>
      </c>
      <c r="J21" s="2"/>
      <c r="K21" s="2">
        <f t="shared" ref="K21:L21" si="21">SUM(K3:K20)</f>
        <v>19076</v>
      </c>
      <c r="L21" s="7">
        <f t="shared" si="21"/>
        <v>1</v>
      </c>
      <c r="M21" s="6">
        <f t="shared" si="16"/>
        <v>0.2756288922</v>
      </c>
      <c r="N21" s="2"/>
      <c r="O21" s="2">
        <f>SUM(O3:O20)</f>
        <v>14491</v>
      </c>
      <c r="P21" s="7">
        <f>O21/14491</f>
        <v>1</v>
      </c>
      <c r="Q21" s="7">
        <f>O21/B21</f>
        <v>0.2093802829</v>
      </c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</row>
    <row r="29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</row>
    <row r="3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</row>
    <row r="3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</row>
    <row r="3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</row>
    <row r="3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</row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</row>
    <row r="3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</row>
    <row r="3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</row>
    <row r="3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</row>
    <row r="39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</row>
    <row r="40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</row>
    <row r="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</row>
    <row r="4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</row>
    <row r="4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</row>
    <row r="4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</row>
    <row r="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</row>
    <row r="100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</row>
  </sheetData>
  <mergeCells count="1">
    <mergeCell ref="A1:Q1"/>
  </mergeCells>
  <drawing r:id="rId1"/>
</worksheet>
</file>