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shan01/Documents/Papers/2024_06 CALIBRATION clinical paper Linossi et al/Figures/"/>
    </mc:Choice>
  </mc:AlternateContent>
  <xr:revisionPtr revIDLastSave="0" documentId="13_ncr:1_{0774B83D-94BA-3F46-A6F5-9A9254A7A476}" xr6:coauthVersionLast="47" xr6:coauthVersionMax="47" xr10:uidLastSave="{00000000-0000-0000-0000-000000000000}"/>
  <bookViews>
    <workbookView xWindow="-20" yWindow="500" windowWidth="33600" windowHeight="20500" xr2:uid="{F1CB2C6A-E7EA-E741-97C7-EA6A79403B8B}"/>
  </bookViews>
  <sheets>
    <sheet name="Sheet1" sheetId="1" r:id="rId1"/>
  </sheets>
  <definedNames>
    <definedName name="_xlnm._FilterDatabase" localSheetId="0" hidden="1">Sheet1!$A$2:$T$166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6" i="1" l="1"/>
  <c r="U158" i="1"/>
  <c r="U152" i="1"/>
  <c r="U146" i="1"/>
  <c r="U143" i="1"/>
  <c r="U140" i="1"/>
  <c r="U138" i="1"/>
  <c r="U136" i="1"/>
  <c r="U129" i="1"/>
  <c r="U122" i="1"/>
  <c r="U117" i="1"/>
  <c r="U113" i="1"/>
  <c r="U110" i="1"/>
  <c r="U107" i="1"/>
  <c r="U106" i="1"/>
  <c r="U105" i="1"/>
  <c r="U102" i="1"/>
  <c r="U80" i="1"/>
  <c r="U56" i="1"/>
  <c r="U29" i="1"/>
  <c r="U27" i="1"/>
  <c r="U24" i="1"/>
  <c r="U21" i="1"/>
  <c r="U18" i="1"/>
  <c r="U17" i="1"/>
  <c r="U19" i="1"/>
  <c r="U10" i="1"/>
  <c r="U6" i="1"/>
  <c r="U3" i="1"/>
  <c r="R166" i="1"/>
  <c r="P166" i="1"/>
  <c r="R158" i="1"/>
  <c r="S158" i="1" s="1"/>
  <c r="T158" i="1" s="1"/>
  <c r="P158" i="1"/>
  <c r="R152" i="1"/>
  <c r="P152" i="1"/>
  <c r="R146" i="1"/>
  <c r="P146" i="1"/>
  <c r="R143" i="1"/>
  <c r="P143" i="1"/>
  <c r="R140" i="1"/>
  <c r="P140" i="1"/>
  <c r="R138" i="1"/>
  <c r="P138" i="1"/>
  <c r="R136" i="1"/>
  <c r="P136" i="1"/>
  <c r="R129" i="1"/>
  <c r="P129" i="1"/>
  <c r="R122" i="1"/>
  <c r="P122" i="1"/>
  <c r="R117" i="1"/>
  <c r="P117" i="1"/>
  <c r="R113" i="1"/>
  <c r="P113" i="1"/>
  <c r="R110" i="1"/>
  <c r="P110" i="1"/>
  <c r="R107" i="1"/>
  <c r="P107" i="1"/>
  <c r="R106" i="1"/>
  <c r="R105" i="1"/>
  <c r="P106" i="1"/>
  <c r="P105" i="1"/>
  <c r="R102" i="1"/>
  <c r="P102" i="1"/>
  <c r="R80" i="1"/>
  <c r="P80" i="1"/>
  <c r="R56" i="1"/>
  <c r="P56" i="1"/>
  <c r="R29" i="1"/>
  <c r="P29" i="1"/>
  <c r="R27" i="1"/>
  <c r="P27" i="1"/>
  <c r="R24" i="1"/>
  <c r="P24" i="1"/>
  <c r="R21" i="1"/>
  <c r="P21" i="1"/>
  <c r="R19" i="1"/>
  <c r="P19" i="1"/>
  <c r="R18" i="1"/>
  <c r="P18" i="1"/>
  <c r="R17" i="1"/>
  <c r="P17" i="1"/>
  <c r="R10" i="1"/>
  <c r="P10" i="1"/>
  <c r="R6" i="1"/>
  <c r="P6" i="1"/>
  <c r="R3" i="1"/>
  <c r="P3" i="1"/>
  <c r="S166" i="1" l="1"/>
  <c r="T166" i="1" s="1"/>
  <c r="S146" i="1"/>
  <c r="T146" i="1" s="1"/>
  <c r="S152" i="1"/>
  <c r="T152" i="1" s="1"/>
  <c r="S140" i="1"/>
  <c r="T140" i="1" s="1"/>
  <c r="S143" i="1"/>
  <c r="T143" i="1" s="1"/>
  <c r="S136" i="1"/>
  <c r="T136" i="1" s="1"/>
  <c r="S138" i="1"/>
  <c r="T138" i="1" s="1"/>
  <c r="S122" i="1"/>
  <c r="T122" i="1" s="1"/>
  <c r="S129" i="1"/>
  <c r="T129" i="1" s="1"/>
  <c r="S117" i="1"/>
  <c r="T117" i="1" s="1"/>
  <c r="S113" i="1"/>
  <c r="T113" i="1" s="1"/>
  <c r="S107" i="1"/>
  <c r="T107" i="1" s="1"/>
  <c r="S110" i="1"/>
  <c r="T110" i="1" s="1"/>
  <c r="S106" i="1"/>
  <c r="T106" i="1" s="1"/>
  <c r="S102" i="1"/>
  <c r="T102" i="1" s="1"/>
  <c r="S29" i="1"/>
  <c r="T29" i="1" s="1"/>
  <c r="S80" i="1"/>
  <c r="T80" i="1" s="1"/>
  <c r="S56" i="1"/>
  <c r="T56" i="1" s="1"/>
  <c r="S105" i="1"/>
  <c r="T105" i="1" s="1"/>
  <c r="S27" i="1"/>
  <c r="T27" i="1" s="1"/>
  <c r="S21" i="1"/>
  <c r="T21" i="1" s="1"/>
  <c r="S24" i="1"/>
  <c r="T24" i="1" s="1"/>
  <c r="S19" i="1"/>
  <c r="T19" i="1" s="1"/>
  <c r="S18" i="1"/>
  <c r="T18" i="1" s="1"/>
  <c r="S3" i="1"/>
  <c r="T3" i="1" s="1"/>
  <c r="S6" i="1"/>
  <c r="T6" i="1" s="1"/>
  <c r="S17" i="1"/>
  <c r="T17" i="1" s="1"/>
  <c r="S10" i="1"/>
  <c r="T10" i="1" s="1"/>
</calcChain>
</file>

<file path=xl/sharedStrings.xml><?xml version="1.0" encoding="utf-8"?>
<sst xmlns="http://schemas.openxmlformats.org/spreadsheetml/2006/main" count="1663" uniqueCount="239">
  <si>
    <t>GHRequestID_A</t>
  </si>
  <si>
    <t>Visit_name_A</t>
  </si>
  <si>
    <t>Visit_name_B</t>
  </si>
  <si>
    <t>GHRequestID_B</t>
  </si>
  <si>
    <t>Chromosome</t>
  </si>
  <si>
    <t>Position</t>
  </si>
  <si>
    <t>Gene</t>
  </si>
  <si>
    <t>Mut_nt</t>
  </si>
  <si>
    <t>Mut_aa</t>
  </si>
  <si>
    <t>Fusion_gene_b</t>
  </si>
  <si>
    <t>Somatic_status</t>
  </si>
  <si>
    <t>Percentage_A</t>
  </si>
  <si>
    <t>Percentage_B</t>
  </si>
  <si>
    <t>A0451275</t>
  </si>
  <si>
    <t>Screening</t>
  </si>
  <si>
    <t>Week 4</t>
  </si>
  <si>
    <t>A0451276</t>
  </si>
  <si>
    <t>CTNNB1</t>
  </si>
  <si>
    <t>C&gt;G</t>
  </si>
  <si>
    <t>S37C</t>
  </si>
  <si>
    <t>somatic</t>
  </si>
  <si>
    <t>APC</t>
  </si>
  <si>
    <t>T&gt;C</t>
  </si>
  <si>
    <t>A2501A</t>
  </si>
  <si>
    <t>TP53</t>
  </si>
  <si>
    <t>ACAT&gt;A</t>
  </si>
  <si>
    <t>M133del</t>
  </si>
  <si>
    <t>A0216839</t>
  </si>
  <si>
    <t>A0451277</t>
  </si>
  <si>
    <t>A&gt;G</t>
  </si>
  <si>
    <t>S127P</t>
  </si>
  <si>
    <t>X</t>
  </si>
  <si>
    <t>AR</t>
  </si>
  <si>
    <t>G&gt;A</t>
  </si>
  <si>
    <t>R20Q</t>
  </si>
  <si>
    <t>SMAD4</t>
  </si>
  <si>
    <t>C&gt;T</t>
  </si>
  <si>
    <t>R361C</t>
  </si>
  <si>
    <t>FGFR1</t>
  </si>
  <si>
    <t>R784W</t>
  </si>
  <si>
    <t>Week 7</t>
  </si>
  <si>
    <t>A0216840</t>
  </si>
  <si>
    <t>R734W</t>
  </si>
  <si>
    <t>G&gt;C</t>
  </si>
  <si>
    <t>D351H</t>
  </si>
  <si>
    <t>A0460835</t>
  </si>
  <si>
    <t>A0460836</t>
  </si>
  <si>
    <t>RET</t>
  </si>
  <si>
    <t>S690S</t>
  </si>
  <si>
    <t>KRAS</t>
  </si>
  <si>
    <t>C&gt;A</t>
  </si>
  <si>
    <t>G12V</t>
  </si>
  <si>
    <t>A0216841</t>
  </si>
  <si>
    <t>A0451278</t>
  </si>
  <si>
    <t>G154V</t>
  </si>
  <si>
    <t>A0216842</t>
  </si>
  <si>
    <t>A0216843</t>
  </si>
  <si>
    <t>A0451279</t>
  </si>
  <si>
    <t>Q1175*</t>
  </si>
  <si>
    <t>T&gt;TGC</t>
  </si>
  <si>
    <t>H115fs</t>
  </si>
  <si>
    <t>ERBB2</t>
  </si>
  <si>
    <t>T&gt;G</t>
  </si>
  <si>
    <t>L1024R</t>
  </si>
  <si>
    <t>A0216844</t>
  </si>
  <si>
    <t>A0216845</t>
  </si>
  <si>
    <t>A0216846</t>
  </si>
  <si>
    <t>R273L</t>
  </si>
  <si>
    <t>F82F</t>
  </si>
  <si>
    <t>A0451281</t>
  </si>
  <si>
    <t>A0451282</t>
  </si>
  <si>
    <t>ARID1A</t>
  </si>
  <si>
    <t>E1783Q</t>
  </si>
  <si>
    <t>PIK3CA</t>
  </si>
  <si>
    <t>T&gt;A</t>
  </si>
  <si>
    <t>S690T</t>
  </si>
  <si>
    <t>PDGFRA</t>
  </si>
  <si>
    <t>R500*</t>
  </si>
  <si>
    <t>A&gt;T</t>
  </si>
  <si>
    <t>K1061M</t>
  </si>
  <si>
    <t>FBXW7</t>
  </si>
  <si>
    <t>TC&gt;T</t>
  </si>
  <si>
    <t>S668fs</t>
  </si>
  <si>
    <t>V504A</t>
  </si>
  <si>
    <t>TERT</t>
  </si>
  <si>
    <t>P64P</t>
  </si>
  <si>
    <t>ESR1</t>
  </si>
  <si>
    <t>CG&gt;C</t>
  </si>
  <si>
    <t>E587fs</t>
  </si>
  <si>
    <t>CDK6</t>
  </si>
  <si>
    <t>V200fs</t>
  </si>
  <si>
    <t>MET</t>
  </si>
  <si>
    <t>F931F</t>
  </si>
  <si>
    <t>G&gt;T</t>
  </si>
  <si>
    <t>V1271V</t>
  </si>
  <si>
    <t>BRAF</t>
  </si>
  <si>
    <t>A81V</t>
  </si>
  <si>
    <t>Q58Q</t>
  </si>
  <si>
    <t>TSC1</t>
  </si>
  <si>
    <t>C572C</t>
  </si>
  <si>
    <t>NOTCH1</t>
  </si>
  <si>
    <t>A420T</t>
  </si>
  <si>
    <t>PTEN</t>
  </si>
  <si>
    <t>R173H</t>
  </si>
  <si>
    <t>AAATGGAAGTCTATGTGATC&gt;A</t>
  </si>
  <si>
    <t>N292fs</t>
  </si>
  <si>
    <t>CCND2</t>
  </si>
  <si>
    <t>R248W</t>
  </si>
  <si>
    <t>D618V</t>
  </si>
  <si>
    <t>M503I</t>
  </si>
  <si>
    <t>AG&gt;A</t>
  </si>
  <si>
    <t>G228fs</t>
  </si>
  <si>
    <t>Q868L</t>
  </si>
  <si>
    <t>E542Q</t>
  </si>
  <si>
    <t>S1434I</t>
  </si>
  <si>
    <t>E818K</t>
  </si>
  <si>
    <t>ATM</t>
  </si>
  <si>
    <t>Q1361E</t>
  </si>
  <si>
    <t>A0451283</t>
  </si>
  <si>
    <t>TG&gt;T</t>
  </si>
  <si>
    <t>D1850fs</t>
  </si>
  <si>
    <t>A0451284</t>
  </si>
  <si>
    <t>A0451285</t>
  </si>
  <si>
    <t>AC&gt;A</t>
  </si>
  <si>
    <t>P224fs</t>
  </si>
  <si>
    <t>T294fs</t>
  </si>
  <si>
    <t>Y592H</t>
  </si>
  <si>
    <t>CA&gt;C</t>
  </si>
  <si>
    <t>K1072fs</t>
  </si>
  <si>
    <t>GA&gt;G</t>
  </si>
  <si>
    <t>N2059fs</t>
  </si>
  <si>
    <t>ALK</t>
  </si>
  <si>
    <t>T1457T</t>
  </si>
  <si>
    <t>A&gt;C</t>
  </si>
  <si>
    <t>K818N</t>
  </si>
  <si>
    <t>CDKN2A</t>
  </si>
  <si>
    <t>GGCAGCGCCCCCGCCTCCA&gt;G</t>
  </si>
  <si>
    <t>L32_L37del</t>
  </si>
  <si>
    <t>R1662W</t>
  </si>
  <si>
    <t>GATA3</t>
  </si>
  <si>
    <t>R312M</t>
  </si>
  <si>
    <t>CCT&gt;C</t>
  </si>
  <si>
    <t>Q2762fs</t>
  </si>
  <si>
    <t>G12D</t>
  </si>
  <si>
    <t>AKT1</t>
  </si>
  <si>
    <t>F358fs</t>
  </si>
  <si>
    <t>W91*</t>
  </si>
  <si>
    <t>MAPK1</t>
  </si>
  <si>
    <t>N82S</t>
  </si>
  <si>
    <t>CDK12</t>
  </si>
  <si>
    <t>T&gt;TG</t>
  </si>
  <si>
    <t>T1463fs</t>
  </si>
  <si>
    <t>GC&gt;G</t>
  </si>
  <si>
    <t>Y551fs</t>
  </si>
  <si>
    <t>P1468fs</t>
  </si>
  <si>
    <t>I1485fs</t>
  </si>
  <si>
    <t>F2141fs</t>
  </si>
  <si>
    <t>EGFR</t>
  </si>
  <si>
    <t>Q1143R</t>
  </si>
  <si>
    <t>A0451286</t>
  </si>
  <si>
    <t>A0451287</t>
  </si>
  <si>
    <t>D1008D</t>
  </si>
  <si>
    <t>BRCA2</t>
  </si>
  <si>
    <t>F1844S</t>
  </si>
  <si>
    <t>G266E</t>
  </si>
  <si>
    <t>A0451288</t>
  </si>
  <si>
    <t>A0451289</t>
  </si>
  <si>
    <t>R248Q</t>
  </si>
  <si>
    <t>A0451290</t>
  </si>
  <si>
    <t>A0451291</t>
  </si>
  <si>
    <t>A0451292</t>
  </si>
  <si>
    <t>Q393K</t>
  </si>
  <si>
    <t>I254T</t>
  </si>
  <si>
    <t>A0451293</t>
  </si>
  <si>
    <t>A0451294</t>
  </si>
  <si>
    <t>A0451295</t>
  </si>
  <si>
    <t>Q199*</t>
  </si>
  <si>
    <t>G&gt;GC</t>
  </si>
  <si>
    <t>R112fs</t>
  </si>
  <si>
    <t>A&gt;AT</t>
  </si>
  <si>
    <t>N1929fs</t>
  </si>
  <si>
    <t>Q165*</t>
  </si>
  <si>
    <t>A0451296</t>
  </si>
  <si>
    <t>P27A</t>
  </si>
  <si>
    <t>A0451297</t>
  </si>
  <si>
    <t>A0451298</t>
  </si>
  <si>
    <t>P1469L</t>
  </si>
  <si>
    <t>KIT</t>
  </si>
  <si>
    <t>R372G</t>
  </si>
  <si>
    <t>L1205V</t>
  </si>
  <si>
    <t>L1351V</t>
  </si>
  <si>
    <t>R196*</t>
  </si>
  <si>
    <t>L769V</t>
  </si>
  <si>
    <t>Q2009Q</t>
  </si>
  <si>
    <t>A0451299</t>
  </si>
  <si>
    <t>A0451300</t>
  </si>
  <si>
    <t>A0451301</t>
  </si>
  <si>
    <t>A0451302</t>
  </si>
  <si>
    <t>A0451303</t>
  </si>
  <si>
    <t>A0451304</t>
  </si>
  <si>
    <t>H179Y</t>
  </si>
  <si>
    <t>TAGAC&gt;T</t>
  </si>
  <si>
    <t>D415fs</t>
  </si>
  <si>
    <t>A0451305</t>
  </si>
  <si>
    <t>A0451306</t>
  </si>
  <si>
    <t>A0451307</t>
  </si>
  <si>
    <t>ROS1</t>
  </si>
  <si>
    <t>V2125L</t>
  </si>
  <si>
    <t>V81F</t>
  </si>
  <si>
    <t>FGFR2</t>
  </si>
  <si>
    <t>E679*</t>
  </si>
  <si>
    <t>R342*</t>
  </si>
  <si>
    <t>P707P</t>
  </si>
  <si>
    <t>MLH1</t>
  </si>
  <si>
    <t>S459L</t>
  </si>
  <si>
    <t>A0451308</t>
  </si>
  <si>
    <t>A0451309</t>
  </si>
  <si>
    <t>A0451310</t>
  </si>
  <si>
    <t>S37F</t>
  </si>
  <si>
    <t>C&gt;CTG</t>
  </si>
  <si>
    <t>E336fs</t>
  </si>
  <si>
    <t>R273H</t>
  </si>
  <si>
    <t>R249W</t>
  </si>
  <si>
    <t>T125T</t>
  </si>
  <si>
    <t>P151S</t>
  </si>
  <si>
    <t>A0451311</t>
  </si>
  <si>
    <t>A0451312</t>
  </si>
  <si>
    <t>R273C</t>
  </si>
  <si>
    <t>mVAF_A</t>
  </si>
  <si>
    <t>m_VAF_B</t>
  </si>
  <si>
    <t>ctDNA_mVAF_%change_A_to_B</t>
  </si>
  <si>
    <t>Trial_ID</t>
  </si>
  <si>
    <t>ctDNA_level_change</t>
  </si>
  <si>
    <t>74_gene_variants_tracked</t>
  </si>
  <si>
    <t>University of Cambridge_CALIBRATION_Guardant360_Variants_Tracked</t>
  </si>
  <si>
    <t>Study_ID</t>
  </si>
  <si>
    <t>Cancertype</t>
  </si>
  <si>
    <t>CALIBRATION</t>
  </si>
  <si>
    <t>Oesophageal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</si>
</sst>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24"/>
      <color rgb="FFFFFF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theme="3"/>
      </top>
      <bottom/>
      <diagonal/>
    </border>
    <border>
      <left style="dotted">
        <color theme="0" tint="-4.9989318521683403E-2"/>
      </left>
      <right style="dotted">
        <color theme="0" tint="-4.9989318521683403E-2"/>
      </right>
      <top/>
      <bottom/>
      <diagonal/>
    </border>
    <border>
      <left style="dotted">
        <color theme="0" tint="-4.9989318521683403E-2"/>
      </left>
      <right style="dotted">
        <color theme="0" tint="-4.9989318521683403E-2"/>
      </right>
      <top/>
      <bottom style="medium">
        <color theme="3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theme="3"/>
      </top>
      <bottom style="medium">
        <color theme="3"/>
      </bottom>
      <diagonal/>
    </border>
    <border>
      <left/>
      <right style="dotted">
        <color theme="0" tint="-4.9989318521683403E-2"/>
      </right>
      <top/>
      <bottom/>
      <diagonal/>
    </border>
    <border>
      <left style="dotted">
        <color theme="0" tint="-4.9989318521683403E-2"/>
      </left>
      <right/>
      <top/>
      <bottom/>
      <diagonal/>
    </border>
    <border>
      <left/>
      <right style="dotted">
        <color theme="0" tint="-4.9989318521683403E-2"/>
      </right>
      <top style="medium">
        <color theme="3"/>
      </top>
      <bottom/>
      <diagonal/>
    </border>
    <border>
      <left style="dotted">
        <color theme="0" tint="-4.9989318521683403E-2"/>
      </left>
      <right/>
      <top style="medium">
        <color theme="3"/>
      </top>
      <bottom/>
      <diagonal/>
    </border>
    <border>
      <left/>
      <right style="dotted">
        <color theme="0" tint="-4.9989318521683403E-2"/>
      </right>
      <top/>
      <bottom style="medium">
        <color theme="3"/>
      </bottom>
      <diagonal/>
    </border>
    <border>
      <left style="dotted">
        <color theme="0" tint="-4.9989318521683403E-2"/>
      </left>
      <right/>
      <top/>
      <bottom style="medium">
        <color theme="3"/>
      </bottom>
      <diagonal/>
    </border>
    <border>
      <left/>
      <right style="dotted">
        <color theme="0" tint="-4.9989318521683403E-2"/>
      </right>
      <top style="medium">
        <color theme="3"/>
      </top>
      <bottom style="medium">
        <color theme="3"/>
      </bottom>
      <diagonal/>
    </border>
    <border>
      <left style="dotted">
        <color theme="0" tint="-4.9989318521683403E-2"/>
      </left>
      <right/>
      <top style="medium">
        <color theme="3"/>
      </top>
      <bottom style="medium">
        <color theme="3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2" fillId="2" borderId="0" xfId="1" applyFont="1" applyAlignment="1">
      <alignment horizontal="center" vertical="center"/>
    </xf>
  </cellXfs>
  <cellStyles count="2">
    <cellStyle name="Accent1" xfId="1" builtinId="29"/>
    <cellStyle name="Normal" xfId="0" builtinId="0"/>
  </cellStyles>
  <dxfs count="24"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/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alignment horizontal="center" vertical="center" textRotation="0" wrapText="0" indent="0" justifyLastLine="0" shrinkToFit="0" readingOrder="0"/>
      <border diagonalUp="0" diagonalDown="0">
        <left style="dotted">
          <color theme="0" tint="-4.9989318521683403E-2"/>
        </left>
        <right style="dotted">
          <color theme="0" tint="-4.9989318521683403E-2"/>
        </right>
        <vertical style="dotted">
          <color theme="0" tint="-4.9989318521683403E-2"/>
        </vertical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 style="dotted">
          <color theme="0" tint="-4.9989318521683403E-2"/>
        </right>
        <top/>
        <bottom style="medium">
          <color theme="3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 style="dotted">
          <color theme="0" tint="-4.9989318521683403E-2"/>
        </right>
        <top/>
        <bottom style="medium">
          <color theme="3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dotted">
          <color theme="0" tint="-4.9989318521683403E-2"/>
        </right>
        <vertical style="dotted">
          <color theme="0" tint="-4.9989318521683403E-2"/>
        </vertical>
      </border>
    </dxf>
    <dxf>
      <border diagonalUp="0" diagonalDown="0">
        <left style="medium">
          <color theme="3"/>
        </left>
        <right style="medium">
          <color theme="3"/>
        </right>
        <top style="medium">
          <color theme="3"/>
        </top>
        <bottom style="medium">
          <color theme="3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176F04-F7C7-6449-8C45-91C63CE0CF52}" name="Table3" displayName="Table3" ref="A2:U166" totalsRowShown="0" headerRowDxfId="23" dataDxfId="22" tableBorderDxfId="21">
  <autoFilter ref="A2:U166" xr:uid="{B3176F04-F7C7-6449-8C45-91C63CE0CF52}"/>
  <tableColumns count="21">
    <tableColumn id="1" xr3:uid="{CFA73E41-9391-664E-ADB2-DD4008C84440}" name="Study_ID" dataDxfId="20"/>
    <tableColumn id="21" xr3:uid="{53B01FCA-9835-5643-A570-88677FF1A1ED}" name="Cancertype" dataDxfId="19"/>
    <tableColumn id="20" xr3:uid="{6BB4C6DF-5B61-C641-BC1B-66C65E06E581}" name="Trial_ID" dataDxfId="18"/>
    <tableColumn id="2" xr3:uid="{F12166D5-28EC-DE4B-8AA6-0C1BC8762BB1}" name="GHRequestID_A" dataDxfId="17"/>
    <tableColumn id="3" xr3:uid="{B83CDD23-A083-4340-B76D-BA5B10A9D926}" name="Visit_name_A" dataDxfId="16"/>
    <tableColumn id="4" xr3:uid="{63D645BD-D370-7346-ABF6-B0885EA9FAD4}" name="Visit_name_B" dataDxfId="15"/>
    <tableColumn id="5" xr3:uid="{C4F33E9A-3C12-3347-B1E1-2A7FDA256450}" name="GHRequestID_B" dataDxfId="14"/>
    <tableColumn id="6" xr3:uid="{6DA7BAEA-0B4D-8443-9946-65DEE0DB37D6}" name="Chromosome" dataDxfId="13"/>
    <tableColumn id="7" xr3:uid="{C8C78864-0D3F-264E-8647-8C8B8DB78609}" name="Position" dataDxfId="12"/>
    <tableColumn id="8" xr3:uid="{D78227EC-F063-934A-92DC-4ECDC8FAEABD}" name="Gene" dataDxfId="11"/>
    <tableColumn id="9" xr3:uid="{D971DE65-0C10-9840-A05A-34FEA07C870E}" name="Mut_nt" dataDxfId="10"/>
    <tableColumn id="10" xr3:uid="{C4F35FD2-1343-D840-A390-4556FA083035}" name="Mut_aa" dataDxfId="9"/>
    <tableColumn id="11" xr3:uid="{BFEFFC69-E22A-F046-A6FC-3B5EF4EDF971}" name="Fusion_gene_b" dataDxfId="8"/>
    <tableColumn id="12" xr3:uid="{1C1A046E-905C-8745-B5C3-603C78A09AEC}" name="Somatic_status" dataDxfId="7"/>
    <tableColumn id="13" xr3:uid="{9F5EF833-0740-2948-A3F9-02B33E299376}" name="Percentage_A" dataDxfId="6"/>
    <tableColumn id="14" xr3:uid="{AE72BEA0-CE48-B347-A3E9-0B34CF2C4128}" name="mVAF_A" dataDxfId="5"/>
    <tableColumn id="15" xr3:uid="{44A54981-50EC-3349-9C6F-9C220367E656}" name="Percentage_B" dataDxfId="4"/>
    <tableColumn id="16" xr3:uid="{CFFD3F1F-5C87-D541-93AA-85F992A528D0}" name="m_VAF_B" dataDxfId="3"/>
    <tableColumn id="17" xr3:uid="{97020675-65CD-E241-B677-DE45B5720212}" name="ctDNA_mVAF_%change_A_to_B" dataDxfId="2"/>
    <tableColumn id="18" xr3:uid="{219FD01C-EF34-0144-B28A-B132A638B137}" name="ctDNA_level_change" dataDxfId="1"/>
    <tableColumn id="19" xr3:uid="{DA067425-7151-1240-AD53-31A7144F2A38}" name="74_gene_variants_tracked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DEC4-DC63-BC4D-8CB4-C504915DF8D0}">
  <dimension ref="A1:U166"/>
  <sheetViews>
    <sheetView tabSelected="1" topLeftCell="H1" workbookViewId="0">
      <selection activeCell="U2" sqref="U2"/>
    </sheetView>
  </sheetViews>
  <sheetFormatPr baseColWidth="10" defaultRowHeight="16" x14ac:dyDescent="0.2"/>
  <cols>
    <col min="1" max="1" width="13.33203125" style="1" bestFit="1" customWidth="1"/>
    <col min="2" max="2" width="15.6640625" style="1" bestFit="1" customWidth="1"/>
    <col min="3" max="3" width="13.33203125" style="1" bestFit="1" customWidth="1"/>
    <col min="4" max="4" width="19.5" style="1" bestFit="1" customWidth="1"/>
    <col min="5" max="6" width="17.5" style="1" bestFit="1" customWidth="1"/>
    <col min="7" max="7" width="19.5" style="1" bestFit="1" customWidth="1"/>
    <col min="8" max="8" width="17.5" style="1" bestFit="1" customWidth="1"/>
    <col min="9" max="9" width="13" style="1" bestFit="1" customWidth="1"/>
    <col min="10" max="10" width="10.5" style="1" bestFit="1" customWidth="1"/>
    <col min="11" max="11" width="28.1640625" style="1" bestFit="1" customWidth="1"/>
    <col min="12" max="12" width="12.1640625" style="1" bestFit="1" customWidth="1"/>
    <col min="13" max="13" width="18.33203125" style="1" bestFit="1" customWidth="1"/>
    <col min="14" max="14" width="19.1640625" style="1" bestFit="1" customWidth="1"/>
    <col min="15" max="15" width="17.6640625" style="1" bestFit="1" customWidth="1"/>
    <col min="16" max="16" width="13.1640625" style="1" bestFit="1" customWidth="1"/>
    <col min="17" max="17" width="17.6640625" style="1" bestFit="1" customWidth="1"/>
    <col min="18" max="18" width="14" style="1" bestFit="1" customWidth="1"/>
    <col min="19" max="19" width="32.83203125" style="1" bestFit="1" customWidth="1"/>
    <col min="20" max="20" width="23.33203125" style="1" bestFit="1" customWidth="1"/>
    <col min="21" max="21" width="28" style="1" bestFit="1" customWidth="1"/>
  </cols>
  <sheetData>
    <row r="1" spans="1:21" ht="32" x14ac:dyDescent="0.2">
      <c r="A1" s="28" t="s">
        <v>234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17" thickBot="1" x14ac:dyDescent="0.25">
      <c r="A2" s="1" t="s">
        <v>235</v>
      </c>
      <c r="B2" s="1" t="s">
        <v>236</v>
      </c>
      <c r="C2" s="1" t="s">
        <v>231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228</v>
      </c>
      <c r="Q2" s="1" t="s">
        <v>12</v>
      </c>
      <c r="R2" s="1" t="s">
        <v>229</v>
      </c>
      <c r="S2" s="1" t="s">
        <v>230</v>
      </c>
      <c r="T2" s="1" t="s">
        <v>232</v>
      </c>
      <c r="U2" s="1" t="s">
        <v>233</v>
      </c>
    </row>
    <row r="3" spans="1:21" x14ac:dyDescent="0.2">
      <c r="A3" s="15" t="s">
        <v>237</v>
      </c>
      <c r="B3" s="15" t="s">
        <v>238</v>
      </c>
      <c r="C3" s="15">
        <v>1001</v>
      </c>
      <c r="D3" s="2" t="s">
        <v>13</v>
      </c>
      <c r="E3" s="2" t="s">
        <v>14</v>
      </c>
      <c r="F3" s="2" t="s">
        <v>15</v>
      </c>
      <c r="G3" s="2" t="s">
        <v>16</v>
      </c>
      <c r="H3" s="2">
        <v>3</v>
      </c>
      <c r="I3" s="2">
        <v>41266113</v>
      </c>
      <c r="J3" s="2" t="s">
        <v>17</v>
      </c>
      <c r="K3" s="2" t="s">
        <v>18</v>
      </c>
      <c r="L3" s="2" t="s">
        <v>19</v>
      </c>
      <c r="M3" s="2"/>
      <c r="N3" s="2" t="s">
        <v>20</v>
      </c>
      <c r="O3" s="2">
        <v>3.73</v>
      </c>
      <c r="P3" s="3">
        <f>AVERAGE(O3:O5)</f>
        <v>6.3533333333333344</v>
      </c>
      <c r="Q3" s="2">
        <v>3.79</v>
      </c>
      <c r="R3" s="3">
        <f>AVERAGE(Q3:Q5)</f>
        <v>6.16</v>
      </c>
      <c r="S3" s="3">
        <f>(1-(R3/P3))*100</f>
        <v>3.0430220356768234</v>
      </c>
      <c r="T3" s="2" t="str">
        <f>IF(S3&gt;0,"Decrease","Increase")</f>
        <v>Decrease</v>
      </c>
      <c r="U3" s="16">
        <f>COUNT(O3:O5)</f>
        <v>3</v>
      </c>
    </row>
    <row r="4" spans="1:21" x14ac:dyDescent="0.2">
      <c r="A4" s="12" t="s">
        <v>237</v>
      </c>
      <c r="B4" s="12" t="s">
        <v>238</v>
      </c>
      <c r="C4" s="12">
        <v>1001</v>
      </c>
      <c r="D4" s="4" t="s">
        <v>13</v>
      </c>
      <c r="E4" s="4" t="s">
        <v>14</v>
      </c>
      <c r="F4" s="4" t="s">
        <v>15</v>
      </c>
      <c r="G4" s="4" t="s">
        <v>16</v>
      </c>
      <c r="H4" s="4">
        <v>5</v>
      </c>
      <c r="I4" s="4">
        <v>112178794</v>
      </c>
      <c r="J4" s="4" t="s">
        <v>21</v>
      </c>
      <c r="K4" s="4" t="s">
        <v>22</v>
      </c>
      <c r="L4" s="4" t="s">
        <v>23</v>
      </c>
      <c r="M4" s="4"/>
      <c r="N4" s="4" t="s">
        <v>20</v>
      </c>
      <c r="O4" s="4">
        <v>0.61</v>
      </c>
      <c r="P4" s="4"/>
      <c r="Q4" s="4">
        <v>0.17</v>
      </c>
      <c r="R4" s="4"/>
      <c r="S4" s="4"/>
      <c r="T4" s="4"/>
      <c r="U4" s="14"/>
    </row>
    <row r="5" spans="1:21" ht="17" thickBot="1" x14ac:dyDescent="0.25">
      <c r="A5" s="17" t="s">
        <v>237</v>
      </c>
      <c r="B5" s="17" t="s">
        <v>238</v>
      </c>
      <c r="C5" s="17">
        <v>1001</v>
      </c>
      <c r="D5" s="5" t="s">
        <v>13</v>
      </c>
      <c r="E5" s="5" t="s">
        <v>14</v>
      </c>
      <c r="F5" s="5" t="s">
        <v>15</v>
      </c>
      <c r="G5" s="5" t="s">
        <v>16</v>
      </c>
      <c r="H5" s="5">
        <v>17</v>
      </c>
      <c r="I5" s="5">
        <v>7578530</v>
      </c>
      <c r="J5" s="5" t="s">
        <v>24</v>
      </c>
      <c r="K5" s="5" t="s">
        <v>25</v>
      </c>
      <c r="L5" s="5" t="s">
        <v>26</v>
      </c>
      <c r="M5" s="5"/>
      <c r="N5" s="5" t="s">
        <v>20</v>
      </c>
      <c r="O5" s="5">
        <v>14.72</v>
      </c>
      <c r="P5" s="5"/>
      <c r="Q5" s="5">
        <v>14.52</v>
      </c>
      <c r="R5" s="5"/>
      <c r="S5" s="5"/>
      <c r="T5" s="5"/>
      <c r="U5" s="18"/>
    </row>
    <row r="6" spans="1:21" x14ac:dyDescent="0.2">
      <c r="A6" s="19" t="s">
        <v>237</v>
      </c>
      <c r="B6" s="19" t="s">
        <v>238</v>
      </c>
      <c r="C6" s="19">
        <v>1002</v>
      </c>
      <c r="D6" s="6" t="s">
        <v>27</v>
      </c>
      <c r="E6" s="6" t="s">
        <v>14</v>
      </c>
      <c r="F6" s="6" t="s">
        <v>15</v>
      </c>
      <c r="G6" s="6" t="s">
        <v>28</v>
      </c>
      <c r="H6" s="6">
        <v>17</v>
      </c>
      <c r="I6" s="6">
        <v>7578551</v>
      </c>
      <c r="J6" s="6" t="s">
        <v>24</v>
      </c>
      <c r="K6" s="6" t="s">
        <v>29</v>
      </c>
      <c r="L6" s="6" t="s">
        <v>30</v>
      </c>
      <c r="M6" s="6"/>
      <c r="N6" s="6" t="s">
        <v>20</v>
      </c>
      <c r="O6" s="6">
        <v>3.02</v>
      </c>
      <c r="P6" s="7">
        <f>AVERAGE(O6:O9)</f>
        <v>1.4700000000000002</v>
      </c>
      <c r="Q6" s="6">
        <v>1.27</v>
      </c>
      <c r="R6" s="7">
        <f>AVERAGE(Q6:Q9)</f>
        <v>0.65249999999999997</v>
      </c>
      <c r="S6" s="7">
        <f>(1-(R6/P6))*100</f>
        <v>55.612244897959194</v>
      </c>
      <c r="T6" s="6" t="str">
        <f>IF(S6&gt;0,"Decrease","Increase")</f>
        <v>Decrease</v>
      </c>
      <c r="U6" s="20">
        <f>COUNT(O6:O9)</f>
        <v>4</v>
      </c>
    </row>
    <row r="7" spans="1:21" x14ac:dyDescent="0.2">
      <c r="A7" s="21" t="s">
        <v>237</v>
      </c>
      <c r="B7" s="21" t="s">
        <v>238</v>
      </c>
      <c r="C7" s="21">
        <v>1002</v>
      </c>
      <c r="D7" s="8" t="s">
        <v>27</v>
      </c>
      <c r="E7" s="8" t="s">
        <v>14</v>
      </c>
      <c r="F7" s="8" t="s">
        <v>15</v>
      </c>
      <c r="G7" s="8" t="s">
        <v>28</v>
      </c>
      <c r="H7" s="8" t="s">
        <v>31</v>
      </c>
      <c r="I7" s="8">
        <v>66765047</v>
      </c>
      <c r="J7" s="8" t="s">
        <v>32</v>
      </c>
      <c r="K7" s="8" t="s">
        <v>33</v>
      </c>
      <c r="L7" s="8" t="s">
        <v>34</v>
      </c>
      <c r="M7" s="8"/>
      <c r="N7" s="8" t="s">
        <v>20</v>
      </c>
      <c r="O7" s="8">
        <v>0.72</v>
      </c>
      <c r="P7" s="8"/>
      <c r="Q7" s="8">
        <v>0.96</v>
      </c>
      <c r="R7" s="8"/>
      <c r="S7" s="8"/>
      <c r="T7" s="8"/>
      <c r="U7" s="22"/>
    </row>
    <row r="8" spans="1:21" x14ac:dyDescent="0.2">
      <c r="A8" s="21" t="s">
        <v>237</v>
      </c>
      <c r="B8" s="21" t="s">
        <v>238</v>
      </c>
      <c r="C8" s="21">
        <v>1002</v>
      </c>
      <c r="D8" s="8" t="s">
        <v>27</v>
      </c>
      <c r="E8" s="8" t="s">
        <v>14</v>
      </c>
      <c r="F8" s="8" t="s">
        <v>15</v>
      </c>
      <c r="G8" s="8" t="s">
        <v>28</v>
      </c>
      <c r="H8" s="8">
        <v>18</v>
      </c>
      <c r="I8" s="8">
        <v>48591918</v>
      </c>
      <c r="J8" s="8" t="s">
        <v>35</v>
      </c>
      <c r="K8" s="8" t="s">
        <v>36</v>
      </c>
      <c r="L8" s="8" t="s">
        <v>37</v>
      </c>
      <c r="M8" s="8"/>
      <c r="N8" s="8" t="s">
        <v>20</v>
      </c>
      <c r="O8" s="8">
        <v>0</v>
      </c>
      <c r="P8" s="8"/>
      <c r="Q8" s="8">
        <v>0.38</v>
      </c>
      <c r="R8" s="8"/>
      <c r="S8" s="8"/>
      <c r="T8" s="8"/>
      <c r="U8" s="22"/>
    </row>
    <row r="9" spans="1:21" ht="17" thickBot="1" x14ac:dyDescent="0.25">
      <c r="A9" s="23" t="s">
        <v>237</v>
      </c>
      <c r="B9" s="23" t="s">
        <v>238</v>
      </c>
      <c r="C9" s="23">
        <v>1002</v>
      </c>
      <c r="D9" s="9" t="s">
        <v>27</v>
      </c>
      <c r="E9" s="9" t="s">
        <v>14</v>
      </c>
      <c r="F9" s="9" t="s">
        <v>15</v>
      </c>
      <c r="G9" s="9" t="s">
        <v>28</v>
      </c>
      <c r="H9" s="9">
        <v>8</v>
      </c>
      <c r="I9" s="9">
        <v>38271265</v>
      </c>
      <c r="J9" s="9" t="s">
        <v>38</v>
      </c>
      <c r="K9" s="9" t="s">
        <v>33</v>
      </c>
      <c r="L9" s="9" t="s">
        <v>39</v>
      </c>
      <c r="M9" s="9"/>
      <c r="N9" s="9" t="s">
        <v>20</v>
      </c>
      <c r="O9" s="9">
        <v>2.14</v>
      </c>
      <c r="P9" s="9"/>
      <c r="Q9" s="9">
        <v>0</v>
      </c>
      <c r="R9" s="9"/>
      <c r="S9" s="9"/>
      <c r="T9" s="9"/>
      <c r="U9" s="24"/>
    </row>
    <row r="10" spans="1:21" x14ac:dyDescent="0.2">
      <c r="A10" s="15" t="s">
        <v>237</v>
      </c>
      <c r="B10" s="15" t="s">
        <v>238</v>
      </c>
      <c r="C10" s="15">
        <v>1002</v>
      </c>
      <c r="D10" s="2" t="s">
        <v>27</v>
      </c>
      <c r="E10" s="2" t="s">
        <v>14</v>
      </c>
      <c r="F10" s="2" t="s">
        <v>40</v>
      </c>
      <c r="G10" s="2" t="s">
        <v>41</v>
      </c>
      <c r="H10" s="2">
        <v>8</v>
      </c>
      <c r="I10" s="2">
        <v>38271265</v>
      </c>
      <c r="J10" s="2" t="s">
        <v>38</v>
      </c>
      <c r="K10" s="2" t="s">
        <v>33</v>
      </c>
      <c r="L10" s="2" t="s">
        <v>39</v>
      </c>
      <c r="M10" s="2"/>
      <c r="N10" s="2" t="s">
        <v>20</v>
      </c>
      <c r="O10" s="2">
        <v>2.14</v>
      </c>
      <c r="P10" s="3">
        <f>AVERAGE(O10:O16)</f>
        <v>0.87</v>
      </c>
      <c r="Q10" s="2">
        <v>2.0499999999999998</v>
      </c>
      <c r="R10" s="3">
        <f>AVERAGE(Q10:Q16)</f>
        <v>1.361428571428571</v>
      </c>
      <c r="S10" s="3">
        <f>(1-(R10/P10))*100</f>
        <v>-56.486042692939201</v>
      </c>
      <c r="T10" s="2" t="str">
        <f>IF(S10&gt;0,"Decrease","Increase")</f>
        <v>Increase</v>
      </c>
      <c r="U10" s="16">
        <f>COUNT(O10:O16)</f>
        <v>7</v>
      </c>
    </row>
    <row r="11" spans="1:21" x14ac:dyDescent="0.2">
      <c r="A11" s="12" t="s">
        <v>237</v>
      </c>
      <c r="B11" s="12" t="s">
        <v>238</v>
      </c>
      <c r="C11" s="12">
        <v>1002</v>
      </c>
      <c r="D11" s="4" t="s">
        <v>27</v>
      </c>
      <c r="E11" s="4" t="s">
        <v>14</v>
      </c>
      <c r="F11" s="4" t="s">
        <v>40</v>
      </c>
      <c r="G11" s="4" t="s">
        <v>41</v>
      </c>
      <c r="H11" s="4">
        <v>8</v>
      </c>
      <c r="I11" s="4">
        <v>38271528</v>
      </c>
      <c r="J11" s="4" t="s">
        <v>38</v>
      </c>
      <c r="K11" s="4" t="s">
        <v>33</v>
      </c>
      <c r="L11" s="4" t="s">
        <v>42</v>
      </c>
      <c r="M11" s="4"/>
      <c r="N11" s="4" t="s">
        <v>20</v>
      </c>
      <c r="O11" s="4">
        <v>0.21</v>
      </c>
      <c r="P11" s="4"/>
      <c r="Q11" s="4">
        <v>0.56999999999999995</v>
      </c>
      <c r="R11" s="4"/>
      <c r="S11" s="4"/>
      <c r="T11" s="4"/>
      <c r="U11" s="14"/>
    </row>
    <row r="12" spans="1:21" x14ac:dyDescent="0.2">
      <c r="A12" s="12" t="s">
        <v>237</v>
      </c>
      <c r="B12" s="12" t="s">
        <v>238</v>
      </c>
      <c r="C12" s="12">
        <v>1002</v>
      </c>
      <c r="D12" s="4" t="s">
        <v>27</v>
      </c>
      <c r="E12" s="4" t="s">
        <v>14</v>
      </c>
      <c r="F12" s="4" t="s">
        <v>40</v>
      </c>
      <c r="G12" s="4" t="s">
        <v>41</v>
      </c>
      <c r="H12" s="4">
        <v>17</v>
      </c>
      <c r="I12" s="4">
        <v>7578551</v>
      </c>
      <c r="J12" s="4" t="s">
        <v>24</v>
      </c>
      <c r="K12" s="4" t="s">
        <v>29</v>
      </c>
      <c r="L12" s="4" t="s">
        <v>30</v>
      </c>
      <c r="M12" s="4"/>
      <c r="N12" s="4" t="s">
        <v>20</v>
      </c>
      <c r="O12" s="4">
        <v>3.02</v>
      </c>
      <c r="P12" s="4"/>
      <c r="Q12" s="4">
        <v>3.03</v>
      </c>
      <c r="R12" s="4"/>
      <c r="S12" s="4"/>
      <c r="T12" s="4"/>
      <c r="U12" s="14"/>
    </row>
    <row r="13" spans="1:21" x14ac:dyDescent="0.2">
      <c r="A13" s="12" t="s">
        <v>237</v>
      </c>
      <c r="B13" s="12" t="s">
        <v>238</v>
      </c>
      <c r="C13" s="12">
        <v>1002</v>
      </c>
      <c r="D13" s="4" t="s">
        <v>27</v>
      </c>
      <c r="E13" s="4" t="s">
        <v>14</v>
      </c>
      <c r="F13" s="4" t="s">
        <v>40</v>
      </c>
      <c r="G13" s="4" t="s">
        <v>41</v>
      </c>
      <c r="H13" s="4" t="s">
        <v>31</v>
      </c>
      <c r="I13" s="4">
        <v>66765047</v>
      </c>
      <c r="J13" s="4" t="s">
        <v>32</v>
      </c>
      <c r="K13" s="4" t="s">
        <v>33</v>
      </c>
      <c r="L13" s="4" t="s">
        <v>34</v>
      </c>
      <c r="M13" s="4"/>
      <c r="N13" s="4" t="s">
        <v>20</v>
      </c>
      <c r="O13" s="4">
        <v>0.72</v>
      </c>
      <c r="P13" s="4"/>
      <c r="Q13" s="4">
        <v>2.04</v>
      </c>
      <c r="R13" s="4"/>
      <c r="S13" s="4"/>
      <c r="T13" s="4"/>
      <c r="U13" s="14"/>
    </row>
    <row r="14" spans="1:21" x14ac:dyDescent="0.2">
      <c r="A14" s="12" t="s">
        <v>237</v>
      </c>
      <c r="B14" s="12" t="s">
        <v>238</v>
      </c>
      <c r="C14" s="12">
        <v>1002</v>
      </c>
      <c r="D14" s="4" t="s">
        <v>27</v>
      </c>
      <c r="E14" s="4" t="s">
        <v>14</v>
      </c>
      <c r="F14" s="4" t="s">
        <v>40</v>
      </c>
      <c r="G14" s="4" t="s">
        <v>41</v>
      </c>
      <c r="H14" s="4">
        <v>3</v>
      </c>
      <c r="I14" s="4">
        <v>41266113</v>
      </c>
      <c r="J14" s="4" t="s">
        <v>17</v>
      </c>
      <c r="K14" s="4" t="s">
        <v>18</v>
      </c>
      <c r="L14" s="4" t="s">
        <v>19</v>
      </c>
      <c r="M14" s="4"/>
      <c r="N14" s="4" t="s">
        <v>20</v>
      </c>
      <c r="O14" s="4">
        <v>0</v>
      </c>
      <c r="P14" s="4"/>
      <c r="Q14" s="4">
        <v>0.51</v>
      </c>
      <c r="R14" s="4"/>
      <c r="S14" s="4"/>
      <c r="T14" s="4"/>
      <c r="U14" s="14"/>
    </row>
    <row r="15" spans="1:21" x14ac:dyDescent="0.2">
      <c r="A15" s="12" t="s">
        <v>237</v>
      </c>
      <c r="B15" s="12" t="s">
        <v>238</v>
      </c>
      <c r="C15" s="12">
        <v>1002</v>
      </c>
      <c r="D15" s="4" t="s">
        <v>27</v>
      </c>
      <c r="E15" s="4" t="s">
        <v>14</v>
      </c>
      <c r="F15" s="4" t="s">
        <v>40</v>
      </c>
      <c r="G15" s="4" t="s">
        <v>41</v>
      </c>
      <c r="H15" s="4">
        <v>18</v>
      </c>
      <c r="I15" s="4">
        <v>48591888</v>
      </c>
      <c r="J15" s="4" t="s">
        <v>35</v>
      </c>
      <c r="K15" s="4" t="s">
        <v>43</v>
      </c>
      <c r="L15" s="4" t="s">
        <v>44</v>
      </c>
      <c r="M15" s="4"/>
      <c r="N15" s="4" t="s">
        <v>20</v>
      </c>
      <c r="O15" s="4">
        <v>0</v>
      </c>
      <c r="P15" s="4"/>
      <c r="Q15" s="4">
        <v>0.54</v>
      </c>
      <c r="R15" s="4"/>
      <c r="S15" s="4"/>
      <c r="T15" s="4"/>
      <c r="U15" s="14"/>
    </row>
    <row r="16" spans="1:21" ht="17" thickBot="1" x14ac:dyDescent="0.25">
      <c r="A16" s="17" t="s">
        <v>237</v>
      </c>
      <c r="B16" s="17" t="s">
        <v>238</v>
      </c>
      <c r="C16" s="17">
        <v>1002</v>
      </c>
      <c r="D16" s="5" t="s">
        <v>27</v>
      </c>
      <c r="E16" s="5" t="s">
        <v>14</v>
      </c>
      <c r="F16" s="5" t="s">
        <v>40</v>
      </c>
      <c r="G16" s="5" t="s">
        <v>41</v>
      </c>
      <c r="H16" s="5">
        <v>18</v>
      </c>
      <c r="I16" s="5">
        <v>48591918</v>
      </c>
      <c r="J16" s="5" t="s">
        <v>35</v>
      </c>
      <c r="K16" s="5" t="s">
        <v>36</v>
      </c>
      <c r="L16" s="5" t="s">
        <v>37</v>
      </c>
      <c r="M16" s="5"/>
      <c r="N16" s="5" t="s">
        <v>20</v>
      </c>
      <c r="O16" s="5">
        <v>0</v>
      </c>
      <c r="P16" s="5"/>
      <c r="Q16" s="5">
        <v>0.79</v>
      </c>
      <c r="R16" s="5"/>
      <c r="S16" s="5"/>
      <c r="T16" s="5"/>
      <c r="U16" s="18"/>
    </row>
    <row r="17" spans="1:21" ht="17" thickBot="1" x14ac:dyDescent="0.25">
      <c r="A17" s="25" t="s">
        <v>237</v>
      </c>
      <c r="B17" s="25" t="s">
        <v>238</v>
      </c>
      <c r="C17" s="25">
        <v>1003</v>
      </c>
      <c r="D17" s="10" t="s">
        <v>52</v>
      </c>
      <c r="E17" s="10" t="s">
        <v>14</v>
      </c>
      <c r="F17" s="10" t="s">
        <v>15</v>
      </c>
      <c r="G17" s="10" t="s">
        <v>53</v>
      </c>
      <c r="H17" s="10">
        <v>17</v>
      </c>
      <c r="I17" s="10">
        <v>7578469</v>
      </c>
      <c r="J17" s="10" t="s">
        <v>24</v>
      </c>
      <c r="K17" s="10" t="s">
        <v>50</v>
      </c>
      <c r="L17" s="10" t="s">
        <v>54</v>
      </c>
      <c r="M17" s="10"/>
      <c r="N17" s="10" t="s">
        <v>20</v>
      </c>
      <c r="O17" s="10">
        <v>13.86</v>
      </c>
      <c r="P17" s="11">
        <f>AVERAGE(O17)</f>
        <v>13.86</v>
      </c>
      <c r="Q17" s="10">
        <v>29.47</v>
      </c>
      <c r="R17" s="11">
        <f>AVERAGE(Q17)</f>
        <v>29.47</v>
      </c>
      <c r="S17" s="11">
        <f>(1-(R17/P17))*100</f>
        <v>-112.62626262626263</v>
      </c>
      <c r="T17" s="10" t="str">
        <f>IF(S17&gt;0,"Decrease","Increase")</f>
        <v>Increase</v>
      </c>
      <c r="U17" s="26">
        <f>COUNT(P17)</f>
        <v>1</v>
      </c>
    </row>
    <row r="18" spans="1:21" ht="17" thickBot="1" x14ac:dyDescent="0.25">
      <c r="A18" s="17" t="s">
        <v>237</v>
      </c>
      <c r="B18" s="17" t="s">
        <v>238</v>
      </c>
      <c r="C18" s="17">
        <v>1003</v>
      </c>
      <c r="D18" s="5" t="s">
        <v>52</v>
      </c>
      <c r="E18" s="5" t="s">
        <v>14</v>
      </c>
      <c r="F18" s="5" t="s">
        <v>40</v>
      </c>
      <c r="G18" s="5" t="s">
        <v>55</v>
      </c>
      <c r="H18" s="5">
        <v>17</v>
      </c>
      <c r="I18" s="5">
        <v>7578469</v>
      </c>
      <c r="J18" s="5" t="s">
        <v>24</v>
      </c>
      <c r="K18" s="5" t="s">
        <v>50</v>
      </c>
      <c r="L18" s="5" t="s">
        <v>54</v>
      </c>
      <c r="M18" s="5"/>
      <c r="N18" s="5" t="s">
        <v>20</v>
      </c>
      <c r="O18" s="5">
        <v>13.86</v>
      </c>
      <c r="P18" s="27">
        <f>AVERAGE(O18)</f>
        <v>13.86</v>
      </c>
      <c r="Q18" s="5">
        <v>27.87</v>
      </c>
      <c r="R18" s="27">
        <f>AVERAGE(Q18)</f>
        <v>27.87</v>
      </c>
      <c r="S18" s="27">
        <f>(1-(R18/P18))*100</f>
        <v>-101.0822510822511</v>
      </c>
      <c r="T18" s="5" t="str">
        <f>IF(S18&gt;0,"Decrease","Increase")</f>
        <v>Increase</v>
      </c>
      <c r="U18" s="18">
        <f>COUNT(O18)</f>
        <v>1</v>
      </c>
    </row>
    <row r="19" spans="1:21" x14ac:dyDescent="0.2">
      <c r="A19" s="19" t="s">
        <v>237</v>
      </c>
      <c r="B19" s="19" t="s">
        <v>238</v>
      </c>
      <c r="C19" s="19">
        <v>1004</v>
      </c>
      <c r="D19" s="6" t="s">
        <v>45</v>
      </c>
      <c r="E19" s="6" t="s">
        <v>14</v>
      </c>
      <c r="F19" s="6" t="s">
        <v>15</v>
      </c>
      <c r="G19" s="6" t="s">
        <v>46</v>
      </c>
      <c r="H19" s="6">
        <v>10</v>
      </c>
      <c r="I19" s="6">
        <v>43610118</v>
      </c>
      <c r="J19" s="6" t="s">
        <v>47</v>
      </c>
      <c r="K19" s="6" t="s">
        <v>36</v>
      </c>
      <c r="L19" s="6" t="s">
        <v>48</v>
      </c>
      <c r="M19" s="6"/>
      <c r="N19" s="6" t="s">
        <v>20</v>
      </c>
      <c r="O19" s="6">
        <v>5</v>
      </c>
      <c r="P19" s="7">
        <f>AVERAGE(O19:O20)</f>
        <v>14.105</v>
      </c>
      <c r="Q19" s="6">
        <v>1.43</v>
      </c>
      <c r="R19" s="7">
        <f>AVERAGE(Q19:Q20)</f>
        <v>11.92</v>
      </c>
      <c r="S19" s="7">
        <f>(1-(R19/P19))*100</f>
        <v>15.490960652250973</v>
      </c>
      <c r="T19" s="6" t="str">
        <f>IF(S19&gt;0,"Decrease","Increase")</f>
        <v>Decrease</v>
      </c>
      <c r="U19" s="20">
        <f>COUNT(O19:O20)</f>
        <v>2</v>
      </c>
    </row>
    <row r="20" spans="1:21" ht="17" thickBot="1" x14ac:dyDescent="0.25">
      <c r="A20" s="23" t="s">
        <v>237</v>
      </c>
      <c r="B20" s="23" t="s">
        <v>238</v>
      </c>
      <c r="C20" s="23">
        <v>1004</v>
      </c>
      <c r="D20" s="9" t="s">
        <v>45</v>
      </c>
      <c r="E20" s="9" t="s">
        <v>14</v>
      </c>
      <c r="F20" s="9" t="s">
        <v>15</v>
      </c>
      <c r="G20" s="9" t="s">
        <v>46</v>
      </c>
      <c r="H20" s="9">
        <v>12</v>
      </c>
      <c r="I20" s="9">
        <v>25398284</v>
      </c>
      <c r="J20" s="9" t="s">
        <v>49</v>
      </c>
      <c r="K20" s="9" t="s">
        <v>50</v>
      </c>
      <c r="L20" s="9" t="s">
        <v>51</v>
      </c>
      <c r="M20" s="9"/>
      <c r="N20" s="9" t="s">
        <v>20</v>
      </c>
      <c r="O20" s="9">
        <v>23.21</v>
      </c>
      <c r="P20" s="9"/>
      <c r="Q20" s="9">
        <v>22.41</v>
      </c>
      <c r="R20" s="9"/>
      <c r="S20" s="9"/>
      <c r="T20" s="9"/>
      <c r="U20" s="24"/>
    </row>
    <row r="21" spans="1:21" x14ac:dyDescent="0.2">
      <c r="A21" s="15" t="s">
        <v>237</v>
      </c>
      <c r="B21" s="15" t="s">
        <v>238</v>
      </c>
      <c r="C21" s="15">
        <v>1006</v>
      </c>
      <c r="D21" s="2" t="s">
        <v>56</v>
      </c>
      <c r="E21" s="2" t="s">
        <v>14</v>
      </c>
      <c r="F21" s="2" t="s">
        <v>15</v>
      </c>
      <c r="G21" s="2" t="s">
        <v>57</v>
      </c>
      <c r="H21" s="2">
        <v>5</v>
      </c>
      <c r="I21" s="2">
        <v>112174814</v>
      </c>
      <c r="J21" s="2" t="s">
        <v>21</v>
      </c>
      <c r="K21" s="2" t="s">
        <v>36</v>
      </c>
      <c r="L21" s="2" t="s">
        <v>58</v>
      </c>
      <c r="M21" s="2"/>
      <c r="N21" s="2" t="s">
        <v>20</v>
      </c>
      <c r="O21" s="2">
        <v>14.03</v>
      </c>
      <c r="P21" s="3">
        <f>AVERAGE(O21:O23)</f>
        <v>11.133333333333333</v>
      </c>
      <c r="Q21" s="2">
        <v>11.52</v>
      </c>
      <c r="R21" s="3">
        <f>AVERAGE(Q21:Q23)</f>
        <v>9.7666666666666657</v>
      </c>
      <c r="S21" s="3">
        <f>(1-(R21/P21))*100</f>
        <v>12.27544910179641</v>
      </c>
      <c r="T21" s="2" t="str">
        <f>IF(S21&gt;0,"Decrease","Increase")</f>
        <v>Decrease</v>
      </c>
      <c r="U21" s="16">
        <f>COUNT(O21:O23)</f>
        <v>3</v>
      </c>
    </row>
    <row r="22" spans="1:21" x14ac:dyDescent="0.2">
      <c r="A22" s="12" t="s">
        <v>237</v>
      </c>
      <c r="B22" s="12" t="s">
        <v>238</v>
      </c>
      <c r="C22" s="12">
        <v>1006</v>
      </c>
      <c r="D22" s="4" t="s">
        <v>56</v>
      </c>
      <c r="E22" s="4" t="s">
        <v>14</v>
      </c>
      <c r="F22" s="4" t="s">
        <v>15</v>
      </c>
      <c r="G22" s="4" t="s">
        <v>57</v>
      </c>
      <c r="H22" s="4">
        <v>17</v>
      </c>
      <c r="I22" s="4">
        <v>7579343</v>
      </c>
      <c r="J22" s="4" t="s">
        <v>24</v>
      </c>
      <c r="K22" s="4" t="s">
        <v>59</v>
      </c>
      <c r="L22" s="4" t="s">
        <v>60</v>
      </c>
      <c r="M22" s="4"/>
      <c r="N22" s="4" t="s">
        <v>20</v>
      </c>
      <c r="O22" s="4">
        <v>15.3</v>
      </c>
      <c r="P22" s="4"/>
      <c r="Q22" s="4">
        <v>13.86</v>
      </c>
      <c r="R22" s="4"/>
      <c r="S22" s="4"/>
      <c r="T22" s="4"/>
      <c r="U22" s="14"/>
    </row>
    <row r="23" spans="1:21" ht="17" thickBot="1" x14ac:dyDescent="0.25">
      <c r="A23" s="17" t="s">
        <v>237</v>
      </c>
      <c r="B23" s="17" t="s">
        <v>238</v>
      </c>
      <c r="C23" s="17">
        <v>1006</v>
      </c>
      <c r="D23" s="5" t="s">
        <v>56</v>
      </c>
      <c r="E23" s="5" t="s">
        <v>14</v>
      </c>
      <c r="F23" s="5" t="s">
        <v>15</v>
      </c>
      <c r="G23" s="5" t="s">
        <v>57</v>
      </c>
      <c r="H23" s="5">
        <v>17</v>
      </c>
      <c r="I23" s="5">
        <v>37883168</v>
      </c>
      <c r="J23" s="5" t="s">
        <v>61</v>
      </c>
      <c r="K23" s="5" t="s">
        <v>62</v>
      </c>
      <c r="L23" s="5" t="s">
        <v>63</v>
      </c>
      <c r="M23" s="5"/>
      <c r="N23" s="5" t="s">
        <v>20</v>
      </c>
      <c r="O23" s="5">
        <v>4.07</v>
      </c>
      <c r="P23" s="5"/>
      <c r="Q23" s="5">
        <v>3.92</v>
      </c>
      <c r="R23" s="5"/>
      <c r="S23" s="5"/>
      <c r="T23" s="5"/>
      <c r="U23" s="18"/>
    </row>
    <row r="24" spans="1:21" x14ac:dyDescent="0.2">
      <c r="A24" s="19" t="s">
        <v>237</v>
      </c>
      <c r="B24" s="19" t="s">
        <v>238</v>
      </c>
      <c r="C24" s="19">
        <v>1006</v>
      </c>
      <c r="D24" s="6" t="s">
        <v>56</v>
      </c>
      <c r="E24" s="6" t="s">
        <v>14</v>
      </c>
      <c r="F24" s="6" t="s">
        <v>40</v>
      </c>
      <c r="G24" s="6" t="s">
        <v>64</v>
      </c>
      <c r="H24" s="6">
        <v>5</v>
      </c>
      <c r="I24" s="6">
        <v>112174814</v>
      </c>
      <c r="J24" s="6" t="s">
        <v>21</v>
      </c>
      <c r="K24" s="6" t="s">
        <v>36</v>
      </c>
      <c r="L24" s="6" t="s">
        <v>58</v>
      </c>
      <c r="M24" s="6"/>
      <c r="N24" s="6" t="s">
        <v>20</v>
      </c>
      <c r="O24" s="6">
        <v>14.03</v>
      </c>
      <c r="P24" s="7">
        <f>AVERAGE(O24:O26)</f>
        <v>11.133333333333333</v>
      </c>
      <c r="Q24" s="6">
        <v>4.34</v>
      </c>
      <c r="R24" s="7">
        <f>AVERAGE(Q24:Q26)</f>
        <v>3.44</v>
      </c>
      <c r="S24" s="7">
        <f>(1-(R24/P24))*100</f>
        <v>69.101796407185631</v>
      </c>
      <c r="T24" s="6" t="str">
        <f>IF(S24&gt;0,"Decrease","Increase")</f>
        <v>Decrease</v>
      </c>
      <c r="U24" s="20">
        <f>COUNT(O24:O26)</f>
        <v>3</v>
      </c>
    </row>
    <row r="25" spans="1:21" x14ac:dyDescent="0.2">
      <c r="A25" s="21" t="s">
        <v>237</v>
      </c>
      <c r="B25" s="21" t="s">
        <v>238</v>
      </c>
      <c r="C25" s="21">
        <v>1006</v>
      </c>
      <c r="D25" s="8" t="s">
        <v>56</v>
      </c>
      <c r="E25" s="8" t="s">
        <v>14</v>
      </c>
      <c r="F25" s="8" t="s">
        <v>40</v>
      </c>
      <c r="G25" s="8" t="s">
        <v>64</v>
      </c>
      <c r="H25" s="8">
        <v>17</v>
      </c>
      <c r="I25" s="8">
        <v>7579343</v>
      </c>
      <c r="J25" s="8" t="s">
        <v>24</v>
      </c>
      <c r="K25" s="8" t="s">
        <v>59</v>
      </c>
      <c r="L25" s="8" t="s">
        <v>60</v>
      </c>
      <c r="M25" s="8"/>
      <c r="N25" s="8" t="s">
        <v>20</v>
      </c>
      <c r="O25" s="8">
        <v>15.3</v>
      </c>
      <c r="P25" s="8"/>
      <c r="Q25" s="8">
        <v>4.4400000000000004</v>
      </c>
      <c r="R25" s="8"/>
      <c r="S25" s="8"/>
      <c r="T25" s="8"/>
      <c r="U25" s="22"/>
    </row>
    <row r="26" spans="1:21" ht="17" thickBot="1" x14ac:dyDescent="0.25">
      <c r="A26" s="23" t="s">
        <v>237</v>
      </c>
      <c r="B26" s="23" t="s">
        <v>238</v>
      </c>
      <c r="C26" s="23">
        <v>1006</v>
      </c>
      <c r="D26" s="9" t="s">
        <v>56</v>
      </c>
      <c r="E26" s="9" t="s">
        <v>14</v>
      </c>
      <c r="F26" s="9" t="s">
        <v>40</v>
      </c>
      <c r="G26" s="9" t="s">
        <v>64</v>
      </c>
      <c r="H26" s="9">
        <v>17</v>
      </c>
      <c r="I26" s="9">
        <v>37883168</v>
      </c>
      <c r="J26" s="9" t="s">
        <v>61</v>
      </c>
      <c r="K26" s="9" t="s">
        <v>62</v>
      </c>
      <c r="L26" s="9" t="s">
        <v>63</v>
      </c>
      <c r="M26" s="9"/>
      <c r="N26" s="9" t="s">
        <v>20</v>
      </c>
      <c r="O26" s="9">
        <v>4.07</v>
      </c>
      <c r="P26" s="9"/>
      <c r="Q26" s="9">
        <v>1.54</v>
      </c>
      <c r="R26" s="9"/>
      <c r="S26" s="9"/>
      <c r="T26" s="9"/>
      <c r="U26" s="24"/>
    </row>
    <row r="27" spans="1:21" x14ac:dyDescent="0.2">
      <c r="A27" s="15" t="s">
        <v>237</v>
      </c>
      <c r="B27" s="15" t="s">
        <v>238</v>
      </c>
      <c r="C27" s="15">
        <v>1007</v>
      </c>
      <c r="D27" s="2" t="s">
        <v>65</v>
      </c>
      <c r="E27" s="2" t="s">
        <v>14</v>
      </c>
      <c r="F27" s="2" t="s">
        <v>40</v>
      </c>
      <c r="G27" s="2" t="s">
        <v>66</v>
      </c>
      <c r="H27" s="2">
        <v>17</v>
      </c>
      <c r="I27" s="2">
        <v>7577120</v>
      </c>
      <c r="J27" s="2" t="s">
        <v>24</v>
      </c>
      <c r="K27" s="2" t="s">
        <v>50</v>
      </c>
      <c r="L27" s="2" t="s">
        <v>67</v>
      </c>
      <c r="M27" s="2"/>
      <c r="N27" s="2" t="s">
        <v>20</v>
      </c>
      <c r="O27" s="2">
        <v>1.1399999999999999</v>
      </c>
      <c r="P27" s="3">
        <f>AVERAGE(O27:O28)</f>
        <v>0.56999999999999995</v>
      </c>
      <c r="Q27" s="2">
        <v>1.23</v>
      </c>
      <c r="R27" s="3">
        <f>AVERAGE(Q27:Q28)</f>
        <v>0.875</v>
      </c>
      <c r="S27" s="3">
        <f>(1-(R27/P27))*100</f>
        <v>-53.508771929824576</v>
      </c>
      <c r="T27" s="2" t="str">
        <f>IF(S27&gt;0,"Decrease","Increase")</f>
        <v>Increase</v>
      </c>
      <c r="U27" s="16">
        <f>COUNT(O27:O28)</f>
        <v>2</v>
      </c>
    </row>
    <row r="28" spans="1:21" ht="17" thickBot="1" x14ac:dyDescent="0.25">
      <c r="A28" s="17" t="s">
        <v>237</v>
      </c>
      <c r="B28" s="17" t="s">
        <v>238</v>
      </c>
      <c r="C28" s="17">
        <v>1007</v>
      </c>
      <c r="D28" s="5" t="s">
        <v>65</v>
      </c>
      <c r="E28" s="5" t="s">
        <v>14</v>
      </c>
      <c r="F28" s="5" t="s">
        <v>40</v>
      </c>
      <c r="G28" s="5" t="s">
        <v>66</v>
      </c>
      <c r="H28" s="5">
        <v>12</v>
      </c>
      <c r="I28" s="5">
        <v>25380212</v>
      </c>
      <c r="J28" s="5" t="s">
        <v>49</v>
      </c>
      <c r="K28" s="5" t="s">
        <v>29</v>
      </c>
      <c r="L28" s="5" t="s">
        <v>68</v>
      </c>
      <c r="M28" s="5"/>
      <c r="N28" s="5" t="s">
        <v>20</v>
      </c>
      <c r="O28" s="5">
        <v>0</v>
      </c>
      <c r="P28" s="5"/>
      <c r="Q28" s="5">
        <v>0.52</v>
      </c>
      <c r="R28" s="5"/>
      <c r="S28" s="5"/>
      <c r="T28" s="5"/>
      <c r="U28" s="18"/>
    </row>
    <row r="29" spans="1:21" x14ac:dyDescent="0.2">
      <c r="A29" s="19" t="s">
        <v>237</v>
      </c>
      <c r="B29" s="19" t="s">
        <v>238</v>
      </c>
      <c r="C29" s="19">
        <v>1010</v>
      </c>
      <c r="D29" s="6" t="s">
        <v>69</v>
      </c>
      <c r="E29" s="6" t="s">
        <v>14</v>
      </c>
      <c r="F29" s="6" t="s">
        <v>15</v>
      </c>
      <c r="G29" s="6" t="s">
        <v>70</v>
      </c>
      <c r="H29" s="6">
        <v>1</v>
      </c>
      <c r="I29" s="6">
        <v>27105736</v>
      </c>
      <c r="J29" s="6" t="s">
        <v>71</v>
      </c>
      <c r="K29" s="6" t="s">
        <v>43</v>
      </c>
      <c r="L29" s="6" t="s">
        <v>72</v>
      </c>
      <c r="M29" s="6"/>
      <c r="N29" s="6" t="s">
        <v>20</v>
      </c>
      <c r="O29" s="6">
        <v>0.43</v>
      </c>
      <c r="P29" s="7">
        <f>AVERAGE(O29:O55)</f>
        <v>5.4499999999999984</v>
      </c>
      <c r="Q29" s="6">
        <v>0.4</v>
      </c>
      <c r="R29" s="7">
        <f>AVERAGE(Q29:Q55)</f>
        <v>5.1074074074074076</v>
      </c>
      <c r="S29" s="7">
        <f>(1-(R29/P29))*100</f>
        <v>6.2861026163778089</v>
      </c>
      <c r="T29" s="6" t="str">
        <f>IF(S29&gt;0,"Decrease","Increase")</f>
        <v>Decrease</v>
      </c>
      <c r="U29" s="20">
        <f>COUNT(O29:O55)</f>
        <v>27</v>
      </c>
    </row>
    <row r="30" spans="1:21" x14ac:dyDescent="0.2">
      <c r="A30" s="21" t="s">
        <v>237</v>
      </c>
      <c r="B30" s="21" t="s">
        <v>238</v>
      </c>
      <c r="C30" s="21">
        <v>1010</v>
      </c>
      <c r="D30" s="8" t="s">
        <v>69</v>
      </c>
      <c r="E30" s="8" t="s">
        <v>14</v>
      </c>
      <c r="F30" s="8" t="s">
        <v>15</v>
      </c>
      <c r="G30" s="8" t="s">
        <v>70</v>
      </c>
      <c r="H30" s="8">
        <v>3</v>
      </c>
      <c r="I30" s="8">
        <v>178938826</v>
      </c>
      <c r="J30" s="8" t="s">
        <v>73</v>
      </c>
      <c r="K30" s="8" t="s">
        <v>74</v>
      </c>
      <c r="L30" s="8" t="s">
        <v>75</v>
      </c>
      <c r="M30" s="8"/>
      <c r="N30" s="8" t="s">
        <v>20</v>
      </c>
      <c r="O30" s="8">
        <v>7.63</v>
      </c>
      <c r="P30" s="8"/>
      <c r="Q30" s="8">
        <v>7.57</v>
      </c>
      <c r="R30" s="8"/>
      <c r="S30" s="8"/>
      <c r="T30" s="8"/>
      <c r="U30" s="22"/>
    </row>
    <row r="31" spans="1:21" x14ac:dyDescent="0.2">
      <c r="A31" s="21" t="s">
        <v>237</v>
      </c>
      <c r="B31" s="21" t="s">
        <v>238</v>
      </c>
      <c r="C31" s="21">
        <v>1010</v>
      </c>
      <c r="D31" s="8" t="s">
        <v>69</v>
      </c>
      <c r="E31" s="8" t="s">
        <v>14</v>
      </c>
      <c r="F31" s="8" t="s">
        <v>15</v>
      </c>
      <c r="G31" s="8" t="s">
        <v>70</v>
      </c>
      <c r="H31" s="8">
        <v>4</v>
      </c>
      <c r="I31" s="8">
        <v>55139837</v>
      </c>
      <c r="J31" s="8" t="s">
        <v>76</v>
      </c>
      <c r="K31" s="8" t="s">
        <v>36</v>
      </c>
      <c r="L31" s="8" t="s">
        <v>77</v>
      </c>
      <c r="M31" s="8"/>
      <c r="N31" s="8" t="s">
        <v>20</v>
      </c>
      <c r="O31" s="8">
        <v>2.8</v>
      </c>
      <c r="P31" s="8"/>
      <c r="Q31" s="8">
        <v>2.75</v>
      </c>
      <c r="R31" s="8"/>
      <c r="S31" s="8"/>
      <c r="T31" s="8"/>
      <c r="U31" s="22"/>
    </row>
    <row r="32" spans="1:21" x14ac:dyDescent="0.2">
      <c r="A32" s="21" t="s">
        <v>237</v>
      </c>
      <c r="B32" s="21" t="s">
        <v>238</v>
      </c>
      <c r="C32" s="21">
        <v>1010</v>
      </c>
      <c r="D32" s="8" t="s">
        <v>69</v>
      </c>
      <c r="E32" s="8" t="s">
        <v>14</v>
      </c>
      <c r="F32" s="8" t="s">
        <v>15</v>
      </c>
      <c r="G32" s="8" t="s">
        <v>70</v>
      </c>
      <c r="H32" s="8">
        <v>4</v>
      </c>
      <c r="I32" s="8">
        <v>55161351</v>
      </c>
      <c r="J32" s="8" t="s">
        <v>76</v>
      </c>
      <c r="K32" s="8" t="s">
        <v>78</v>
      </c>
      <c r="L32" s="8" t="s">
        <v>79</v>
      </c>
      <c r="M32" s="8"/>
      <c r="N32" s="8" t="s">
        <v>20</v>
      </c>
      <c r="O32" s="8">
        <v>0.28000000000000003</v>
      </c>
      <c r="P32" s="8"/>
      <c r="Q32" s="8">
        <v>0.21</v>
      </c>
      <c r="R32" s="8"/>
      <c r="S32" s="8"/>
      <c r="T32" s="8"/>
      <c r="U32" s="22"/>
    </row>
    <row r="33" spans="1:21" x14ac:dyDescent="0.2">
      <c r="A33" s="21" t="s">
        <v>237</v>
      </c>
      <c r="B33" s="21" t="s">
        <v>238</v>
      </c>
      <c r="C33" s="21">
        <v>1010</v>
      </c>
      <c r="D33" s="8" t="s">
        <v>69</v>
      </c>
      <c r="E33" s="8" t="s">
        <v>14</v>
      </c>
      <c r="F33" s="8" t="s">
        <v>15</v>
      </c>
      <c r="G33" s="8" t="s">
        <v>70</v>
      </c>
      <c r="H33" s="8">
        <v>4</v>
      </c>
      <c r="I33" s="8">
        <v>153244155</v>
      </c>
      <c r="J33" s="8" t="s">
        <v>80</v>
      </c>
      <c r="K33" s="8" t="s">
        <v>81</v>
      </c>
      <c r="L33" s="8" t="s">
        <v>82</v>
      </c>
      <c r="M33" s="8"/>
      <c r="N33" s="8" t="s">
        <v>20</v>
      </c>
      <c r="O33" s="8">
        <v>3.42</v>
      </c>
      <c r="P33" s="8"/>
      <c r="Q33" s="8">
        <v>2.96</v>
      </c>
      <c r="R33" s="8"/>
      <c r="S33" s="8"/>
      <c r="T33" s="8"/>
      <c r="U33" s="22"/>
    </row>
    <row r="34" spans="1:21" x14ac:dyDescent="0.2">
      <c r="A34" s="21" t="s">
        <v>237</v>
      </c>
      <c r="B34" s="21" t="s">
        <v>238</v>
      </c>
      <c r="C34" s="21">
        <v>1010</v>
      </c>
      <c r="D34" s="8" t="s">
        <v>69</v>
      </c>
      <c r="E34" s="8" t="s">
        <v>14</v>
      </c>
      <c r="F34" s="8" t="s">
        <v>15</v>
      </c>
      <c r="G34" s="8" t="s">
        <v>70</v>
      </c>
      <c r="H34" s="8">
        <v>4</v>
      </c>
      <c r="I34" s="8">
        <v>153247291</v>
      </c>
      <c r="J34" s="8" t="s">
        <v>80</v>
      </c>
      <c r="K34" s="8" t="s">
        <v>29</v>
      </c>
      <c r="L34" s="8" t="s">
        <v>83</v>
      </c>
      <c r="M34" s="8"/>
      <c r="N34" s="8" t="s">
        <v>20</v>
      </c>
      <c r="O34" s="8">
        <v>0.26</v>
      </c>
      <c r="P34" s="8"/>
      <c r="Q34" s="8">
        <v>0.35</v>
      </c>
      <c r="R34" s="8"/>
      <c r="S34" s="8"/>
      <c r="T34" s="8"/>
      <c r="U34" s="22"/>
    </row>
    <row r="35" spans="1:21" x14ac:dyDescent="0.2">
      <c r="A35" s="21" t="s">
        <v>237</v>
      </c>
      <c r="B35" s="21" t="s">
        <v>238</v>
      </c>
      <c r="C35" s="21">
        <v>1010</v>
      </c>
      <c r="D35" s="8" t="s">
        <v>69</v>
      </c>
      <c r="E35" s="8" t="s">
        <v>14</v>
      </c>
      <c r="F35" s="8" t="s">
        <v>15</v>
      </c>
      <c r="G35" s="8" t="s">
        <v>70</v>
      </c>
      <c r="H35" s="8">
        <v>5</v>
      </c>
      <c r="I35" s="8">
        <v>1294913</v>
      </c>
      <c r="J35" s="8" t="s">
        <v>84</v>
      </c>
      <c r="K35" s="8" t="s">
        <v>36</v>
      </c>
      <c r="L35" s="8" t="s">
        <v>85</v>
      </c>
      <c r="M35" s="8"/>
      <c r="N35" s="8" t="s">
        <v>20</v>
      </c>
      <c r="O35" s="8">
        <v>0.15</v>
      </c>
      <c r="P35" s="8"/>
      <c r="Q35" s="8">
        <v>0.24</v>
      </c>
      <c r="R35" s="8"/>
      <c r="S35" s="8"/>
      <c r="T35" s="8"/>
      <c r="U35" s="22"/>
    </row>
    <row r="36" spans="1:21" x14ac:dyDescent="0.2">
      <c r="A36" s="21" t="s">
        <v>237</v>
      </c>
      <c r="B36" s="21" t="s">
        <v>238</v>
      </c>
      <c r="C36" s="21">
        <v>1010</v>
      </c>
      <c r="D36" s="8" t="s">
        <v>69</v>
      </c>
      <c r="E36" s="8" t="s">
        <v>14</v>
      </c>
      <c r="F36" s="8" t="s">
        <v>15</v>
      </c>
      <c r="G36" s="8" t="s">
        <v>70</v>
      </c>
      <c r="H36" s="8">
        <v>6</v>
      </c>
      <c r="I36" s="8">
        <v>152420067</v>
      </c>
      <c r="J36" s="8" t="s">
        <v>86</v>
      </c>
      <c r="K36" s="8" t="s">
        <v>87</v>
      </c>
      <c r="L36" s="8" t="s">
        <v>88</v>
      </c>
      <c r="M36" s="8"/>
      <c r="N36" s="8" t="s">
        <v>20</v>
      </c>
      <c r="O36" s="8">
        <v>0.21</v>
      </c>
      <c r="P36" s="8"/>
      <c r="Q36" s="8">
        <v>0.25</v>
      </c>
      <c r="R36" s="8"/>
      <c r="S36" s="8"/>
      <c r="T36" s="8"/>
      <c r="U36" s="22"/>
    </row>
    <row r="37" spans="1:21" x14ac:dyDescent="0.2">
      <c r="A37" s="21" t="s">
        <v>237</v>
      </c>
      <c r="B37" s="21" t="s">
        <v>238</v>
      </c>
      <c r="C37" s="21">
        <v>1010</v>
      </c>
      <c r="D37" s="8" t="s">
        <v>69</v>
      </c>
      <c r="E37" s="8" t="s">
        <v>14</v>
      </c>
      <c r="F37" s="8" t="s">
        <v>15</v>
      </c>
      <c r="G37" s="8" t="s">
        <v>70</v>
      </c>
      <c r="H37" s="8">
        <v>7</v>
      </c>
      <c r="I37" s="8">
        <v>92300789</v>
      </c>
      <c r="J37" s="8" t="s">
        <v>89</v>
      </c>
      <c r="K37" s="8" t="s">
        <v>87</v>
      </c>
      <c r="L37" s="8" t="s">
        <v>90</v>
      </c>
      <c r="M37" s="8"/>
      <c r="N37" s="8" t="s">
        <v>20</v>
      </c>
      <c r="O37" s="8">
        <v>0.87</v>
      </c>
      <c r="P37" s="8"/>
      <c r="Q37" s="8">
        <v>1.02</v>
      </c>
      <c r="R37" s="8"/>
      <c r="S37" s="8"/>
      <c r="T37" s="8"/>
      <c r="U37" s="22"/>
    </row>
    <row r="38" spans="1:21" x14ac:dyDescent="0.2">
      <c r="A38" s="21" t="s">
        <v>237</v>
      </c>
      <c r="B38" s="21" t="s">
        <v>238</v>
      </c>
      <c r="C38" s="21">
        <v>1010</v>
      </c>
      <c r="D38" s="8" t="s">
        <v>69</v>
      </c>
      <c r="E38" s="8" t="s">
        <v>14</v>
      </c>
      <c r="F38" s="8" t="s">
        <v>15</v>
      </c>
      <c r="G38" s="8" t="s">
        <v>70</v>
      </c>
      <c r="H38" s="8">
        <v>7</v>
      </c>
      <c r="I38" s="8">
        <v>116411614</v>
      </c>
      <c r="J38" s="8" t="s">
        <v>91</v>
      </c>
      <c r="K38" s="8" t="s">
        <v>36</v>
      </c>
      <c r="L38" s="8" t="s">
        <v>92</v>
      </c>
      <c r="M38" s="8"/>
      <c r="N38" s="8" t="s">
        <v>20</v>
      </c>
      <c r="O38" s="8">
        <v>0.44</v>
      </c>
      <c r="P38" s="8"/>
      <c r="Q38" s="8">
        <v>0.84</v>
      </c>
      <c r="R38" s="8"/>
      <c r="S38" s="8"/>
      <c r="T38" s="8"/>
      <c r="U38" s="22"/>
    </row>
    <row r="39" spans="1:21" x14ac:dyDescent="0.2">
      <c r="A39" s="21" t="s">
        <v>237</v>
      </c>
      <c r="B39" s="21" t="s">
        <v>238</v>
      </c>
      <c r="C39" s="21">
        <v>1010</v>
      </c>
      <c r="D39" s="8" t="s">
        <v>69</v>
      </c>
      <c r="E39" s="8" t="s">
        <v>14</v>
      </c>
      <c r="F39" s="8" t="s">
        <v>15</v>
      </c>
      <c r="G39" s="8" t="s">
        <v>70</v>
      </c>
      <c r="H39" s="8">
        <v>7</v>
      </c>
      <c r="I39" s="8">
        <v>116435723</v>
      </c>
      <c r="J39" s="8" t="s">
        <v>91</v>
      </c>
      <c r="K39" s="8" t="s">
        <v>93</v>
      </c>
      <c r="L39" s="8" t="s">
        <v>94</v>
      </c>
      <c r="M39" s="8"/>
      <c r="N39" s="8" t="s">
        <v>20</v>
      </c>
      <c r="O39" s="8">
        <v>20.51</v>
      </c>
      <c r="P39" s="8"/>
      <c r="Q39" s="8">
        <v>17.670000000000002</v>
      </c>
      <c r="R39" s="8"/>
      <c r="S39" s="8"/>
      <c r="T39" s="8"/>
      <c r="U39" s="22"/>
    </row>
    <row r="40" spans="1:21" x14ac:dyDescent="0.2">
      <c r="A40" s="21" t="s">
        <v>237</v>
      </c>
      <c r="B40" s="21" t="s">
        <v>238</v>
      </c>
      <c r="C40" s="21">
        <v>1010</v>
      </c>
      <c r="D40" s="8" t="s">
        <v>69</v>
      </c>
      <c r="E40" s="8" t="s">
        <v>14</v>
      </c>
      <c r="F40" s="8" t="s">
        <v>15</v>
      </c>
      <c r="G40" s="8" t="s">
        <v>70</v>
      </c>
      <c r="H40" s="8">
        <v>7</v>
      </c>
      <c r="I40" s="8">
        <v>140534671</v>
      </c>
      <c r="J40" s="8" t="s">
        <v>95</v>
      </c>
      <c r="K40" s="8" t="s">
        <v>33</v>
      </c>
      <c r="L40" s="8" t="s">
        <v>96</v>
      </c>
      <c r="M40" s="8"/>
      <c r="N40" s="8" t="s">
        <v>20</v>
      </c>
      <c r="O40" s="8">
        <v>1.24</v>
      </c>
      <c r="P40" s="8"/>
      <c r="Q40" s="8">
        <v>0.62</v>
      </c>
      <c r="R40" s="8"/>
      <c r="S40" s="8"/>
      <c r="T40" s="8"/>
      <c r="U40" s="22"/>
    </row>
    <row r="41" spans="1:21" x14ac:dyDescent="0.2">
      <c r="A41" s="21" t="s">
        <v>237</v>
      </c>
      <c r="B41" s="21" t="s">
        <v>238</v>
      </c>
      <c r="C41" s="21">
        <v>1010</v>
      </c>
      <c r="D41" s="8" t="s">
        <v>69</v>
      </c>
      <c r="E41" s="8" t="s">
        <v>14</v>
      </c>
      <c r="F41" s="8" t="s">
        <v>15</v>
      </c>
      <c r="G41" s="8" t="s">
        <v>70</v>
      </c>
      <c r="H41" s="8">
        <v>7</v>
      </c>
      <c r="I41" s="8">
        <v>140549977</v>
      </c>
      <c r="J41" s="8" t="s">
        <v>95</v>
      </c>
      <c r="K41" s="8" t="s">
        <v>36</v>
      </c>
      <c r="L41" s="8" t="s">
        <v>97</v>
      </c>
      <c r="M41" s="8"/>
      <c r="N41" s="8" t="s">
        <v>20</v>
      </c>
      <c r="O41" s="8">
        <v>23.4</v>
      </c>
      <c r="P41" s="8"/>
      <c r="Q41" s="8">
        <v>25.02</v>
      </c>
      <c r="R41" s="8"/>
      <c r="S41" s="8"/>
      <c r="T41" s="8"/>
      <c r="U41" s="22"/>
    </row>
    <row r="42" spans="1:21" x14ac:dyDescent="0.2">
      <c r="A42" s="21" t="s">
        <v>237</v>
      </c>
      <c r="B42" s="21" t="s">
        <v>238</v>
      </c>
      <c r="C42" s="21">
        <v>1010</v>
      </c>
      <c r="D42" s="8" t="s">
        <v>69</v>
      </c>
      <c r="E42" s="8" t="s">
        <v>14</v>
      </c>
      <c r="F42" s="8" t="s">
        <v>15</v>
      </c>
      <c r="G42" s="8" t="s">
        <v>70</v>
      </c>
      <c r="H42" s="8">
        <v>9</v>
      </c>
      <c r="I42" s="8">
        <v>135781249</v>
      </c>
      <c r="J42" s="8" t="s">
        <v>98</v>
      </c>
      <c r="K42" s="8" t="s">
        <v>33</v>
      </c>
      <c r="L42" s="8" t="s">
        <v>99</v>
      </c>
      <c r="M42" s="8"/>
      <c r="N42" s="8" t="s">
        <v>20</v>
      </c>
      <c r="O42" s="8">
        <v>4.0999999999999996</v>
      </c>
      <c r="P42" s="8"/>
      <c r="Q42" s="8">
        <v>4.1500000000000004</v>
      </c>
      <c r="R42" s="8"/>
      <c r="S42" s="8"/>
      <c r="T42" s="8"/>
      <c r="U42" s="22"/>
    </row>
    <row r="43" spans="1:21" x14ac:dyDescent="0.2">
      <c r="A43" s="21" t="s">
        <v>237</v>
      </c>
      <c r="B43" s="21" t="s">
        <v>238</v>
      </c>
      <c r="C43" s="21">
        <v>1010</v>
      </c>
      <c r="D43" s="8" t="s">
        <v>69</v>
      </c>
      <c r="E43" s="8" t="s">
        <v>14</v>
      </c>
      <c r="F43" s="8" t="s">
        <v>15</v>
      </c>
      <c r="G43" s="8" t="s">
        <v>70</v>
      </c>
      <c r="H43" s="8">
        <v>9</v>
      </c>
      <c r="I43" s="8">
        <v>139412387</v>
      </c>
      <c r="J43" s="8" t="s">
        <v>100</v>
      </c>
      <c r="K43" s="8" t="s">
        <v>36</v>
      </c>
      <c r="L43" s="8" t="s">
        <v>101</v>
      </c>
      <c r="M43" s="8"/>
      <c r="N43" s="8" t="s">
        <v>20</v>
      </c>
      <c r="O43" s="8">
        <v>24.28</v>
      </c>
      <c r="P43" s="8"/>
      <c r="Q43" s="8">
        <v>22.9</v>
      </c>
      <c r="R43" s="8"/>
      <c r="S43" s="8"/>
      <c r="T43" s="8"/>
      <c r="U43" s="22"/>
    </row>
    <row r="44" spans="1:21" x14ac:dyDescent="0.2">
      <c r="A44" s="21" t="s">
        <v>237</v>
      </c>
      <c r="B44" s="21" t="s">
        <v>238</v>
      </c>
      <c r="C44" s="21">
        <v>1010</v>
      </c>
      <c r="D44" s="8" t="s">
        <v>69</v>
      </c>
      <c r="E44" s="8" t="s">
        <v>14</v>
      </c>
      <c r="F44" s="8" t="s">
        <v>15</v>
      </c>
      <c r="G44" s="8" t="s">
        <v>70</v>
      </c>
      <c r="H44" s="8">
        <v>10</v>
      </c>
      <c r="I44" s="8">
        <v>89711900</v>
      </c>
      <c r="J44" s="8" t="s">
        <v>102</v>
      </c>
      <c r="K44" s="8" t="s">
        <v>33</v>
      </c>
      <c r="L44" s="8" t="s">
        <v>103</v>
      </c>
      <c r="M44" s="8"/>
      <c r="N44" s="8" t="s">
        <v>20</v>
      </c>
      <c r="O44" s="8">
        <v>0.19</v>
      </c>
      <c r="P44" s="8"/>
      <c r="Q44" s="8">
        <v>0.72</v>
      </c>
      <c r="R44" s="8"/>
      <c r="S44" s="8"/>
      <c r="T44" s="8"/>
      <c r="U44" s="22"/>
    </row>
    <row r="45" spans="1:21" x14ac:dyDescent="0.2">
      <c r="A45" s="21" t="s">
        <v>237</v>
      </c>
      <c r="B45" s="21" t="s">
        <v>238</v>
      </c>
      <c r="C45" s="21">
        <v>1010</v>
      </c>
      <c r="D45" s="8" t="s">
        <v>69</v>
      </c>
      <c r="E45" s="8" t="s">
        <v>14</v>
      </c>
      <c r="F45" s="8" t="s">
        <v>15</v>
      </c>
      <c r="G45" s="8" t="s">
        <v>70</v>
      </c>
      <c r="H45" s="8">
        <v>10</v>
      </c>
      <c r="I45" s="8">
        <v>89720722</v>
      </c>
      <c r="J45" s="8" t="s">
        <v>102</v>
      </c>
      <c r="K45" s="8" t="s">
        <v>104</v>
      </c>
      <c r="L45" s="8" t="s">
        <v>105</v>
      </c>
      <c r="M45" s="8"/>
      <c r="N45" s="8" t="s">
        <v>20</v>
      </c>
      <c r="O45" s="8">
        <v>0.44</v>
      </c>
      <c r="P45" s="8"/>
      <c r="Q45" s="8">
        <v>0.72</v>
      </c>
      <c r="R45" s="8"/>
      <c r="S45" s="8"/>
      <c r="T45" s="8"/>
      <c r="U45" s="22"/>
    </row>
    <row r="46" spans="1:21" x14ac:dyDescent="0.2">
      <c r="A46" s="21" t="s">
        <v>237</v>
      </c>
      <c r="B46" s="21" t="s">
        <v>238</v>
      </c>
      <c r="C46" s="21">
        <v>1010</v>
      </c>
      <c r="D46" s="8" t="s">
        <v>69</v>
      </c>
      <c r="E46" s="8" t="s">
        <v>14</v>
      </c>
      <c r="F46" s="8" t="s">
        <v>15</v>
      </c>
      <c r="G46" s="8" t="s">
        <v>70</v>
      </c>
      <c r="H46" s="8">
        <v>12</v>
      </c>
      <c r="I46" s="8">
        <v>4409025</v>
      </c>
      <c r="J46" s="8" t="s">
        <v>106</v>
      </c>
      <c r="K46" s="8" t="s">
        <v>33</v>
      </c>
      <c r="L46" s="8"/>
      <c r="M46" s="8"/>
      <c r="N46" s="8" t="s">
        <v>20</v>
      </c>
      <c r="O46" s="8">
        <v>8.19</v>
      </c>
      <c r="P46" s="8"/>
      <c r="Q46" s="8">
        <v>8.89</v>
      </c>
      <c r="R46" s="8"/>
      <c r="S46" s="8"/>
      <c r="T46" s="8"/>
      <c r="U46" s="22"/>
    </row>
    <row r="47" spans="1:21" x14ac:dyDescent="0.2">
      <c r="A47" s="21" t="s">
        <v>237</v>
      </c>
      <c r="B47" s="21" t="s">
        <v>238</v>
      </c>
      <c r="C47" s="21">
        <v>1010</v>
      </c>
      <c r="D47" s="8" t="s">
        <v>69</v>
      </c>
      <c r="E47" s="8" t="s">
        <v>14</v>
      </c>
      <c r="F47" s="8" t="s">
        <v>15</v>
      </c>
      <c r="G47" s="8" t="s">
        <v>70</v>
      </c>
      <c r="H47" s="8">
        <v>17</v>
      </c>
      <c r="I47" s="8">
        <v>7577539</v>
      </c>
      <c r="J47" s="8" t="s">
        <v>24</v>
      </c>
      <c r="K47" s="8" t="s">
        <v>33</v>
      </c>
      <c r="L47" s="8" t="s">
        <v>107</v>
      </c>
      <c r="M47" s="8"/>
      <c r="N47" s="8" t="s">
        <v>20</v>
      </c>
      <c r="O47" s="8">
        <v>36.24</v>
      </c>
      <c r="P47" s="8"/>
      <c r="Q47" s="8">
        <v>31.36</v>
      </c>
      <c r="R47" s="8"/>
      <c r="S47" s="8"/>
      <c r="T47" s="8"/>
      <c r="U47" s="22"/>
    </row>
    <row r="48" spans="1:21" x14ac:dyDescent="0.2">
      <c r="A48" s="21" t="s">
        <v>237</v>
      </c>
      <c r="B48" s="21" t="s">
        <v>238</v>
      </c>
      <c r="C48" s="21">
        <v>1010</v>
      </c>
      <c r="D48" s="8" t="s">
        <v>69</v>
      </c>
      <c r="E48" s="8" t="s">
        <v>14</v>
      </c>
      <c r="F48" s="8" t="s">
        <v>15</v>
      </c>
      <c r="G48" s="8" t="s">
        <v>70</v>
      </c>
      <c r="H48" s="8">
        <v>17</v>
      </c>
      <c r="I48" s="8">
        <v>37873688</v>
      </c>
      <c r="J48" s="8" t="s">
        <v>61</v>
      </c>
      <c r="K48" s="8" t="s">
        <v>78</v>
      </c>
      <c r="L48" s="8" t="s">
        <v>108</v>
      </c>
      <c r="M48" s="8"/>
      <c r="N48" s="8" t="s">
        <v>20</v>
      </c>
      <c r="O48" s="8">
        <v>0.39</v>
      </c>
      <c r="P48" s="8"/>
      <c r="Q48" s="8">
        <v>0.84</v>
      </c>
      <c r="R48" s="8"/>
      <c r="S48" s="8"/>
      <c r="T48" s="8"/>
      <c r="U48" s="22"/>
    </row>
    <row r="49" spans="1:21" x14ac:dyDescent="0.2">
      <c r="A49" s="21" t="s">
        <v>237</v>
      </c>
      <c r="B49" s="21" t="s">
        <v>238</v>
      </c>
      <c r="C49" s="21">
        <v>1010</v>
      </c>
      <c r="D49" s="8" t="s">
        <v>69</v>
      </c>
      <c r="E49" s="8" t="s">
        <v>14</v>
      </c>
      <c r="F49" s="8" t="s">
        <v>15</v>
      </c>
      <c r="G49" s="8" t="s">
        <v>70</v>
      </c>
      <c r="H49" s="8">
        <v>18</v>
      </c>
      <c r="I49" s="8">
        <v>48604687</v>
      </c>
      <c r="J49" s="8" t="s">
        <v>35</v>
      </c>
      <c r="K49" s="8" t="s">
        <v>93</v>
      </c>
      <c r="L49" s="8" t="s">
        <v>109</v>
      </c>
      <c r="M49" s="8"/>
      <c r="N49" s="8" t="s">
        <v>20</v>
      </c>
      <c r="O49" s="8">
        <v>0.2</v>
      </c>
      <c r="P49" s="8"/>
      <c r="Q49" s="8">
        <v>0.16</v>
      </c>
      <c r="R49" s="8"/>
      <c r="S49" s="8"/>
      <c r="T49" s="8"/>
      <c r="U49" s="22"/>
    </row>
    <row r="50" spans="1:21" x14ac:dyDescent="0.2">
      <c r="A50" s="21" t="s">
        <v>237</v>
      </c>
      <c r="B50" s="21" t="s">
        <v>238</v>
      </c>
      <c r="C50" s="21">
        <v>1010</v>
      </c>
      <c r="D50" s="8" t="s">
        <v>69</v>
      </c>
      <c r="E50" s="8" t="s">
        <v>14</v>
      </c>
      <c r="F50" s="8" t="s">
        <v>15</v>
      </c>
      <c r="G50" s="8" t="s">
        <v>70</v>
      </c>
      <c r="H50" s="8" t="s">
        <v>31</v>
      </c>
      <c r="I50" s="8">
        <v>66765666</v>
      </c>
      <c r="J50" s="8" t="s">
        <v>32</v>
      </c>
      <c r="K50" s="8" t="s">
        <v>110</v>
      </c>
      <c r="L50" s="8" t="s">
        <v>111</v>
      </c>
      <c r="M50" s="8"/>
      <c r="N50" s="8" t="s">
        <v>20</v>
      </c>
      <c r="O50" s="8">
        <v>9.44</v>
      </c>
      <c r="P50" s="8"/>
      <c r="Q50" s="8">
        <v>8.11</v>
      </c>
      <c r="R50" s="8"/>
      <c r="S50" s="8"/>
      <c r="T50" s="8"/>
      <c r="U50" s="22"/>
    </row>
    <row r="51" spans="1:21" x14ac:dyDescent="0.2">
      <c r="A51" s="21" t="s">
        <v>237</v>
      </c>
      <c r="B51" s="21" t="s">
        <v>238</v>
      </c>
      <c r="C51" s="21">
        <v>1010</v>
      </c>
      <c r="D51" s="8" t="s">
        <v>69</v>
      </c>
      <c r="E51" s="8" t="s">
        <v>14</v>
      </c>
      <c r="F51" s="8" t="s">
        <v>15</v>
      </c>
      <c r="G51" s="8" t="s">
        <v>70</v>
      </c>
      <c r="H51" s="8" t="s">
        <v>31</v>
      </c>
      <c r="I51" s="8">
        <v>66942822</v>
      </c>
      <c r="J51" s="8" t="s">
        <v>32</v>
      </c>
      <c r="K51" s="8" t="s">
        <v>78</v>
      </c>
      <c r="L51" s="8" t="s">
        <v>112</v>
      </c>
      <c r="M51" s="8"/>
      <c r="N51" s="8" t="s">
        <v>20</v>
      </c>
      <c r="O51" s="8">
        <v>0.65</v>
      </c>
      <c r="P51" s="8"/>
      <c r="Q51" s="8">
        <v>0.15</v>
      </c>
      <c r="R51" s="8"/>
      <c r="S51" s="8"/>
      <c r="T51" s="8"/>
      <c r="U51" s="22"/>
    </row>
    <row r="52" spans="1:21" x14ac:dyDescent="0.2">
      <c r="A52" s="21" t="s">
        <v>237</v>
      </c>
      <c r="B52" s="21" t="s">
        <v>238</v>
      </c>
      <c r="C52" s="21">
        <v>1010</v>
      </c>
      <c r="D52" s="8" t="s">
        <v>69</v>
      </c>
      <c r="E52" s="8" t="s">
        <v>14</v>
      </c>
      <c r="F52" s="8" t="s">
        <v>15</v>
      </c>
      <c r="G52" s="8" t="s">
        <v>70</v>
      </c>
      <c r="H52" s="8">
        <v>3</v>
      </c>
      <c r="I52" s="8">
        <v>178936082</v>
      </c>
      <c r="J52" s="8" t="s">
        <v>73</v>
      </c>
      <c r="K52" s="8" t="s">
        <v>43</v>
      </c>
      <c r="L52" s="8" t="s">
        <v>113</v>
      </c>
      <c r="M52" s="8"/>
      <c r="N52" s="8" t="s">
        <v>20</v>
      </c>
      <c r="O52" s="8">
        <v>0.26</v>
      </c>
      <c r="P52" s="8"/>
      <c r="Q52" s="8">
        <v>0</v>
      </c>
      <c r="R52" s="8"/>
      <c r="S52" s="8"/>
      <c r="T52" s="8"/>
      <c r="U52" s="22"/>
    </row>
    <row r="53" spans="1:21" x14ac:dyDescent="0.2">
      <c r="A53" s="21" t="s">
        <v>237</v>
      </c>
      <c r="B53" s="21" t="s">
        <v>238</v>
      </c>
      <c r="C53" s="21">
        <v>1010</v>
      </c>
      <c r="D53" s="8" t="s">
        <v>69</v>
      </c>
      <c r="E53" s="8" t="s">
        <v>14</v>
      </c>
      <c r="F53" s="8" t="s">
        <v>15</v>
      </c>
      <c r="G53" s="8" t="s">
        <v>70</v>
      </c>
      <c r="H53" s="8">
        <v>5</v>
      </c>
      <c r="I53" s="8">
        <v>112175592</v>
      </c>
      <c r="J53" s="8" t="s">
        <v>21</v>
      </c>
      <c r="K53" s="8" t="s">
        <v>93</v>
      </c>
      <c r="L53" s="8" t="s">
        <v>114</v>
      </c>
      <c r="M53" s="8"/>
      <c r="N53" s="8" t="s">
        <v>20</v>
      </c>
      <c r="O53" s="8">
        <v>0.42</v>
      </c>
      <c r="P53" s="8"/>
      <c r="Q53" s="8">
        <v>0</v>
      </c>
      <c r="R53" s="8"/>
      <c r="S53" s="8"/>
      <c r="T53" s="8"/>
      <c r="U53" s="22"/>
    </row>
    <row r="54" spans="1:21" x14ac:dyDescent="0.2">
      <c r="A54" s="21" t="s">
        <v>237</v>
      </c>
      <c r="B54" s="21" t="s">
        <v>238</v>
      </c>
      <c r="C54" s="21">
        <v>1010</v>
      </c>
      <c r="D54" s="8" t="s">
        <v>69</v>
      </c>
      <c r="E54" s="8" t="s">
        <v>14</v>
      </c>
      <c r="F54" s="8" t="s">
        <v>15</v>
      </c>
      <c r="G54" s="8" t="s">
        <v>70</v>
      </c>
      <c r="H54" s="8">
        <v>10</v>
      </c>
      <c r="I54" s="8">
        <v>43615038</v>
      </c>
      <c r="J54" s="8" t="s">
        <v>47</v>
      </c>
      <c r="K54" s="8" t="s">
        <v>33</v>
      </c>
      <c r="L54" s="8" t="s">
        <v>115</v>
      </c>
      <c r="M54" s="8"/>
      <c r="N54" s="8" t="s">
        <v>20</v>
      </c>
      <c r="O54" s="8">
        <v>0.33</v>
      </c>
      <c r="P54" s="8"/>
      <c r="Q54" s="8">
        <v>0</v>
      </c>
      <c r="R54" s="8"/>
      <c r="S54" s="8"/>
      <c r="T54" s="8"/>
      <c r="U54" s="22"/>
    </row>
    <row r="55" spans="1:21" ht="17" thickBot="1" x14ac:dyDescent="0.25">
      <c r="A55" s="23" t="s">
        <v>237</v>
      </c>
      <c r="B55" s="23" t="s">
        <v>238</v>
      </c>
      <c r="C55" s="23">
        <v>1010</v>
      </c>
      <c r="D55" s="9" t="s">
        <v>69</v>
      </c>
      <c r="E55" s="9" t="s">
        <v>14</v>
      </c>
      <c r="F55" s="9" t="s">
        <v>15</v>
      </c>
      <c r="G55" s="9" t="s">
        <v>70</v>
      </c>
      <c r="H55" s="9">
        <v>11</v>
      </c>
      <c r="I55" s="9">
        <v>108158414</v>
      </c>
      <c r="J55" s="9" t="s">
        <v>116</v>
      </c>
      <c r="K55" s="9" t="s">
        <v>18</v>
      </c>
      <c r="L55" s="9" t="s">
        <v>117</v>
      </c>
      <c r="M55" s="9"/>
      <c r="N55" s="9" t="s">
        <v>20</v>
      </c>
      <c r="O55" s="9">
        <v>0.38</v>
      </c>
      <c r="P55" s="9"/>
      <c r="Q55" s="9">
        <v>0</v>
      </c>
      <c r="R55" s="9"/>
      <c r="S55" s="9"/>
      <c r="T55" s="9"/>
      <c r="U55" s="24"/>
    </row>
    <row r="56" spans="1:21" x14ac:dyDescent="0.2">
      <c r="A56" s="15" t="s">
        <v>237</v>
      </c>
      <c r="B56" s="15" t="s">
        <v>238</v>
      </c>
      <c r="C56" s="15">
        <v>1010</v>
      </c>
      <c r="D56" s="2" t="s">
        <v>69</v>
      </c>
      <c r="E56" s="2" t="s">
        <v>14</v>
      </c>
      <c r="F56" s="2" t="s">
        <v>40</v>
      </c>
      <c r="G56" s="2" t="s">
        <v>118</v>
      </c>
      <c r="H56" s="2">
        <v>3</v>
      </c>
      <c r="I56" s="2">
        <v>178938826</v>
      </c>
      <c r="J56" s="2" t="s">
        <v>73</v>
      </c>
      <c r="K56" s="2" t="s">
        <v>74</v>
      </c>
      <c r="L56" s="2" t="s">
        <v>75</v>
      </c>
      <c r="M56" s="2"/>
      <c r="N56" s="2" t="s">
        <v>20</v>
      </c>
      <c r="O56" s="2">
        <v>7.63</v>
      </c>
      <c r="P56" s="3">
        <f>AVERAGE(O56:O79)</f>
        <v>6.0879166666666658</v>
      </c>
      <c r="Q56" s="2">
        <v>5.62</v>
      </c>
      <c r="R56" s="3">
        <f>AVERAGE(Q56:Q79)</f>
        <v>4.6879166666666672</v>
      </c>
      <c r="S56" s="3">
        <f>(1-(R56/P56))*100</f>
        <v>22.9963725959893</v>
      </c>
      <c r="T56" s="2" t="str">
        <f>IF(S56&gt;0,"Decrease","Increase")</f>
        <v>Decrease</v>
      </c>
      <c r="U56" s="16">
        <f>COUNT(O56:O79)</f>
        <v>24</v>
      </c>
    </row>
    <row r="57" spans="1:21" x14ac:dyDescent="0.2">
      <c r="A57" s="12" t="s">
        <v>237</v>
      </c>
      <c r="B57" s="12" t="s">
        <v>238</v>
      </c>
      <c r="C57" s="12">
        <v>1010</v>
      </c>
      <c r="D57" s="4" t="s">
        <v>69</v>
      </c>
      <c r="E57" s="4" t="s">
        <v>14</v>
      </c>
      <c r="F57" s="4" t="s">
        <v>40</v>
      </c>
      <c r="G57" s="4" t="s">
        <v>118</v>
      </c>
      <c r="H57" s="4">
        <v>4</v>
      </c>
      <c r="I57" s="4">
        <v>55139837</v>
      </c>
      <c r="J57" s="4" t="s">
        <v>76</v>
      </c>
      <c r="K57" s="4" t="s">
        <v>36</v>
      </c>
      <c r="L57" s="4" t="s">
        <v>77</v>
      </c>
      <c r="M57" s="4"/>
      <c r="N57" s="4" t="s">
        <v>20</v>
      </c>
      <c r="O57" s="4">
        <v>2.8</v>
      </c>
      <c r="P57" s="4"/>
      <c r="Q57" s="4">
        <v>2.59</v>
      </c>
      <c r="R57" s="4"/>
      <c r="S57" s="4"/>
      <c r="T57" s="4"/>
      <c r="U57" s="14"/>
    </row>
    <row r="58" spans="1:21" x14ac:dyDescent="0.2">
      <c r="A58" s="12" t="s">
        <v>237</v>
      </c>
      <c r="B58" s="12" t="s">
        <v>238</v>
      </c>
      <c r="C58" s="12">
        <v>1010</v>
      </c>
      <c r="D58" s="4" t="s">
        <v>69</v>
      </c>
      <c r="E58" s="4" t="s">
        <v>14</v>
      </c>
      <c r="F58" s="4" t="s">
        <v>40</v>
      </c>
      <c r="G58" s="4" t="s">
        <v>118</v>
      </c>
      <c r="H58" s="4">
        <v>4</v>
      </c>
      <c r="I58" s="4">
        <v>55161351</v>
      </c>
      <c r="J58" s="4" t="s">
        <v>76</v>
      </c>
      <c r="K58" s="4" t="s">
        <v>78</v>
      </c>
      <c r="L58" s="4" t="s">
        <v>79</v>
      </c>
      <c r="M58" s="4"/>
      <c r="N58" s="4" t="s">
        <v>20</v>
      </c>
      <c r="O58" s="4">
        <v>0.28000000000000003</v>
      </c>
      <c r="P58" s="4"/>
      <c r="Q58" s="4">
        <v>0.51</v>
      </c>
      <c r="R58" s="4"/>
      <c r="S58" s="4"/>
      <c r="T58" s="4"/>
      <c r="U58" s="14"/>
    </row>
    <row r="59" spans="1:21" x14ac:dyDescent="0.2">
      <c r="A59" s="12" t="s">
        <v>237</v>
      </c>
      <c r="B59" s="12" t="s">
        <v>238</v>
      </c>
      <c r="C59" s="12">
        <v>1010</v>
      </c>
      <c r="D59" s="4" t="s">
        <v>69</v>
      </c>
      <c r="E59" s="4" t="s">
        <v>14</v>
      </c>
      <c r="F59" s="4" t="s">
        <v>40</v>
      </c>
      <c r="G59" s="4" t="s">
        <v>118</v>
      </c>
      <c r="H59" s="4">
        <v>4</v>
      </c>
      <c r="I59" s="4">
        <v>153244155</v>
      </c>
      <c r="J59" s="4" t="s">
        <v>80</v>
      </c>
      <c r="K59" s="4" t="s">
        <v>81</v>
      </c>
      <c r="L59" s="4" t="s">
        <v>82</v>
      </c>
      <c r="M59" s="4"/>
      <c r="N59" s="4" t="s">
        <v>20</v>
      </c>
      <c r="O59" s="4">
        <v>3.42</v>
      </c>
      <c r="P59" s="4"/>
      <c r="Q59" s="4">
        <v>2.77</v>
      </c>
      <c r="R59" s="4"/>
      <c r="S59" s="4"/>
      <c r="T59" s="4"/>
      <c r="U59" s="14"/>
    </row>
    <row r="60" spans="1:21" x14ac:dyDescent="0.2">
      <c r="A60" s="12" t="s">
        <v>237</v>
      </c>
      <c r="B60" s="12" t="s">
        <v>238</v>
      </c>
      <c r="C60" s="12">
        <v>1010</v>
      </c>
      <c r="D60" s="4" t="s">
        <v>69</v>
      </c>
      <c r="E60" s="4" t="s">
        <v>14</v>
      </c>
      <c r="F60" s="4" t="s">
        <v>40</v>
      </c>
      <c r="G60" s="4" t="s">
        <v>118</v>
      </c>
      <c r="H60" s="4">
        <v>6</v>
      </c>
      <c r="I60" s="4">
        <v>152420067</v>
      </c>
      <c r="J60" s="4" t="s">
        <v>86</v>
      </c>
      <c r="K60" s="4" t="s">
        <v>87</v>
      </c>
      <c r="L60" s="4" t="s">
        <v>88</v>
      </c>
      <c r="M60" s="4"/>
      <c r="N60" s="4" t="s">
        <v>20</v>
      </c>
      <c r="O60" s="4">
        <v>0.21</v>
      </c>
      <c r="P60" s="4"/>
      <c r="Q60" s="4">
        <v>0.39</v>
      </c>
      <c r="R60" s="4"/>
      <c r="S60" s="4"/>
      <c r="T60" s="4"/>
      <c r="U60" s="14"/>
    </row>
    <row r="61" spans="1:21" x14ac:dyDescent="0.2">
      <c r="A61" s="12" t="s">
        <v>237</v>
      </c>
      <c r="B61" s="12" t="s">
        <v>238</v>
      </c>
      <c r="C61" s="12">
        <v>1010</v>
      </c>
      <c r="D61" s="4" t="s">
        <v>69</v>
      </c>
      <c r="E61" s="4" t="s">
        <v>14</v>
      </c>
      <c r="F61" s="4" t="s">
        <v>40</v>
      </c>
      <c r="G61" s="4" t="s">
        <v>118</v>
      </c>
      <c r="H61" s="4">
        <v>7</v>
      </c>
      <c r="I61" s="4">
        <v>92300789</v>
      </c>
      <c r="J61" s="4" t="s">
        <v>89</v>
      </c>
      <c r="K61" s="4" t="s">
        <v>87</v>
      </c>
      <c r="L61" s="4" t="s">
        <v>90</v>
      </c>
      <c r="M61" s="4"/>
      <c r="N61" s="4" t="s">
        <v>20</v>
      </c>
      <c r="O61" s="4">
        <v>0.87</v>
      </c>
      <c r="P61" s="4"/>
      <c r="Q61" s="4">
        <v>0.82</v>
      </c>
      <c r="R61" s="4"/>
      <c r="S61" s="4"/>
      <c r="T61" s="4"/>
      <c r="U61" s="14"/>
    </row>
    <row r="62" spans="1:21" x14ac:dyDescent="0.2">
      <c r="A62" s="12" t="s">
        <v>237</v>
      </c>
      <c r="B62" s="12" t="s">
        <v>238</v>
      </c>
      <c r="C62" s="12">
        <v>1010</v>
      </c>
      <c r="D62" s="4" t="s">
        <v>69</v>
      </c>
      <c r="E62" s="4" t="s">
        <v>14</v>
      </c>
      <c r="F62" s="4" t="s">
        <v>40</v>
      </c>
      <c r="G62" s="4" t="s">
        <v>118</v>
      </c>
      <c r="H62" s="4">
        <v>7</v>
      </c>
      <c r="I62" s="4">
        <v>116411614</v>
      </c>
      <c r="J62" s="4" t="s">
        <v>91</v>
      </c>
      <c r="K62" s="4" t="s">
        <v>36</v>
      </c>
      <c r="L62" s="4" t="s">
        <v>92</v>
      </c>
      <c r="M62" s="4"/>
      <c r="N62" s="4" t="s">
        <v>20</v>
      </c>
      <c r="O62" s="4">
        <v>0.44</v>
      </c>
      <c r="P62" s="4"/>
      <c r="Q62" s="4">
        <v>0.48</v>
      </c>
      <c r="R62" s="4"/>
      <c r="S62" s="4"/>
      <c r="T62" s="4"/>
      <c r="U62" s="14"/>
    </row>
    <row r="63" spans="1:21" x14ac:dyDescent="0.2">
      <c r="A63" s="12" t="s">
        <v>237</v>
      </c>
      <c r="B63" s="12" t="s">
        <v>238</v>
      </c>
      <c r="C63" s="12">
        <v>1010</v>
      </c>
      <c r="D63" s="4" t="s">
        <v>69</v>
      </c>
      <c r="E63" s="4" t="s">
        <v>14</v>
      </c>
      <c r="F63" s="4" t="s">
        <v>40</v>
      </c>
      <c r="G63" s="4" t="s">
        <v>118</v>
      </c>
      <c r="H63" s="4">
        <v>7</v>
      </c>
      <c r="I63" s="4">
        <v>116435723</v>
      </c>
      <c r="J63" s="4" t="s">
        <v>91</v>
      </c>
      <c r="K63" s="4" t="s">
        <v>93</v>
      </c>
      <c r="L63" s="4" t="s">
        <v>94</v>
      </c>
      <c r="M63" s="4"/>
      <c r="N63" s="4" t="s">
        <v>20</v>
      </c>
      <c r="O63" s="4">
        <v>20.51</v>
      </c>
      <c r="P63" s="4"/>
      <c r="Q63" s="4">
        <v>14.77</v>
      </c>
      <c r="R63" s="4"/>
      <c r="S63" s="4"/>
      <c r="T63" s="4"/>
      <c r="U63" s="14"/>
    </row>
    <row r="64" spans="1:21" x14ac:dyDescent="0.2">
      <c r="A64" s="12" t="s">
        <v>237</v>
      </c>
      <c r="B64" s="12" t="s">
        <v>238</v>
      </c>
      <c r="C64" s="12">
        <v>1010</v>
      </c>
      <c r="D64" s="4" t="s">
        <v>69</v>
      </c>
      <c r="E64" s="4" t="s">
        <v>14</v>
      </c>
      <c r="F64" s="4" t="s">
        <v>40</v>
      </c>
      <c r="G64" s="4" t="s">
        <v>118</v>
      </c>
      <c r="H64" s="4">
        <v>7</v>
      </c>
      <c r="I64" s="4">
        <v>140549977</v>
      </c>
      <c r="J64" s="4" t="s">
        <v>95</v>
      </c>
      <c r="K64" s="4" t="s">
        <v>36</v>
      </c>
      <c r="L64" s="4" t="s">
        <v>97</v>
      </c>
      <c r="M64" s="4"/>
      <c r="N64" s="4" t="s">
        <v>20</v>
      </c>
      <c r="O64" s="4">
        <v>23.4</v>
      </c>
      <c r="P64" s="4"/>
      <c r="Q64" s="4">
        <v>17.23</v>
      </c>
      <c r="R64" s="4"/>
      <c r="S64" s="4"/>
      <c r="T64" s="4"/>
      <c r="U64" s="14"/>
    </row>
    <row r="65" spans="1:21" x14ac:dyDescent="0.2">
      <c r="A65" s="12" t="s">
        <v>237</v>
      </c>
      <c r="B65" s="12" t="s">
        <v>238</v>
      </c>
      <c r="C65" s="12">
        <v>1010</v>
      </c>
      <c r="D65" s="4" t="s">
        <v>69</v>
      </c>
      <c r="E65" s="4" t="s">
        <v>14</v>
      </c>
      <c r="F65" s="4" t="s">
        <v>40</v>
      </c>
      <c r="G65" s="4" t="s">
        <v>118</v>
      </c>
      <c r="H65" s="4">
        <v>9</v>
      </c>
      <c r="I65" s="4">
        <v>135781249</v>
      </c>
      <c r="J65" s="4" t="s">
        <v>98</v>
      </c>
      <c r="K65" s="4" t="s">
        <v>33</v>
      </c>
      <c r="L65" s="4" t="s">
        <v>99</v>
      </c>
      <c r="M65" s="4"/>
      <c r="N65" s="4" t="s">
        <v>20</v>
      </c>
      <c r="O65" s="4">
        <v>4.0999999999999996</v>
      </c>
      <c r="P65" s="4"/>
      <c r="Q65" s="4">
        <v>2.59</v>
      </c>
      <c r="R65" s="4"/>
      <c r="S65" s="4"/>
      <c r="T65" s="4"/>
      <c r="U65" s="14"/>
    </row>
    <row r="66" spans="1:21" x14ac:dyDescent="0.2">
      <c r="A66" s="12" t="s">
        <v>237</v>
      </c>
      <c r="B66" s="12" t="s">
        <v>238</v>
      </c>
      <c r="C66" s="12">
        <v>1010</v>
      </c>
      <c r="D66" s="4" t="s">
        <v>69</v>
      </c>
      <c r="E66" s="4" t="s">
        <v>14</v>
      </c>
      <c r="F66" s="4" t="s">
        <v>40</v>
      </c>
      <c r="G66" s="4" t="s">
        <v>118</v>
      </c>
      <c r="H66" s="4">
        <v>9</v>
      </c>
      <c r="I66" s="4">
        <v>139412387</v>
      </c>
      <c r="J66" s="4" t="s">
        <v>100</v>
      </c>
      <c r="K66" s="4" t="s">
        <v>36</v>
      </c>
      <c r="L66" s="4" t="s">
        <v>101</v>
      </c>
      <c r="M66" s="4"/>
      <c r="N66" s="4" t="s">
        <v>20</v>
      </c>
      <c r="O66" s="4">
        <v>24.28</v>
      </c>
      <c r="P66" s="4"/>
      <c r="Q66" s="4">
        <v>21.97</v>
      </c>
      <c r="R66" s="4"/>
      <c r="S66" s="4"/>
      <c r="T66" s="4"/>
      <c r="U66" s="14"/>
    </row>
    <row r="67" spans="1:21" x14ac:dyDescent="0.2">
      <c r="A67" s="12" t="s">
        <v>237</v>
      </c>
      <c r="B67" s="12" t="s">
        <v>238</v>
      </c>
      <c r="C67" s="12">
        <v>1010</v>
      </c>
      <c r="D67" s="4" t="s">
        <v>69</v>
      </c>
      <c r="E67" s="4" t="s">
        <v>14</v>
      </c>
      <c r="F67" s="4" t="s">
        <v>40</v>
      </c>
      <c r="G67" s="4" t="s">
        <v>118</v>
      </c>
      <c r="H67" s="4">
        <v>11</v>
      </c>
      <c r="I67" s="4">
        <v>108158414</v>
      </c>
      <c r="J67" s="4" t="s">
        <v>116</v>
      </c>
      <c r="K67" s="4" t="s">
        <v>18</v>
      </c>
      <c r="L67" s="4" t="s">
        <v>117</v>
      </c>
      <c r="M67" s="4"/>
      <c r="N67" s="4" t="s">
        <v>20</v>
      </c>
      <c r="O67" s="4">
        <v>0.38</v>
      </c>
      <c r="P67" s="4"/>
      <c r="Q67" s="4">
        <v>0.19</v>
      </c>
      <c r="R67" s="4"/>
      <c r="S67" s="4"/>
      <c r="T67" s="4"/>
      <c r="U67" s="14"/>
    </row>
    <row r="68" spans="1:21" x14ac:dyDescent="0.2">
      <c r="A68" s="12" t="s">
        <v>237</v>
      </c>
      <c r="B68" s="12" t="s">
        <v>238</v>
      </c>
      <c r="C68" s="12">
        <v>1010</v>
      </c>
      <c r="D68" s="4" t="s">
        <v>69</v>
      </c>
      <c r="E68" s="4" t="s">
        <v>14</v>
      </c>
      <c r="F68" s="4" t="s">
        <v>40</v>
      </c>
      <c r="G68" s="4" t="s">
        <v>118</v>
      </c>
      <c r="H68" s="4">
        <v>12</v>
      </c>
      <c r="I68" s="4">
        <v>4409025</v>
      </c>
      <c r="J68" s="4" t="s">
        <v>106</v>
      </c>
      <c r="K68" s="4" t="s">
        <v>33</v>
      </c>
      <c r="L68" s="4"/>
      <c r="M68" s="4"/>
      <c r="N68" s="4" t="s">
        <v>20</v>
      </c>
      <c r="O68" s="4">
        <v>8.19</v>
      </c>
      <c r="P68" s="4"/>
      <c r="Q68" s="4">
        <v>8.1999999999999993</v>
      </c>
      <c r="R68" s="4"/>
      <c r="S68" s="4"/>
      <c r="T68" s="4"/>
      <c r="U68" s="14"/>
    </row>
    <row r="69" spans="1:21" x14ac:dyDescent="0.2">
      <c r="A69" s="12" t="s">
        <v>237</v>
      </c>
      <c r="B69" s="12" t="s">
        <v>238</v>
      </c>
      <c r="C69" s="12">
        <v>1010</v>
      </c>
      <c r="D69" s="4" t="s">
        <v>69</v>
      </c>
      <c r="E69" s="4" t="s">
        <v>14</v>
      </c>
      <c r="F69" s="4" t="s">
        <v>40</v>
      </c>
      <c r="G69" s="4" t="s">
        <v>118</v>
      </c>
      <c r="H69" s="4">
        <v>17</v>
      </c>
      <c r="I69" s="4">
        <v>7577539</v>
      </c>
      <c r="J69" s="4" t="s">
        <v>24</v>
      </c>
      <c r="K69" s="4" t="s">
        <v>33</v>
      </c>
      <c r="L69" s="4" t="s">
        <v>107</v>
      </c>
      <c r="M69" s="4"/>
      <c r="N69" s="4" t="s">
        <v>20</v>
      </c>
      <c r="O69" s="4">
        <v>36.24</v>
      </c>
      <c r="P69" s="4"/>
      <c r="Q69" s="4">
        <v>26.36</v>
      </c>
      <c r="R69" s="4"/>
      <c r="S69" s="4"/>
      <c r="T69" s="4"/>
      <c r="U69" s="14"/>
    </row>
    <row r="70" spans="1:21" x14ac:dyDescent="0.2">
      <c r="A70" s="12" t="s">
        <v>237</v>
      </c>
      <c r="B70" s="12" t="s">
        <v>238</v>
      </c>
      <c r="C70" s="12">
        <v>1010</v>
      </c>
      <c r="D70" s="4" t="s">
        <v>69</v>
      </c>
      <c r="E70" s="4" t="s">
        <v>14</v>
      </c>
      <c r="F70" s="4" t="s">
        <v>40</v>
      </c>
      <c r="G70" s="4" t="s">
        <v>118</v>
      </c>
      <c r="H70" s="4">
        <v>17</v>
      </c>
      <c r="I70" s="4">
        <v>37873688</v>
      </c>
      <c r="J70" s="4" t="s">
        <v>61</v>
      </c>
      <c r="K70" s="4" t="s">
        <v>78</v>
      </c>
      <c r="L70" s="4" t="s">
        <v>108</v>
      </c>
      <c r="M70" s="4"/>
      <c r="N70" s="4" t="s">
        <v>20</v>
      </c>
      <c r="O70" s="4">
        <v>0.39</v>
      </c>
      <c r="P70" s="4"/>
      <c r="Q70" s="4">
        <v>0.69</v>
      </c>
      <c r="R70" s="4"/>
      <c r="S70" s="4"/>
      <c r="T70" s="4"/>
      <c r="U70" s="14"/>
    </row>
    <row r="71" spans="1:21" x14ac:dyDescent="0.2">
      <c r="A71" s="12" t="s">
        <v>237</v>
      </c>
      <c r="B71" s="12" t="s">
        <v>238</v>
      </c>
      <c r="C71" s="12">
        <v>1010</v>
      </c>
      <c r="D71" s="4" t="s">
        <v>69</v>
      </c>
      <c r="E71" s="4" t="s">
        <v>14</v>
      </c>
      <c r="F71" s="4" t="s">
        <v>40</v>
      </c>
      <c r="G71" s="4" t="s">
        <v>118</v>
      </c>
      <c r="H71" s="4">
        <v>18</v>
      </c>
      <c r="I71" s="4">
        <v>48604687</v>
      </c>
      <c r="J71" s="4" t="s">
        <v>35</v>
      </c>
      <c r="K71" s="4" t="s">
        <v>93</v>
      </c>
      <c r="L71" s="4" t="s">
        <v>109</v>
      </c>
      <c r="M71" s="4"/>
      <c r="N71" s="4" t="s">
        <v>20</v>
      </c>
      <c r="O71" s="4">
        <v>0.2</v>
      </c>
      <c r="P71" s="4"/>
      <c r="Q71" s="4">
        <v>0.11</v>
      </c>
      <c r="R71" s="4"/>
      <c r="S71" s="4"/>
      <c r="T71" s="4"/>
      <c r="U71" s="14"/>
    </row>
    <row r="72" spans="1:21" x14ac:dyDescent="0.2">
      <c r="A72" s="12" t="s">
        <v>237</v>
      </c>
      <c r="B72" s="12" t="s">
        <v>238</v>
      </c>
      <c r="C72" s="12">
        <v>1010</v>
      </c>
      <c r="D72" s="4" t="s">
        <v>69</v>
      </c>
      <c r="E72" s="4" t="s">
        <v>14</v>
      </c>
      <c r="F72" s="4" t="s">
        <v>40</v>
      </c>
      <c r="G72" s="4" t="s">
        <v>118</v>
      </c>
      <c r="H72" s="4" t="s">
        <v>31</v>
      </c>
      <c r="I72" s="4">
        <v>66765666</v>
      </c>
      <c r="J72" s="4" t="s">
        <v>32</v>
      </c>
      <c r="K72" s="4" t="s">
        <v>110</v>
      </c>
      <c r="L72" s="4" t="s">
        <v>111</v>
      </c>
      <c r="M72" s="4"/>
      <c r="N72" s="4" t="s">
        <v>20</v>
      </c>
      <c r="O72" s="4">
        <v>9.44</v>
      </c>
      <c r="P72" s="4"/>
      <c r="Q72" s="4">
        <v>6.53</v>
      </c>
      <c r="R72" s="4"/>
      <c r="S72" s="4"/>
      <c r="T72" s="4"/>
      <c r="U72" s="14"/>
    </row>
    <row r="73" spans="1:21" x14ac:dyDescent="0.2">
      <c r="A73" s="12" t="s">
        <v>237</v>
      </c>
      <c r="B73" s="12" t="s">
        <v>238</v>
      </c>
      <c r="C73" s="12">
        <v>1010</v>
      </c>
      <c r="D73" s="4" t="s">
        <v>69</v>
      </c>
      <c r="E73" s="4" t="s">
        <v>14</v>
      </c>
      <c r="F73" s="4" t="s">
        <v>40</v>
      </c>
      <c r="G73" s="4" t="s">
        <v>118</v>
      </c>
      <c r="H73" s="4" t="s">
        <v>31</v>
      </c>
      <c r="I73" s="4">
        <v>66942822</v>
      </c>
      <c r="J73" s="4" t="s">
        <v>32</v>
      </c>
      <c r="K73" s="4" t="s">
        <v>78</v>
      </c>
      <c r="L73" s="4" t="s">
        <v>112</v>
      </c>
      <c r="M73" s="4"/>
      <c r="N73" s="4" t="s">
        <v>20</v>
      </c>
      <c r="O73" s="4">
        <v>0.65</v>
      </c>
      <c r="P73" s="4"/>
      <c r="Q73" s="4">
        <v>0.16</v>
      </c>
      <c r="R73" s="4"/>
      <c r="S73" s="4"/>
      <c r="T73" s="4"/>
      <c r="U73" s="14"/>
    </row>
    <row r="74" spans="1:21" x14ac:dyDescent="0.2">
      <c r="A74" s="12" t="s">
        <v>237</v>
      </c>
      <c r="B74" s="12" t="s">
        <v>238</v>
      </c>
      <c r="C74" s="12">
        <v>1010</v>
      </c>
      <c r="D74" s="4" t="s">
        <v>69</v>
      </c>
      <c r="E74" s="4" t="s">
        <v>14</v>
      </c>
      <c r="F74" s="4" t="s">
        <v>40</v>
      </c>
      <c r="G74" s="4" t="s">
        <v>118</v>
      </c>
      <c r="H74" s="4">
        <v>1</v>
      </c>
      <c r="I74" s="4">
        <v>27105930</v>
      </c>
      <c r="J74" s="4" t="s">
        <v>71</v>
      </c>
      <c r="K74" s="4" t="s">
        <v>119</v>
      </c>
      <c r="L74" s="4" t="s">
        <v>120</v>
      </c>
      <c r="M74" s="4"/>
      <c r="N74" s="4" t="s">
        <v>20</v>
      </c>
      <c r="O74" s="4">
        <v>0</v>
      </c>
      <c r="P74" s="4"/>
      <c r="Q74" s="4">
        <v>0.53</v>
      </c>
      <c r="R74" s="4"/>
      <c r="S74" s="4"/>
      <c r="T74" s="4"/>
      <c r="U74" s="14"/>
    </row>
    <row r="75" spans="1:21" x14ac:dyDescent="0.2">
      <c r="A75" s="12" t="s">
        <v>237</v>
      </c>
      <c r="B75" s="12" t="s">
        <v>238</v>
      </c>
      <c r="C75" s="12">
        <v>1010</v>
      </c>
      <c r="D75" s="4" t="s">
        <v>69</v>
      </c>
      <c r="E75" s="4" t="s">
        <v>14</v>
      </c>
      <c r="F75" s="4" t="s">
        <v>40</v>
      </c>
      <c r="G75" s="4" t="s">
        <v>118</v>
      </c>
      <c r="H75" s="4">
        <v>1</v>
      </c>
      <c r="I75" s="4">
        <v>27105736</v>
      </c>
      <c r="J75" s="4" t="s">
        <v>71</v>
      </c>
      <c r="K75" s="4" t="s">
        <v>43</v>
      </c>
      <c r="L75" s="4" t="s">
        <v>72</v>
      </c>
      <c r="M75" s="4"/>
      <c r="N75" s="4" t="s">
        <v>20</v>
      </c>
      <c r="O75" s="4">
        <v>0.43</v>
      </c>
      <c r="P75" s="4"/>
      <c r="Q75" s="4">
        <v>0</v>
      </c>
      <c r="R75" s="4"/>
      <c r="S75" s="4"/>
      <c r="T75" s="4"/>
      <c r="U75" s="14"/>
    </row>
    <row r="76" spans="1:21" x14ac:dyDescent="0.2">
      <c r="A76" s="12" t="s">
        <v>237</v>
      </c>
      <c r="B76" s="12" t="s">
        <v>238</v>
      </c>
      <c r="C76" s="12">
        <v>1010</v>
      </c>
      <c r="D76" s="4" t="s">
        <v>69</v>
      </c>
      <c r="E76" s="4" t="s">
        <v>14</v>
      </c>
      <c r="F76" s="4" t="s">
        <v>40</v>
      </c>
      <c r="G76" s="4" t="s">
        <v>118</v>
      </c>
      <c r="H76" s="4">
        <v>3</v>
      </c>
      <c r="I76" s="4">
        <v>178936082</v>
      </c>
      <c r="J76" s="4" t="s">
        <v>73</v>
      </c>
      <c r="K76" s="4" t="s">
        <v>43</v>
      </c>
      <c r="L76" s="4" t="s">
        <v>113</v>
      </c>
      <c r="M76" s="4"/>
      <c r="N76" s="4" t="s">
        <v>20</v>
      </c>
      <c r="O76" s="4">
        <v>0.26</v>
      </c>
      <c r="P76" s="4"/>
      <c r="Q76" s="4">
        <v>0</v>
      </c>
      <c r="R76" s="4"/>
      <c r="S76" s="4"/>
      <c r="T76" s="4"/>
      <c r="U76" s="14"/>
    </row>
    <row r="77" spans="1:21" x14ac:dyDescent="0.2">
      <c r="A77" s="12" t="s">
        <v>237</v>
      </c>
      <c r="B77" s="12" t="s">
        <v>238</v>
      </c>
      <c r="C77" s="12">
        <v>1010</v>
      </c>
      <c r="D77" s="4" t="s">
        <v>69</v>
      </c>
      <c r="E77" s="4" t="s">
        <v>14</v>
      </c>
      <c r="F77" s="4" t="s">
        <v>40</v>
      </c>
      <c r="G77" s="4" t="s">
        <v>118</v>
      </c>
      <c r="H77" s="4">
        <v>5</v>
      </c>
      <c r="I77" s="4">
        <v>112175592</v>
      </c>
      <c r="J77" s="4" t="s">
        <v>21</v>
      </c>
      <c r="K77" s="4" t="s">
        <v>93</v>
      </c>
      <c r="L77" s="4" t="s">
        <v>114</v>
      </c>
      <c r="M77" s="4"/>
      <c r="N77" s="4" t="s">
        <v>20</v>
      </c>
      <c r="O77" s="4">
        <v>0.42</v>
      </c>
      <c r="P77" s="4"/>
      <c r="Q77" s="4">
        <v>0</v>
      </c>
      <c r="R77" s="4"/>
      <c r="S77" s="4"/>
      <c r="T77" s="4"/>
      <c r="U77" s="14"/>
    </row>
    <row r="78" spans="1:21" x14ac:dyDescent="0.2">
      <c r="A78" s="12" t="s">
        <v>237</v>
      </c>
      <c r="B78" s="12" t="s">
        <v>238</v>
      </c>
      <c r="C78" s="12">
        <v>1010</v>
      </c>
      <c r="D78" s="4" t="s">
        <v>69</v>
      </c>
      <c r="E78" s="4" t="s">
        <v>14</v>
      </c>
      <c r="F78" s="4" t="s">
        <v>40</v>
      </c>
      <c r="G78" s="4" t="s">
        <v>118</v>
      </c>
      <c r="H78" s="4">
        <v>7</v>
      </c>
      <c r="I78" s="4">
        <v>140534671</v>
      </c>
      <c r="J78" s="4" t="s">
        <v>95</v>
      </c>
      <c r="K78" s="4" t="s">
        <v>33</v>
      </c>
      <c r="L78" s="4" t="s">
        <v>96</v>
      </c>
      <c r="M78" s="4"/>
      <c r="N78" s="4" t="s">
        <v>20</v>
      </c>
      <c r="O78" s="4">
        <v>1.24</v>
      </c>
      <c r="P78" s="4"/>
      <c r="Q78" s="4">
        <v>0</v>
      </c>
      <c r="R78" s="4"/>
      <c r="S78" s="4"/>
      <c r="T78" s="4"/>
      <c r="U78" s="14"/>
    </row>
    <row r="79" spans="1:21" ht="17" thickBot="1" x14ac:dyDescent="0.25">
      <c r="A79" s="17" t="s">
        <v>237</v>
      </c>
      <c r="B79" s="17" t="s">
        <v>238</v>
      </c>
      <c r="C79" s="17">
        <v>1010</v>
      </c>
      <c r="D79" s="5" t="s">
        <v>69</v>
      </c>
      <c r="E79" s="5" t="s">
        <v>14</v>
      </c>
      <c r="F79" s="5" t="s">
        <v>40</v>
      </c>
      <c r="G79" s="5" t="s">
        <v>118</v>
      </c>
      <c r="H79" s="5">
        <v>10</v>
      </c>
      <c r="I79" s="5">
        <v>43615038</v>
      </c>
      <c r="J79" s="5" t="s">
        <v>47</v>
      </c>
      <c r="K79" s="5" t="s">
        <v>33</v>
      </c>
      <c r="L79" s="5" t="s">
        <v>115</v>
      </c>
      <c r="M79" s="5"/>
      <c r="N79" s="5" t="s">
        <v>20</v>
      </c>
      <c r="O79" s="5">
        <v>0.33</v>
      </c>
      <c r="P79" s="5"/>
      <c r="Q79" s="5">
        <v>0</v>
      </c>
      <c r="R79" s="5"/>
      <c r="S79" s="5"/>
      <c r="T79" s="5"/>
      <c r="U79" s="18"/>
    </row>
    <row r="80" spans="1:21" x14ac:dyDescent="0.2">
      <c r="A80" s="19" t="s">
        <v>237</v>
      </c>
      <c r="B80" s="19" t="s">
        <v>238</v>
      </c>
      <c r="C80" s="19">
        <v>1012</v>
      </c>
      <c r="D80" s="6" t="s">
        <v>121</v>
      </c>
      <c r="E80" s="6" t="s">
        <v>14</v>
      </c>
      <c r="F80" s="6" t="s">
        <v>15</v>
      </c>
      <c r="G80" s="6" t="s">
        <v>122</v>
      </c>
      <c r="H80" s="6">
        <v>1</v>
      </c>
      <c r="I80" s="6">
        <v>27023559</v>
      </c>
      <c r="J80" s="6" t="s">
        <v>71</v>
      </c>
      <c r="K80" s="6" t="s">
        <v>123</v>
      </c>
      <c r="L80" s="6" t="s">
        <v>124</v>
      </c>
      <c r="M80" s="6"/>
      <c r="N80" s="6" t="s">
        <v>20</v>
      </c>
      <c r="O80" s="6">
        <v>1.52</v>
      </c>
      <c r="P80" s="7">
        <f>AVERAGE(O80:O101)</f>
        <v>2.395</v>
      </c>
      <c r="Q80" s="6">
        <v>1.02</v>
      </c>
      <c r="R80" s="7">
        <f>AVERAGE(Q80:Q101)</f>
        <v>1.6731818181818183</v>
      </c>
      <c r="S80" s="7">
        <f>(1-(R80/P80))*100</f>
        <v>30.138546213702789</v>
      </c>
      <c r="T80" s="6" t="str">
        <f>IF(S80&gt;0,"Decrease","Increase")</f>
        <v>Decrease</v>
      </c>
      <c r="U80" s="20">
        <f>COUNT(O80:O101)</f>
        <v>22</v>
      </c>
    </row>
    <row r="81" spans="1:21" x14ac:dyDescent="0.2">
      <c r="A81" s="21" t="s">
        <v>237</v>
      </c>
      <c r="B81" s="21" t="s">
        <v>238</v>
      </c>
      <c r="C81" s="21">
        <v>1012</v>
      </c>
      <c r="D81" s="8" t="s">
        <v>121</v>
      </c>
      <c r="E81" s="8" t="s">
        <v>14</v>
      </c>
      <c r="F81" s="8" t="s">
        <v>15</v>
      </c>
      <c r="G81" s="8" t="s">
        <v>122</v>
      </c>
      <c r="H81" s="8">
        <v>1</v>
      </c>
      <c r="I81" s="8">
        <v>27023768</v>
      </c>
      <c r="J81" s="8" t="s">
        <v>71</v>
      </c>
      <c r="K81" s="8" t="s">
        <v>123</v>
      </c>
      <c r="L81" s="8" t="s">
        <v>125</v>
      </c>
      <c r="M81" s="8"/>
      <c r="N81" s="8" t="s">
        <v>20</v>
      </c>
      <c r="O81" s="8">
        <v>1.29</v>
      </c>
      <c r="P81" s="8"/>
      <c r="Q81" s="8">
        <v>1.57</v>
      </c>
      <c r="R81" s="8"/>
      <c r="S81" s="8"/>
      <c r="T81" s="8"/>
      <c r="U81" s="22"/>
    </row>
    <row r="82" spans="1:21" x14ac:dyDescent="0.2">
      <c r="A82" s="21" t="s">
        <v>237</v>
      </c>
      <c r="B82" s="21" t="s">
        <v>238</v>
      </c>
      <c r="C82" s="21">
        <v>1012</v>
      </c>
      <c r="D82" s="8" t="s">
        <v>121</v>
      </c>
      <c r="E82" s="8" t="s">
        <v>14</v>
      </c>
      <c r="F82" s="8" t="s">
        <v>15</v>
      </c>
      <c r="G82" s="8" t="s">
        <v>122</v>
      </c>
      <c r="H82" s="8">
        <v>1</v>
      </c>
      <c r="I82" s="8">
        <v>27058066</v>
      </c>
      <c r="J82" s="8" t="s">
        <v>71</v>
      </c>
      <c r="K82" s="8" t="s">
        <v>22</v>
      </c>
      <c r="L82" s="8" t="s">
        <v>126</v>
      </c>
      <c r="M82" s="8"/>
      <c r="N82" s="8" t="s">
        <v>20</v>
      </c>
      <c r="O82" s="8">
        <v>5.2</v>
      </c>
      <c r="P82" s="8"/>
      <c r="Q82" s="8">
        <v>3.82</v>
      </c>
      <c r="R82" s="8"/>
      <c r="S82" s="8"/>
      <c r="T82" s="8"/>
      <c r="U82" s="22"/>
    </row>
    <row r="83" spans="1:21" x14ac:dyDescent="0.2">
      <c r="A83" s="21" t="s">
        <v>237</v>
      </c>
      <c r="B83" s="21" t="s">
        <v>238</v>
      </c>
      <c r="C83" s="21">
        <v>1012</v>
      </c>
      <c r="D83" s="8" t="s">
        <v>121</v>
      </c>
      <c r="E83" s="8" t="s">
        <v>14</v>
      </c>
      <c r="F83" s="8" t="s">
        <v>15</v>
      </c>
      <c r="G83" s="8" t="s">
        <v>122</v>
      </c>
      <c r="H83" s="8">
        <v>1</v>
      </c>
      <c r="I83" s="8">
        <v>27097621</v>
      </c>
      <c r="J83" s="8" t="s">
        <v>71</v>
      </c>
      <c r="K83" s="8" t="s">
        <v>127</v>
      </c>
      <c r="L83" s="8" t="s">
        <v>128</v>
      </c>
      <c r="M83" s="8"/>
      <c r="N83" s="8" t="s">
        <v>20</v>
      </c>
      <c r="O83" s="8">
        <v>0.84</v>
      </c>
      <c r="P83" s="8"/>
      <c r="Q83" s="8">
        <v>0.24</v>
      </c>
      <c r="R83" s="8"/>
      <c r="S83" s="8"/>
      <c r="T83" s="8"/>
      <c r="U83" s="22"/>
    </row>
    <row r="84" spans="1:21" x14ac:dyDescent="0.2">
      <c r="A84" s="21" t="s">
        <v>237</v>
      </c>
      <c r="B84" s="21" t="s">
        <v>238</v>
      </c>
      <c r="C84" s="21">
        <v>1012</v>
      </c>
      <c r="D84" s="8" t="s">
        <v>121</v>
      </c>
      <c r="E84" s="8" t="s">
        <v>14</v>
      </c>
      <c r="F84" s="8" t="s">
        <v>15</v>
      </c>
      <c r="G84" s="8" t="s">
        <v>122</v>
      </c>
      <c r="H84" s="8">
        <v>1</v>
      </c>
      <c r="I84" s="8">
        <v>27106561</v>
      </c>
      <c r="J84" s="8" t="s">
        <v>71</v>
      </c>
      <c r="K84" s="8" t="s">
        <v>129</v>
      </c>
      <c r="L84" s="8" t="s">
        <v>130</v>
      </c>
      <c r="M84" s="8"/>
      <c r="N84" s="8" t="s">
        <v>20</v>
      </c>
      <c r="O84" s="8">
        <v>1.32</v>
      </c>
      <c r="P84" s="8"/>
      <c r="Q84" s="8">
        <v>0.46</v>
      </c>
      <c r="R84" s="8"/>
      <c r="S84" s="8"/>
      <c r="T84" s="8"/>
      <c r="U84" s="22"/>
    </row>
    <row r="85" spans="1:21" x14ac:dyDescent="0.2">
      <c r="A85" s="21" t="s">
        <v>237</v>
      </c>
      <c r="B85" s="21" t="s">
        <v>238</v>
      </c>
      <c r="C85" s="21">
        <v>1012</v>
      </c>
      <c r="D85" s="8" t="s">
        <v>121</v>
      </c>
      <c r="E85" s="8" t="s">
        <v>14</v>
      </c>
      <c r="F85" s="8" t="s">
        <v>15</v>
      </c>
      <c r="G85" s="8" t="s">
        <v>122</v>
      </c>
      <c r="H85" s="8">
        <v>2</v>
      </c>
      <c r="I85" s="8">
        <v>29416582</v>
      </c>
      <c r="J85" s="8" t="s">
        <v>131</v>
      </c>
      <c r="K85" s="8" t="s">
        <v>22</v>
      </c>
      <c r="L85" s="8" t="s">
        <v>132</v>
      </c>
      <c r="M85" s="8"/>
      <c r="N85" s="8" t="s">
        <v>20</v>
      </c>
      <c r="O85" s="8">
        <v>0.45</v>
      </c>
      <c r="P85" s="8"/>
      <c r="Q85" s="8">
        <v>0.27</v>
      </c>
      <c r="R85" s="8"/>
      <c r="S85" s="8"/>
      <c r="T85" s="8"/>
      <c r="U85" s="22"/>
    </row>
    <row r="86" spans="1:21" x14ac:dyDescent="0.2">
      <c r="A86" s="21" t="s">
        <v>237</v>
      </c>
      <c r="B86" s="21" t="s">
        <v>238</v>
      </c>
      <c r="C86" s="21">
        <v>1012</v>
      </c>
      <c r="D86" s="8" t="s">
        <v>121</v>
      </c>
      <c r="E86" s="8" t="s">
        <v>14</v>
      </c>
      <c r="F86" s="8" t="s">
        <v>15</v>
      </c>
      <c r="G86" s="8" t="s">
        <v>122</v>
      </c>
      <c r="H86" s="8">
        <v>7</v>
      </c>
      <c r="I86" s="8">
        <v>116403193</v>
      </c>
      <c r="J86" s="8" t="s">
        <v>91</v>
      </c>
      <c r="K86" s="8" t="s">
        <v>133</v>
      </c>
      <c r="L86" s="8" t="s">
        <v>134</v>
      </c>
      <c r="M86" s="8"/>
      <c r="N86" s="8" t="s">
        <v>20</v>
      </c>
      <c r="O86" s="8">
        <v>4.6500000000000004</v>
      </c>
      <c r="P86" s="8"/>
      <c r="Q86" s="8">
        <v>3.23</v>
      </c>
      <c r="R86" s="8"/>
      <c r="S86" s="8"/>
      <c r="T86" s="8"/>
      <c r="U86" s="22"/>
    </row>
    <row r="87" spans="1:21" x14ac:dyDescent="0.2">
      <c r="A87" s="21" t="s">
        <v>237</v>
      </c>
      <c r="B87" s="21" t="s">
        <v>238</v>
      </c>
      <c r="C87" s="21">
        <v>1012</v>
      </c>
      <c r="D87" s="8" t="s">
        <v>121</v>
      </c>
      <c r="E87" s="8" t="s">
        <v>14</v>
      </c>
      <c r="F87" s="8" t="s">
        <v>15</v>
      </c>
      <c r="G87" s="8" t="s">
        <v>122</v>
      </c>
      <c r="H87" s="8">
        <v>9</v>
      </c>
      <c r="I87" s="8">
        <v>21974714</v>
      </c>
      <c r="J87" s="8" t="s">
        <v>135</v>
      </c>
      <c r="K87" s="8" t="s">
        <v>136</v>
      </c>
      <c r="L87" s="8" t="s">
        <v>137</v>
      </c>
      <c r="M87" s="8"/>
      <c r="N87" s="8" t="s">
        <v>20</v>
      </c>
      <c r="O87" s="8">
        <v>11.26</v>
      </c>
      <c r="P87" s="8"/>
      <c r="Q87" s="8">
        <v>7.72</v>
      </c>
      <c r="R87" s="8"/>
      <c r="S87" s="8"/>
      <c r="T87" s="8"/>
      <c r="U87" s="22"/>
    </row>
    <row r="88" spans="1:21" x14ac:dyDescent="0.2">
      <c r="A88" s="21" t="s">
        <v>237</v>
      </c>
      <c r="B88" s="21" t="s">
        <v>238</v>
      </c>
      <c r="C88" s="21">
        <v>1012</v>
      </c>
      <c r="D88" s="8" t="s">
        <v>121</v>
      </c>
      <c r="E88" s="8" t="s">
        <v>14</v>
      </c>
      <c r="F88" s="8" t="s">
        <v>15</v>
      </c>
      <c r="G88" s="8" t="s">
        <v>122</v>
      </c>
      <c r="H88" s="8">
        <v>9</v>
      </c>
      <c r="I88" s="8">
        <v>139399159</v>
      </c>
      <c r="J88" s="8" t="s">
        <v>100</v>
      </c>
      <c r="K88" s="8" t="s">
        <v>33</v>
      </c>
      <c r="L88" s="8" t="s">
        <v>138</v>
      </c>
      <c r="M88" s="8"/>
      <c r="N88" s="8" t="s">
        <v>20</v>
      </c>
      <c r="O88" s="8">
        <v>0.9</v>
      </c>
      <c r="P88" s="8"/>
      <c r="Q88" s="8">
        <v>1.69</v>
      </c>
      <c r="R88" s="8"/>
      <c r="S88" s="8"/>
      <c r="T88" s="8"/>
      <c r="U88" s="22"/>
    </row>
    <row r="89" spans="1:21" x14ac:dyDescent="0.2">
      <c r="A89" s="21" t="s">
        <v>237</v>
      </c>
      <c r="B89" s="21" t="s">
        <v>238</v>
      </c>
      <c r="C89" s="21">
        <v>1012</v>
      </c>
      <c r="D89" s="8" t="s">
        <v>121</v>
      </c>
      <c r="E89" s="8" t="s">
        <v>14</v>
      </c>
      <c r="F89" s="8" t="s">
        <v>15</v>
      </c>
      <c r="G89" s="8" t="s">
        <v>122</v>
      </c>
      <c r="H89" s="8">
        <v>10</v>
      </c>
      <c r="I89" s="8">
        <v>8111446</v>
      </c>
      <c r="J89" s="8" t="s">
        <v>139</v>
      </c>
      <c r="K89" s="8" t="s">
        <v>93</v>
      </c>
      <c r="L89" s="8" t="s">
        <v>140</v>
      </c>
      <c r="M89" s="8"/>
      <c r="N89" s="8" t="s">
        <v>20</v>
      </c>
      <c r="O89" s="8">
        <v>5.73</v>
      </c>
      <c r="P89" s="8"/>
      <c r="Q89" s="8">
        <v>3.34</v>
      </c>
      <c r="R89" s="8"/>
      <c r="S89" s="8"/>
      <c r="T89" s="8"/>
      <c r="U89" s="22"/>
    </row>
    <row r="90" spans="1:21" x14ac:dyDescent="0.2">
      <c r="A90" s="21" t="s">
        <v>237</v>
      </c>
      <c r="B90" s="21" t="s">
        <v>238</v>
      </c>
      <c r="C90" s="21">
        <v>1012</v>
      </c>
      <c r="D90" s="8" t="s">
        <v>121</v>
      </c>
      <c r="E90" s="8" t="s">
        <v>14</v>
      </c>
      <c r="F90" s="8" t="s">
        <v>15</v>
      </c>
      <c r="G90" s="8" t="s">
        <v>122</v>
      </c>
      <c r="H90" s="8">
        <v>11</v>
      </c>
      <c r="I90" s="8">
        <v>108213957</v>
      </c>
      <c r="J90" s="8" t="s">
        <v>116</v>
      </c>
      <c r="K90" s="8" t="s">
        <v>141</v>
      </c>
      <c r="L90" s="8" t="s">
        <v>142</v>
      </c>
      <c r="M90" s="8"/>
      <c r="N90" s="8" t="s">
        <v>20</v>
      </c>
      <c r="O90" s="8">
        <v>0.76</v>
      </c>
      <c r="P90" s="8"/>
      <c r="Q90" s="8">
        <v>1.32</v>
      </c>
      <c r="R90" s="8"/>
      <c r="S90" s="8"/>
      <c r="T90" s="8"/>
      <c r="U90" s="22"/>
    </row>
    <row r="91" spans="1:21" x14ac:dyDescent="0.2">
      <c r="A91" s="21" t="s">
        <v>237</v>
      </c>
      <c r="B91" s="21" t="s">
        <v>238</v>
      </c>
      <c r="C91" s="21">
        <v>1012</v>
      </c>
      <c r="D91" s="8" t="s">
        <v>121</v>
      </c>
      <c r="E91" s="8" t="s">
        <v>14</v>
      </c>
      <c r="F91" s="8" t="s">
        <v>15</v>
      </c>
      <c r="G91" s="8" t="s">
        <v>122</v>
      </c>
      <c r="H91" s="8">
        <v>12</v>
      </c>
      <c r="I91" s="8">
        <v>25398284</v>
      </c>
      <c r="J91" s="8" t="s">
        <v>49</v>
      </c>
      <c r="K91" s="8" t="s">
        <v>36</v>
      </c>
      <c r="L91" s="8" t="s">
        <v>143</v>
      </c>
      <c r="M91" s="8"/>
      <c r="N91" s="8" t="s">
        <v>20</v>
      </c>
      <c r="O91" s="8">
        <v>0.19</v>
      </c>
      <c r="P91" s="8"/>
      <c r="Q91" s="8">
        <v>0.32</v>
      </c>
      <c r="R91" s="8"/>
      <c r="S91" s="8"/>
      <c r="T91" s="8"/>
      <c r="U91" s="22"/>
    </row>
    <row r="92" spans="1:21" x14ac:dyDescent="0.2">
      <c r="A92" s="21" t="s">
        <v>237</v>
      </c>
      <c r="B92" s="21" t="s">
        <v>238</v>
      </c>
      <c r="C92" s="21">
        <v>1012</v>
      </c>
      <c r="D92" s="8" t="s">
        <v>121</v>
      </c>
      <c r="E92" s="8" t="s">
        <v>14</v>
      </c>
      <c r="F92" s="8" t="s">
        <v>15</v>
      </c>
      <c r="G92" s="8" t="s">
        <v>122</v>
      </c>
      <c r="H92" s="8">
        <v>14</v>
      </c>
      <c r="I92" s="8">
        <v>105239312</v>
      </c>
      <c r="J92" s="8" t="s">
        <v>144</v>
      </c>
      <c r="K92" s="8" t="s">
        <v>127</v>
      </c>
      <c r="L92" s="8" t="s">
        <v>145</v>
      </c>
      <c r="M92" s="8"/>
      <c r="N92" s="8" t="s">
        <v>20</v>
      </c>
      <c r="O92" s="8">
        <v>4.42</v>
      </c>
      <c r="P92" s="8"/>
      <c r="Q92" s="8">
        <v>3.75</v>
      </c>
      <c r="R92" s="8"/>
      <c r="S92" s="8"/>
      <c r="T92" s="8"/>
      <c r="U92" s="22"/>
    </row>
    <row r="93" spans="1:21" x14ac:dyDescent="0.2">
      <c r="A93" s="21" t="s">
        <v>237</v>
      </c>
      <c r="B93" s="21" t="s">
        <v>238</v>
      </c>
      <c r="C93" s="21">
        <v>1012</v>
      </c>
      <c r="D93" s="8" t="s">
        <v>121</v>
      </c>
      <c r="E93" s="8" t="s">
        <v>14</v>
      </c>
      <c r="F93" s="8" t="s">
        <v>15</v>
      </c>
      <c r="G93" s="8" t="s">
        <v>122</v>
      </c>
      <c r="H93" s="8">
        <v>17</v>
      </c>
      <c r="I93" s="8">
        <v>7579415</v>
      </c>
      <c r="J93" s="8" t="s">
        <v>24</v>
      </c>
      <c r="K93" s="8" t="s">
        <v>36</v>
      </c>
      <c r="L93" s="8" t="s">
        <v>146</v>
      </c>
      <c r="M93" s="8"/>
      <c r="N93" s="8" t="s">
        <v>20</v>
      </c>
      <c r="O93" s="8">
        <v>10.17</v>
      </c>
      <c r="P93" s="8"/>
      <c r="Q93" s="8">
        <v>6.83</v>
      </c>
      <c r="R93" s="8"/>
      <c r="S93" s="8"/>
      <c r="T93" s="8"/>
      <c r="U93" s="22"/>
    </row>
    <row r="94" spans="1:21" x14ac:dyDescent="0.2">
      <c r="A94" s="21" t="s">
        <v>237</v>
      </c>
      <c r="B94" s="21" t="s">
        <v>238</v>
      </c>
      <c r="C94" s="21">
        <v>1012</v>
      </c>
      <c r="D94" s="8" t="s">
        <v>121</v>
      </c>
      <c r="E94" s="8" t="s">
        <v>14</v>
      </c>
      <c r="F94" s="8" t="s">
        <v>15</v>
      </c>
      <c r="G94" s="8" t="s">
        <v>122</v>
      </c>
      <c r="H94" s="8">
        <v>22</v>
      </c>
      <c r="I94" s="8">
        <v>22162010</v>
      </c>
      <c r="J94" s="8" t="s">
        <v>147</v>
      </c>
      <c r="K94" s="8" t="s">
        <v>22</v>
      </c>
      <c r="L94" s="8" t="s">
        <v>148</v>
      </c>
      <c r="M94" s="8"/>
      <c r="N94" s="8" t="s">
        <v>20</v>
      </c>
      <c r="O94" s="8">
        <v>0.66</v>
      </c>
      <c r="P94" s="8"/>
      <c r="Q94" s="8">
        <v>0.73</v>
      </c>
      <c r="R94" s="8"/>
      <c r="S94" s="8"/>
      <c r="T94" s="8"/>
      <c r="U94" s="22"/>
    </row>
    <row r="95" spans="1:21" x14ac:dyDescent="0.2">
      <c r="A95" s="21" t="s">
        <v>237</v>
      </c>
      <c r="B95" s="21" t="s">
        <v>238</v>
      </c>
      <c r="C95" s="21">
        <v>1012</v>
      </c>
      <c r="D95" s="8" t="s">
        <v>121</v>
      </c>
      <c r="E95" s="8" t="s">
        <v>14</v>
      </c>
      <c r="F95" s="8" t="s">
        <v>15</v>
      </c>
      <c r="G95" s="8" t="s">
        <v>122</v>
      </c>
      <c r="H95" s="8">
        <v>17</v>
      </c>
      <c r="I95" s="8">
        <v>37687471</v>
      </c>
      <c r="J95" s="8" t="s">
        <v>149</v>
      </c>
      <c r="K95" s="8" t="s">
        <v>150</v>
      </c>
      <c r="L95" s="8" t="s">
        <v>151</v>
      </c>
      <c r="M95" s="8"/>
      <c r="N95" s="8" t="s">
        <v>20</v>
      </c>
      <c r="O95" s="8">
        <v>0</v>
      </c>
      <c r="P95" s="8"/>
      <c r="Q95" s="8">
        <v>0.5</v>
      </c>
      <c r="R95" s="8"/>
      <c r="S95" s="8"/>
      <c r="T95" s="8"/>
      <c r="U95" s="22"/>
    </row>
    <row r="96" spans="1:21" x14ac:dyDescent="0.2">
      <c r="A96" s="21" t="s">
        <v>237</v>
      </c>
      <c r="B96" s="21" t="s">
        <v>238</v>
      </c>
      <c r="C96" s="21">
        <v>1012</v>
      </c>
      <c r="D96" s="8" t="s">
        <v>121</v>
      </c>
      <c r="E96" s="8" t="s">
        <v>14</v>
      </c>
      <c r="F96" s="8" t="s">
        <v>15</v>
      </c>
      <c r="G96" s="8" t="s">
        <v>122</v>
      </c>
      <c r="H96" s="8">
        <v>1</v>
      </c>
      <c r="I96" s="8">
        <v>27057936</v>
      </c>
      <c r="J96" s="8" t="s">
        <v>71</v>
      </c>
      <c r="K96" s="8" t="s">
        <v>152</v>
      </c>
      <c r="L96" s="8" t="s">
        <v>153</v>
      </c>
      <c r="M96" s="8"/>
      <c r="N96" s="8" t="s">
        <v>20</v>
      </c>
      <c r="O96" s="8">
        <v>0.71</v>
      </c>
      <c r="P96" s="8"/>
      <c r="Q96" s="8">
        <v>0</v>
      </c>
      <c r="R96" s="8"/>
      <c r="S96" s="8"/>
      <c r="T96" s="8"/>
      <c r="U96" s="22"/>
    </row>
    <row r="97" spans="1:21" x14ac:dyDescent="0.2">
      <c r="A97" s="21" t="s">
        <v>237</v>
      </c>
      <c r="B97" s="21" t="s">
        <v>238</v>
      </c>
      <c r="C97" s="21">
        <v>1012</v>
      </c>
      <c r="D97" s="8" t="s">
        <v>121</v>
      </c>
      <c r="E97" s="8" t="s">
        <v>14</v>
      </c>
      <c r="F97" s="8" t="s">
        <v>15</v>
      </c>
      <c r="G97" s="8" t="s">
        <v>122</v>
      </c>
      <c r="H97" s="8">
        <v>1</v>
      </c>
      <c r="I97" s="8">
        <v>27101116</v>
      </c>
      <c r="J97" s="8" t="s">
        <v>71</v>
      </c>
      <c r="K97" s="8" t="s">
        <v>123</v>
      </c>
      <c r="L97" s="8" t="s">
        <v>154</v>
      </c>
      <c r="M97" s="8"/>
      <c r="N97" s="8" t="s">
        <v>20</v>
      </c>
      <c r="O97" s="8">
        <v>0.52</v>
      </c>
      <c r="P97" s="8"/>
      <c r="Q97" s="8">
        <v>0</v>
      </c>
      <c r="R97" s="8"/>
      <c r="S97" s="8"/>
      <c r="T97" s="8"/>
      <c r="U97" s="22"/>
    </row>
    <row r="98" spans="1:21" x14ac:dyDescent="0.2">
      <c r="A98" s="21" t="s">
        <v>237</v>
      </c>
      <c r="B98" s="21" t="s">
        <v>238</v>
      </c>
      <c r="C98" s="21">
        <v>1012</v>
      </c>
      <c r="D98" s="8" t="s">
        <v>121</v>
      </c>
      <c r="E98" s="8" t="s">
        <v>14</v>
      </c>
      <c r="F98" s="8" t="s">
        <v>15</v>
      </c>
      <c r="G98" s="8" t="s">
        <v>122</v>
      </c>
      <c r="H98" s="8">
        <v>1</v>
      </c>
      <c r="I98" s="8">
        <v>27101166</v>
      </c>
      <c r="J98" s="8" t="s">
        <v>71</v>
      </c>
      <c r="K98" s="8" t="s">
        <v>152</v>
      </c>
      <c r="L98" s="8" t="s">
        <v>155</v>
      </c>
      <c r="M98" s="8"/>
      <c r="N98" s="8" t="s">
        <v>20</v>
      </c>
      <c r="O98" s="8">
        <v>0.49</v>
      </c>
      <c r="P98" s="8"/>
      <c r="Q98" s="8">
        <v>0</v>
      </c>
      <c r="R98" s="8"/>
      <c r="S98" s="8"/>
      <c r="T98" s="8"/>
      <c r="U98" s="22"/>
    </row>
    <row r="99" spans="1:21" x14ac:dyDescent="0.2">
      <c r="A99" s="21" t="s">
        <v>237</v>
      </c>
      <c r="B99" s="21" t="s">
        <v>238</v>
      </c>
      <c r="C99" s="21">
        <v>1012</v>
      </c>
      <c r="D99" s="8" t="s">
        <v>121</v>
      </c>
      <c r="E99" s="8" t="s">
        <v>14</v>
      </c>
      <c r="F99" s="8" t="s">
        <v>15</v>
      </c>
      <c r="G99" s="8" t="s">
        <v>122</v>
      </c>
      <c r="H99" s="8">
        <v>1</v>
      </c>
      <c r="I99" s="8">
        <v>27105930</v>
      </c>
      <c r="J99" s="8" t="s">
        <v>71</v>
      </c>
      <c r="K99" s="8" t="s">
        <v>150</v>
      </c>
      <c r="L99" s="8" t="s">
        <v>120</v>
      </c>
      <c r="M99" s="8"/>
      <c r="N99" s="8" t="s">
        <v>20</v>
      </c>
      <c r="O99" s="8">
        <v>0.49</v>
      </c>
      <c r="P99" s="8"/>
      <c r="Q99" s="8">
        <v>0</v>
      </c>
      <c r="R99" s="8"/>
      <c r="S99" s="8"/>
      <c r="T99" s="8"/>
      <c r="U99" s="22"/>
    </row>
    <row r="100" spans="1:21" x14ac:dyDescent="0.2">
      <c r="A100" s="21" t="s">
        <v>237</v>
      </c>
      <c r="B100" s="21" t="s">
        <v>238</v>
      </c>
      <c r="C100" s="21">
        <v>1012</v>
      </c>
      <c r="D100" s="8" t="s">
        <v>121</v>
      </c>
      <c r="E100" s="8" t="s">
        <v>14</v>
      </c>
      <c r="F100" s="8" t="s">
        <v>15</v>
      </c>
      <c r="G100" s="8" t="s">
        <v>122</v>
      </c>
      <c r="H100" s="8">
        <v>1</v>
      </c>
      <c r="I100" s="8">
        <v>27106803</v>
      </c>
      <c r="J100" s="8" t="s">
        <v>71</v>
      </c>
      <c r="K100" s="8" t="s">
        <v>123</v>
      </c>
      <c r="L100" s="8" t="s">
        <v>156</v>
      </c>
      <c r="M100" s="8"/>
      <c r="N100" s="8" t="s">
        <v>20</v>
      </c>
      <c r="O100" s="8">
        <v>0.52</v>
      </c>
      <c r="P100" s="8"/>
      <c r="Q100" s="8">
        <v>0</v>
      </c>
      <c r="R100" s="8"/>
      <c r="S100" s="8"/>
      <c r="T100" s="8"/>
      <c r="U100" s="22"/>
    </row>
    <row r="101" spans="1:21" ht="17" thickBot="1" x14ac:dyDescent="0.25">
      <c r="A101" s="23" t="s">
        <v>237</v>
      </c>
      <c r="B101" s="23" t="s">
        <v>238</v>
      </c>
      <c r="C101" s="23">
        <v>1012</v>
      </c>
      <c r="D101" s="9" t="s">
        <v>121</v>
      </c>
      <c r="E101" s="9" t="s">
        <v>14</v>
      </c>
      <c r="F101" s="9" t="s">
        <v>15</v>
      </c>
      <c r="G101" s="9" t="s">
        <v>122</v>
      </c>
      <c r="H101" s="9">
        <v>7</v>
      </c>
      <c r="I101" s="9">
        <v>55273105</v>
      </c>
      <c r="J101" s="9" t="s">
        <v>157</v>
      </c>
      <c r="K101" s="9" t="s">
        <v>29</v>
      </c>
      <c r="L101" s="9" t="s">
        <v>158</v>
      </c>
      <c r="M101" s="9"/>
      <c r="N101" s="9" t="s">
        <v>20</v>
      </c>
      <c r="O101" s="9">
        <v>0.6</v>
      </c>
      <c r="P101" s="9"/>
      <c r="Q101" s="9">
        <v>0</v>
      </c>
      <c r="R101" s="9"/>
      <c r="S101" s="9"/>
      <c r="T101" s="9"/>
      <c r="U101" s="24"/>
    </row>
    <row r="102" spans="1:21" x14ac:dyDescent="0.2">
      <c r="A102" s="15" t="s">
        <v>237</v>
      </c>
      <c r="B102" s="15" t="s">
        <v>238</v>
      </c>
      <c r="C102" s="15">
        <v>1013</v>
      </c>
      <c r="D102" s="2" t="s">
        <v>159</v>
      </c>
      <c r="E102" s="2" t="s">
        <v>14</v>
      </c>
      <c r="F102" s="2" t="s">
        <v>15</v>
      </c>
      <c r="G102" s="2" t="s">
        <v>160</v>
      </c>
      <c r="H102" s="2">
        <v>7</v>
      </c>
      <c r="I102" s="2">
        <v>55268958</v>
      </c>
      <c r="J102" s="2" t="s">
        <v>157</v>
      </c>
      <c r="K102" s="2" t="s">
        <v>36</v>
      </c>
      <c r="L102" s="2" t="s">
        <v>161</v>
      </c>
      <c r="M102" s="2"/>
      <c r="N102" s="2" t="s">
        <v>20</v>
      </c>
      <c r="O102" s="2">
        <v>1.18</v>
      </c>
      <c r="P102" s="3">
        <f>AVERAGE(O102:O104)</f>
        <v>2.9666666666666668</v>
      </c>
      <c r="Q102" s="2">
        <v>0.83</v>
      </c>
      <c r="R102" s="3">
        <f>AVERAGE(Q102:Q104)</f>
        <v>2.57</v>
      </c>
      <c r="S102" s="3">
        <f>(1-(R102/P102))*100</f>
        <v>13.370786516853938</v>
      </c>
      <c r="T102" s="2" t="str">
        <f>IF(S102&gt;0,"Decrease","Increase")</f>
        <v>Decrease</v>
      </c>
      <c r="U102" s="16">
        <f>COUNT(O102:O104)</f>
        <v>3</v>
      </c>
    </row>
    <row r="103" spans="1:21" x14ac:dyDescent="0.2">
      <c r="A103" s="12" t="s">
        <v>237</v>
      </c>
      <c r="B103" s="12" t="s">
        <v>238</v>
      </c>
      <c r="C103" s="12">
        <v>1013</v>
      </c>
      <c r="D103" s="4" t="s">
        <v>159</v>
      </c>
      <c r="E103" s="4" t="s">
        <v>14</v>
      </c>
      <c r="F103" s="4" t="s">
        <v>15</v>
      </c>
      <c r="G103" s="4" t="s">
        <v>160</v>
      </c>
      <c r="H103" s="4">
        <v>13</v>
      </c>
      <c r="I103" s="4">
        <v>32914023</v>
      </c>
      <c r="J103" s="4" t="s">
        <v>162</v>
      </c>
      <c r="K103" s="4" t="s">
        <v>22</v>
      </c>
      <c r="L103" s="4" t="s">
        <v>163</v>
      </c>
      <c r="M103" s="4"/>
      <c r="N103" s="4" t="s">
        <v>20</v>
      </c>
      <c r="O103" s="4">
        <v>2.2400000000000002</v>
      </c>
      <c r="P103" s="4"/>
      <c r="Q103" s="4">
        <v>2.54</v>
      </c>
      <c r="R103" s="4"/>
      <c r="S103" s="4"/>
      <c r="T103" s="4"/>
      <c r="U103" s="14"/>
    </row>
    <row r="104" spans="1:21" ht="17" thickBot="1" x14ac:dyDescent="0.25">
      <c r="A104" s="17" t="s">
        <v>237</v>
      </c>
      <c r="B104" s="17" t="s">
        <v>238</v>
      </c>
      <c r="C104" s="17">
        <v>1013</v>
      </c>
      <c r="D104" s="5" t="s">
        <v>159</v>
      </c>
      <c r="E104" s="5" t="s">
        <v>14</v>
      </c>
      <c r="F104" s="5" t="s">
        <v>15</v>
      </c>
      <c r="G104" s="5" t="s">
        <v>160</v>
      </c>
      <c r="H104" s="5">
        <v>17</v>
      </c>
      <c r="I104" s="5">
        <v>7577141</v>
      </c>
      <c r="J104" s="5" t="s">
        <v>24</v>
      </c>
      <c r="K104" s="5" t="s">
        <v>36</v>
      </c>
      <c r="L104" s="5" t="s">
        <v>164</v>
      </c>
      <c r="M104" s="5"/>
      <c r="N104" s="5" t="s">
        <v>20</v>
      </c>
      <c r="O104" s="5">
        <v>5.48</v>
      </c>
      <c r="P104" s="5"/>
      <c r="Q104" s="5">
        <v>4.34</v>
      </c>
      <c r="R104" s="5"/>
      <c r="S104" s="5"/>
      <c r="T104" s="5"/>
      <c r="U104" s="18"/>
    </row>
    <row r="105" spans="1:21" ht="17" thickBot="1" x14ac:dyDescent="0.25">
      <c r="A105" s="25" t="s">
        <v>237</v>
      </c>
      <c r="B105" s="25" t="s">
        <v>238</v>
      </c>
      <c r="C105" s="25">
        <v>1014</v>
      </c>
      <c r="D105" s="10" t="s">
        <v>165</v>
      </c>
      <c r="E105" s="10" t="s">
        <v>14</v>
      </c>
      <c r="F105" s="10" t="s">
        <v>15</v>
      </c>
      <c r="G105" s="10" t="s">
        <v>166</v>
      </c>
      <c r="H105" s="10">
        <v>17</v>
      </c>
      <c r="I105" s="10">
        <v>7577538</v>
      </c>
      <c r="J105" s="10" t="s">
        <v>24</v>
      </c>
      <c r="K105" s="10" t="s">
        <v>36</v>
      </c>
      <c r="L105" s="10" t="s">
        <v>167</v>
      </c>
      <c r="M105" s="10"/>
      <c r="N105" s="10" t="s">
        <v>20</v>
      </c>
      <c r="O105" s="10">
        <v>0.13</v>
      </c>
      <c r="P105" s="11">
        <f>AVERAGE(O105)</f>
        <v>0.13</v>
      </c>
      <c r="Q105" s="10">
        <v>0.66</v>
      </c>
      <c r="R105" s="11">
        <f>AVERAGE(Q105)</f>
        <v>0.66</v>
      </c>
      <c r="S105" s="11">
        <f>(1-(R105/P105))*100</f>
        <v>-407.69230769230768</v>
      </c>
      <c r="T105" s="10" t="str">
        <f>IF(S105&gt;0,"Decrease","Increase")</f>
        <v>Increase</v>
      </c>
      <c r="U105" s="26">
        <f>COUNT(O105)</f>
        <v>1</v>
      </c>
    </row>
    <row r="106" spans="1:21" ht="17" thickBot="1" x14ac:dyDescent="0.25">
      <c r="A106" s="12" t="s">
        <v>237</v>
      </c>
      <c r="B106" s="12" t="s">
        <v>238</v>
      </c>
      <c r="C106" s="12">
        <v>1014</v>
      </c>
      <c r="D106" s="4" t="s">
        <v>165</v>
      </c>
      <c r="E106" s="4" t="s">
        <v>14</v>
      </c>
      <c r="F106" s="4" t="s">
        <v>40</v>
      </c>
      <c r="G106" s="4" t="s">
        <v>168</v>
      </c>
      <c r="H106" s="4">
        <v>17</v>
      </c>
      <c r="I106" s="4">
        <v>7577538</v>
      </c>
      <c r="J106" s="4" t="s">
        <v>24</v>
      </c>
      <c r="K106" s="4" t="s">
        <v>36</v>
      </c>
      <c r="L106" s="4" t="s">
        <v>167</v>
      </c>
      <c r="M106" s="4"/>
      <c r="N106" s="4" t="s">
        <v>20</v>
      </c>
      <c r="O106" s="4">
        <v>0.13</v>
      </c>
      <c r="P106" s="13">
        <f>AVERAGE(O106)</f>
        <v>0.13</v>
      </c>
      <c r="Q106" s="4">
        <v>2.06</v>
      </c>
      <c r="R106" s="13">
        <f>AVERAGE(Q106)</f>
        <v>2.06</v>
      </c>
      <c r="S106" s="13">
        <f>(1-(R106/P106))*100</f>
        <v>-1484.6153846153848</v>
      </c>
      <c r="T106" s="4" t="str">
        <f>IF(S106&gt;0,"Decrease","Increase")</f>
        <v>Increase</v>
      </c>
      <c r="U106" s="14">
        <f>COUNT(O106)</f>
        <v>1</v>
      </c>
    </row>
    <row r="107" spans="1:21" x14ac:dyDescent="0.2">
      <c r="A107" s="19" t="s">
        <v>237</v>
      </c>
      <c r="B107" s="19" t="s">
        <v>238</v>
      </c>
      <c r="C107" s="19">
        <v>1016</v>
      </c>
      <c r="D107" s="6" t="s">
        <v>169</v>
      </c>
      <c r="E107" s="6" t="s">
        <v>14</v>
      </c>
      <c r="F107" s="6" t="s">
        <v>15</v>
      </c>
      <c r="G107" s="6" t="s">
        <v>170</v>
      </c>
      <c r="H107" s="6">
        <v>1</v>
      </c>
      <c r="I107" s="6">
        <v>27056181</v>
      </c>
      <c r="J107" s="6" t="s">
        <v>71</v>
      </c>
      <c r="K107" s="6" t="s">
        <v>50</v>
      </c>
      <c r="L107" s="6" t="s">
        <v>171</v>
      </c>
      <c r="M107" s="6"/>
      <c r="N107" s="6" t="s">
        <v>20</v>
      </c>
      <c r="O107" s="6">
        <v>0.39</v>
      </c>
      <c r="P107" s="7">
        <f>AVERAGE(O107:O109)</f>
        <v>11.299999999999999</v>
      </c>
      <c r="Q107" s="6">
        <v>0.33</v>
      </c>
      <c r="R107" s="7">
        <f>AVERAGE(Q107:Q109)</f>
        <v>0.16</v>
      </c>
      <c r="S107" s="7">
        <f>(1-(R107/P107))*100</f>
        <v>98.584070796460182</v>
      </c>
      <c r="T107" s="6" t="str">
        <f>IF(S107&gt;0,"Decrease","Increase")</f>
        <v>Decrease</v>
      </c>
      <c r="U107" s="20">
        <f>COUNT(O107:O109)</f>
        <v>3</v>
      </c>
    </row>
    <row r="108" spans="1:21" x14ac:dyDescent="0.2">
      <c r="A108" s="21" t="s">
        <v>237</v>
      </c>
      <c r="B108" s="21" t="s">
        <v>238</v>
      </c>
      <c r="C108" s="21">
        <v>1016</v>
      </c>
      <c r="D108" s="8" t="s">
        <v>169</v>
      </c>
      <c r="E108" s="8" t="s">
        <v>14</v>
      </c>
      <c r="F108" s="8" t="s">
        <v>15</v>
      </c>
      <c r="G108" s="8" t="s">
        <v>170</v>
      </c>
      <c r="H108" s="8">
        <v>17</v>
      </c>
      <c r="I108" s="8">
        <v>7577520</v>
      </c>
      <c r="J108" s="8" t="s">
        <v>24</v>
      </c>
      <c r="K108" s="8" t="s">
        <v>29</v>
      </c>
      <c r="L108" s="8" t="s">
        <v>172</v>
      </c>
      <c r="M108" s="8"/>
      <c r="N108" s="8" t="s">
        <v>20</v>
      </c>
      <c r="O108" s="8">
        <v>33.1</v>
      </c>
      <c r="P108" s="8"/>
      <c r="Q108" s="8">
        <v>0.15</v>
      </c>
      <c r="R108" s="8"/>
      <c r="S108" s="8"/>
      <c r="T108" s="8"/>
      <c r="U108" s="22"/>
    </row>
    <row r="109" spans="1:21" ht="17" thickBot="1" x14ac:dyDescent="0.25">
      <c r="A109" s="23" t="s">
        <v>237</v>
      </c>
      <c r="B109" s="23" t="s">
        <v>238</v>
      </c>
      <c r="C109" s="23">
        <v>1016</v>
      </c>
      <c r="D109" s="9" t="s">
        <v>169</v>
      </c>
      <c r="E109" s="9" t="s">
        <v>14</v>
      </c>
      <c r="F109" s="9" t="s">
        <v>15</v>
      </c>
      <c r="G109" s="9" t="s">
        <v>170</v>
      </c>
      <c r="H109" s="9">
        <v>7</v>
      </c>
      <c r="I109" s="9">
        <v>116397594</v>
      </c>
      <c r="J109" s="9" t="s">
        <v>91</v>
      </c>
      <c r="K109" s="9" t="s">
        <v>93</v>
      </c>
      <c r="L109" s="9"/>
      <c r="M109" s="9"/>
      <c r="N109" s="9" t="s">
        <v>20</v>
      </c>
      <c r="O109" s="9">
        <v>0.41</v>
      </c>
      <c r="P109" s="9"/>
      <c r="Q109" s="9">
        <v>0</v>
      </c>
      <c r="R109" s="9"/>
      <c r="S109" s="9"/>
      <c r="T109" s="9"/>
      <c r="U109" s="24"/>
    </row>
    <row r="110" spans="1:21" x14ac:dyDescent="0.2">
      <c r="A110" s="12" t="s">
        <v>237</v>
      </c>
      <c r="B110" s="12" t="s">
        <v>238</v>
      </c>
      <c r="C110" s="12">
        <v>1016</v>
      </c>
      <c r="D110" s="4" t="s">
        <v>169</v>
      </c>
      <c r="E110" s="4" t="s">
        <v>14</v>
      </c>
      <c r="F110" s="4" t="s">
        <v>40</v>
      </c>
      <c r="G110" s="4" t="s">
        <v>173</v>
      </c>
      <c r="H110" s="4">
        <v>1</v>
      </c>
      <c r="I110" s="4">
        <v>27056181</v>
      </c>
      <c r="J110" s="4" t="s">
        <v>71</v>
      </c>
      <c r="K110" s="4" t="s">
        <v>50</v>
      </c>
      <c r="L110" s="4" t="s">
        <v>171</v>
      </c>
      <c r="M110" s="4"/>
      <c r="N110" s="4" t="s">
        <v>20</v>
      </c>
      <c r="O110" s="4">
        <v>0.39</v>
      </c>
      <c r="P110" s="13">
        <f>AVERAGE(O110:O112)</f>
        <v>11.299999999999999</v>
      </c>
      <c r="Q110" s="4">
        <v>0</v>
      </c>
      <c r="R110" s="13">
        <f>AVERAGE(Q110:Q112)</f>
        <v>0</v>
      </c>
      <c r="S110" s="13">
        <f>(1-(R110/P110))*100</f>
        <v>100</v>
      </c>
      <c r="T110" s="4" t="str">
        <f>IF(S110&gt;0,"Decrease","Increase")</f>
        <v>Decrease</v>
      </c>
      <c r="U110" s="14">
        <f>COUNT(O110:O112)</f>
        <v>3</v>
      </c>
    </row>
    <row r="111" spans="1:21" x14ac:dyDescent="0.2">
      <c r="A111" s="12" t="s">
        <v>237</v>
      </c>
      <c r="B111" s="12" t="s">
        <v>238</v>
      </c>
      <c r="C111" s="12">
        <v>1016</v>
      </c>
      <c r="D111" s="4" t="s">
        <v>169</v>
      </c>
      <c r="E111" s="4" t="s">
        <v>14</v>
      </c>
      <c r="F111" s="4" t="s">
        <v>40</v>
      </c>
      <c r="G111" s="4" t="s">
        <v>173</v>
      </c>
      <c r="H111" s="4">
        <v>7</v>
      </c>
      <c r="I111" s="4">
        <v>116397594</v>
      </c>
      <c r="J111" s="4" t="s">
        <v>91</v>
      </c>
      <c r="K111" s="4" t="s">
        <v>93</v>
      </c>
      <c r="L111" s="4"/>
      <c r="M111" s="4"/>
      <c r="N111" s="4" t="s">
        <v>20</v>
      </c>
      <c r="O111" s="4">
        <v>0.41</v>
      </c>
      <c r="P111" s="4"/>
      <c r="Q111" s="4">
        <v>0</v>
      </c>
      <c r="R111" s="4"/>
      <c r="S111" s="4"/>
      <c r="T111" s="4"/>
      <c r="U111" s="14"/>
    </row>
    <row r="112" spans="1:21" ht="17" thickBot="1" x14ac:dyDescent="0.25">
      <c r="A112" s="12" t="s">
        <v>237</v>
      </c>
      <c r="B112" s="12" t="s">
        <v>238</v>
      </c>
      <c r="C112" s="12">
        <v>1016</v>
      </c>
      <c r="D112" s="4" t="s">
        <v>169</v>
      </c>
      <c r="E112" s="4" t="s">
        <v>14</v>
      </c>
      <c r="F112" s="4" t="s">
        <v>40</v>
      </c>
      <c r="G112" s="4" t="s">
        <v>173</v>
      </c>
      <c r="H112" s="4">
        <v>17</v>
      </c>
      <c r="I112" s="4">
        <v>7577520</v>
      </c>
      <c r="J112" s="4" t="s">
        <v>24</v>
      </c>
      <c r="K112" s="4" t="s">
        <v>29</v>
      </c>
      <c r="L112" s="4" t="s">
        <v>172</v>
      </c>
      <c r="M112" s="4"/>
      <c r="N112" s="4" t="s">
        <v>20</v>
      </c>
      <c r="O112" s="4">
        <v>33.1</v>
      </c>
      <c r="P112" s="4"/>
      <c r="Q112" s="4">
        <v>0</v>
      </c>
      <c r="R112" s="4"/>
      <c r="S112" s="4"/>
      <c r="T112" s="4"/>
      <c r="U112" s="14"/>
    </row>
    <row r="113" spans="1:21" x14ac:dyDescent="0.2">
      <c r="A113" s="19" t="s">
        <v>237</v>
      </c>
      <c r="B113" s="19" t="s">
        <v>238</v>
      </c>
      <c r="C113" s="19">
        <v>1017</v>
      </c>
      <c r="D113" s="6" t="s">
        <v>174</v>
      </c>
      <c r="E113" s="6" t="s">
        <v>14</v>
      </c>
      <c r="F113" s="6" t="s">
        <v>15</v>
      </c>
      <c r="G113" s="6" t="s">
        <v>175</v>
      </c>
      <c r="H113" s="6">
        <v>1</v>
      </c>
      <c r="I113" s="6">
        <v>27023489</v>
      </c>
      <c r="J113" s="6" t="s">
        <v>71</v>
      </c>
      <c r="K113" s="6" t="s">
        <v>36</v>
      </c>
      <c r="L113" s="6" t="s">
        <v>176</v>
      </c>
      <c r="M113" s="6"/>
      <c r="N113" s="6" t="s">
        <v>20</v>
      </c>
      <c r="O113" s="6">
        <v>4.1500000000000004</v>
      </c>
      <c r="P113" s="7">
        <f>AVERAGE(O113:O116)</f>
        <v>9.08</v>
      </c>
      <c r="Q113" s="6">
        <v>3.47</v>
      </c>
      <c r="R113" s="7">
        <f>AVERAGE(Q113:Q116)</f>
        <v>7.8675000000000006</v>
      </c>
      <c r="S113" s="7">
        <f>(1-(R113/P113))*100</f>
        <v>13.353524229074887</v>
      </c>
      <c r="T113" s="6" t="str">
        <f>IF(S113&gt;0,"Decrease","Increase")</f>
        <v>Decrease</v>
      </c>
      <c r="U113" s="20">
        <f>COUNT(O113:O116)</f>
        <v>4</v>
      </c>
    </row>
    <row r="114" spans="1:21" x14ac:dyDescent="0.2">
      <c r="A114" s="21" t="s">
        <v>237</v>
      </c>
      <c r="B114" s="21" t="s">
        <v>238</v>
      </c>
      <c r="C114" s="21">
        <v>1017</v>
      </c>
      <c r="D114" s="8" t="s">
        <v>174</v>
      </c>
      <c r="E114" s="8" t="s">
        <v>14</v>
      </c>
      <c r="F114" s="8" t="s">
        <v>15</v>
      </c>
      <c r="G114" s="8" t="s">
        <v>175</v>
      </c>
      <c r="H114" s="8">
        <v>9</v>
      </c>
      <c r="I114" s="8">
        <v>21971025</v>
      </c>
      <c r="J114" s="8" t="s">
        <v>135</v>
      </c>
      <c r="K114" s="8" t="s">
        <v>177</v>
      </c>
      <c r="L114" s="8" t="s">
        <v>178</v>
      </c>
      <c r="M114" s="8"/>
      <c r="N114" s="8" t="s">
        <v>20</v>
      </c>
      <c r="O114" s="8">
        <v>3.12</v>
      </c>
      <c r="P114" s="8"/>
      <c r="Q114" s="8">
        <v>3.19</v>
      </c>
      <c r="R114" s="8"/>
      <c r="S114" s="8"/>
      <c r="T114" s="8"/>
      <c r="U114" s="22"/>
    </row>
    <row r="115" spans="1:21" x14ac:dyDescent="0.2">
      <c r="A115" s="21" t="s">
        <v>237</v>
      </c>
      <c r="B115" s="21" t="s">
        <v>238</v>
      </c>
      <c r="C115" s="21">
        <v>1017</v>
      </c>
      <c r="D115" s="8" t="s">
        <v>174</v>
      </c>
      <c r="E115" s="8" t="s">
        <v>14</v>
      </c>
      <c r="F115" s="8" t="s">
        <v>15</v>
      </c>
      <c r="G115" s="8" t="s">
        <v>175</v>
      </c>
      <c r="H115" s="8">
        <v>11</v>
      </c>
      <c r="I115" s="8">
        <v>108180903</v>
      </c>
      <c r="J115" s="8" t="s">
        <v>116</v>
      </c>
      <c r="K115" s="8" t="s">
        <v>179</v>
      </c>
      <c r="L115" s="8" t="s">
        <v>180</v>
      </c>
      <c r="M115" s="8"/>
      <c r="N115" s="8" t="s">
        <v>20</v>
      </c>
      <c r="O115" s="8">
        <v>14.06</v>
      </c>
      <c r="P115" s="8"/>
      <c r="Q115" s="8">
        <v>11.72</v>
      </c>
      <c r="R115" s="8"/>
      <c r="S115" s="8"/>
      <c r="T115" s="8"/>
      <c r="U115" s="22"/>
    </row>
    <row r="116" spans="1:21" ht="17" thickBot="1" x14ac:dyDescent="0.25">
      <c r="A116" s="23" t="s">
        <v>237</v>
      </c>
      <c r="B116" s="23" t="s">
        <v>238</v>
      </c>
      <c r="C116" s="23">
        <v>1017</v>
      </c>
      <c r="D116" s="9" t="s">
        <v>174</v>
      </c>
      <c r="E116" s="9" t="s">
        <v>14</v>
      </c>
      <c r="F116" s="9" t="s">
        <v>15</v>
      </c>
      <c r="G116" s="9" t="s">
        <v>175</v>
      </c>
      <c r="H116" s="9">
        <v>17</v>
      </c>
      <c r="I116" s="9">
        <v>7578437</v>
      </c>
      <c r="J116" s="9" t="s">
        <v>24</v>
      </c>
      <c r="K116" s="9" t="s">
        <v>33</v>
      </c>
      <c r="L116" s="9" t="s">
        <v>181</v>
      </c>
      <c r="M116" s="9"/>
      <c r="N116" s="9" t="s">
        <v>20</v>
      </c>
      <c r="O116" s="9">
        <v>14.99</v>
      </c>
      <c r="P116" s="9"/>
      <c r="Q116" s="9">
        <v>13.09</v>
      </c>
      <c r="R116" s="9"/>
      <c r="S116" s="9"/>
      <c r="T116" s="9"/>
      <c r="U116" s="24"/>
    </row>
    <row r="117" spans="1:21" x14ac:dyDescent="0.2">
      <c r="A117" s="12" t="s">
        <v>237</v>
      </c>
      <c r="B117" s="12" t="s">
        <v>238</v>
      </c>
      <c r="C117" s="12">
        <v>1017</v>
      </c>
      <c r="D117" s="4" t="s">
        <v>174</v>
      </c>
      <c r="E117" s="4" t="s">
        <v>14</v>
      </c>
      <c r="F117" s="4" t="s">
        <v>40</v>
      </c>
      <c r="G117" s="4" t="s">
        <v>182</v>
      </c>
      <c r="H117" s="4">
        <v>1</v>
      </c>
      <c r="I117" s="4">
        <v>27023489</v>
      </c>
      <c r="J117" s="4" t="s">
        <v>71</v>
      </c>
      <c r="K117" s="4" t="s">
        <v>36</v>
      </c>
      <c r="L117" s="4" t="s">
        <v>176</v>
      </c>
      <c r="M117" s="4"/>
      <c r="N117" s="4" t="s">
        <v>20</v>
      </c>
      <c r="O117" s="4">
        <v>4.1500000000000004</v>
      </c>
      <c r="P117" s="13">
        <f>AVERAGE(O117:O121)</f>
        <v>7.2640000000000002</v>
      </c>
      <c r="Q117" s="4">
        <v>1.03</v>
      </c>
      <c r="R117" s="13">
        <f>AVERAGE(Q117:Q121)</f>
        <v>1.8059999999999998</v>
      </c>
      <c r="S117" s="13">
        <f>(1-(R117/P117))*100</f>
        <v>75.137665198237897</v>
      </c>
      <c r="T117" s="4" t="str">
        <f>IF(S117&gt;0,"Decrease","Increase")</f>
        <v>Decrease</v>
      </c>
      <c r="U117" s="14">
        <f>COUNT(O117:O121)</f>
        <v>5</v>
      </c>
    </row>
    <row r="118" spans="1:21" x14ac:dyDescent="0.2">
      <c r="A118" s="12" t="s">
        <v>237</v>
      </c>
      <c r="B118" s="12" t="s">
        <v>238</v>
      </c>
      <c r="C118" s="12">
        <v>1017</v>
      </c>
      <c r="D118" s="4" t="s">
        <v>174</v>
      </c>
      <c r="E118" s="4" t="s">
        <v>14</v>
      </c>
      <c r="F118" s="4" t="s">
        <v>40</v>
      </c>
      <c r="G118" s="4" t="s">
        <v>182</v>
      </c>
      <c r="H118" s="4">
        <v>9</v>
      </c>
      <c r="I118" s="4">
        <v>21971025</v>
      </c>
      <c r="J118" s="4" t="s">
        <v>135</v>
      </c>
      <c r="K118" s="4" t="s">
        <v>177</v>
      </c>
      <c r="L118" s="4" t="s">
        <v>178</v>
      </c>
      <c r="M118" s="4"/>
      <c r="N118" s="4" t="s">
        <v>20</v>
      </c>
      <c r="O118" s="4">
        <v>3.12</v>
      </c>
      <c r="P118" s="4"/>
      <c r="Q118" s="4">
        <v>0.83</v>
      </c>
      <c r="R118" s="4"/>
      <c r="S118" s="4"/>
      <c r="T118" s="4"/>
      <c r="U118" s="14"/>
    </row>
    <row r="119" spans="1:21" x14ac:dyDescent="0.2">
      <c r="A119" s="12" t="s">
        <v>237</v>
      </c>
      <c r="B119" s="12" t="s">
        <v>238</v>
      </c>
      <c r="C119" s="12">
        <v>1017</v>
      </c>
      <c r="D119" s="4" t="s">
        <v>174</v>
      </c>
      <c r="E119" s="4" t="s">
        <v>14</v>
      </c>
      <c r="F119" s="4" t="s">
        <v>40</v>
      </c>
      <c r="G119" s="4" t="s">
        <v>182</v>
      </c>
      <c r="H119" s="4">
        <v>11</v>
      </c>
      <c r="I119" s="4">
        <v>108180903</v>
      </c>
      <c r="J119" s="4" t="s">
        <v>116</v>
      </c>
      <c r="K119" s="4" t="s">
        <v>179</v>
      </c>
      <c r="L119" s="4" t="s">
        <v>180</v>
      </c>
      <c r="M119" s="4"/>
      <c r="N119" s="4" t="s">
        <v>20</v>
      </c>
      <c r="O119" s="4">
        <v>14.06</v>
      </c>
      <c r="P119" s="4"/>
      <c r="Q119" s="4">
        <v>3.52</v>
      </c>
      <c r="R119" s="4"/>
      <c r="S119" s="4"/>
      <c r="T119" s="4"/>
      <c r="U119" s="14"/>
    </row>
    <row r="120" spans="1:21" x14ac:dyDescent="0.2">
      <c r="A120" s="12" t="s">
        <v>237</v>
      </c>
      <c r="B120" s="12" t="s">
        <v>238</v>
      </c>
      <c r="C120" s="12">
        <v>1017</v>
      </c>
      <c r="D120" s="4" t="s">
        <v>174</v>
      </c>
      <c r="E120" s="4" t="s">
        <v>14</v>
      </c>
      <c r="F120" s="4" t="s">
        <v>40</v>
      </c>
      <c r="G120" s="4" t="s">
        <v>182</v>
      </c>
      <c r="H120" s="4">
        <v>17</v>
      </c>
      <c r="I120" s="4">
        <v>7578437</v>
      </c>
      <c r="J120" s="4" t="s">
        <v>24</v>
      </c>
      <c r="K120" s="4" t="s">
        <v>33</v>
      </c>
      <c r="L120" s="4" t="s">
        <v>181</v>
      </c>
      <c r="M120" s="4"/>
      <c r="N120" s="4" t="s">
        <v>20</v>
      </c>
      <c r="O120" s="4">
        <v>14.99</v>
      </c>
      <c r="P120" s="4"/>
      <c r="Q120" s="4">
        <v>3.25</v>
      </c>
      <c r="R120" s="4"/>
      <c r="S120" s="4"/>
      <c r="T120" s="4"/>
      <c r="U120" s="14"/>
    </row>
    <row r="121" spans="1:21" ht="17" thickBot="1" x14ac:dyDescent="0.25">
      <c r="A121" s="12" t="s">
        <v>237</v>
      </c>
      <c r="B121" s="12" t="s">
        <v>238</v>
      </c>
      <c r="C121" s="12">
        <v>1017</v>
      </c>
      <c r="D121" s="4" t="s">
        <v>174</v>
      </c>
      <c r="E121" s="4" t="s">
        <v>14</v>
      </c>
      <c r="F121" s="4" t="s">
        <v>40</v>
      </c>
      <c r="G121" s="4" t="s">
        <v>182</v>
      </c>
      <c r="H121" s="4">
        <v>17</v>
      </c>
      <c r="I121" s="4">
        <v>7579717</v>
      </c>
      <c r="J121" s="4" t="s">
        <v>24</v>
      </c>
      <c r="K121" s="4" t="s">
        <v>43</v>
      </c>
      <c r="L121" s="4" t="s">
        <v>183</v>
      </c>
      <c r="M121" s="4"/>
      <c r="N121" s="4" t="s">
        <v>20</v>
      </c>
      <c r="O121" s="4">
        <v>0</v>
      </c>
      <c r="P121" s="4"/>
      <c r="Q121" s="4">
        <v>0.4</v>
      </c>
      <c r="R121" s="4"/>
      <c r="S121" s="4"/>
      <c r="T121" s="4"/>
      <c r="U121" s="14"/>
    </row>
    <row r="122" spans="1:21" x14ac:dyDescent="0.2">
      <c r="A122" s="19" t="s">
        <v>237</v>
      </c>
      <c r="B122" s="19" t="s">
        <v>238</v>
      </c>
      <c r="C122" s="19">
        <v>1018</v>
      </c>
      <c r="D122" s="6" t="s">
        <v>184</v>
      </c>
      <c r="E122" s="6" t="s">
        <v>14</v>
      </c>
      <c r="F122" s="6" t="s">
        <v>15</v>
      </c>
      <c r="G122" s="6" t="s">
        <v>185</v>
      </c>
      <c r="H122" s="6">
        <v>2</v>
      </c>
      <c r="I122" s="6">
        <v>29416547</v>
      </c>
      <c r="J122" s="6" t="s">
        <v>131</v>
      </c>
      <c r="K122" s="6" t="s">
        <v>33</v>
      </c>
      <c r="L122" s="6" t="s">
        <v>186</v>
      </c>
      <c r="M122" s="6"/>
      <c r="N122" s="6" t="s">
        <v>20</v>
      </c>
      <c r="O122" s="6">
        <v>18.2</v>
      </c>
      <c r="P122" s="7">
        <f>AVERAGE(O122:O128)</f>
        <v>11.671428571428573</v>
      </c>
      <c r="Q122" s="6">
        <v>14.19</v>
      </c>
      <c r="R122" s="7">
        <f>AVERAGE(Q122:Q128)</f>
        <v>9.3885714285714279</v>
      </c>
      <c r="S122" s="7">
        <f>(1-(R122/P122))*100</f>
        <v>19.559363525091811</v>
      </c>
      <c r="T122" s="6" t="str">
        <f>IF(S122&gt;0,"Decrease","Increase")</f>
        <v>Decrease</v>
      </c>
      <c r="U122" s="20">
        <f>COUNT(O122:O128)</f>
        <v>7</v>
      </c>
    </row>
    <row r="123" spans="1:21" x14ac:dyDescent="0.2">
      <c r="A123" s="21" t="s">
        <v>237</v>
      </c>
      <c r="B123" s="21" t="s">
        <v>238</v>
      </c>
      <c r="C123" s="21">
        <v>1018</v>
      </c>
      <c r="D123" s="8" t="s">
        <v>184</v>
      </c>
      <c r="E123" s="8" t="s">
        <v>14</v>
      </c>
      <c r="F123" s="8" t="s">
        <v>15</v>
      </c>
      <c r="G123" s="8" t="s">
        <v>185</v>
      </c>
      <c r="H123" s="8">
        <v>4</v>
      </c>
      <c r="I123" s="8">
        <v>55573452</v>
      </c>
      <c r="J123" s="8" t="s">
        <v>187</v>
      </c>
      <c r="K123" s="8" t="s">
        <v>29</v>
      </c>
      <c r="L123" s="8" t="s">
        <v>188</v>
      </c>
      <c r="M123" s="8"/>
      <c r="N123" s="8" t="s">
        <v>20</v>
      </c>
      <c r="O123" s="8">
        <v>0.78</v>
      </c>
      <c r="P123" s="8"/>
      <c r="Q123" s="8">
        <v>1.17</v>
      </c>
      <c r="R123" s="8"/>
      <c r="S123" s="8"/>
      <c r="T123" s="8"/>
      <c r="U123" s="22"/>
    </row>
    <row r="124" spans="1:21" x14ac:dyDescent="0.2">
      <c r="A124" s="21" t="s">
        <v>237</v>
      </c>
      <c r="B124" s="21" t="s">
        <v>238</v>
      </c>
      <c r="C124" s="21">
        <v>1018</v>
      </c>
      <c r="D124" s="8" t="s">
        <v>184</v>
      </c>
      <c r="E124" s="8" t="s">
        <v>14</v>
      </c>
      <c r="F124" s="8" t="s">
        <v>15</v>
      </c>
      <c r="G124" s="8" t="s">
        <v>185</v>
      </c>
      <c r="H124" s="8">
        <v>7</v>
      </c>
      <c r="I124" s="8">
        <v>116422132</v>
      </c>
      <c r="J124" s="8" t="s">
        <v>91</v>
      </c>
      <c r="K124" s="8" t="s">
        <v>62</v>
      </c>
      <c r="L124" s="8" t="s">
        <v>189</v>
      </c>
      <c r="M124" s="8"/>
      <c r="N124" s="8" t="s">
        <v>20</v>
      </c>
      <c r="O124" s="8">
        <v>0.14000000000000001</v>
      </c>
      <c r="P124" s="8"/>
      <c r="Q124" s="8">
        <v>0.14000000000000001</v>
      </c>
      <c r="R124" s="8"/>
      <c r="S124" s="8"/>
      <c r="T124" s="8"/>
      <c r="U124" s="22"/>
    </row>
    <row r="125" spans="1:21" x14ac:dyDescent="0.2">
      <c r="A125" s="21" t="s">
        <v>237</v>
      </c>
      <c r="B125" s="21" t="s">
        <v>238</v>
      </c>
      <c r="C125" s="21">
        <v>1018</v>
      </c>
      <c r="D125" s="8" t="s">
        <v>184</v>
      </c>
      <c r="E125" s="8" t="s">
        <v>14</v>
      </c>
      <c r="F125" s="8" t="s">
        <v>15</v>
      </c>
      <c r="G125" s="8" t="s">
        <v>185</v>
      </c>
      <c r="H125" s="8">
        <v>11</v>
      </c>
      <c r="I125" s="8">
        <v>108158384</v>
      </c>
      <c r="J125" s="8" t="s">
        <v>116</v>
      </c>
      <c r="K125" s="8" t="s">
        <v>62</v>
      </c>
      <c r="L125" s="8" t="s">
        <v>190</v>
      </c>
      <c r="M125" s="8"/>
      <c r="N125" s="8" t="s">
        <v>20</v>
      </c>
      <c r="O125" s="8">
        <v>0.91</v>
      </c>
      <c r="P125" s="8"/>
      <c r="Q125" s="8">
        <v>1.37</v>
      </c>
      <c r="R125" s="8"/>
      <c r="S125" s="8"/>
      <c r="T125" s="8"/>
      <c r="U125" s="22"/>
    </row>
    <row r="126" spans="1:21" x14ac:dyDescent="0.2">
      <c r="A126" s="21" t="s">
        <v>237</v>
      </c>
      <c r="B126" s="21" t="s">
        <v>238</v>
      </c>
      <c r="C126" s="21">
        <v>1018</v>
      </c>
      <c r="D126" s="8" t="s">
        <v>184</v>
      </c>
      <c r="E126" s="8" t="s">
        <v>14</v>
      </c>
      <c r="F126" s="8" t="s">
        <v>15</v>
      </c>
      <c r="G126" s="8" t="s">
        <v>185</v>
      </c>
      <c r="H126" s="8">
        <v>17</v>
      </c>
      <c r="I126" s="8">
        <v>7578263</v>
      </c>
      <c r="J126" s="8" t="s">
        <v>24</v>
      </c>
      <c r="K126" s="8" t="s">
        <v>33</v>
      </c>
      <c r="L126" s="8" t="s">
        <v>191</v>
      </c>
      <c r="M126" s="8"/>
      <c r="N126" s="8" t="s">
        <v>20</v>
      </c>
      <c r="O126" s="8">
        <v>61.03</v>
      </c>
      <c r="P126" s="8"/>
      <c r="Q126" s="8">
        <v>48.85</v>
      </c>
      <c r="R126" s="8"/>
      <c r="S126" s="8"/>
      <c r="T126" s="8"/>
      <c r="U126" s="22"/>
    </row>
    <row r="127" spans="1:21" x14ac:dyDescent="0.2">
      <c r="A127" s="21" t="s">
        <v>237</v>
      </c>
      <c r="B127" s="21" t="s">
        <v>238</v>
      </c>
      <c r="C127" s="21">
        <v>1018</v>
      </c>
      <c r="D127" s="8" t="s">
        <v>184</v>
      </c>
      <c r="E127" s="8" t="s">
        <v>14</v>
      </c>
      <c r="F127" s="8" t="s">
        <v>15</v>
      </c>
      <c r="G127" s="8" t="s">
        <v>185</v>
      </c>
      <c r="H127" s="8">
        <v>5</v>
      </c>
      <c r="I127" s="8">
        <v>112173596</v>
      </c>
      <c r="J127" s="8" t="s">
        <v>21</v>
      </c>
      <c r="K127" s="8" t="s">
        <v>62</v>
      </c>
      <c r="L127" s="8" t="s">
        <v>192</v>
      </c>
      <c r="M127" s="8"/>
      <c r="N127" s="8" t="s">
        <v>20</v>
      </c>
      <c r="O127" s="8">
        <v>0.33</v>
      </c>
      <c r="P127" s="8"/>
      <c r="Q127" s="8">
        <v>0</v>
      </c>
      <c r="R127" s="8"/>
      <c r="S127" s="8"/>
      <c r="T127" s="8"/>
      <c r="U127" s="22"/>
    </row>
    <row r="128" spans="1:21" ht="17" thickBot="1" x14ac:dyDescent="0.25">
      <c r="A128" s="23" t="s">
        <v>237</v>
      </c>
      <c r="B128" s="23" t="s">
        <v>238</v>
      </c>
      <c r="C128" s="23">
        <v>1018</v>
      </c>
      <c r="D128" s="9" t="s">
        <v>184</v>
      </c>
      <c r="E128" s="9" t="s">
        <v>14</v>
      </c>
      <c r="F128" s="9" t="s">
        <v>15</v>
      </c>
      <c r="G128" s="9" t="s">
        <v>185</v>
      </c>
      <c r="H128" s="9">
        <v>13</v>
      </c>
      <c r="I128" s="9">
        <v>32914519</v>
      </c>
      <c r="J128" s="9" t="s">
        <v>162</v>
      </c>
      <c r="K128" s="9" t="s">
        <v>29</v>
      </c>
      <c r="L128" s="9" t="s">
        <v>193</v>
      </c>
      <c r="M128" s="9"/>
      <c r="N128" s="9" t="s">
        <v>20</v>
      </c>
      <c r="O128" s="9">
        <v>0.31</v>
      </c>
      <c r="P128" s="9"/>
      <c r="Q128" s="9">
        <v>0</v>
      </c>
      <c r="R128" s="9"/>
      <c r="S128" s="9"/>
      <c r="T128" s="9"/>
      <c r="U128" s="24"/>
    </row>
    <row r="129" spans="1:21" x14ac:dyDescent="0.2">
      <c r="A129" s="12" t="s">
        <v>237</v>
      </c>
      <c r="B129" s="12" t="s">
        <v>238</v>
      </c>
      <c r="C129" s="12">
        <v>1018</v>
      </c>
      <c r="D129" s="4" t="s">
        <v>184</v>
      </c>
      <c r="E129" s="4" t="s">
        <v>14</v>
      </c>
      <c r="F129" s="4" t="s">
        <v>40</v>
      </c>
      <c r="G129" s="4" t="s">
        <v>194</v>
      </c>
      <c r="H129" s="4">
        <v>2</v>
      </c>
      <c r="I129" s="4">
        <v>29416547</v>
      </c>
      <c r="J129" s="4" t="s">
        <v>131</v>
      </c>
      <c r="K129" s="4" t="s">
        <v>33</v>
      </c>
      <c r="L129" s="4" t="s">
        <v>186</v>
      </c>
      <c r="M129" s="4"/>
      <c r="N129" s="4" t="s">
        <v>20</v>
      </c>
      <c r="O129" s="4">
        <v>18.2</v>
      </c>
      <c r="P129" s="13">
        <f>AVERAGE(O129:O135)</f>
        <v>11.671428571428573</v>
      </c>
      <c r="Q129" s="4">
        <v>19.100000000000001</v>
      </c>
      <c r="R129" s="13">
        <f>AVERAGE(Q129:Q135)</f>
        <v>12.318571428571428</v>
      </c>
      <c r="S129" s="13">
        <f>(1-(R129/P129))*100</f>
        <v>-5.5446756425948429</v>
      </c>
      <c r="T129" s="4" t="str">
        <f>IF(S129&gt;0,"Decrease","Increase")</f>
        <v>Increase</v>
      </c>
      <c r="U129" s="14">
        <f>COUNT(O129:O135)</f>
        <v>7</v>
      </c>
    </row>
    <row r="130" spans="1:21" x14ac:dyDescent="0.2">
      <c r="A130" s="12" t="s">
        <v>237</v>
      </c>
      <c r="B130" s="12" t="s">
        <v>238</v>
      </c>
      <c r="C130" s="12">
        <v>1018</v>
      </c>
      <c r="D130" s="4" t="s">
        <v>184</v>
      </c>
      <c r="E130" s="4" t="s">
        <v>14</v>
      </c>
      <c r="F130" s="4" t="s">
        <v>40</v>
      </c>
      <c r="G130" s="4" t="s">
        <v>194</v>
      </c>
      <c r="H130" s="4">
        <v>4</v>
      </c>
      <c r="I130" s="4">
        <v>55573452</v>
      </c>
      <c r="J130" s="4" t="s">
        <v>187</v>
      </c>
      <c r="K130" s="4" t="s">
        <v>29</v>
      </c>
      <c r="L130" s="4" t="s">
        <v>188</v>
      </c>
      <c r="M130" s="4"/>
      <c r="N130" s="4" t="s">
        <v>20</v>
      </c>
      <c r="O130" s="4">
        <v>0.78</v>
      </c>
      <c r="P130" s="4"/>
      <c r="Q130" s="4">
        <v>0.87</v>
      </c>
      <c r="R130" s="4"/>
      <c r="S130" s="4"/>
      <c r="T130" s="4"/>
      <c r="U130" s="14"/>
    </row>
    <row r="131" spans="1:21" x14ac:dyDescent="0.2">
      <c r="A131" s="12" t="s">
        <v>237</v>
      </c>
      <c r="B131" s="12" t="s">
        <v>238</v>
      </c>
      <c r="C131" s="12">
        <v>1018</v>
      </c>
      <c r="D131" s="4" t="s">
        <v>184</v>
      </c>
      <c r="E131" s="4" t="s">
        <v>14</v>
      </c>
      <c r="F131" s="4" t="s">
        <v>40</v>
      </c>
      <c r="G131" s="4" t="s">
        <v>194</v>
      </c>
      <c r="H131" s="4">
        <v>11</v>
      </c>
      <c r="I131" s="4">
        <v>108158384</v>
      </c>
      <c r="J131" s="4" t="s">
        <v>116</v>
      </c>
      <c r="K131" s="4" t="s">
        <v>62</v>
      </c>
      <c r="L131" s="4" t="s">
        <v>190</v>
      </c>
      <c r="M131" s="4"/>
      <c r="N131" s="4" t="s">
        <v>20</v>
      </c>
      <c r="O131" s="4">
        <v>0.91</v>
      </c>
      <c r="P131" s="4"/>
      <c r="Q131" s="4">
        <v>0.97</v>
      </c>
      <c r="R131" s="4"/>
      <c r="S131" s="4"/>
      <c r="T131" s="4"/>
      <c r="U131" s="14"/>
    </row>
    <row r="132" spans="1:21" x14ac:dyDescent="0.2">
      <c r="A132" s="12" t="s">
        <v>237</v>
      </c>
      <c r="B132" s="12" t="s">
        <v>238</v>
      </c>
      <c r="C132" s="12">
        <v>1018</v>
      </c>
      <c r="D132" s="4" t="s">
        <v>184</v>
      </c>
      <c r="E132" s="4" t="s">
        <v>14</v>
      </c>
      <c r="F132" s="4" t="s">
        <v>40</v>
      </c>
      <c r="G132" s="4" t="s">
        <v>194</v>
      </c>
      <c r="H132" s="4">
        <v>13</v>
      </c>
      <c r="I132" s="4">
        <v>32914519</v>
      </c>
      <c r="J132" s="4" t="s">
        <v>162</v>
      </c>
      <c r="K132" s="4" t="s">
        <v>29</v>
      </c>
      <c r="L132" s="4" t="s">
        <v>193</v>
      </c>
      <c r="M132" s="4"/>
      <c r="N132" s="4" t="s">
        <v>20</v>
      </c>
      <c r="O132" s="4">
        <v>0.31</v>
      </c>
      <c r="P132" s="4"/>
      <c r="Q132" s="4">
        <v>0.16</v>
      </c>
      <c r="R132" s="4"/>
      <c r="S132" s="4"/>
      <c r="T132" s="4"/>
      <c r="U132" s="14"/>
    </row>
    <row r="133" spans="1:21" x14ac:dyDescent="0.2">
      <c r="A133" s="12" t="s">
        <v>237</v>
      </c>
      <c r="B133" s="12" t="s">
        <v>238</v>
      </c>
      <c r="C133" s="12">
        <v>1018</v>
      </c>
      <c r="D133" s="4" t="s">
        <v>184</v>
      </c>
      <c r="E133" s="4" t="s">
        <v>14</v>
      </c>
      <c r="F133" s="4" t="s">
        <v>40</v>
      </c>
      <c r="G133" s="4" t="s">
        <v>194</v>
      </c>
      <c r="H133" s="4">
        <v>17</v>
      </c>
      <c r="I133" s="4">
        <v>7578263</v>
      </c>
      <c r="J133" s="4" t="s">
        <v>24</v>
      </c>
      <c r="K133" s="4" t="s">
        <v>33</v>
      </c>
      <c r="L133" s="4" t="s">
        <v>191</v>
      </c>
      <c r="M133" s="4"/>
      <c r="N133" s="4" t="s">
        <v>20</v>
      </c>
      <c r="O133" s="4">
        <v>61.03</v>
      </c>
      <c r="P133" s="4"/>
      <c r="Q133" s="4">
        <v>65.13</v>
      </c>
      <c r="R133" s="4"/>
      <c r="S133" s="4"/>
      <c r="T133" s="4"/>
      <c r="U133" s="14"/>
    </row>
    <row r="134" spans="1:21" x14ac:dyDescent="0.2">
      <c r="A134" s="12" t="s">
        <v>237</v>
      </c>
      <c r="B134" s="12" t="s">
        <v>238</v>
      </c>
      <c r="C134" s="12">
        <v>1018</v>
      </c>
      <c r="D134" s="4" t="s">
        <v>184</v>
      </c>
      <c r="E134" s="4" t="s">
        <v>14</v>
      </c>
      <c r="F134" s="4" t="s">
        <v>40</v>
      </c>
      <c r="G134" s="4" t="s">
        <v>194</v>
      </c>
      <c r="H134" s="4">
        <v>5</v>
      </c>
      <c r="I134" s="4">
        <v>112173596</v>
      </c>
      <c r="J134" s="4" t="s">
        <v>21</v>
      </c>
      <c r="K134" s="4" t="s">
        <v>62</v>
      </c>
      <c r="L134" s="4" t="s">
        <v>192</v>
      </c>
      <c r="M134" s="4"/>
      <c r="N134" s="4" t="s">
        <v>20</v>
      </c>
      <c r="O134" s="4">
        <v>0.33</v>
      </c>
      <c r="P134" s="4"/>
      <c r="Q134" s="4">
        <v>0</v>
      </c>
      <c r="R134" s="4"/>
      <c r="S134" s="4"/>
      <c r="T134" s="4"/>
      <c r="U134" s="14"/>
    </row>
    <row r="135" spans="1:21" ht="17" thickBot="1" x14ac:dyDescent="0.25">
      <c r="A135" s="12" t="s">
        <v>237</v>
      </c>
      <c r="B135" s="12" t="s">
        <v>238</v>
      </c>
      <c r="C135" s="12">
        <v>1018</v>
      </c>
      <c r="D135" s="4" t="s">
        <v>184</v>
      </c>
      <c r="E135" s="4" t="s">
        <v>14</v>
      </c>
      <c r="F135" s="4" t="s">
        <v>40</v>
      </c>
      <c r="G135" s="4" t="s">
        <v>194</v>
      </c>
      <c r="H135" s="4">
        <v>7</v>
      </c>
      <c r="I135" s="4">
        <v>116422132</v>
      </c>
      <c r="J135" s="4" t="s">
        <v>91</v>
      </c>
      <c r="K135" s="4" t="s">
        <v>62</v>
      </c>
      <c r="L135" s="4" t="s">
        <v>189</v>
      </c>
      <c r="M135" s="4"/>
      <c r="N135" s="4" t="s">
        <v>20</v>
      </c>
      <c r="O135" s="4">
        <v>0.14000000000000001</v>
      </c>
      <c r="P135" s="4"/>
      <c r="Q135" s="4">
        <v>0</v>
      </c>
      <c r="R135" s="4"/>
      <c r="S135" s="4"/>
      <c r="T135" s="4"/>
      <c r="U135" s="14"/>
    </row>
    <row r="136" spans="1:21" x14ac:dyDescent="0.2">
      <c r="A136" s="19" t="s">
        <v>237</v>
      </c>
      <c r="B136" s="19" t="s">
        <v>238</v>
      </c>
      <c r="C136" s="19">
        <v>1019</v>
      </c>
      <c r="D136" s="6" t="s">
        <v>195</v>
      </c>
      <c r="E136" s="6" t="s">
        <v>14</v>
      </c>
      <c r="F136" s="6" t="s">
        <v>15</v>
      </c>
      <c r="G136" s="6" t="s">
        <v>196</v>
      </c>
      <c r="H136" s="6">
        <v>12</v>
      </c>
      <c r="I136" s="6">
        <v>25398284</v>
      </c>
      <c r="J136" s="6" t="s">
        <v>49</v>
      </c>
      <c r="K136" s="6" t="s">
        <v>50</v>
      </c>
      <c r="L136" s="6" t="s">
        <v>51</v>
      </c>
      <c r="M136" s="6"/>
      <c r="N136" s="6" t="s">
        <v>20</v>
      </c>
      <c r="O136" s="6">
        <v>0.37</v>
      </c>
      <c r="P136" s="7">
        <f>AVERAGE(O136:O137)</f>
        <v>0.56499999999999995</v>
      </c>
      <c r="Q136" s="6">
        <v>0.04</v>
      </c>
      <c r="R136" s="7">
        <f>AVERAGE(Q136:Q137)</f>
        <v>0.10500000000000001</v>
      </c>
      <c r="S136" s="7">
        <f>(1-(R136/P136))*100</f>
        <v>81.415929203539818</v>
      </c>
      <c r="T136" s="6" t="str">
        <f>IF(S136&gt;0,"Decrease","Increase")</f>
        <v>Decrease</v>
      </c>
      <c r="U136" s="20">
        <f>COUNT(O136:O137)</f>
        <v>2</v>
      </c>
    </row>
    <row r="137" spans="1:21" ht="17" thickBot="1" x14ac:dyDescent="0.25">
      <c r="A137" s="23" t="s">
        <v>237</v>
      </c>
      <c r="B137" s="23" t="s">
        <v>238</v>
      </c>
      <c r="C137" s="23">
        <v>1019</v>
      </c>
      <c r="D137" s="9" t="s">
        <v>195</v>
      </c>
      <c r="E137" s="9" t="s">
        <v>14</v>
      </c>
      <c r="F137" s="9" t="s">
        <v>15</v>
      </c>
      <c r="G137" s="9" t="s">
        <v>196</v>
      </c>
      <c r="H137" s="9">
        <v>17</v>
      </c>
      <c r="I137" s="9">
        <v>7577539</v>
      </c>
      <c r="J137" s="9" t="s">
        <v>24</v>
      </c>
      <c r="K137" s="9" t="s">
        <v>33</v>
      </c>
      <c r="L137" s="9" t="s">
        <v>107</v>
      </c>
      <c r="M137" s="9"/>
      <c r="N137" s="9" t="s">
        <v>20</v>
      </c>
      <c r="O137" s="9">
        <v>0.76</v>
      </c>
      <c r="P137" s="9"/>
      <c r="Q137" s="9">
        <v>0.17</v>
      </c>
      <c r="R137" s="9"/>
      <c r="S137" s="9"/>
      <c r="T137" s="9"/>
      <c r="U137" s="24"/>
    </row>
    <row r="138" spans="1:21" x14ac:dyDescent="0.2">
      <c r="A138" s="12" t="s">
        <v>237</v>
      </c>
      <c r="B138" s="12" t="s">
        <v>238</v>
      </c>
      <c r="C138" s="12">
        <v>1019</v>
      </c>
      <c r="D138" s="4" t="s">
        <v>195</v>
      </c>
      <c r="E138" s="4" t="s">
        <v>14</v>
      </c>
      <c r="F138" s="4" t="s">
        <v>40</v>
      </c>
      <c r="G138" s="4" t="s">
        <v>197</v>
      </c>
      <c r="H138" s="4">
        <v>12</v>
      </c>
      <c r="I138" s="4">
        <v>25398284</v>
      </c>
      <c r="J138" s="4" t="s">
        <v>49</v>
      </c>
      <c r="K138" s="4" t="s">
        <v>50</v>
      </c>
      <c r="L138" s="4" t="s">
        <v>51</v>
      </c>
      <c r="M138" s="4"/>
      <c r="N138" s="4" t="s">
        <v>20</v>
      </c>
      <c r="O138" s="4">
        <v>0.37</v>
      </c>
      <c r="P138" s="13">
        <f>AVERAGE(O138:O139)</f>
        <v>0.56499999999999995</v>
      </c>
      <c r="Q138" s="4">
        <v>0.12</v>
      </c>
      <c r="R138" s="13">
        <f>AVERAGE(Q138:Q139)</f>
        <v>0.11</v>
      </c>
      <c r="S138" s="13">
        <f>(1-(R138/P138))*100</f>
        <v>80.530973451327426</v>
      </c>
      <c r="T138" s="4" t="str">
        <f>IF(S138&gt;0,"Decrease","Increase")</f>
        <v>Decrease</v>
      </c>
      <c r="U138" s="14">
        <f>COUNT(O138:O139)</f>
        <v>2</v>
      </c>
    </row>
    <row r="139" spans="1:21" ht="17" thickBot="1" x14ac:dyDescent="0.25">
      <c r="A139" s="12" t="s">
        <v>237</v>
      </c>
      <c r="B139" s="12" t="s">
        <v>238</v>
      </c>
      <c r="C139" s="12">
        <v>1019</v>
      </c>
      <c r="D139" s="4" t="s">
        <v>195</v>
      </c>
      <c r="E139" s="4" t="s">
        <v>14</v>
      </c>
      <c r="F139" s="4" t="s">
        <v>40</v>
      </c>
      <c r="G139" s="4" t="s">
        <v>197</v>
      </c>
      <c r="H139" s="4">
        <v>17</v>
      </c>
      <c r="I139" s="4">
        <v>7577539</v>
      </c>
      <c r="J139" s="4" t="s">
        <v>24</v>
      </c>
      <c r="K139" s="4" t="s">
        <v>33</v>
      </c>
      <c r="L139" s="4" t="s">
        <v>107</v>
      </c>
      <c r="M139" s="4"/>
      <c r="N139" s="4" t="s">
        <v>20</v>
      </c>
      <c r="O139" s="4">
        <v>0.76</v>
      </c>
      <c r="P139" s="4"/>
      <c r="Q139" s="4">
        <v>0.1</v>
      </c>
      <c r="R139" s="4"/>
      <c r="S139" s="4"/>
      <c r="T139" s="4"/>
      <c r="U139" s="14"/>
    </row>
    <row r="140" spans="1:21" x14ac:dyDescent="0.2">
      <c r="A140" s="19" t="s">
        <v>237</v>
      </c>
      <c r="B140" s="19" t="s">
        <v>238</v>
      </c>
      <c r="C140" s="19">
        <v>1020</v>
      </c>
      <c r="D140" s="6" t="s">
        <v>198</v>
      </c>
      <c r="E140" s="6" t="s">
        <v>14</v>
      </c>
      <c r="F140" s="6" t="s">
        <v>15</v>
      </c>
      <c r="G140" s="6" t="s">
        <v>199</v>
      </c>
      <c r="H140" s="6">
        <v>12</v>
      </c>
      <c r="I140" s="6">
        <v>25398284</v>
      </c>
      <c r="J140" s="6" t="s">
        <v>49</v>
      </c>
      <c r="K140" s="6" t="s">
        <v>36</v>
      </c>
      <c r="L140" s="6" t="s">
        <v>143</v>
      </c>
      <c r="M140" s="6"/>
      <c r="N140" s="6" t="s">
        <v>20</v>
      </c>
      <c r="O140" s="6">
        <v>8.01</v>
      </c>
      <c r="P140" s="7">
        <f>AVERAGE(O140:O142)</f>
        <v>21.443333333333332</v>
      </c>
      <c r="Q140" s="6">
        <v>11.43</v>
      </c>
      <c r="R140" s="7">
        <f>AVERAGE(Q140:Q142)</f>
        <v>23.823333333333334</v>
      </c>
      <c r="S140" s="7">
        <f>(1-(R140/P140))*100</f>
        <v>-11.099020674646365</v>
      </c>
      <c r="T140" s="6" t="str">
        <f>IF(S140&gt;0,"Decrease","Increase")</f>
        <v>Increase</v>
      </c>
      <c r="U140" s="20">
        <f>COUNT(O140:O142)</f>
        <v>3</v>
      </c>
    </row>
    <row r="141" spans="1:21" x14ac:dyDescent="0.2">
      <c r="A141" s="21" t="s">
        <v>237</v>
      </c>
      <c r="B141" s="21" t="s">
        <v>238</v>
      </c>
      <c r="C141" s="21">
        <v>1020</v>
      </c>
      <c r="D141" s="8" t="s">
        <v>198</v>
      </c>
      <c r="E141" s="8" t="s">
        <v>14</v>
      </c>
      <c r="F141" s="8" t="s">
        <v>15</v>
      </c>
      <c r="G141" s="8" t="s">
        <v>199</v>
      </c>
      <c r="H141" s="8">
        <v>17</v>
      </c>
      <c r="I141" s="8">
        <v>7578395</v>
      </c>
      <c r="J141" s="8" t="s">
        <v>24</v>
      </c>
      <c r="K141" s="8" t="s">
        <v>33</v>
      </c>
      <c r="L141" s="8" t="s">
        <v>200</v>
      </c>
      <c r="M141" s="8"/>
      <c r="N141" s="8" t="s">
        <v>20</v>
      </c>
      <c r="O141" s="8">
        <v>27.29</v>
      </c>
      <c r="P141" s="8"/>
      <c r="Q141" s="8">
        <v>29.24</v>
      </c>
      <c r="R141" s="8"/>
      <c r="S141" s="8"/>
      <c r="T141" s="8"/>
      <c r="U141" s="22"/>
    </row>
    <row r="142" spans="1:21" ht="17" thickBot="1" x14ac:dyDescent="0.25">
      <c r="A142" s="23" t="s">
        <v>237</v>
      </c>
      <c r="B142" s="23" t="s">
        <v>238</v>
      </c>
      <c r="C142" s="23">
        <v>1020</v>
      </c>
      <c r="D142" s="9" t="s">
        <v>198</v>
      </c>
      <c r="E142" s="9" t="s">
        <v>14</v>
      </c>
      <c r="F142" s="9" t="s">
        <v>15</v>
      </c>
      <c r="G142" s="9" t="s">
        <v>199</v>
      </c>
      <c r="H142" s="9">
        <v>18</v>
      </c>
      <c r="I142" s="9">
        <v>48593490</v>
      </c>
      <c r="J142" s="9" t="s">
        <v>35</v>
      </c>
      <c r="K142" s="9" t="s">
        <v>201</v>
      </c>
      <c r="L142" s="9" t="s">
        <v>202</v>
      </c>
      <c r="M142" s="9"/>
      <c r="N142" s="9" t="s">
        <v>20</v>
      </c>
      <c r="O142" s="9">
        <v>29.03</v>
      </c>
      <c r="P142" s="9"/>
      <c r="Q142" s="9">
        <v>30.8</v>
      </c>
      <c r="R142" s="9"/>
      <c r="S142" s="9"/>
      <c r="T142" s="9"/>
      <c r="U142" s="24"/>
    </row>
    <row r="143" spans="1:21" x14ac:dyDescent="0.2">
      <c r="A143" s="12" t="s">
        <v>237</v>
      </c>
      <c r="B143" s="12" t="s">
        <v>238</v>
      </c>
      <c r="C143" s="12">
        <v>1020</v>
      </c>
      <c r="D143" s="4" t="s">
        <v>198</v>
      </c>
      <c r="E143" s="4" t="s">
        <v>14</v>
      </c>
      <c r="F143" s="4" t="s">
        <v>40</v>
      </c>
      <c r="G143" s="4" t="s">
        <v>203</v>
      </c>
      <c r="H143" s="4">
        <v>12</v>
      </c>
      <c r="I143" s="4">
        <v>25398284</v>
      </c>
      <c r="J143" s="4" t="s">
        <v>49</v>
      </c>
      <c r="K143" s="4" t="s">
        <v>36</v>
      </c>
      <c r="L143" s="4" t="s">
        <v>143</v>
      </c>
      <c r="M143" s="4"/>
      <c r="N143" s="4" t="s">
        <v>20</v>
      </c>
      <c r="O143" s="4">
        <v>8.01</v>
      </c>
      <c r="P143" s="13">
        <f>AVERAGE(O143:O145)</f>
        <v>21.443333333333332</v>
      </c>
      <c r="Q143" s="4">
        <v>15.23</v>
      </c>
      <c r="R143" s="13">
        <f>AVERAGE(Q143:Q145)</f>
        <v>27.439999999999998</v>
      </c>
      <c r="S143" s="13">
        <f>(1-(R143/P143))*100</f>
        <v>-27.965179542981499</v>
      </c>
      <c r="T143" s="4" t="str">
        <f>IF(S143&gt;0,"Decrease","Increase")</f>
        <v>Increase</v>
      </c>
      <c r="U143" s="14">
        <f>COUNT(O143:O145)</f>
        <v>3</v>
      </c>
    </row>
    <row r="144" spans="1:21" x14ac:dyDescent="0.2">
      <c r="A144" s="12" t="s">
        <v>237</v>
      </c>
      <c r="B144" s="12" t="s">
        <v>238</v>
      </c>
      <c r="C144" s="12">
        <v>1020</v>
      </c>
      <c r="D144" s="4" t="s">
        <v>198</v>
      </c>
      <c r="E144" s="4" t="s">
        <v>14</v>
      </c>
      <c r="F144" s="4" t="s">
        <v>40</v>
      </c>
      <c r="G144" s="4" t="s">
        <v>203</v>
      </c>
      <c r="H144" s="4">
        <v>17</v>
      </c>
      <c r="I144" s="4">
        <v>7578395</v>
      </c>
      <c r="J144" s="4" t="s">
        <v>24</v>
      </c>
      <c r="K144" s="4" t="s">
        <v>33</v>
      </c>
      <c r="L144" s="4" t="s">
        <v>200</v>
      </c>
      <c r="M144" s="4"/>
      <c r="N144" s="4" t="s">
        <v>20</v>
      </c>
      <c r="O144" s="4">
        <v>27.29</v>
      </c>
      <c r="P144" s="4"/>
      <c r="Q144" s="4">
        <v>31.98</v>
      </c>
      <c r="R144" s="4"/>
      <c r="S144" s="4"/>
      <c r="T144" s="4"/>
      <c r="U144" s="14"/>
    </row>
    <row r="145" spans="1:21" ht="17" thickBot="1" x14ac:dyDescent="0.25">
      <c r="A145" s="12" t="s">
        <v>237</v>
      </c>
      <c r="B145" s="12" t="s">
        <v>238</v>
      </c>
      <c r="C145" s="12">
        <v>1020</v>
      </c>
      <c r="D145" s="4" t="s">
        <v>198</v>
      </c>
      <c r="E145" s="4" t="s">
        <v>14</v>
      </c>
      <c r="F145" s="4" t="s">
        <v>40</v>
      </c>
      <c r="G145" s="4" t="s">
        <v>203</v>
      </c>
      <c r="H145" s="4">
        <v>18</v>
      </c>
      <c r="I145" s="4">
        <v>48593490</v>
      </c>
      <c r="J145" s="4" t="s">
        <v>35</v>
      </c>
      <c r="K145" s="4" t="s">
        <v>201</v>
      </c>
      <c r="L145" s="4" t="s">
        <v>202</v>
      </c>
      <c r="M145" s="4"/>
      <c r="N145" s="4" t="s">
        <v>20</v>
      </c>
      <c r="O145" s="4">
        <v>29.03</v>
      </c>
      <c r="P145" s="4"/>
      <c r="Q145" s="4">
        <v>35.11</v>
      </c>
      <c r="R145" s="4"/>
      <c r="S145" s="4"/>
      <c r="T145" s="4"/>
      <c r="U145" s="14"/>
    </row>
    <row r="146" spans="1:21" x14ac:dyDescent="0.2">
      <c r="A146" s="19" t="s">
        <v>237</v>
      </c>
      <c r="B146" s="19" t="s">
        <v>238</v>
      </c>
      <c r="C146" s="19">
        <v>1021</v>
      </c>
      <c r="D146" s="6" t="s">
        <v>204</v>
      </c>
      <c r="E146" s="6" t="s">
        <v>14</v>
      </c>
      <c r="F146" s="6" t="s">
        <v>15</v>
      </c>
      <c r="G146" s="6" t="s">
        <v>205</v>
      </c>
      <c r="H146" s="6">
        <v>6</v>
      </c>
      <c r="I146" s="6">
        <v>117631305</v>
      </c>
      <c r="J146" s="6" t="s">
        <v>206</v>
      </c>
      <c r="K146" s="6" t="s">
        <v>18</v>
      </c>
      <c r="L146" s="6" t="s">
        <v>207</v>
      </c>
      <c r="M146" s="6"/>
      <c r="N146" s="6" t="s">
        <v>20</v>
      </c>
      <c r="O146" s="6">
        <v>11.62</v>
      </c>
      <c r="P146" s="7">
        <f>AVERAGE(O146:O151)</f>
        <v>7.6416666666666684</v>
      </c>
      <c r="Q146" s="6">
        <v>11.17</v>
      </c>
      <c r="R146" s="7">
        <f>AVERAGE(Q146:Q151)</f>
        <v>6.8116666666666674</v>
      </c>
      <c r="S146" s="7">
        <f>(1-(R146/P146))*100</f>
        <v>10.86150490730644</v>
      </c>
      <c r="T146" s="6" t="str">
        <f>IF(S146&gt;0,"Decrease","Increase")</f>
        <v>Decrease</v>
      </c>
      <c r="U146" s="20">
        <f>COUNT(O146:O151)</f>
        <v>6</v>
      </c>
    </row>
    <row r="147" spans="1:21" x14ac:dyDescent="0.2">
      <c r="A147" s="21" t="s">
        <v>237</v>
      </c>
      <c r="B147" s="21" t="s">
        <v>238</v>
      </c>
      <c r="C147" s="21">
        <v>1021</v>
      </c>
      <c r="D147" s="8" t="s">
        <v>204</v>
      </c>
      <c r="E147" s="8" t="s">
        <v>14</v>
      </c>
      <c r="F147" s="8" t="s">
        <v>15</v>
      </c>
      <c r="G147" s="8" t="s">
        <v>205</v>
      </c>
      <c r="H147" s="8">
        <v>7</v>
      </c>
      <c r="I147" s="8">
        <v>116339379</v>
      </c>
      <c r="J147" s="8" t="s">
        <v>91</v>
      </c>
      <c r="K147" s="8" t="s">
        <v>93</v>
      </c>
      <c r="L147" s="8" t="s">
        <v>208</v>
      </c>
      <c r="M147" s="8"/>
      <c r="N147" s="8" t="s">
        <v>20</v>
      </c>
      <c r="O147" s="8">
        <v>2.14</v>
      </c>
      <c r="P147" s="8"/>
      <c r="Q147" s="8">
        <v>1.3</v>
      </c>
      <c r="R147" s="8"/>
      <c r="S147" s="8"/>
      <c r="T147" s="8"/>
      <c r="U147" s="22"/>
    </row>
    <row r="148" spans="1:21" x14ac:dyDescent="0.2">
      <c r="A148" s="21" t="s">
        <v>237</v>
      </c>
      <c r="B148" s="21" t="s">
        <v>238</v>
      </c>
      <c r="C148" s="21">
        <v>1021</v>
      </c>
      <c r="D148" s="8" t="s">
        <v>204</v>
      </c>
      <c r="E148" s="8" t="s">
        <v>14</v>
      </c>
      <c r="F148" s="8" t="s">
        <v>15</v>
      </c>
      <c r="G148" s="8" t="s">
        <v>205</v>
      </c>
      <c r="H148" s="8">
        <v>10</v>
      </c>
      <c r="I148" s="8">
        <v>123239184</v>
      </c>
      <c r="J148" s="8" t="s">
        <v>209</v>
      </c>
      <c r="K148" s="8" t="s">
        <v>50</v>
      </c>
      <c r="L148" s="8" t="s">
        <v>210</v>
      </c>
      <c r="M148" s="8"/>
      <c r="N148" s="8" t="s">
        <v>20</v>
      </c>
      <c r="O148" s="8">
        <v>0.59</v>
      </c>
      <c r="P148" s="8"/>
      <c r="Q148" s="8">
        <v>1.71</v>
      </c>
      <c r="R148" s="8"/>
      <c r="S148" s="8"/>
      <c r="T148" s="8"/>
      <c r="U148" s="22"/>
    </row>
    <row r="149" spans="1:21" x14ac:dyDescent="0.2">
      <c r="A149" s="21" t="s">
        <v>237</v>
      </c>
      <c r="B149" s="21" t="s">
        <v>238</v>
      </c>
      <c r="C149" s="21">
        <v>1021</v>
      </c>
      <c r="D149" s="8" t="s">
        <v>204</v>
      </c>
      <c r="E149" s="8" t="s">
        <v>14</v>
      </c>
      <c r="F149" s="8" t="s">
        <v>15</v>
      </c>
      <c r="G149" s="8" t="s">
        <v>205</v>
      </c>
      <c r="H149" s="8">
        <v>17</v>
      </c>
      <c r="I149" s="8">
        <v>7574003</v>
      </c>
      <c r="J149" s="8" t="s">
        <v>24</v>
      </c>
      <c r="K149" s="8" t="s">
        <v>33</v>
      </c>
      <c r="L149" s="8" t="s">
        <v>211</v>
      </c>
      <c r="M149" s="8"/>
      <c r="N149" s="8" t="s">
        <v>20</v>
      </c>
      <c r="O149" s="8">
        <v>27</v>
      </c>
      <c r="P149" s="8"/>
      <c r="Q149" s="8">
        <v>25.67</v>
      </c>
      <c r="R149" s="8"/>
      <c r="S149" s="8"/>
      <c r="T149" s="8"/>
      <c r="U149" s="22"/>
    </row>
    <row r="150" spans="1:21" x14ac:dyDescent="0.2">
      <c r="A150" s="21" t="s">
        <v>237</v>
      </c>
      <c r="B150" s="21" t="s">
        <v>238</v>
      </c>
      <c r="C150" s="21">
        <v>1021</v>
      </c>
      <c r="D150" s="8" t="s">
        <v>204</v>
      </c>
      <c r="E150" s="8" t="s">
        <v>14</v>
      </c>
      <c r="F150" s="8" t="s">
        <v>15</v>
      </c>
      <c r="G150" s="8" t="s">
        <v>205</v>
      </c>
      <c r="H150" s="8">
        <v>17</v>
      </c>
      <c r="I150" s="8">
        <v>37879826</v>
      </c>
      <c r="J150" s="8" t="s">
        <v>61</v>
      </c>
      <c r="K150" s="8" t="s">
        <v>36</v>
      </c>
      <c r="L150" s="8" t="s">
        <v>212</v>
      </c>
      <c r="M150" s="8"/>
      <c r="N150" s="8" t="s">
        <v>20</v>
      </c>
      <c r="O150" s="8">
        <v>1.0900000000000001</v>
      </c>
      <c r="P150" s="8"/>
      <c r="Q150" s="8">
        <v>1.02</v>
      </c>
      <c r="R150" s="8"/>
      <c r="S150" s="8"/>
      <c r="T150" s="8"/>
      <c r="U150" s="22"/>
    </row>
    <row r="151" spans="1:21" ht="17" thickBot="1" x14ac:dyDescent="0.25">
      <c r="A151" s="23" t="s">
        <v>237</v>
      </c>
      <c r="B151" s="23" t="s">
        <v>238</v>
      </c>
      <c r="C151" s="23">
        <v>1021</v>
      </c>
      <c r="D151" s="9" t="s">
        <v>204</v>
      </c>
      <c r="E151" s="9" t="s">
        <v>14</v>
      </c>
      <c r="F151" s="9" t="s">
        <v>15</v>
      </c>
      <c r="G151" s="9" t="s">
        <v>205</v>
      </c>
      <c r="H151" s="9">
        <v>3</v>
      </c>
      <c r="I151" s="9">
        <v>37067465</v>
      </c>
      <c r="J151" s="9" t="s">
        <v>213</v>
      </c>
      <c r="K151" s="9" t="s">
        <v>36</v>
      </c>
      <c r="L151" s="9" t="s">
        <v>214</v>
      </c>
      <c r="M151" s="9"/>
      <c r="N151" s="9" t="s">
        <v>20</v>
      </c>
      <c r="O151" s="9">
        <v>3.41</v>
      </c>
      <c r="P151" s="9"/>
      <c r="Q151" s="9">
        <v>0</v>
      </c>
      <c r="R151" s="9"/>
      <c r="S151" s="9"/>
      <c r="T151" s="9"/>
      <c r="U151" s="24"/>
    </row>
    <row r="152" spans="1:21" x14ac:dyDescent="0.2">
      <c r="A152" s="12" t="s">
        <v>237</v>
      </c>
      <c r="B152" s="12" t="s">
        <v>238</v>
      </c>
      <c r="C152" s="12">
        <v>1021</v>
      </c>
      <c r="D152" s="4" t="s">
        <v>204</v>
      </c>
      <c r="E152" s="4" t="s">
        <v>14</v>
      </c>
      <c r="F152" s="4" t="s">
        <v>40</v>
      </c>
      <c r="G152" s="4" t="s">
        <v>215</v>
      </c>
      <c r="H152" s="4">
        <v>3</v>
      </c>
      <c r="I152" s="4">
        <v>37067465</v>
      </c>
      <c r="J152" s="4" t="s">
        <v>213</v>
      </c>
      <c r="K152" s="4" t="s">
        <v>36</v>
      </c>
      <c r="L152" s="4" t="s">
        <v>214</v>
      </c>
      <c r="M152" s="4"/>
      <c r="N152" s="4" t="s">
        <v>20</v>
      </c>
      <c r="O152" s="4">
        <v>3.41</v>
      </c>
      <c r="P152" s="13">
        <f>AVERAGE(O152:O157)</f>
        <v>7.6416666666666666</v>
      </c>
      <c r="Q152" s="4">
        <v>1.89</v>
      </c>
      <c r="R152" s="13">
        <f>AVERAGE(Q152:Q157)</f>
        <v>7.68</v>
      </c>
      <c r="S152" s="13">
        <f>(1-(R152/P152))*100</f>
        <v>-0.50163576881134819</v>
      </c>
      <c r="T152" s="4" t="str">
        <f>IF(S152&gt;0,"Decrease","Increase")</f>
        <v>Increase</v>
      </c>
      <c r="U152" s="14">
        <f>COUNT(O152:O157)</f>
        <v>6</v>
      </c>
    </row>
    <row r="153" spans="1:21" x14ac:dyDescent="0.2">
      <c r="A153" s="12" t="s">
        <v>237</v>
      </c>
      <c r="B153" s="12" t="s">
        <v>238</v>
      </c>
      <c r="C153" s="12">
        <v>1021</v>
      </c>
      <c r="D153" s="4" t="s">
        <v>204</v>
      </c>
      <c r="E153" s="4" t="s">
        <v>14</v>
      </c>
      <c r="F153" s="4" t="s">
        <v>40</v>
      </c>
      <c r="G153" s="4" t="s">
        <v>215</v>
      </c>
      <c r="H153" s="4">
        <v>6</v>
      </c>
      <c r="I153" s="4">
        <v>117631305</v>
      </c>
      <c r="J153" s="4" t="s">
        <v>206</v>
      </c>
      <c r="K153" s="4" t="s">
        <v>18</v>
      </c>
      <c r="L153" s="4" t="s">
        <v>207</v>
      </c>
      <c r="M153" s="4"/>
      <c r="N153" s="4" t="s">
        <v>20</v>
      </c>
      <c r="O153" s="4">
        <v>11.62</v>
      </c>
      <c r="P153" s="4"/>
      <c r="Q153" s="4">
        <v>11.95</v>
      </c>
      <c r="R153" s="4"/>
      <c r="S153" s="4"/>
      <c r="T153" s="4"/>
      <c r="U153" s="14"/>
    </row>
    <row r="154" spans="1:21" x14ac:dyDescent="0.2">
      <c r="A154" s="12" t="s">
        <v>237</v>
      </c>
      <c r="B154" s="12" t="s">
        <v>238</v>
      </c>
      <c r="C154" s="12">
        <v>1021</v>
      </c>
      <c r="D154" s="4" t="s">
        <v>204</v>
      </c>
      <c r="E154" s="4" t="s">
        <v>14</v>
      </c>
      <c r="F154" s="4" t="s">
        <v>40</v>
      </c>
      <c r="G154" s="4" t="s">
        <v>215</v>
      </c>
      <c r="H154" s="4">
        <v>7</v>
      </c>
      <c r="I154" s="4">
        <v>116339379</v>
      </c>
      <c r="J154" s="4" t="s">
        <v>91</v>
      </c>
      <c r="K154" s="4" t="s">
        <v>93</v>
      </c>
      <c r="L154" s="4" t="s">
        <v>208</v>
      </c>
      <c r="M154" s="4"/>
      <c r="N154" s="4" t="s">
        <v>20</v>
      </c>
      <c r="O154" s="4">
        <v>2.14</v>
      </c>
      <c r="P154" s="4"/>
      <c r="Q154" s="4">
        <v>1.37</v>
      </c>
      <c r="R154" s="4"/>
      <c r="S154" s="4"/>
      <c r="T154" s="4"/>
      <c r="U154" s="14"/>
    </row>
    <row r="155" spans="1:21" x14ac:dyDescent="0.2">
      <c r="A155" s="12" t="s">
        <v>237</v>
      </c>
      <c r="B155" s="12" t="s">
        <v>238</v>
      </c>
      <c r="C155" s="12">
        <v>1021</v>
      </c>
      <c r="D155" s="4" t="s">
        <v>204</v>
      </c>
      <c r="E155" s="4" t="s">
        <v>14</v>
      </c>
      <c r="F155" s="4" t="s">
        <v>40</v>
      </c>
      <c r="G155" s="4" t="s">
        <v>215</v>
      </c>
      <c r="H155" s="4">
        <v>10</v>
      </c>
      <c r="I155" s="4">
        <v>123239184</v>
      </c>
      <c r="J155" s="4" t="s">
        <v>209</v>
      </c>
      <c r="K155" s="4" t="s">
        <v>50</v>
      </c>
      <c r="L155" s="4" t="s">
        <v>210</v>
      </c>
      <c r="M155" s="4"/>
      <c r="N155" s="4" t="s">
        <v>20</v>
      </c>
      <c r="O155" s="4">
        <v>0.59</v>
      </c>
      <c r="P155" s="4"/>
      <c r="Q155" s="4">
        <v>1.43</v>
      </c>
      <c r="R155" s="4"/>
      <c r="S155" s="4"/>
      <c r="T155" s="4"/>
      <c r="U155" s="14"/>
    </row>
    <row r="156" spans="1:21" x14ac:dyDescent="0.2">
      <c r="A156" s="12" t="s">
        <v>237</v>
      </c>
      <c r="B156" s="12" t="s">
        <v>238</v>
      </c>
      <c r="C156" s="12">
        <v>1021</v>
      </c>
      <c r="D156" s="4" t="s">
        <v>204</v>
      </c>
      <c r="E156" s="4" t="s">
        <v>14</v>
      </c>
      <c r="F156" s="4" t="s">
        <v>40</v>
      </c>
      <c r="G156" s="4" t="s">
        <v>215</v>
      </c>
      <c r="H156" s="4">
        <v>17</v>
      </c>
      <c r="I156" s="4">
        <v>7574003</v>
      </c>
      <c r="J156" s="4" t="s">
        <v>24</v>
      </c>
      <c r="K156" s="4" t="s">
        <v>33</v>
      </c>
      <c r="L156" s="4" t="s">
        <v>211</v>
      </c>
      <c r="M156" s="4"/>
      <c r="N156" s="4" t="s">
        <v>20</v>
      </c>
      <c r="O156" s="4">
        <v>27</v>
      </c>
      <c r="P156" s="4"/>
      <c r="Q156" s="4">
        <v>28.38</v>
      </c>
      <c r="R156" s="4"/>
      <c r="S156" s="4"/>
      <c r="T156" s="4"/>
      <c r="U156" s="14"/>
    </row>
    <row r="157" spans="1:21" ht="17" thickBot="1" x14ac:dyDescent="0.25">
      <c r="A157" s="12" t="s">
        <v>237</v>
      </c>
      <c r="B157" s="12" t="s">
        <v>238</v>
      </c>
      <c r="C157" s="12">
        <v>1021</v>
      </c>
      <c r="D157" s="4" t="s">
        <v>204</v>
      </c>
      <c r="E157" s="4" t="s">
        <v>14</v>
      </c>
      <c r="F157" s="4" t="s">
        <v>40</v>
      </c>
      <c r="G157" s="4" t="s">
        <v>215</v>
      </c>
      <c r="H157" s="4">
        <v>17</v>
      </c>
      <c r="I157" s="4">
        <v>37879826</v>
      </c>
      <c r="J157" s="4" t="s">
        <v>61</v>
      </c>
      <c r="K157" s="4" t="s">
        <v>36</v>
      </c>
      <c r="L157" s="4" t="s">
        <v>212</v>
      </c>
      <c r="M157" s="4"/>
      <c r="N157" s="4" t="s">
        <v>20</v>
      </c>
      <c r="O157" s="4">
        <v>1.0900000000000001</v>
      </c>
      <c r="P157" s="4"/>
      <c r="Q157" s="4">
        <v>1.06</v>
      </c>
      <c r="R157" s="4"/>
      <c r="S157" s="4"/>
      <c r="T157" s="4"/>
      <c r="U157" s="14"/>
    </row>
    <row r="158" spans="1:21" x14ac:dyDescent="0.2">
      <c r="A158" s="19" t="s">
        <v>237</v>
      </c>
      <c r="B158" s="19" t="s">
        <v>238</v>
      </c>
      <c r="C158" s="19">
        <v>1022</v>
      </c>
      <c r="D158" s="6" t="s">
        <v>216</v>
      </c>
      <c r="E158" s="6" t="s">
        <v>14</v>
      </c>
      <c r="F158" s="6" t="s">
        <v>15</v>
      </c>
      <c r="G158" s="6" t="s">
        <v>217</v>
      </c>
      <c r="H158" s="6">
        <v>3</v>
      </c>
      <c r="I158" s="6">
        <v>41266113</v>
      </c>
      <c r="J158" s="6" t="s">
        <v>17</v>
      </c>
      <c r="K158" s="6" t="s">
        <v>36</v>
      </c>
      <c r="L158" s="6" t="s">
        <v>218</v>
      </c>
      <c r="M158" s="6"/>
      <c r="N158" s="6" t="s">
        <v>20</v>
      </c>
      <c r="O158" s="6">
        <v>38.6</v>
      </c>
      <c r="P158" s="7">
        <f>AVERAGE(O158:O165)</f>
        <v>5.6350000000000007</v>
      </c>
      <c r="Q158" s="6">
        <v>40.42</v>
      </c>
      <c r="R158" s="7">
        <f>AVERAGE(Q158:Q165)</f>
        <v>7.6762500000000014</v>
      </c>
      <c r="S158" s="7">
        <f>(1-(R158/P158))*100</f>
        <v>-36.224489795918366</v>
      </c>
      <c r="T158" s="6" t="str">
        <f>IF(S158&gt;0,"Decrease","Increase")</f>
        <v>Increase</v>
      </c>
      <c r="U158" s="20">
        <f>COUNT(O158:O165)</f>
        <v>8</v>
      </c>
    </row>
    <row r="159" spans="1:21" x14ac:dyDescent="0.2">
      <c r="A159" s="21" t="s">
        <v>237</v>
      </c>
      <c r="B159" s="21" t="s">
        <v>238</v>
      </c>
      <c r="C159" s="21">
        <v>1022</v>
      </c>
      <c r="D159" s="8" t="s">
        <v>216</v>
      </c>
      <c r="E159" s="8" t="s">
        <v>14</v>
      </c>
      <c r="F159" s="8" t="s">
        <v>15</v>
      </c>
      <c r="G159" s="8" t="s">
        <v>217</v>
      </c>
      <c r="H159" s="8">
        <v>17</v>
      </c>
      <c r="I159" s="8">
        <v>7574019</v>
      </c>
      <c r="J159" s="8" t="s">
        <v>24</v>
      </c>
      <c r="K159" s="8" t="s">
        <v>219</v>
      </c>
      <c r="L159" s="8" t="s">
        <v>220</v>
      </c>
      <c r="M159" s="8"/>
      <c r="N159" s="8" t="s">
        <v>20</v>
      </c>
      <c r="O159" s="8">
        <v>1.1299999999999999</v>
      </c>
      <c r="P159" s="8"/>
      <c r="Q159" s="8">
        <v>11.3</v>
      </c>
      <c r="R159" s="8"/>
      <c r="S159" s="8"/>
      <c r="T159" s="8"/>
      <c r="U159" s="22"/>
    </row>
    <row r="160" spans="1:21" x14ac:dyDescent="0.2">
      <c r="A160" s="21" t="s">
        <v>237</v>
      </c>
      <c r="B160" s="21" t="s">
        <v>238</v>
      </c>
      <c r="C160" s="21">
        <v>1022</v>
      </c>
      <c r="D160" s="8" t="s">
        <v>216</v>
      </c>
      <c r="E160" s="8" t="s">
        <v>14</v>
      </c>
      <c r="F160" s="8" t="s">
        <v>15</v>
      </c>
      <c r="G160" s="8" t="s">
        <v>217</v>
      </c>
      <c r="H160" s="8">
        <v>17</v>
      </c>
      <c r="I160" s="8">
        <v>7577120</v>
      </c>
      <c r="J160" s="8" t="s">
        <v>24</v>
      </c>
      <c r="K160" s="8" t="s">
        <v>36</v>
      </c>
      <c r="L160" s="8" t="s">
        <v>221</v>
      </c>
      <c r="M160" s="8"/>
      <c r="N160" s="8" t="s">
        <v>20</v>
      </c>
      <c r="O160" s="8">
        <v>0.86</v>
      </c>
      <c r="P160" s="8"/>
      <c r="Q160" s="8">
        <v>1.06</v>
      </c>
      <c r="R160" s="8"/>
      <c r="S160" s="8"/>
      <c r="T160" s="8"/>
      <c r="U160" s="22"/>
    </row>
    <row r="161" spans="1:21" x14ac:dyDescent="0.2">
      <c r="A161" s="21" t="s">
        <v>237</v>
      </c>
      <c r="B161" s="21" t="s">
        <v>238</v>
      </c>
      <c r="C161" s="21">
        <v>1022</v>
      </c>
      <c r="D161" s="8" t="s">
        <v>216</v>
      </c>
      <c r="E161" s="8" t="s">
        <v>14</v>
      </c>
      <c r="F161" s="8" t="s">
        <v>15</v>
      </c>
      <c r="G161" s="8" t="s">
        <v>217</v>
      </c>
      <c r="H161" s="8">
        <v>17</v>
      </c>
      <c r="I161" s="8">
        <v>7577536</v>
      </c>
      <c r="J161" s="8" t="s">
        <v>24</v>
      </c>
      <c r="K161" s="8" t="s">
        <v>74</v>
      </c>
      <c r="L161" s="8" t="s">
        <v>222</v>
      </c>
      <c r="M161" s="8"/>
      <c r="N161" s="8" t="s">
        <v>20</v>
      </c>
      <c r="O161" s="8">
        <v>0.75</v>
      </c>
      <c r="P161" s="8"/>
      <c r="Q161" s="8">
        <v>0.77</v>
      </c>
      <c r="R161" s="8"/>
      <c r="S161" s="8"/>
      <c r="T161" s="8"/>
      <c r="U161" s="22"/>
    </row>
    <row r="162" spans="1:21" x14ac:dyDescent="0.2">
      <c r="A162" s="21" t="s">
        <v>237</v>
      </c>
      <c r="B162" s="21" t="s">
        <v>238</v>
      </c>
      <c r="C162" s="21">
        <v>1022</v>
      </c>
      <c r="D162" s="8" t="s">
        <v>216</v>
      </c>
      <c r="E162" s="8" t="s">
        <v>14</v>
      </c>
      <c r="F162" s="8" t="s">
        <v>15</v>
      </c>
      <c r="G162" s="8" t="s">
        <v>217</v>
      </c>
      <c r="H162" s="8">
        <v>17</v>
      </c>
      <c r="I162" s="8">
        <v>7577539</v>
      </c>
      <c r="J162" s="8" t="s">
        <v>24</v>
      </c>
      <c r="K162" s="8" t="s">
        <v>33</v>
      </c>
      <c r="L162" s="8" t="s">
        <v>107</v>
      </c>
      <c r="M162" s="8"/>
      <c r="N162" s="8" t="s">
        <v>20</v>
      </c>
      <c r="O162" s="8">
        <v>0.43</v>
      </c>
      <c r="P162" s="8"/>
      <c r="Q162" s="8">
        <v>0.54</v>
      </c>
      <c r="R162" s="8"/>
      <c r="S162" s="8"/>
      <c r="T162" s="8"/>
      <c r="U162" s="22"/>
    </row>
    <row r="163" spans="1:21" x14ac:dyDescent="0.2">
      <c r="A163" s="21" t="s">
        <v>237</v>
      </c>
      <c r="B163" s="21" t="s">
        <v>238</v>
      </c>
      <c r="C163" s="21">
        <v>1022</v>
      </c>
      <c r="D163" s="8" t="s">
        <v>216</v>
      </c>
      <c r="E163" s="8" t="s">
        <v>14</v>
      </c>
      <c r="F163" s="8" t="s">
        <v>15</v>
      </c>
      <c r="G163" s="8" t="s">
        <v>217</v>
      </c>
      <c r="H163" s="8">
        <v>17</v>
      </c>
      <c r="I163" s="8">
        <v>7578556</v>
      </c>
      <c r="J163" s="8" t="s">
        <v>24</v>
      </c>
      <c r="K163" s="8" t="s">
        <v>22</v>
      </c>
      <c r="L163" s="8"/>
      <c r="M163" s="8"/>
      <c r="N163" s="8" t="s">
        <v>20</v>
      </c>
      <c r="O163" s="8">
        <v>1.71</v>
      </c>
      <c r="P163" s="8"/>
      <c r="Q163" s="8">
        <v>2.06</v>
      </c>
      <c r="R163" s="8"/>
      <c r="S163" s="8"/>
      <c r="T163" s="8"/>
      <c r="U163" s="22"/>
    </row>
    <row r="164" spans="1:21" x14ac:dyDescent="0.2">
      <c r="A164" s="21" t="s">
        <v>237</v>
      </c>
      <c r="B164" s="21" t="s">
        <v>238</v>
      </c>
      <c r="C164" s="21">
        <v>1022</v>
      </c>
      <c r="D164" s="8" t="s">
        <v>216</v>
      </c>
      <c r="E164" s="8" t="s">
        <v>14</v>
      </c>
      <c r="F164" s="8" t="s">
        <v>15</v>
      </c>
      <c r="G164" s="8" t="s">
        <v>217</v>
      </c>
      <c r="H164" s="8">
        <v>17</v>
      </c>
      <c r="I164" s="8">
        <v>7579312</v>
      </c>
      <c r="J164" s="8" t="s">
        <v>24</v>
      </c>
      <c r="K164" s="8" t="s">
        <v>36</v>
      </c>
      <c r="L164" s="8" t="s">
        <v>223</v>
      </c>
      <c r="M164" s="8"/>
      <c r="N164" s="8" t="s">
        <v>20</v>
      </c>
      <c r="O164" s="8">
        <v>1.6</v>
      </c>
      <c r="P164" s="8"/>
      <c r="Q164" s="8">
        <v>2.06</v>
      </c>
      <c r="R164" s="8"/>
      <c r="S164" s="8"/>
      <c r="T164" s="8"/>
      <c r="U164" s="22"/>
    </row>
    <row r="165" spans="1:21" ht="17" thickBot="1" x14ac:dyDescent="0.25">
      <c r="A165" s="23" t="s">
        <v>237</v>
      </c>
      <c r="B165" s="23" t="s">
        <v>238</v>
      </c>
      <c r="C165" s="23">
        <v>1022</v>
      </c>
      <c r="D165" s="9" t="s">
        <v>216</v>
      </c>
      <c r="E165" s="9" t="s">
        <v>14</v>
      </c>
      <c r="F165" s="9" t="s">
        <v>15</v>
      </c>
      <c r="G165" s="9" t="s">
        <v>217</v>
      </c>
      <c r="H165" s="9">
        <v>17</v>
      </c>
      <c r="I165" s="9">
        <v>7578479</v>
      </c>
      <c r="J165" s="9" t="s">
        <v>24</v>
      </c>
      <c r="K165" s="9" t="s">
        <v>33</v>
      </c>
      <c r="L165" s="9" t="s">
        <v>224</v>
      </c>
      <c r="M165" s="9"/>
      <c r="N165" s="9" t="s">
        <v>20</v>
      </c>
      <c r="O165" s="9">
        <v>0</v>
      </c>
      <c r="P165" s="9"/>
      <c r="Q165" s="9">
        <v>3.2</v>
      </c>
      <c r="R165" s="9"/>
      <c r="S165" s="9"/>
      <c r="T165" s="9"/>
      <c r="U165" s="24"/>
    </row>
    <row r="166" spans="1:21" x14ac:dyDescent="0.2">
      <c r="A166" s="12" t="s">
        <v>237</v>
      </c>
      <c r="B166" s="12" t="s">
        <v>238</v>
      </c>
      <c r="C166" s="12">
        <v>1023</v>
      </c>
      <c r="D166" s="4" t="s">
        <v>225</v>
      </c>
      <c r="E166" s="4" t="s">
        <v>14</v>
      </c>
      <c r="F166" s="4" t="s">
        <v>15</v>
      </c>
      <c r="G166" s="4" t="s">
        <v>226</v>
      </c>
      <c r="H166" s="4">
        <v>17</v>
      </c>
      <c r="I166" s="4">
        <v>7577121</v>
      </c>
      <c r="J166" s="4" t="s">
        <v>24</v>
      </c>
      <c r="K166" s="4" t="s">
        <v>33</v>
      </c>
      <c r="L166" s="4" t="s">
        <v>227</v>
      </c>
      <c r="M166" s="4"/>
      <c r="N166" s="4" t="s">
        <v>20</v>
      </c>
      <c r="O166" s="4">
        <v>0.27</v>
      </c>
      <c r="P166" s="13">
        <f>AVERAGE(O166)</f>
        <v>0.27</v>
      </c>
      <c r="Q166" s="4">
        <v>0.48</v>
      </c>
      <c r="R166" s="13">
        <f>AVERAGE(Q166)</f>
        <v>0.48</v>
      </c>
      <c r="S166" s="13">
        <f>(1-(R166/P166))*100</f>
        <v>-77.777777777777771</v>
      </c>
      <c r="T166" s="4" t="str">
        <f>IF(S166&gt;0,"Decrease","Increase")</f>
        <v>Increase</v>
      </c>
      <c r="U166" s="14">
        <f>COUNT(O166)</f>
        <v>1</v>
      </c>
    </row>
  </sheetData>
  <mergeCells count="1">
    <mergeCell ref="A1:U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ROSHAN, Amit (CAMBRIDGE UNIVERSITY HOSPITALS NHS FOUNDATION TRUST)</dc:creator>
  <cp:lastModifiedBy>ROSHAN, Amit (CAMBRIDGE UNIVERSITY HOSPITALS NHS FOUND</cp:lastModifiedBy>
  <dcterms:created xsi:type="dcterms:W3CDTF">2024-08-06T11:14:23Z</dcterms:created>
  <dcterms:modified xsi:type="dcterms:W3CDTF">2024-08-07T11:42:06Z</dcterms:modified>
</cp:coreProperties>
</file>