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6233fed8a11a686/1. デスクトップ/"/>
    </mc:Choice>
  </mc:AlternateContent>
  <xr:revisionPtr revIDLastSave="197" documentId="8_{42574912-CF2C-4320-AB44-61BE0F94799B}" xr6:coauthVersionLast="47" xr6:coauthVersionMax="47" xr10:uidLastSave="{1D184D6E-BE3B-46C1-A1AE-54B75FED40ED}"/>
  <bookViews>
    <workbookView xWindow="3370" yWindow="-10910" windowWidth="19420" windowHeight="10300" tabRatio="655" firstSheet="1" activeTab="3" xr2:uid="{0089F3D7-3C0E-4A82-988F-F23F0B6906AF}"/>
  </bookViews>
  <sheets>
    <sheet name="Supp. Data 1_1L" sheetId="2" r:id="rId1"/>
    <sheet name="Supp. Data 2_2L" sheetId="3" r:id="rId2"/>
    <sheet name="Supp. Data 3_3L" sheetId="4" r:id="rId3"/>
    <sheet name="Supp. Data 4_Co-occuring Mut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H23" i="4"/>
  <c r="C23" i="4"/>
  <c r="M32" i="3"/>
  <c r="H32" i="3"/>
  <c r="C41" i="3"/>
  <c r="D38" i="7"/>
  <c r="E38" i="7" s="1"/>
  <c r="H38" i="7"/>
  <c r="I38" i="7" s="1"/>
  <c r="F38" i="7"/>
  <c r="G38" i="7" s="1"/>
  <c r="I22" i="4"/>
  <c r="D22" i="4"/>
  <c r="I21" i="4"/>
  <c r="D21" i="4"/>
  <c r="N20" i="4"/>
  <c r="I20" i="4"/>
  <c r="D20" i="4"/>
  <c r="N19" i="4"/>
  <c r="I19" i="4"/>
  <c r="D19" i="4"/>
  <c r="N18" i="4"/>
  <c r="I18" i="4"/>
  <c r="D18" i="4"/>
  <c r="N17" i="4"/>
  <c r="I17" i="4"/>
  <c r="D17" i="4"/>
  <c r="N16" i="4"/>
  <c r="I16" i="4"/>
  <c r="D16" i="4"/>
  <c r="N15" i="4"/>
  <c r="I15" i="4"/>
  <c r="D15" i="4"/>
  <c r="N14" i="4"/>
  <c r="I14" i="4"/>
  <c r="D14" i="4"/>
  <c r="N13" i="4"/>
  <c r="I13" i="4"/>
  <c r="D13" i="4"/>
  <c r="N12" i="4"/>
  <c r="I12" i="4"/>
  <c r="D12" i="4"/>
  <c r="N11" i="4"/>
  <c r="I11" i="4"/>
  <c r="D11" i="4"/>
  <c r="N10" i="4"/>
  <c r="I10" i="4"/>
  <c r="D10" i="4"/>
  <c r="N9" i="4"/>
  <c r="I9" i="4"/>
  <c r="D9" i="4"/>
  <c r="N8" i="4"/>
  <c r="I8" i="4"/>
  <c r="D8" i="4"/>
  <c r="N7" i="4"/>
  <c r="I7" i="4"/>
  <c r="D7" i="4"/>
  <c r="N6" i="4"/>
  <c r="I6" i="4"/>
  <c r="D6" i="4"/>
  <c r="N5" i="4"/>
  <c r="I5" i="4"/>
  <c r="D5" i="4"/>
  <c r="D40" i="3"/>
  <c r="D39" i="3"/>
  <c r="D38" i="3"/>
  <c r="D37" i="3"/>
  <c r="D36" i="3"/>
  <c r="D35" i="3"/>
  <c r="D34" i="3"/>
  <c r="D33" i="3"/>
  <c r="D32" i="3"/>
  <c r="N31" i="3"/>
  <c r="I31" i="3"/>
  <c r="D31" i="3"/>
  <c r="N30" i="3"/>
  <c r="I30" i="3"/>
  <c r="D30" i="3"/>
  <c r="N29" i="3"/>
  <c r="I29" i="3"/>
  <c r="D29" i="3"/>
  <c r="N28" i="3"/>
  <c r="I28" i="3"/>
  <c r="D28" i="3"/>
  <c r="N27" i="3"/>
  <c r="I27" i="3"/>
  <c r="D27" i="3"/>
  <c r="N26" i="3"/>
  <c r="I26" i="3"/>
  <c r="D26" i="3"/>
  <c r="N25" i="3"/>
  <c r="I25" i="3"/>
  <c r="D25" i="3"/>
  <c r="N24" i="3"/>
  <c r="I24" i="3"/>
  <c r="D24" i="3"/>
  <c r="N23" i="3"/>
  <c r="I23" i="3"/>
  <c r="D23" i="3"/>
  <c r="N22" i="3"/>
  <c r="I22" i="3"/>
  <c r="D22" i="3"/>
  <c r="N21" i="3"/>
  <c r="I21" i="3"/>
  <c r="D21" i="3"/>
  <c r="N20" i="3"/>
  <c r="I20" i="3"/>
  <c r="D20" i="3"/>
  <c r="N19" i="3"/>
  <c r="I19" i="3"/>
  <c r="D19" i="3"/>
  <c r="N18" i="3"/>
  <c r="I18" i="3"/>
  <c r="D18" i="3"/>
  <c r="N17" i="3"/>
  <c r="I17" i="3"/>
  <c r="D17" i="3"/>
  <c r="N16" i="3"/>
  <c r="I16" i="3"/>
  <c r="D16" i="3"/>
  <c r="N15" i="3"/>
  <c r="I15" i="3"/>
  <c r="D15" i="3"/>
  <c r="N14" i="3"/>
  <c r="I14" i="3"/>
  <c r="D14" i="3"/>
  <c r="N13" i="3"/>
  <c r="I13" i="3"/>
  <c r="D13" i="3"/>
  <c r="N12" i="3"/>
  <c r="I12" i="3"/>
  <c r="D12" i="3"/>
  <c r="N11" i="3"/>
  <c r="I11" i="3"/>
  <c r="D11" i="3"/>
  <c r="N10" i="3"/>
  <c r="I10" i="3"/>
  <c r="D10" i="3"/>
  <c r="N9" i="3"/>
  <c r="I9" i="3"/>
  <c r="D9" i="3"/>
  <c r="N8" i="3"/>
  <c r="I8" i="3"/>
  <c r="D8" i="3"/>
  <c r="N7" i="3"/>
  <c r="I7" i="3"/>
  <c r="D7" i="3"/>
  <c r="N6" i="3"/>
  <c r="I6" i="3"/>
  <c r="D6" i="3"/>
  <c r="N5" i="3"/>
  <c r="I5" i="3"/>
  <c r="D5" i="3"/>
</calcChain>
</file>

<file path=xl/sharedStrings.xml><?xml version="1.0" encoding="utf-8"?>
<sst xmlns="http://schemas.openxmlformats.org/spreadsheetml/2006/main" count="407" uniqueCount="172">
  <si>
    <t>Table 1.A: Treatment Landscape for 1L, BRAF CLASS I, NSCLC (n=307 patients)</t>
  </si>
  <si>
    <t>Table 1.B: Treatment Landscape for 1L, BRAF CLASS II, NSCLC (n=271 patients)</t>
  </si>
  <si>
    <t>Table 1.C: Treatment Landscape for 1L, BRAF CLASS III, NSCLC (n=251 patients)</t>
  </si>
  <si>
    <t>Regimen</t>
  </si>
  <si>
    <t>Frequency</t>
  </si>
  <si>
    <t>Percent</t>
  </si>
  <si>
    <t>trametinib + dabrafenib</t>
  </si>
  <si>
    <t>carboplatin + pemetrexed + pembrolizumab</t>
  </si>
  <si>
    <t>pembrolizumab</t>
  </si>
  <si>
    <t>carboplatin + pemetrexed</t>
  </si>
  <si>
    <t>osimertinib</t>
  </si>
  <si>
    <t>carboplatin + paclitaxel</t>
  </si>
  <si>
    <t>nivolumab</t>
  </si>
  <si>
    <t>docetaxel + ramucirumab</t>
  </si>
  <si>
    <t>carboplatin + paclitaxel + pembrolizumab</t>
  </si>
  <si>
    <t>dabrafenib</t>
  </si>
  <si>
    <t>erlotinib</t>
  </si>
  <si>
    <t>gemcitabine</t>
  </si>
  <si>
    <t>bevacizumab</t>
  </si>
  <si>
    <t>atezolizumab</t>
  </si>
  <si>
    <t>pemetrexed + pembrolizumab</t>
  </si>
  <si>
    <t>pemetrexed</t>
  </si>
  <si>
    <t>trametinib</t>
  </si>
  <si>
    <t>carboplatin + pemetrexed + bevacizumab</t>
  </si>
  <si>
    <t>docetaxel</t>
  </si>
  <si>
    <t>pemetrexed + bevacizumab</t>
  </si>
  <si>
    <t>carboplatin</t>
  </si>
  <si>
    <t>carboplatin + pembrolizumab + abraxane</t>
  </si>
  <si>
    <t>carboplatin + abraxane</t>
  </si>
  <si>
    <t>carboplatin + docetaxel + pemetrexed + pembrolizumab</t>
  </si>
  <si>
    <t>carboplatin + etoposide</t>
  </si>
  <si>
    <t>carboplatin + gemcitabine</t>
  </si>
  <si>
    <t>vinorelbine</t>
  </si>
  <si>
    <t>afatinib</t>
  </si>
  <si>
    <t>cisplatin + pemetrexed</t>
  </si>
  <si>
    <t>carboplatin + paclitaxel + abraxane</t>
  </si>
  <si>
    <t>alectinib</t>
  </si>
  <si>
    <t>ipilimumab + nivolumab</t>
  </si>
  <si>
    <t>carboplatin + paclitaxel + pembrolizumab + abraxane</t>
  </si>
  <si>
    <t>docetaxel + nivolumab</t>
  </si>
  <si>
    <t>carboplatin + paclitaxel + atezolizumab + bevacizumab</t>
  </si>
  <si>
    <t>crizotinib</t>
  </si>
  <si>
    <t>abraxane</t>
  </si>
  <si>
    <t>trametinib + dabrafenib + osimertinib</t>
  </si>
  <si>
    <t>docetaxel + pembrolizumab</t>
  </si>
  <si>
    <t>alectinib + brigatinib</t>
  </si>
  <si>
    <t>ipilimumab</t>
  </si>
  <si>
    <t>cabozantinib</t>
  </si>
  <si>
    <t>capmatinib</t>
  </si>
  <si>
    <t>paclitaxel + abraxane</t>
  </si>
  <si>
    <t>carboplatin + docetaxel + paclitaxel + pembrolizumab</t>
  </si>
  <si>
    <t>carboplatin + cisplatin + pemetrexed</t>
  </si>
  <si>
    <t>carboplatin + etoposide + erlotinib</t>
  </si>
  <si>
    <t>carboplatin + docetaxel</t>
  </si>
  <si>
    <t>carboplatin + paclitaxel + atezolizumab</t>
  </si>
  <si>
    <t>carboplatin + docetaxel + pembrolizumab</t>
  </si>
  <si>
    <t>carboplatin + etoposide + atezolizumab</t>
  </si>
  <si>
    <t>carboplatin + paclitaxel + pemetrexed + pembrolizumab</t>
  </si>
  <si>
    <t>carboplatin + docetaxel + paclitaxel</t>
  </si>
  <si>
    <t>carboplatin + pemetrexed + abraxane</t>
  </si>
  <si>
    <t>carboplatin + paclitaxel + atezolizumab + bevacizumab + abraxane</t>
  </si>
  <si>
    <t>carboplatin + docetaxel + pemetrexed</t>
  </si>
  <si>
    <t>carboplatin + pemetrexed + ipilimumab + nivolumab</t>
  </si>
  <si>
    <t>carboplatin + paclitaxel + bevacizumab</t>
  </si>
  <si>
    <t>carboplatin + pemetrexed + osimertinib + bevacizumab</t>
  </si>
  <si>
    <t>cisplatin</t>
  </si>
  <si>
    <t>carboplatin + paclitaxel + pemetrexed + atezolizumab + abraxane</t>
  </si>
  <si>
    <t>carboplatin + paclitaxel + pemetrexed</t>
  </si>
  <si>
    <t>carboplatin + pemetrexed + erlotinib</t>
  </si>
  <si>
    <t>carboplatin + paclitaxel + pemetrexed + bevacizumab</t>
  </si>
  <si>
    <t>cisplatin + pemetrexed + bevacizumab</t>
  </si>
  <si>
    <t>crizotinib + trametinib + dabrafenib + bevacizumab</t>
  </si>
  <si>
    <t>docetaxel + erlotinib</t>
  </si>
  <si>
    <t>docetaxel + pemetrexed + pembrolizumab</t>
  </si>
  <si>
    <t>docetaxel + gemcitabine</t>
  </si>
  <si>
    <t>nivolumab + dabrafenib</t>
  </si>
  <si>
    <t>durvalumab</t>
  </si>
  <si>
    <t>docetaxel + trametinib + dabrafenib</t>
  </si>
  <si>
    <t>paclitaxel</t>
  </si>
  <si>
    <t>gemcitabine + pemetrexed</t>
  </si>
  <si>
    <t>erlotinib + cabozantinib</t>
  </si>
  <si>
    <t>paclitaxel + bevacizumab + abraxane</t>
  </si>
  <si>
    <t>lorlatinib</t>
  </si>
  <si>
    <t>erlotinib + osimertinib</t>
  </si>
  <si>
    <t>paclitaxel + pemetrexed + pembrolizumab + abraxane</t>
  </si>
  <si>
    <t>osimertinib + larotrectinib</t>
  </si>
  <si>
    <t>paclitaxel + ramucirumab + abraxane</t>
  </si>
  <si>
    <t>pembrolizumab + abraxane</t>
  </si>
  <si>
    <t>pemetrexed + durvalumab</t>
  </si>
  <si>
    <t>pemetrexed + nivolumab</t>
  </si>
  <si>
    <t>pemetrexed + trametinib + dabrafenib</t>
  </si>
  <si>
    <t>pemetrexed + osimertinib</t>
  </si>
  <si>
    <t>pemetrexed + vinorelbine</t>
  </si>
  <si>
    <t>Table 2.A: Treatment Landscape for 2L, BRAF CLASS I, NSCLC (n=307 patients)</t>
  </si>
  <si>
    <t>Table 2.B: Treatment Landscape for 2L, BRAF CLASS II, NSCLC (n=271 patients)</t>
  </si>
  <si>
    <t>Table 2.C: Treatment Landscape for 2L, BRAF CLASS III, NSCLC (n=251 patients)</t>
  </si>
  <si>
    <t>carboplatin + gemcitabine + nivolumab</t>
  </si>
  <si>
    <t>alectinib + trametinib</t>
  </si>
  <si>
    <t>bevacizumab + abraxane</t>
  </si>
  <si>
    <t>carboplatin + docetaxel + paclitaxel + ramucirumab</t>
  </si>
  <si>
    <t>carboplatin + pemetrexed + osimertinib</t>
  </si>
  <si>
    <t>carboplatin + ipilimumab + nivolumab</t>
  </si>
  <si>
    <t>docetaxel + gemcitabine + vinorelbine</t>
  </si>
  <si>
    <t>carboplatin + paclitaxel + pembrolizumab + trametinib + dabrafenib</t>
  </si>
  <si>
    <t>gemcitabine + abraxane</t>
  </si>
  <si>
    <t>gemcitabine + vinorelbine</t>
  </si>
  <si>
    <t>docetaxel + pemetrexed + bevacizumab</t>
  </si>
  <si>
    <t>carboplatin + pemetrexed + dabrafenib + osimertinib</t>
  </si>
  <si>
    <t>nivolumab + osimertinib</t>
  </si>
  <si>
    <t>carboplatin + pemetrexed + lorlatinib + bevacizumab</t>
  </si>
  <si>
    <t>paclitaxel + atezolizumab + capmatinib + abraxane</t>
  </si>
  <si>
    <t>carboplatin + pemetrexed + nivolumab + trametinib + dabrafenib</t>
  </si>
  <si>
    <t>carboplatin + pemetrexed + pembrolizumab + osimertinib + larotrectinib</t>
  </si>
  <si>
    <t>docetaxel + crizotinib + trametinib + dabrafenib + ramucirumab</t>
  </si>
  <si>
    <t>pembrolizumab + trametinib + dabrafenib</t>
  </si>
  <si>
    <t>trametinib + osimertinib</t>
  </si>
  <si>
    <t>Table 3.A: Treatment Landscape for 3L, BRAF CLASS I, NSCLC (n=307 patients)</t>
  </si>
  <si>
    <t>Table 3.B: Treatment Landscape for 3L, BRAF CLASS II, NSCLC (n=271 patients)</t>
  </si>
  <si>
    <t>Table 3.C: Treatment Landscape for 3L, BRAF CLASS III, NSCLC (n=251 patients)</t>
  </si>
  <si>
    <t>carboplatin + pemetrexed + trametinib + dabrafenib</t>
  </si>
  <si>
    <t>ceritinib</t>
  </si>
  <si>
    <t>carboplatin + gemcitabine + pembrolizumab + abraxane</t>
  </si>
  <si>
    <t>docetaxel + pembrolizumab + trametinib + dabrafenib</t>
  </si>
  <si>
    <t>gemcitabine + paclitaxel</t>
  </si>
  <si>
    <t>nivolumab + bevacizumab</t>
  </si>
  <si>
    <t>paclitaxel + atezolizumab + bevacizumab</t>
  </si>
  <si>
    <t>trametinib + dabrafenib + bevacizumab</t>
  </si>
  <si>
    <t>Co-occurring mutation detection rate by BRAF Class, NSCLC</t>
  </si>
  <si>
    <t>Class I (n=845)</t>
  </si>
  <si>
    <t>Class II (n=810)</t>
  </si>
  <si>
    <t>Class III (n=743)</t>
  </si>
  <si>
    <t>Gene</t>
  </si>
  <si>
    <t>Alteration</t>
  </si>
  <si>
    <t># Patients</t>
  </si>
  <si>
    <t>HRAS</t>
  </si>
  <si>
    <t>HRAS G13R</t>
  </si>
  <si>
    <t>HRAS G12D</t>
  </si>
  <si>
    <t>HRAS Q61L</t>
  </si>
  <si>
    <t>HRAS Q61R</t>
  </si>
  <si>
    <t>HRAS G12V</t>
  </si>
  <si>
    <t>HRAS G13V</t>
  </si>
  <si>
    <t>HRAS Q61K</t>
  </si>
  <si>
    <t>KRAS</t>
  </si>
  <si>
    <t>KRAS G12D</t>
  </si>
  <si>
    <t>KRAS G12V</t>
  </si>
  <si>
    <t>KRAS G13D</t>
  </si>
  <si>
    <t>KRAS G12C</t>
  </si>
  <si>
    <t>KRAS G12R</t>
  </si>
  <si>
    <t>KRAS Q61H</t>
  </si>
  <si>
    <t>KRAS G12S</t>
  </si>
  <si>
    <t>KRAS G12A</t>
  </si>
  <si>
    <t>KRAS Q61R</t>
  </si>
  <si>
    <t>KRAS G13C</t>
  </si>
  <si>
    <t>KRAS Q61L</t>
  </si>
  <si>
    <t>KRAS Q61K</t>
  </si>
  <si>
    <t>NRAS</t>
  </si>
  <si>
    <t>NRAS Q61R</t>
  </si>
  <si>
    <t>NRAS Q61K</t>
  </si>
  <si>
    <t>NRAS G12D</t>
  </si>
  <si>
    <t>NRAS G13R</t>
  </si>
  <si>
    <t>NRAS Q61L</t>
  </si>
  <si>
    <t>NRAS G12S</t>
  </si>
  <si>
    <t>NRAS G13S</t>
  </si>
  <si>
    <t>NRAS G12V</t>
  </si>
  <si>
    <t>NRAS G13D</t>
  </si>
  <si>
    <t>NRAS G13V</t>
  </si>
  <si>
    <t>NRAS G12A</t>
  </si>
  <si>
    <t>NRAS Q61H</t>
  </si>
  <si>
    <t>NRAS G12C</t>
  </si>
  <si>
    <t>NRAS G12R</t>
  </si>
  <si>
    <t>Sum</t>
    <phoneticPr fontId="3"/>
  </si>
  <si>
    <t>Regimen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</si>
</sst>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4" x14ac:knownFonts="1"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1" xfId="0" applyFont="1" applyFill="1" applyBorder="1"/>
    <xf numFmtId="2" fontId="0" fillId="0" borderId="0" xfId="0" applyNumberFormat="1"/>
    <xf numFmtId="0" fontId="0" fillId="3" borderId="2" xfId="0" applyFill="1" applyBorder="1"/>
    <xf numFmtId="0" fontId="2" fillId="3" borderId="2" xfId="0" applyFont="1" applyFill="1" applyBorder="1"/>
    <xf numFmtId="176" fontId="0" fillId="3" borderId="2" xfId="0" applyNumberFormat="1" applyFill="1" applyBorder="1"/>
    <xf numFmtId="0" fontId="0" fillId="3" borderId="3" xfId="0" applyFill="1" applyBorder="1"/>
    <xf numFmtId="0" fontId="0" fillId="0" borderId="3" xfId="0" applyBorder="1"/>
    <xf numFmtId="176" fontId="0" fillId="0" borderId="3" xfId="0" applyNumberFormat="1" applyBorder="1"/>
    <xf numFmtId="0" fontId="2" fillId="3" borderId="2" xfId="0" applyFont="1" applyFill="1" applyBorder="1" applyAlignment="1">
      <alignment horizontal="center"/>
    </xf>
    <xf numFmtId="0" fontId="0" fillId="0" borderId="2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74443-B718-42B1-9D9B-DBD8D7477B63}">
  <sheetPr>
    <tabColor rgb="FF92D050"/>
    <pageSetUpPr fitToPage="1"/>
  </sheetPr>
  <dimension ref="A1:N63"/>
  <sheetViews>
    <sheetView zoomScale="70" zoomScaleNormal="70" workbookViewId="0">
      <selection activeCell="G17" sqref="G17"/>
    </sheetView>
  </sheetViews>
  <sheetFormatPr defaultColWidth="8.875" defaultRowHeight="17.649999999999999" x14ac:dyDescent="0.7"/>
  <cols>
    <col min="2" max="2" width="56" customWidth="1"/>
    <col min="7" max="7" width="56" customWidth="1"/>
    <col min="12" max="12" width="56" customWidth="1"/>
  </cols>
  <sheetData>
    <row r="1" spans="1:14" x14ac:dyDescent="0.7">
      <c r="A1" s="1"/>
    </row>
    <row r="2" spans="1:14" x14ac:dyDescent="0.7">
      <c r="B2" s="2" t="s">
        <v>0</v>
      </c>
      <c r="G2" s="2" t="s">
        <v>1</v>
      </c>
      <c r="L2" s="2" t="s">
        <v>2</v>
      </c>
    </row>
    <row r="4" spans="1:14" x14ac:dyDescent="0.7">
      <c r="B4" s="3" t="s">
        <v>171</v>
      </c>
      <c r="C4" s="3" t="s">
        <v>4</v>
      </c>
      <c r="D4" s="3" t="s">
        <v>5</v>
      </c>
      <c r="G4" s="3" t="s">
        <v>3</v>
      </c>
      <c r="H4" s="3" t="s">
        <v>4</v>
      </c>
      <c r="I4" s="3" t="s">
        <v>5</v>
      </c>
      <c r="L4" s="3" t="s">
        <v>3</v>
      </c>
      <c r="M4" s="3" t="s">
        <v>4</v>
      </c>
      <c r="N4" s="3" t="s">
        <v>5</v>
      </c>
    </row>
    <row r="5" spans="1:14" x14ac:dyDescent="0.7">
      <c r="B5" t="s">
        <v>6</v>
      </c>
      <c r="C5">
        <v>73</v>
      </c>
      <c r="D5" s="4">
        <v>23.78</v>
      </c>
      <c r="G5" t="s">
        <v>7</v>
      </c>
      <c r="H5">
        <v>53</v>
      </c>
      <c r="I5" s="4">
        <v>19.559999999999999</v>
      </c>
      <c r="L5" t="s">
        <v>7</v>
      </c>
      <c r="M5">
        <v>45</v>
      </c>
      <c r="N5" s="4">
        <v>17.93</v>
      </c>
    </row>
    <row r="6" spans="1:14" x14ac:dyDescent="0.7">
      <c r="B6" t="s">
        <v>8</v>
      </c>
      <c r="C6">
        <v>45</v>
      </c>
      <c r="D6" s="4">
        <v>14.66</v>
      </c>
      <c r="G6" t="s">
        <v>8</v>
      </c>
      <c r="H6">
        <v>41</v>
      </c>
      <c r="I6" s="4">
        <v>15.13</v>
      </c>
      <c r="L6" t="s">
        <v>8</v>
      </c>
      <c r="M6">
        <v>44</v>
      </c>
      <c r="N6" s="4">
        <v>17.53</v>
      </c>
    </row>
    <row r="7" spans="1:14" x14ac:dyDescent="0.7">
      <c r="B7" t="s">
        <v>7</v>
      </c>
      <c r="C7">
        <v>33</v>
      </c>
      <c r="D7" s="4">
        <v>10.75</v>
      </c>
      <c r="G7" t="s">
        <v>9</v>
      </c>
      <c r="H7">
        <v>27</v>
      </c>
      <c r="I7" s="4">
        <v>9.9600000000000009</v>
      </c>
      <c r="L7" t="s">
        <v>9</v>
      </c>
      <c r="M7">
        <v>27</v>
      </c>
      <c r="N7" s="4">
        <v>10.76</v>
      </c>
    </row>
    <row r="8" spans="1:14" x14ac:dyDescent="0.7">
      <c r="B8" t="s">
        <v>9</v>
      </c>
      <c r="C8">
        <v>25</v>
      </c>
      <c r="D8" s="4">
        <v>8.14</v>
      </c>
      <c r="G8" t="s">
        <v>10</v>
      </c>
      <c r="H8">
        <v>19</v>
      </c>
      <c r="I8" s="4">
        <v>7.01</v>
      </c>
      <c r="L8" t="s">
        <v>11</v>
      </c>
      <c r="M8">
        <v>15</v>
      </c>
      <c r="N8" s="4">
        <v>5.98</v>
      </c>
    </row>
    <row r="9" spans="1:14" x14ac:dyDescent="0.7">
      <c r="B9" t="s">
        <v>10</v>
      </c>
      <c r="C9">
        <v>15</v>
      </c>
      <c r="D9" s="4">
        <v>4.8899999999999997</v>
      </c>
      <c r="G9" t="s">
        <v>12</v>
      </c>
      <c r="H9">
        <v>16</v>
      </c>
      <c r="I9" s="4">
        <v>5.9</v>
      </c>
      <c r="L9" t="s">
        <v>10</v>
      </c>
      <c r="M9">
        <v>15</v>
      </c>
      <c r="N9" s="4">
        <v>5.98</v>
      </c>
    </row>
    <row r="10" spans="1:14" x14ac:dyDescent="0.7">
      <c r="B10" t="s">
        <v>12</v>
      </c>
      <c r="C10">
        <v>14</v>
      </c>
      <c r="D10" s="4">
        <v>4.5599999999999996</v>
      </c>
      <c r="G10" t="s">
        <v>11</v>
      </c>
      <c r="H10">
        <v>15</v>
      </c>
      <c r="I10" s="4">
        <v>5.54</v>
      </c>
      <c r="L10" t="s">
        <v>12</v>
      </c>
      <c r="M10">
        <v>14</v>
      </c>
      <c r="N10" s="4">
        <v>5.58</v>
      </c>
    </row>
    <row r="11" spans="1:14" x14ac:dyDescent="0.7">
      <c r="B11" t="s">
        <v>11</v>
      </c>
      <c r="C11">
        <v>9</v>
      </c>
      <c r="D11" s="4">
        <v>2.93</v>
      </c>
      <c r="G11" t="s">
        <v>13</v>
      </c>
      <c r="H11">
        <v>6</v>
      </c>
      <c r="I11" s="4">
        <v>2.21</v>
      </c>
      <c r="L11" t="s">
        <v>14</v>
      </c>
      <c r="M11">
        <v>8</v>
      </c>
      <c r="N11" s="4">
        <v>3.19</v>
      </c>
    </row>
    <row r="12" spans="1:14" x14ac:dyDescent="0.7">
      <c r="B12" t="s">
        <v>15</v>
      </c>
      <c r="C12">
        <v>9</v>
      </c>
      <c r="D12" s="4">
        <v>2.93</v>
      </c>
      <c r="G12" t="s">
        <v>16</v>
      </c>
      <c r="H12">
        <v>6</v>
      </c>
      <c r="I12" s="4">
        <v>2.21</v>
      </c>
      <c r="L12" t="s">
        <v>17</v>
      </c>
      <c r="M12">
        <v>7</v>
      </c>
      <c r="N12" s="4">
        <v>2.79</v>
      </c>
    </row>
    <row r="13" spans="1:14" x14ac:dyDescent="0.7">
      <c r="B13" t="s">
        <v>18</v>
      </c>
      <c r="C13">
        <v>7</v>
      </c>
      <c r="D13" s="4">
        <v>2.2799999999999998</v>
      </c>
      <c r="G13" t="s">
        <v>19</v>
      </c>
      <c r="H13">
        <v>5</v>
      </c>
      <c r="I13" s="4">
        <v>1.85</v>
      </c>
      <c r="L13" t="s">
        <v>20</v>
      </c>
      <c r="M13">
        <v>7</v>
      </c>
      <c r="N13" s="4">
        <v>2.79</v>
      </c>
    </row>
    <row r="14" spans="1:14" x14ac:dyDescent="0.7">
      <c r="B14" t="s">
        <v>21</v>
      </c>
      <c r="C14">
        <v>6</v>
      </c>
      <c r="D14" s="4">
        <v>1.95</v>
      </c>
      <c r="G14" t="s">
        <v>14</v>
      </c>
      <c r="H14">
        <v>5</v>
      </c>
      <c r="I14" s="4">
        <v>1.85</v>
      </c>
      <c r="L14" t="s">
        <v>16</v>
      </c>
      <c r="M14">
        <v>6</v>
      </c>
      <c r="N14" s="4">
        <v>2.39</v>
      </c>
    </row>
    <row r="15" spans="1:14" x14ac:dyDescent="0.7">
      <c r="B15" t="s">
        <v>22</v>
      </c>
      <c r="C15">
        <v>6</v>
      </c>
      <c r="D15" s="4">
        <v>1.95</v>
      </c>
      <c r="G15" t="s">
        <v>17</v>
      </c>
      <c r="H15">
        <v>5</v>
      </c>
      <c r="I15" s="4">
        <v>1.85</v>
      </c>
      <c r="L15" t="s">
        <v>21</v>
      </c>
      <c r="M15">
        <v>6</v>
      </c>
      <c r="N15" s="4">
        <v>2.39</v>
      </c>
    </row>
    <row r="16" spans="1:14" x14ac:dyDescent="0.7">
      <c r="B16" t="s">
        <v>23</v>
      </c>
      <c r="C16">
        <v>5</v>
      </c>
      <c r="D16" s="4">
        <v>1.63</v>
      </c>
      <c r="G16" t="s">
        <v>20</v>
      </c>
      <c r="H16">
        <v>5</v>
      </c>
      <c r="I16" s="4">
        <v>1.85</v>
      </c>
      <c r="L16" t="s">
        <v>13</v>
      </c>
      <c r="M16">
        <v>5</v>
      </c>
      <c r="N16" s="4">
        <v>1.99</v>
      </c>
    </row>
    <row r="17" spans="2:14" x14ac:dyDescent="0.7">
      <c r="B17" t="s">
        <v>13</v>
      </c>
      <c r="C17">
        <v>5</v>
      </c>
      <c r="D17" s="4">
        <v>1.63</v>
      </c>
      <c r="G17" t="s">
        <v>24</v>
      </c>
      <c r="H17">
        <v>4</v>
      </c>
      <c r="I17" s="4">
        <v>1.48</v>
      </c>
      <c r="L17" t="s">
        <v>18</v>
      </c>
      <c r="M17">
        <v>3</v>
      </c>
      <c r="N17" s="4">
        <v>1.2</v>
      </c>
    </row>
    <row r="18" spans="2:14" x14ac:dyDescent="0.7">
      <c r="B18" t="s">
        <v>25</v>
      </c>
      <c r="C18">
        <v>4</v>
      </c>
      <c r="D18" s="4">
        <v>1.3</v>
      </c>
      <c r="G18" t="s">
        <v>26</v>
      </c>
      <c r="H18">
        <v>3</v>
      </c>
      <c r="I18" s="4">
        <v>1.1100000000000001</v>
      </c>
      <c r="L18" t="s">
        <v>27</v>
      </c>
      <c r="M18">
        <v>3</v>
      </c>
      <c r="N18" s="4">
        <v>1.2</v>
      </c>
    </row>
    <row r="19" spans="2:14" x14ac:dyDescent="0.7">
      <c r="B19" t="s">
        <v>28</v>
      </c>
      <c r="C19">
        <v>3</v>
      </c>
      <c r="D19" s="4">
        <v>0.98</v>
      </c>
      <c r="G19" t="s">
        <v>29</v>
      </c>
      <c r="H19">
        <v>3</v>
      </c>
      <c r="I19" s="4">
        <v>1.1100000000000001</v>
      </c>
      <c r="L19" t="s">
        <v>24</v>
      </c>
      <c r="M19">
        <v>3</v>
      </c>
      <c r="N19" s="4">
        <v>1.2</v>
      </c>
    </row>
    <row r="20" spans="2:14" x14ac:dyDescent="0.7">
      <c r="B20" t="s">
        <v>14</v>
      </c>
      <c r="C20">
        <v>3</v>
      </c>
      <c r="D20" s="4">
        <v>0.98</v>
      </c>
      <c r="G20" t="s">
        <v>30</v>
      </c>
      <c r="H20">
        <v>3</v>
      </c>
      <c r="I20" s="4">
        <v>1.1100000000000001</v>
      </c>
      <c r="L20" t="s">
        <v>6</v>
      </c>
      <c r="M20">
        <v>3</v>
      </c>
      <c r="N20" s="4">
        <v>1.2</v>
      </c>
    </row>
    <row r="21" spans="2:14" x14ac:dyDescent="0.7">
      <c r="B21" t="s">
        <v>16</v>
      </c>
      <c r="C21">
        <v>3</v>
      </c>
      <c r="D21" s="4">
        <v>0.98</v>
      </c>
      <c r="G21" t="s">
        <v>31</v>
      </c>
      <c r="H21">
        <v>3</v>
      </c>
      <c r="I21" s="4">
        <v>1.1100000000000001</v>
      </c>
      <c r="L21" t="s">
        <v>32</v>
      </c>
      <c r="M21">
        <v>3</v>
      </c>
      <c r="N21" s="4">
        <v>1.2</v>
      </c>
    </row>
    <row r="22" spans="2:14" x14ac:dyDescent="0.7">
      <c r="B22" t="s">
        <v>17</v>
      </c>
      <c r="C22">
        <v>3</v>
      </c>
      <c r="D22" s="4">
        <v>0.98</v>
      </c>
      <c r="G22" t="s">
        <v>23</v>
      </c>
      <c r="H22">
        <v>3</v>
      </c>
      <c r="I22" s="4">
        <v>1.1100000000000001</v>
      </c>
      <c r="L22" t="s">
        <v>31</v>
      </c>
      <c r="M22">
        <v>2</v>
      </c>
      <c r="N22" s="4">
        <v>0.8</v>
      </c>
    </row>
    <row r="23" spans="2:14" x14ac:dyDescent="0.7">
      <c r="B23" t="s">
        <v>33</v>
      </c>
      <c r="C23">
        <v>2</v>
      </c>
      <c r="D23" s="4">
        <v>0.65</v>
      </c>
      <c r="G23" t="s">
        <v>34</v>
      </c>
      <c r="H23">
        <v>3</v>
      </c>
      <c r="I23" s="4">
        <v>1.1100000000000001</v>
      </c>
      <c r="L23" t="s">
        <v>35</v>
      </c>
      <c r="M23">
        <v>2</v>
      </c>
      <c r="N23" s="4">
        <v>0.8</v>
      </c>
    </row>
    <row r="24" spans="2:14" x14ac:dyDescent="0.7">
      <c r="B24" t="s">
        <v>36</v>
      </c>
      <c r="C24">
        <v>2</v>
      </c>
      <c r="D24" s="4">
        <v>0.65</v>
      </c>
      <c r="G24" t="s">
        <v>37</v>
      </c>
      <c r="H24">
        <v>3</v>
      </c>
      <c r="I24" s="4">
        <v>1.1100000000000001</v>
      </c>
      <c r="L24" t="s">
        <v>38</v>
      </c>
      <c r="M24">
        <v>2</v>
      </c>
      <c r="N24" s="4">
        <v>0.8</v>
      </c>
    </row>
    <row r="25" spans="2:14" x14ac:dyDescent="0.7">
      <c r="B25" t="s">
        <v>19</v>
      </c>
      <c r="C25">
        <v>2</v>
      </c>
      <c r="D25" s="4">
        <v>0.65</v>
      </c>
      <c r="G25" t="s">
        <v>21</v>
      </c>
      <c r="H25">
        <v>3</v>
      </c>
      <c r="I25" s="4">
        <v>1.1100000000000001</v>
      </c>
      <c r="L25" t="s">
        <v>23</v>
      </c>
      <c r="M25">
        <v>2</v>
      </c>
      <c r="N25" s="4">
        <v>0.8</v>
      </c>
    </row>
    <row r="26" spans="2:14" x14ac:dyDescent="0.7">
      <c r="B26" t="s">
        <v>31</v>
      </c>
      <c r="C26">
        <v>2</v>
      </c>
      <c r="D26" s="4">
        <v>0.65</v>
      </c>
      <c r="G26" t="s">
        <v>6</v>
      </c>
      <c r="H26">
        <v>3</v>
      </c>
      <c r="I26" s="4">
        <v>1.1100000000000001</v>
      </c>
      <c r="L26" t="s">
        <v>39</v>
      </c>
      <c r="M26">
        <v>2</v>
      </c>
      <c r="N26" s="4">
        <v>0.8</v>
      </c>
    </row>
    <row r="27" spans="2:14" x14ac:dyDescent="0.7">
      <c r="B27" t="s">
        <v>24</v>
      </c>
      <c r="C27">
        <v>2</v>
      </c>
      <c r="D27" s="4">
        <v>0.65</v>
      </c>
      <c r="G27" t="s">
        <v>40</v>
      </c>
      <c r="H27">
        <v>2</v>
      </c>
      <c r="I27" s="4">
        <v>0.74</v>
      </c>
      <c r="L27" t="s">
        <v>25</v>
      </c>
      <c r="M27">
        <v>2</v>
      </c>
      <c r="N27" s="4">
        <v>0.8</v>
      </c>
    </row>
    <row r="28" spans="2:14" x14ac:dyDescent="0.7">
      <c r="B28" t="s">
        <v>37</v>
      </c>
      <c r="C28">
        <v>2</v>
      </c>
      <c r="D28" s="4">
        <v>0.65</v>
      </c>
      <c r="G28" t="s">
        <v>41</v>
      </c>
      <c r="H28">
        <v>2</v>
      </c>
      <c r="I28" s="4">
        <v>0.74</v>
      </c>
      <c r="L28" t="s">
        <v>42</v>
      </c>
      <c r="M28">
        <v>1</v>
      </c>
      <c r="N28" s="4">
        <v>0.4</v>
      </c>
    </row>
    <row r="29" spans="2:14" x14ac:dyDescent="0.7">
      <c r="B29" t="s">
        <v>20</v>
      </c>
      <c r="C29">
        <v>2</v>
      </c>
      <c r="D29" s="4">
        <v>0.65</v>
      </c>
      <c r="G29" t="s">
        <v>39</v>
      </c>
      <c r="H29">
        <v>2</v>
      </c>
      <c r="I29" s="4">
        <v>0.74</v>
      </c>
      <c r="L29" t="s">
        <v>36</v>
      </c>
      <c r="M29">
        <v>1</v>
      </c>
      <c r="N29" s="4">
        <v>0.4</v>
      </c>
    </row>
    <row r="30" spans="2:14" x14ac:dyDescent="0.7">
      <c r="B30" t="s">
        <v>43</v>
      </c>
      <c r="C30">
        <v>2</v>
      </c>
      <c r="D30" s="4">
        <v>0.65</v>
      </c>
      <c r="G30" t="s">
        <v>44</v>
      </c>
      <c r="H30">
        <v>2</v>
      </c>
      <c r="I30" s="4">
        <v>0.74</v>
      </c>
      <c r="L30" t="s">
        <v>45</v>
      </c>
      <c r="M30">
        <v>1</v>
      </c>
      <c r="N30" s="4">
        <v>0.4</v>
      </c>
    </row>
    <row r="31" spans="2:14" x14ac:dyDescent="0.7">
      <c r="B31" t="s">
        <v>42</v>
      </c>
      <c r="C31">
        <v>1</v>
      </c>
      <c r="D31" s="4">
        <v>0.33</v>
      </c>
      <c r="G31" t="s">
        <v>46</v>
      </c>
      <c r="H31">
        <v>2</v>
      </c>
      <c r="I31" s="4">
        <v>0.74</v>
      </c>
      <c r="L31" t="s">
        <v>47</v>
      </c>
      <c r="M31">
        <v>1</v>
      </c>
      <c r="N31" s="4">
        <v>0.4</v>
      </c>
    </row>
    <row r="32" spans="2:14" x14ac:dyDescent="0.7">
      <c r="B32" t="s">
        <v>48</v>
      </c>
      <c r="C32">
        <v>1</v>
      </c>
      <c r="D32" s="4">
        <v>0.33</v>
      </c>
      <c r="G32" t="s">
        <v>49</v>
      </c>
      <c r="H32">
        <v>2</v>
      </c>
      <c r="I32" s="4">
        <v>0.74</v>
      </c>
      <c r="L32" t="s">
        <v>50</v>
      </c>
      <c r="M32">
        <v>1</v>
      </c>
      <c r="N32" s="4">
        <v>0.4</v>
      </c>
    </row>
    <row r="33" spans="2:14" x14ac:dyDescent="0.7">
      <c r="B33" t="s">
        <v>26</v>
      </c>
      <c r="C33">
        <v>1</v>
      </c>
      <c r="D33" s="4">
        <v>0.33</v>
      </c>
      <c r="G33" t="s">
        <v>42</v>
      </c>
      <c r="H33">
        <v>1</v>
      </c>
      <c r="I33" s="4">
        <v>0.37</v>
      </c>
      <c r="L33" t="s">
        <v>29</v>
      </c>
      <c r="M33">
        <v>1</v>
      </c>
      <c r="N33" s="4">
        <v>0.4</v>
      </c>
    </row>
    <row r="34" spans="2:14" x14ac:dyDescent="0.7">
      <c r="B34" t="s">
        <v>51</v>
      </c>
      <c r="C34">
        <v>1</v>
      </c>
      <c r="D34" s="4">
        <v>0.33</v>
      </c>
      <c r="G34" t="s">
        <v>36</v>
      </c>
      <c r="H34">
        <v>1</v>
      </c>
      <c r="I34" s="4">
        <v>0.37</v>
      </c>
      <c r="L34" t="s">
        <v>52</v>
      </c>
      <c r="M34">
        <v>1</v>
      </c>
      <c r="N34" s="4">
        <v>0.4</v>
      </c>
    </row>
    <row r="35" spans="2:14" x14ac:dyDescent="0.7">
      <c r="B35" t="s">
        <v>53</v>
      </c>
      <c r="C35">
        <v>1</v>
      </c>
      <c r="D35" s="4">
        <v>0.33</v>
      </c>
      <c r="G35" t="s">
        <v>18</v>
      </c>
      <c r="H35">
        <v>1</v>
      </c>
      <c r="I35" s="4">
        <v>0.37</v>
      </c>
      <c r="L35" t="s">
        <v>54</v>
      </c>
      <c r="M35">
        <v>1</v>
      </c>
      <c r="N35" s="4">
        <v>0.4</v>
      </c>
    </row>
    <row r="36" spans="2:14" x14ac:dyDescent="0.7">
      <c r="B36" t="s">
        <v>55</v>
      </c>
      <c r="C36">
        <v>1</v>
      </c>
      <c r="D36" s="4">
        <v>0.33</v>
      </c>
      <c r="G36" t="s">
        <v>48</v>
      </c>
      <c r="H36">
        <v>1</v>
      </c>
      <c r="I36" s="4">
        <v>0.37</v>
      </c>
      <c r="L36" t="s">
        <v>40</v>
      </c>
      <c r="M36">
        <v>1</v>
      </c>
      <c r="N36" s="4">
        <v>0.4</v>
      </c>
    </row>
    <row r="37" spans="2:14" x14ac:dyDescent="0.7">
      <c r="B37" t="s">
        <v>56</v>
      </c>
      <c r="C37">
        <v>1</v>
      </c>
      <c r="D37" s="4">
        <v>0.33</v>
      </c>
      <c r="G37" t="s">
        <v>51</v>
      </c>
      <c r="H37">
        <v>1</v>
      </c>
      <c r="I37" s="4">
        <v>0.37</v>
      </c>
      <c r="L37" t="s">
        <v>57</v>
      </c>
      <c r="M37">
        <v>1</v>
      </c>
      <c r="N37" s="4">
        <v>0.4</v>
      </c>
    </row>
    <row r="38" spans="2:14" x14ac:dyDescent="0.7">
      <c r="B38" t="s">
        <v>40</v>
      </c>
      <c r="C38">
        <v>1</v>
      </c>
      <c r="D38" s="4">
        <v>0.33</v>
      </c>
      <c r="G38" t="s">
        <v>58</v>
      </c>
      <c r="H38">
        <v>1</v>
      </c>
      <c r="I38" s="4">
        <v>0.37</v>
      </c>
      <c r="L38" t="s">
        <v>59</v>
      </c>
      <c r="M38">
        <v>1</v>
      </c>
      <c r="N38" s="4">
        <v>0.4</v>
      </c>
    </row>
    <row r="39" spans="2:14" x14ac:dyDescent="0.7">
      <c r="B39" t="s">
        <v>60</v>
      </c>
      <c r="C39">
        <v>1</v>
      </c>
      <c r="D39" s="4">
        <v>0.33</v>
      </c>
      <c r="G39" t="s">
        <v>61</v>
      </c>
      <c r="H39">
        <v>1</v>
      </c>
      <c r="I39" s="4">
        <v>0.37</v>
      </c>
      <c r="L39" t="s">
        <v>62</v>
      </c>
      <c r="M39">
        <v>1</v>
      </c>
      <c r="N39" s="4">
        <v>0.4</v>
      </c>
    </row>
    <row r="40" spans="2:14" x14ac:dyDescent="0.7">
      <c r="B40" t="s">
        <v>63</v>
      </c>
      <c r="C40">
        <v>1</v>
      </c>
      <c r="D40" s="4">
        <v>0.33</v>
      </c>
      <c r="G40" t="s">
        <v>35</v>
      </c>
      <c r="H40">
        <v>1</v>
      </c>
      <c r="I40" s="4">
        <v>0.37</v>
      </c>
      <c r="L40" t="s">
        <v>64</v>
      </c>
      <c r="M40">
        <v>1</v>
      </c>
      <c r="N40" s="4">
        <v>0.4</v>
      </c>
    </row>
    <row r="41" spans="2:14" x14ac:dyDescent="0.7">
      <c r="B41" t="s">
        <v>38</v>
      </c>
      <c r="C41">
        <v>1</v>
      </c>
      <c r="D41" s="4">
        <v>0.33</v>
      </c>
      <c r="G41" t="s">
        <v>38</v>
      </c>
      <c r="H41">
        <v>1</v>
      </c>
      <c r="I41" s="4">
        <v>0.37</v>
      </c>
      <c r="L41" t="s">
        <v>65</v>
      </c>
      <c r="M41">
        <v>1</v>
      </c>
      <c r="N41" s="4">
        <v>0.4</v>
      </c>
    </row>
    <row r="42" spans="2:14" x14ac:dyDescent="0.7">
      <c r="B42" t="s">
        <v>66</v>
      </c>
      <c r="C42">
        <v>1</v>
      </c>
      <c r="D42" s="4">
        <v>0.33</v>
      </c>
      <c r="G42" t="s">
        <v>67</v>
      </c>
      <c r="H42">
        <v>1</v>
      </c>
      <c r="I42" s="4">
        <v>0.37</v>
      </c>
      <c r="L42" t="s">
        <v>34</v>
      </c>
      <c r="M42">
        <v>1</v>
      </c>
      <c r="N42" s="4">
        <v>0.4</v>
      </c>
    </row>
    <row r="43" spans="2:14" x14ac:dyDescent="0.7">
      <c r="B43" t="s">
        <v>68</v>
      </c>
      <c r="C43">
        <v>1</v>
      </c>
      <c r="D43" s="4">
        <v>0.33</v>
      </c>
      <c r="G43" t="s">
        <v>69</v>
      </c>
      <c r="H43">
        <v>1</v>
      </c>
      <c r="I43" s="4">
        <v>0.37</v>
      </c>
      <c r="L43" t="s">
        <v>70</v>
      </c>
      <c r="M43">
        <v>1</v>
      </c>
      <c r="N43" s="4">
        <v>0.4</v>
      </c>
    </row>
    <row r="44" spans="2:14" x14ac:dyDescent="0.7">
      <c r="B44" t="s">
        <v>34</v>
      </c>
      <c r="C44">
        <v>1</v>
      </c>
      <c r="D44" s="4">
        <v>0.33</v>
      </c>
      <c r="G44" t="s">
        <v>62</v>
      </c>
      <c r="H44">
        <v>1</v>
      </c>
      <c r="I44" s="4">
        <v>0.37</v>
      </c>
      <c r="L44" t="s">
        <v>46</v>
      </c>
      <c r="M44">
        <v>1</v>
      </c>
      <c r="N44" s="4">
        <v>0.4</v>
      </c>
    </row>
    <row r="45" spans="2:14" x14ac:dyDescent="0.7">
      <c r="B45" t="s">
        <v>71</v>
      </c>
      <c r="C45">
        <v>1</v>
      </c>
      <c r="D45" s="4">
        <v>0.33</v>
      </c>
      <c r="G45" t="s">
        <v>72</v>
      </c>
      <c r="H45">
        <v>1</v>
      </c>
      <c r="I45" s="4">
        <v>0.37</v>
      </c>
      <c r="L45" t="s">
        <v>37</v>
      </c>
      <c r="M45">
        <v>1</v>
      </c>
      <c r="N45" s="4">
        <v>0.4</v>
      </c>
    </row>
    <row r="46" spans="2:14" x14ac:dyDescent="0.7">
      <c r="B46" t="s">
        <v>73</v>
      </c>
      <c r="C46">
        <v>1</v>
      </c>
      <c r="D46" s="4">
        <v>0.33</v>
      </c>
      <c r="G46" t="s">
        <v>74</v>
      </c>
      <c r="H46">
        <v>1</v>
      </c>
      <c r="I46" s="4">
        <v>0.37</v>
      </c>
      <c r="L46" t="s">
        <v>75</v>
      </c>
      <c r="M46">
        <v>1</v>
      </c>
      <c r="N46" s="4">
        <v>0.4</v>
      </c>
    </row>
    <row r="47" spans="2:14" x14ac:dyDescent="0.7">
      <c r="B47" t="s">
        <v>76</v>
      </c>
      <c r="C47">
        <v>1</v>
      </c>
      <c r="D47" s="4">
        <v>0.33</v>
      </c>
      <c r="G47" t="s">
        <v>77</v>
      </c>
      <c r="H47">
        <v>1</v>
      </c>
      <c r="I47" s="4">
        <v>0.37</v>
      </c>
      <c r="L47" t="s">
        <v>78</v>
      </c>
      <c r="M47">
        <v>1</v>
      </c>
      <c r="N47" s="4">
        <v>0.4</v>
      </c>
    </row>
    <row r="48" spans="2:14" x14ac:dyDescent="0.7">
      <c r="B48" t="s">
        <v>79</v>
      </c>
      <c r="C48">
        <v>1</v>
      </c>
      <c r="D48" s="4">
        <v>0.33</v>
      </c>
      <c r="G48" t="s">
        <v>76</v>
      </c>
      <c r="H48">
        <v>1</v>
      </c>
      <c r="I48" s="4">
        <v>0.37</v>
      </c>
      <c r="L48" t="s">
        <v>49</v>
      </c>
      <c r="M48">
        <v>1</v>
      </c>
      <c r="N48" s="4">
        <v>0.4</v>
      </c>
    </row>
    <row r="49" spans="2:14" x14ac:dyDescent="0.7">
      <c r="B49" t="s">
        <v>46</v>
      </c>
      <c r="C49">
        <v>1</v>
      </c>
      <c r="D49" s="4">
        <v>0.33</v>
      </c>
      <c r="G49" t="s">
        <v>80</v>
      </c>
      <c r="H49">
        <v>1</v>
      </c>
      <c r="I49" s="4">
        <v>0.37</v>
      </c>
      <c r="L49" t="s">
        <v>81</v>
      </c>
      <c r="M49">
        <v>1</v>
      </c>
      <c r="N49" s="4">
        <v>0.4</v>
      </c>
    </row>
    <row r="50" spans="2:14" x14ac:dyDescent="0.7">
      <c r="B50" t="s">
        <v>82</v>
      </c>
      <c r="C50">
        <v>1</v>
      </c>
      <c r="D50" s="4">
        <v>0.33</v>
      </c>
      <c r="G50" t="s">
        <v>83</v>
      </c>
      <c r="H50">
        <v>1</v>
      </c>
      <c r="I50" s="4">
        <v>0.37</v>
      </c>
      <c r="L50" t="s">
        <v>84</v>
      </c>
      <c r="M50">
        <v>1</v>
      </c>
      <c r="N50" s="4">
        <v>0.4</v>
      </c>
    </row>
    <row r="51" spans="2:14" x14ac:dyDescent="0.7">
      <c r="B51" t="s">
        <v>85</v>
      </c>
      <c r="C51">
        <v>1</v>
      </c>
      <c r="D51" s="4">
        <v>0.33</v>
      </c>
      <c r="G51" t="s">
        <v>86</v>
      </c>
      <c r="H51">
        <v>1</v>
      </c>
      <c r="I51" s="4">
        <v>0.37</v>
      </c>
      <c r="L51" t="s">
        <v>87</v>
      </c>
      <c r="M51">
        <v>1</v>
      </c>
      <c r="N51" s="4">
        <v>0.4</v>
      </c>
    </row>
    <row r="52" spans="2:14" x14ac:dyDescent="0.7">
      <c r="B52" t="s">
        <v>88</v>
      </c>
      <c r="C52">
        <v>1</v>
      </c>
      <c r="D52" s="4">
        <v>0.33</v>
      </c>
      <c r="G52" t="s">
        <v>87</v>
      </c>
      <c r="H52">
        <v>1</v>
      </c>
      <c r="I52" s="4">
        <v>0.37</v>
      </c>
      <c r="L52" t="s">
        <v>89</v>
      </c>
      <c r="M52">
        <v>1</v>
      </c>
      <c r="N52" s="4">
        <v>0.4</v>
      </c>
    </row>
    <row r="53" spans="2:14" x14ac:dyDescent="0.7">
      <c r="B53" t="s">
        <v>90</v>
      </c>
      <c r="C53">
        <v>1</v>
      </c>
      <c r="D53" s="4">
        <v>0.33</v>
      </c>
      <c r="G53" t="s">
        <v>25</v>
      </c>
      <c r="H53">
        <v>1</v>
      </c>
      <c r="I53" s="4">
        <v>0.37</v>
      </c>
    </row>
    <row r="54" spans="2:14" x14ac:dyDescent="0.7">
      <c r="D54" s="4"/>
      <c r="G54" t="s">
        <v>91</v>
      </c>
      <c r="H54">
        <v>1</v>
      </c>
      <c r="I54" s="4">
        <v>0.37</v>
      </c>
    </row>
    <row r="55" spans="2:14" x14ac:dyDescent="0.7">
      <c r="D55" s="4"/>
      <c r="G55" t="s">
        <v>90</v>
      </c>
      <c r="H55">
        <v>1</v>
      </c>
      <c r="I55" s="4">
        <v>0.37</v>
      </c>
    </row>
    <row r="56" spans="2:14" x14ac:dyDescent="0.7">
      <c r="D56" s="4"/>
      <c r="G56" t="s">
        <v>92</v>
      </c>
      <c r="H56">
        <v>1</v>
      </c>
      <c r="I56" s="4">
        <v>0.37</v>
      </c>
    </row>
    <row r="57" spans="2:14" x14ac:dyDescent="0.7">
      <c r="D57" s="4"/>
      <c r="G57" t="s">
        <v>22</v>
      </c>
      <c r="H57">
        <v>1</v>
      </c>
      <c r="I57" s="4">
        <v>0.37</v>
      </c>
    </row>
    <row r="58" spans="2:14" x14ac:dyDescent="0.7">
      <c r="D58" s="4"/>
      <c r="I58" s="4"/>
    </row>
    <row r="59" spans="2:14" x14ac:dyDescent="0.7">
      <c r="D59" s="4"/>
      <c r="I59" s="4"/>
    </row>
    <row r="60" spans="2:14" x14ac:dyDescent="0.7">
      <c r="I60" s="4"/>
    </row>
    <row r="61" spans="2:14" x14ac:dyDescent="0.7">
      <c r="I61" s="4"/>
    </row>
    <row r="62" spans="2:14" x14ac:dyDescent="0.7">
      <c r="I62" s="4"/>
    </row>
    <row r="63" spans="2:14" x14ac:dyDescent="0.7">
      <c r="I63" s="4"/>
    </row>
  </sheetData>
  <phoneticPr fontId="3"/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802EC-7D04-42FB-92CF-01F599BC11D9}">
  <sheetPr>
    <tabColor rgb="FF92D050"/>
    <pageSetUpPr fitToPage="1"/>
  </sheetPr>
  <dimension ref="A1:N43"/>
  <sheetViews>
    <sheetView topLeftCell="B19" zoomScale="70" zoomScaleNormal="70" workbookViewId="0">
      <selection activeCell="M33" sqref="M33"/>
    </sheetView>
  </sheetViews>
  <sheetFormatPr defaultColWidth="8.875" defaultRowHeight="17.649999999999999" x14ac:dyDescent="0.7"/>
  <cols>
    <col min="2" max="2" width="56" customWidth="1"/>
    <col min="7" max="7" width="56" customWidth="1"/>
    <col min="12" max="12" width="56" customWidth="1"/>
  </cols>
  <sheetData>
    <row r="1" spans="1:14" x14ac:dyDescent="0.7">
      <c r="A1" s="1"/>
    </row>
    <row r="2" spans="1:14" x14ac:dyDescent="0.7">
      <c r="B2" s="2" t="s">
        <v>93</v>
      </c>
      <c r="G2" s="2" t="s">
        <v>94</v>
      </c>
      <c r="L2" s="2" t="s">
        <v>95</v>
      </c>
    </row>
    <row r="4" spans="1:14" x14ac:dyDescent="0.7">
      <c r="B4" s="3" t="s">
        <v>3</v>
      </c>
      <c r="C4" s="3" t="s">
        <v>4</v>
      </c>
      <c r="D4" s="3" t="s">
        <v>5</v>
      </c>
      <c r="G4" s="3" t="s">
        <v>3</v>
      </c>
      <c r="H4" s="3" t="s">
        <v>4</v>
      </c>
      <c r="I4" s="3" t="s">
        <v>5</v>
      </c>
      <c r="L4" s="3" t="s">
        <v>3</v>
      </c>
      <c r="M4" s="3" t="s">
        <v>4</v>
      </c>
      <c r="N4" s="3" t="s">
        <v>5</v>
      </c>
    </row>
    <row r="5" spans="1:14" x14ac:dyDescent="0.7">
      <c r="B5" t="s">
        <v>6</v>
      </c>
      <c r="C5">
        <v>14</v>
      </c>
      <c r="D5" s="4">
        <f>(C5/307)*100</f>
        <v>4.5602605863192185</v>
      </c>
      <c r="G5" t="s">
        <v>12</v>
      </c>
      <c r="H5">
        <v>18</v>
      </c>
      <c r="I5" s="4">
        <f>(H5/271)*100</f>
        <v>6.6420664206642073</v>
      </c>
      <c r="L5" t="s">
        <v>12</v>
      </c>
      <c r="M5">
        <v>15</v>
      </c>
      <c r="N5" s="4">
        <f>(M5/251)*100</f>
        <v>5.9760956175298805</v>
      </c>
    </row>
    <row r="6" spans="1:14" x14ac:dyDescent="0.7">
      <c r="B6" t="s">
        <v>8</v>
      </c>
      <c r="C6">
        <v>9</v>
      </c>
      <c r="D6" s="4">
        <f t="shared" ref="D6:D40" si="0">(C6/307)*100</f>
        <v>2.9315960912052117</v>
      </c>
      <c r="G6" t="s">
        <v>76</v>
      </c>
      <c r="H6">
        <v>10</v>
      </c>
      <c r="I6" s="4">
        <f t="shared" ref="I6:I31" si="1">(H6/271)*100</f>
        <v>3.6900369003690034</v>
      </c>
      <c r="L6" t="s">
        <v>7</v>
      </c>
      <c r="M6">
        <v>6</v>
      </c>
      <c r="N6" s="4">
        <f t="shared" ref="N6:N31" si="2">(M6/251)*100</f>
        <v>2.3904382470119523</v>
      </c>
    </row>
    <row r="7" spans="1:14" x14ac:dyDescent="0.7">
      <c r="B7" t="s">
        <v>7</v>
      </c>
      <c r="C7">
        <v>7</v>
      </c>
      <c r="D7" s="4">
        <f t="shared" si="0"/>
        <v>2.2801302931596092</v>
      </c>
      <c r="G7" t="s">
        <v>8</v>
      </c>
      <c r="H7">
        <v>9</v>
      </c>
      <c r="I7" s="4">
        <f t="shared" si="1"/>
        <v>3.3210332103321036</v>
      </c>
      <c r="L7" t="s">
        <v>13</v>
      </c>
      <c r="M7">
        <v>6</v>
      </c>
      <c r="N7" s="4">
        <f t="shared" si="2"/>
        <v>2.3904382470119523</v>
      </c>
    </row>
    <row r="8" spans="1:14" x14ac:dyDescent="0.7">
      <c r="B8" t="s">
        <v>9</v>
      </c>
      <c r="C8">
        <v>5</v>
      </c>
      <c r="D8" s="4">
        <f t="shared" si="0"/>
        <v>1.6286644951140066</v>
      </c>
      <c r="G8" t="s">
        <v>13</v>
      </c>
      <c r="H8">
        <v>6</v>
      </c>
      <c r="I8" s="4">
        <f t="shared" si="1"/>
        <v>2.214022140221402</v>
      </c>
      <c r="L8" t="s">
        <v>76</v>
      </c>
      <c r="M8">
        <v>6</v>
      </c>
      <c r="N8" s="4">
        <f t="shared" si="2"/>
        <v>2.3904382470119523</v>
      </c>
    </row>
    <row r="9" spans="1:14" x14ac:dyDescent="0.7">
      <c r="B9" t="s">
        <v>19</v>
      </c>
      <c r="C9">
        <v>4</v>
      </c>
      <c r="D9" s="4">
        <f t="shared" si="0"/>
        <v>1.3029315960912053</v>
      </c>
      <c r="G9" t="s">
        <v>9</v>
      </c>
      <c r="H9">
        <v>4</v>
      </c>
      <c r="I9" s="4">
        <f t="shared" si="1"/>
        <v>1.4760147601476015</v>
      </c>
      <c r="L9" t="s">
        <v>19</v>
      </c>
      <c r="M9">
        <v>4</v>
      </c>
      <c r="N9" s="4">
        <f t="shared" si="2"/>
        <v>1.593625498007968</v>
      </c>
    </row>
    <row r="10" spans="1:14" x14ac:dyDescent="0.7">
      <c r="B10" t="s">
        <v>13</v>
      </c>
      <c r="C10">
        <v>4</v>
      </c>
      <c r="D10" s="4">
        <f t="shared" si="0"/>
        <v>1.3029315960912053</v>
      </c>
      <c r="G10" t="s">
        <v>20</v>
      </c>
      <c r="H10">
        <v>4</v>
      </c>
      <c r="I10" s="4">
        <f t="shared" si="1"/>
        <v>1.4760147601476015</v>
      </c>
      <c r="L10" t="s">
        <v>8</v>
      </c>
      <c r="M10">
        <v>4</v>
      </c>
      <c r="N10" s="4">
        <f t="shared" si="2"/>
        <v>1.593625498007968</v>
      </c>
    </row>
    <row r="11" spans="1:14" x14ac:dyDescent="0.7">
      <c r="B11" t="s">
        <v>76</v>
      </c>
      <c r="C11">
        <v>3</v>
      </c>
      <c r="D11" s="4">
        <f t="shared" si="0"/>
        <v>0.97719869706840379</v>
      </c>
      <c r="G11" t="s">
        <v>7</v>
      </c>
      <c r="H11">
        <v>3</v>
      </c>
      <c r="I11" s="4">
        <f t="shared" si="1"/>
        <v>1.107011070110701</v>
      </c>
      <c r="L11" t="s">
        <v>23</v>
      </c>
      <c r="M11">
        <v>3</v>
      </c>
      <c r="N11" s="4">
        <f t="shared" si="2"/>
        <v>1.1952191235059761</v>
      </c>
    </row>
    <row r="12" spans="1:14" x14ac:dyDescent="0.7">
      <c r="B12" t="s">
        <v>21</v>
      </c>
      <c r="C12">
        <v>3</v>
      </c>
      <c r="D12" s="4">
        <f t="shared" si="0"/>
        <v>0.97719869706840379</v>
      </c>
      <c r="G12" t="s">
        <v>17</v>
      </c>
      <c r="H12">
        <v>3</v>
      </c>
      <c r="I12" s="4">
        <f t="shared" si="1"/>
        <v>1.107011070110701</v>
      </c>
      <c r="L12" t="s">
        <v>42</v>
      </c>
      <c r="M12">
        <v>2</v>
      </c>
      <c r="N12" s="4">
        <f t="shared" si="2"/>
        <v>0.79681274900398402</v>
      </c>
    </row>
    <row r="13" spans="1:14" x14ac:dyDescent="0.7">
      <c r="B13" t="s">
        <v>20</v>
      </c>
      <c r="C13">
        <v>3</v>
      </c>
      <c r="D13" s="4">
        <f t="shared" si="0"/>
        <v>0.97719869706840379</v>
      </c>
      <c r="G13" t="s">
        <v>6</v>
      </c>
      <c r="H13">
        <v>3</v>
      </c>
      <c r="I13" s="4">
        <f t="shared" si="1"/>
        <v>1.107011070110701</v>
      </c>
      <c r="L13" t="s">
        <v>63</v>
      </c>
      <c r="M13">
        <v>2</v>
      </c>
      <c r="N13" s="4">
        <f t="shared" si="2"/>
        <v>0.79681274900398402</v>
      </c>
    </row>
    <row r="14" spans="1:14" x14ac:dyDescent="0.7">
      <c r="B14" t="s">
        <v>22</v>
      </c>
      <c r="C14">
        <v>3</v>
      </c>
      <c r="D14" s="4">
        <f t="shared" si="0"/>
        <v>0.97719869706840379</v>
      </c>
      <c r="G14" t="s">
        <v>19</v>
      </c>
      <c r="H14">
        <v>2</v>
      </c>
      <c r="I14" s="4">
        <f t="shared" si="1"/>
        <v>0.73800738007380073</v>
      </c>
      <c r="L14" t="s">
        <v>9</v>
      </c>
      <c r="M14">
        <v>2</v>
      </c>
      <c r="N14" s="4">
        <f t="shared" si="2"/>
        <v>0.79681274900398402</v>
      </c>
    </row>
    <row r="15" spans="1:14" x14ac:dyDescent="0.7">
      <c r="B15" t="s">
        <v>11</v>
      </c>
      <c r="C15">
        <v>2</v>
      </c>
      <c r="D15" s="4">
        <f t="shared" si="0"/>
        <v>0.65146579804560267</v>
      </c>
      <c r="G15" t="s">
        <v>10</v>
      </c>
      <c r="H15">
        <v>2</v>
      </c>
      <c r="I15" s="4">
        <f t="shared" si="1"/>
        <v>0.73800738007380073</v>
      </c>
      <c r="L15" t="s">
        <v>83</v>
      </c>
      <c r="M15">
        <v>2</v>
      </c>
      <c r="N15" s="4">
        <f t="shared" si="2"/>
        <v>0.79681274900398402</v>
      </c>
    </row>
    <row r="16" spans="1:14" x14ac:dyDescent="0.7">
      <c r="B16" t="s">
        <v>15</v>
      </c>
      <c r="C16">
        <v>2</v>
      </c>
      <c r="D16" s="4">
        <f t="shared" si="0"/>
        <v>0.65146579804560267</v>
      </c>
      <c r="G16" t="s">
        <v>26</v>
      </c>
      <c r="H16">
        <v>1</v>
      </c>
      <c r="I16" s="4">
        <f t="shared" si="1"/>
        <v>0.36900369003690037</v>
      </c>
      <c r="L16" t="s">
        <v>17</v>
      </c>
      <c r="M16">
        <v>2</v>
      </c>
      <c r="N16" s="4">
        <f t="shared" si="2"/>
        <v>0.79681274900398402</v>
      </c>
    </row>
    <row r="17" spans="2:14" x14ac:dyDescent="0.7">
      <c r="B17" t="s">
        <v>17</v>
      </c>
      <c r="C17">
        <v>2</v>
      </c>
      <c r="D17" s="4">
        <f t="shared" si="0"/>
        <v>0.65146579804560267</v>
      </c>
      <c r="G17" t="s">
        <v>61</v>
      </c>
      <c r="H17">
        <v>1</v>
      </c>
      <c r="I17" s="4">
        <f t="shared" si="1"/>
        <v>0.36900369003690037</v>
      </c>
      <c r="L17" t="s">
        <v>37</v>
      </c>
      <c r="M17">
        <v>2</v>
      </c>
      <c r="N17" s="4">
        <f t="shared" si="2"/>
        <v>0.79681274900398402</v>
      </c>
    </row>
    <row r="18" spans="2:14" x14ac:dyDescent="0.7">
      <c r="B18" t="s">
        <v>12</v>
      </c>
      <c r="C18">
        <v>2</v>
      </c>
      <c r="D18" s="4">
        <f t="shared" si="0"/>
        <v>0.65146579804560267</v>
      </c>
      <c r="G18" t="s">
        <v>96</v>
      </c>
      <c r="H18">
        <v>1</v>
      </c>
      <c r="I18" s="4">
        <f t="shared" si="1"/>
        <v>0.36900369003690037</v>
      </c>
      <c r="L18" t="s">
        <v>10</v>
      </c>
      <c r="M18">
        <v>2</v>
      </c>
      <c r="N18" s="4">
        <f t="shared" si="2"/>
        <v>0.79681274900398402</v>
      </c>
    </row>
    <row r="19" spans="2:14" x14ac:dyDescent="0.7">
      <c r="B19" t="s">
        <v>43</v>
      </c>
      <c r="C19">
        <v>2</v>
      </c>
      <c r="D19" s="4">
        <f t="shared" si="0"/>
        <v>0.65146579804560267</v>
      </c>
      <c r="G19" t="s">
        <v>11</v>
      </c>
      <c r="H19">
        <v>1</v>
      </c>
      <c r="I19" s="4">
        <f t="shared" si="1"/>
        <v>0.36900369003690037</v>
      </c>
      <c r="L19" t="s">
        <v>18</v>
      </c>
      <c r="M19">
        <v>1</v>
      </c>
      <c r="N19" s="4">
        <f t="shared" si="2"/>
        <v>0.39840637450199201</v>
      </c>
    </row>
    <row r="20" spans="2:14" x14ac:dyDescent="0.7">
      <c r="B20" t="s">
        <v>97</v>
      </c>
      <c r="C20">
        <v>1</v>
      </c>
      <c r="D20" s="4">
        <f t="shared" si="0"/>
        <v>0.32573289902280134</v>
      </c>
      <c r="G20" t="s">
        <v>38</v>
      </c>
      <c r="H20">
        <v>1</v>
      </c>
      <c r="I20" s="4">
        <f t="shared" si="1"/>
        <v>0.36900369003690037</v>
      </c>
      <c r="L20" t="s">
        <v>53</v>
      </c>
      <c r="M20">
        <v>1</v>
      </c>
      <c r="N20" s="4">
        <f t="shared" si="2"/>
        <v>0.39840637450199201</v>
      </c>
    </row>
    <row r="21" spans="2:14" x14ac:dyDescent="0.7">
      <c r="B21" t="s">
        <v>98</v>
      </c>
      <c r="C21">
        <v>1</v>
      </c>
      <c r="D21" s="4">
        <f t="shared" si="0"/>
        <v>0.32573289902280134</v>
      </c>
      <c r="G21" t="s">
        <v>23</v>
      </c>
      <c r="H21">
        <v>1</v>
      </c>
      <c r="I21" s="4">
        <f t="shared" si="1"/>
        <v>0.36900369003690037</v>
      </c>
      <c r="L21" t="s">
        <v>99</v>
      </c>
      <c r="M21">
        <v>1</v>
      </c>
      <c r="N21" s="4">
        <f t="shared" si="2"/>
        <v>0.39840637450199201</v>
      </c>
    </row>
    <row r="22" spans="2:14" x14ac:dyDescent="0.7">
      <c r="B22" t="s">
        <v>28</v>
      </c>
      <c r="C22">
        <v>1</v>
      </c>
      <c r="D22" s="4">
        <f t="shared" si="0"/>
        <v>0.32573289902280134</v>
      </c>
      <c r="G22" t="s">
        <v>100</v>
      </c>
      <c r="H22">
        <v>1</v>
      </c>
      <c r="I22" s="4">
        <f t="shared" si="1"/>
        <v>0.36900369003690037</v>
      </c>
      <c r="L22" t="s">
        <v>29</v>
      </c>
      <c r="M22">
        <v>1</v>
      </c>
      <c r="N22" s="4">
        <f t="shared" si="2"/>
        <v>0.39840637450199201</v>
      </c>
    </row>
    <row r="23" spans="2:14" x14ac:dyDescent="0.7">
      <c r="B23" t="s">
        <v>101</v>
      </c>
      <c r="C23">
        <v>1</v>
      </c>
      <c r="D23" s="4">
        <f t="shared" si="0"/>
        <v>0.32573289902280134</v>
      </c>
      <c r="G23" t="s">
        <v>102</v>
      </c>
      <c r="H23">
        <v>1</v>
      </c>
      <c r="I23" s="4">
        <f t="shared" si="1"/>
        <v>0.36900369003690037</v>
      </c>
      <c r="L23" t="s">
        <v>14</v>
      </c>
      <c r="M23">
        <v>1</v>
      </c>
      <c r="N23" s="4">
        <f t="shared" si="2"/>
        <v>0.39840637450199201</v>
      </c>
    </row>
    <row r="24" spans="2:14" x14ac:dyDescent="0.7">
      <c r="B24" t="s">
        <v>40</v>
      </c>
      <c r="C24">
        <v>1</v>
      </c>
      <c r="D24" s="4">
        <f t="shared" si="0"/>
        <v>0.32573289902280134</v>
      </c>
      <c r="G24" t="s">
        <v>44</v>
      </c>
      <c r="H24">
        <v>1</v>
      </c>
      <c r="I24" s="4">
        <f t="shared" si="1"/>
        <v>0.36900369003690037</v>
      </c>
      <c r="L24" t="s">
        <v>103</v>
      </c>
      <c r="M24">
        <v>1</v>
      </c>
      <c r="N24" s="4">
        <f t="shared" si="2"/>
        <v>0.39840637450199201</v>
      </c>
    </row>
    <row r="25" spans="2:14" x14ac:dyDescent="0.7">
      <c r="B25" t="s">
        <v>14</v>
      </c>
      <c r="C25">
        <v>1</v>
      </c>
      <c r="D25" s="4">
        <f t="shared" si="0"/>
        <v>0.32573289902280134</v>
      </c>
      <c r="G25" t="s">
        <v>16</v>
      </c>
      <c r="H25">
        <v>1</v>
      </c>
      <c r="I25" s="4">
        <f t="shared" si="1"/>
        <v>0.36900369003690037</v>
      </c>
      <c r="L25" t="s">
        <v>100</v>
      </c>
      <c r="M25">
        <v>1</v>
      </c>
      <c r="N25" s="4">
        <f t="shared" si="2"/>
        <v>0.39840637450199201</v>
      </c>
    </row>
    <row r="26" spans="2:14" x14ac:dyDescent="0.7">
      <c r="B26" t="s">
        <v>38</v>
      </c>
      <c r="C26">
        <v>1</v>
      </c>
      <c r="D26" s="4">
        <f t="shared" si="0"/>
        <v>0.32573289902280134</v>
      </c>
      <c r="G26" t="s">
        <v>104</v>
      </c>
      <c r="H26">
        <v>1</v>
      </c>
      <c r="I26" s="4">
        <f t="shared" si="1"/>
        <v>0.36900369003690037</v>
      </c>
      <c r="L26" t="s">
        <v>44</v>
      </c>
      <c r="M26">
        <v>1</v>
      </c>
      <c r="N26" s="4">
        <f t="shared" si="2"/>
        <v>0.39840637450199201</v>
      </c>
    </row>
    <row r="27" spans="2:14" x14ac:dyDescent="0.7">
      <c r="B27" t="s">
        <v>27</v>
      </c>
      <c r="C27">
        <v>1</v>
      </c>
      <c r="D27" s="4">
        <f t="shared" si="0"/>
        <v>0.32573289902280134</v>
      </c>
      <c r="G27" t="s">
        <v>105</v>
      </c>
      <c r="H27">
        <v>1</v>
      </c>
      <c r="I27" s="4">
        <f t="shared" si="1"/>
        <v>0.36900369003690037</v>
      </c>
      <c r="L27" t="s">
        <v>106</v>
      </c>
      <c r="M27">
        <v>1</v>
      </c>
      <c r="N27" s="4">
        <f t="shared" si="2"/>
        <v>0.39840637450199201</v>
      </c>
    </row>
    <row r="28" spans="2:14" x14ac:dyDescent="0.7">
      <c r="B28" t="s">
        <v>23</v>
      </c>
      <c r="C28">
        <v>1</v>
      </c>
      <c r="D28" s="4">
        <f t="shared" si="0"/>
        <v>0.32573289902280134</v>
      </c>
      <c r="G28" t="s">
        <v>37</v>
      </c>
      <c r="H28">
        <v>1</v>
      </c>
      <c r="I28" s="4">
        <f t="shared" si="1"/>
        <v>0.36900369003690037</v>
      </c>
      <c r="L28" t="s">
        <v>46</v>
      </c>
      <c r="M28">
        <v>1</v>
      </c>
      <c r="N28" s="4">
        <f t="shared" si="2"/>
        <v>0.39840637450199201</v>
      </c>
    </row>
    <row r="29" spans="2:14" x14ac:dyDescent="0.7">
      <c r="B29" t="s">
        <v>107</v>
      </c>
      <c r="C29">
        <v>1</v>
      </c>
      <c r="D29" s="4">
        <f t="shared" si="0"/>
        <v>0.32573289902280134</v>
      </c>
      <c r="G29" t="s">
        <v>108</v>
      </c>
      <c r="H29">
        <v>1</v>
      </c>
      <c r="I29" s="4">
        <f t="shared" si="1"/>
        <v>0.36900369003690037</v>
      </c>
      <c r="L29" t="s">
        <v>21</v>
      </c>
      <c r="M29">
        <v>1</v>
      </c>
      <c r="N29" s="4">
        <f t="shared" si="2"/>
        <v>0.39840637450199201</v>
      </c>
    </row>
    <row r="30" spans="2:14" x14ac:dyDescent="0.7">
      <c r="B30" t="s">
        <v>109</v>
      </c>
      <c r="C30">
        <v>1</v>
      </c>
      <c r="D30" s="4">
        <f t="shared" si="0"/>
        <v>0.32573289902280134</v>
      </c>
      <c r="G30" t="s">
        <v>110</v>
      </c>
      <c r="H30">
        <v>1</v>
      </c>
      <c r="I30" s="4">
        <f t="shared" si="1"/>
        <v>0.36900369003690037</v>
      </c>
      <c r="L30" t="s">
        <v>25</v>
      </c>
      <c r="M30">
        <v>1</v>
      </c>
      <c r="N30" s="4">
        <f t="shared" si="2"/>
        <v>0.39840637450199201</v>
      </c>
    </row>
    <row r="31" spans="2:14" x14ac:dyDescent="0.7">
      <c r="B31" t="s">
        <v>111</v>
      </c>
      <c r="C31">
        <v>1</v>
      </c>
      <c r="D31" s="4">
        <f t="shared" si="0"/>
        <v>0.32573289902280134</v>
      </c>
      <c r="G31" t="s">
        <v>25</v>
      </c>
      <c r="H31">
        <v>1</v>
      </c>
      <c r="I31" s="4">
        <f t="shared" si="1"/>
        <v>0.36900369003690037</v>
      </c>
      <c r="L31" t="s">
        <v>32</v>
      </c>
      <c r="M31">
        <v>1</v>
      </c>
      <c r="N31" s="4">
        <f t="shared" si="2"/>
        <v>0.39840637450199201</v>
      </c>
    </row>
    <row r="32" spans="2:14" x14ac:dyDescent="0.7">
      <c r="B32" t="s">
        <v>112</v>
      </c>
      <c r="C32">
        <v>1</v>
      </c>
      <c r="D32" s="4">
        <f t="shared" si="0"/>
        <v>0.32573289902280134</v>
      </c>
      <c r="H32">
        <f>SUM(H5:H31)</f>
        <v>80</v>
      </c>
      <c r="I32" s="4"/>
      <c r="M32">
        <f>SUM(M5:M31)</f>
        <v>71</v>
      </c>
      <c r="N32" s="4"/>
    </row>
    <row r="33" spans="2:14" x14ac:dyDescent="0.7">
      <c r="B33" t="s">
        <v>113</v>
      </c>
      <c r="C33">
        <v>1</v>
      </c>
      <c r="D33" s="4">
        <f t="shared" si="0"/>
        <v>0.32573289902280134</v>
      </c>
      <c r="I33" s="4"/>
      <c r="N33" s="4"/>
    </row>
    <row r="34" spans="2:14" x14ac:dyDescent="0.7">
      <c r="B34" t="s">
        <v>44</v>
      </c>
      <c r="C34">
        <v>1</v>
      </c>
      <c r="D34" s="4">
        <f t="shared" si="0"/>
        <v>0.32573289902280134</v>
      </c>
      <c r="I34" s="4"/>
      <c r="N34" s="4"/>
    </row>
    <row r="35" spans="2:14" x14ac:dyDescent="0.7">
      <c r="B35" t="s">
        <v>16</v>
      </c>
      <c r="C35">
        <v>1</v>
      </c>
      <c r="D35" s="4">
        <f t="shared" si="0"/>
        <v>0.32573289902280134</v>
      </c>
      <c r="I35" s="4"/>
      <c r="N35" s="4"/>
    </row>
    <row r="36" spans="2:14" x14ac:dyDescent="0.7">
      <c r="B36" t="s">
        <v>78</v>
      </c>
      <c r="C36">
        <v>1</v>
      </c>
      <c r="D36" s="4">
        <f t="shared" si="0"/>
        <v>0.32573289902280134</v>
      </c>
      <c r="I36" s="4"/>
      <c r="N36" s="4"/>
    </row>
    <row r="37" spans="2:14" x14ac:dyDescent="0.7">
      <c r="B37" t="s">
        <v>49</v>
      </c>
      <c r="C37">
        <v>1</v>
      </c>
      <c r="D37" s="4">
        <f t="shared" si="0"/>
        <v>0.32573289902280134</v>
      </c>
      <c r="I37" s="4"/>
      <c r="N37" s="4"/>
    </row>
    <row r="38" spans="2:14" x14ac:dyDescent="0.7">
      <c r="B38" t="s">
        <v>114</v>
      </c>
      <c r="C38">
        <v>1</v>
      </c>
      <c r="D38" s="4">
        <f t="shared" si="0"/>
        <v>0.32573289902280134</v>
      </c>
      <c r="I38" s="4"/>
      <c r="N38" s="4"/>
    </row>
    <row r="39" spans="2:14" x14ac:dyDescent="0.7">
      <c r="B39" t="s">
        <v>25</v>
      </c>
      <c r="C39">
        <v>1</v>
      </c>
      <c r="D39" s="4">
        <f t="shared" si="0"/>
        <v>0.32573289902280134</v>
      </c>
      <c r="N39" s="4"/>
    </row>
    <row r="40" spans="2:14" x14ac:dyDescent="0.7">
      <c r="B40" t="s">
        <v>115</v>
      </c>
      <c r="C40">
        <v>1</v>
      </c>
      <c r="D40" s="4">
        <f t="shared" si="0"/>
        <v>0.32573289902280134</v>
      </c>
      <c r="N40" s="4"/>
    </row>
    <row r="41" spans="2:14" x14ac:dyDescent="0.7">
      <c r="C41">
        <f>SUM(C5:C40)</f>
        <v>86</v>
      </c>
      <c r="D41" s="4"/>
      <c r="N41" s="4"/>
    </row>
    <row r="42" spans="2:14" x14ac:dyDescent="0.7">
      <c r="D42" s="4"/>
    </row>
    <row r="43" spans="2:14" x14ac:dyDescent="0.7">
      <c r="D43" s="4"/>
    </row>
  </sheetData>
  <phoneticPr fontId="3"/>
  <pageMargins left="0.7" right="0.7" top="0.75" bottom="0.75" header="0.3" footer="0.3"/>
  <pageSetup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684C2-85CE-4590-A538-B21AC2691FF6}">
  <sheetPr>
    <tabColor rgb="FF92D050"/>
    <pageSetUpPr fitToPage="1"/>
  </sheetPr>
  <dimension ref="A1:N29"/>
  <sheetViews>
    <sheetView topLeftCell="B1" zoomScale="59" workbookViewId="0">
      <selection activeCell="M22" sqref="M22"/>
    </sheetView>
  </sheetViews>
  <sheetFormatPr defaultColWidth="8.875" defaultRowHeight="17.649999999999999" x14ac:dyDescent="0.7"/>
  <cols>
    <col min="2" max="2" width="56" customWidth="1"/>
    <col min="7" max="7" width="56" customWidth="1"/>
    <col min="12" max="12" width="56" customWidth="1"/>
  </cols>
  <sheetData>
    <row r="1" spans="1:14" x14ac:dyDescent="0.7">
      <c r="A1" s="1"/>
    </row>
    <row r="2" spans="1:14" x14ac:dyDescent="0.7">
      <c r="B2" s="2" t="s">
        <v>116</v>
      </c>
      <c r="G2" s="2" t="s">
        <v>117</v>
      </c>
      <c r="L2" s="2" t="s">
        <v>118</v>
      </c>
    </row>
    <row r="4" spans="1:14" x14ac:dyDescent="0.7">
      <c r="B4" s="3" t="s">
        <v>3</v>
      </c>
      <c r="C4" s="3" t="s">
        <v>4</v>
      </c>
      <c r="D4" s="3" t="s">
        <v>5</v>
      </c>
      <c r="G4" s="3" t="s">
        <v>3</v>
      </c>
      <c r="H4" s="3" t="s">
        <v>4</v>
      </c>
      <c r="I4" s="3" t="s">
        <v>5</v>
      </c>
      <c r="L4" s="3" t="s">
        <v>3</v>
      </c>
      <c r="M4" s="3" t="s">
        <v>4</v>
      </c>
      <c r="N4" s="3" t="s">
        <v>5</v>
      </c>
    </row>
    <row r="5" spans="1:14" x14ac:dyDescent="0.7">
      <c r="B5" t="s">
        <v>9</v>
      </c>
      <c r="C5">
        <v>2</v>
      </c>
      <c r="D5" s="4">
        <f>(C5/307)*100</f>
        <v>0.65146579804560267</v>
      </c>
      <c r="G5" t="s">
        <v>11</v>
      </c>
      <c r="H5">
        <v>3</v>
      </c>
      <c r="I5" s="4">
        <f>(H5/271)*100</f>
        <v>1.107011070110701</v>
      </c>
      <c r="L5" t="s">
        <v>9</v>
      </c>
      <c r="M5">
        <v>3</v>
      </c>
      <c r="N5" s="4">
        <f>(M5/251)*100</f>
        <v>1.1952191235059761</v>
      </c>
    </row>
    <row r="6" spans="1:14" x14ac:dyDescent="0.7">
      <c r="B6" t="s">
        <v>17</v>
      </c>
      <c r="C6">
        <v>2</v>
      </c>
      <c r="D6" s="4">
        <f t="shared" ref="D6:D22" si="0">(C6/307)*100</f>
        <v>0.65146579804560267</v>
      </c>
      <c r="G6" t="s">
        <v>8</v>
      </c>
      <c r="H6">
        <v>3</v>
      </c>
      <c r="I6" s="4">
        <f t="shared" ref="I6:I22" si="1">(H6/271)*100</f>
        <v>1.107011070110701</v>
      </c>
      <c r="L6" t="s">
        <v>35</v>
      </c>
      <c r="M6">
        <v>2</v>
      </c>
      <c r="N6" s="4">
        <f t="shared" ref="N6:N20" si="2">(M6/251)*100</f>
        <v>0.79681274900398402</v>
      </c>
    </row>
    <row r="7" spans="1:14" x14ac:dyDescent="0.7">
      <c r="B7" t="s">
        <v>33</v>
      </c>
      <c r="C7">
        <v>1</v>
      </c>
      <c r="D7" s="4">
        <f t="shared" si="0"/>
        <v>0.32573289902280134</v>
      </c>
      <c r="G7" t="s">
        <v>9</v>
      </c>
      <c r="H7">
        <v>2</v>
      </c>
      <c r="I7" s="4">
        <f t="shared" si="1"/>
        <v>0.73800738007380073</v>
      </c>
      <c r="L7" t="s">
        <v>12</v>
      </c>
      <c r="M7">
        <v>2</v>
      </c>
      <c r="N7" s="4">
        <f t="shared" si="2"/>
        <v>0.79681274900398402</v>
      </c>
    </row>
    <row r="8" spans="1:14" x14ac:dyDescent="0.7">
      <c r="B8" t="s">
        <v>40</v>
      </c>
      <c r="C8">
        <v>1</v>
      </c>
      <c r="D8" s="4">
        <f t="shared" si="0"/>
        <v>0.32573289902280134</v>
      </c>
      <c r="G8" t="s">
        <v>17</v>
      </c>
      <c r="H8">
        <v>2</v>
      </c>
      <c r="I8" s="4">
        <f t="shared" si="1"/>
        <v>0.73800738007380073</v>
      </c>
      <c r="L8" t="s">
        <v>10</v>
      </c>
      <c r="M8">
        <v>2</v>
      </c>
      <c r="N8" s="4">
        <f t="shared" si="2"/>
        <v>0.79681274900398402</v>
      </c>
    </row>
    <row r="9" spans="1:14" x14ac:dyDescent="0.7">
      <c r="B9" t="s">
        <v>27</v>
      </c>
      <c r="C9">
        <v>1</v>
      </c>
      <c r="D9" s="4">
        <f t="shared" si="0"/>
        <v>0.32573289902280134</v>
      </c>
      <c r="G9" t="s">
        <v>33</v>
      </c>
      <c r="H9">
        <v>1</v>
      </c>
      <c r="I9" s="4">
        <f t="shared" si="1"/>
        <v>0.36900369003690037</v>
      </c>
      <c r="L9" t="s">
        <v>21</v>
      </c>
      <c r="M9">
        <v>2</v>
      </c>
      <c r="N9" s="4">
        <f t="shared" si="2"/>
        <v>0.79681274900398402</v>
      </c>
    </row>
    <row r="10" spans="1:14" x14ac:dyDescent="0.7">
      <c r="B10" t="s">
        <v>119</v>
      </c>
      <c r="C10">
        <v>1</v>
      </c>
      <c r="D10" s="4">
        <f t="shared" si="0"/>
        <v>0.32573289902280134</v>
      </c>
      <c r="G10" t="s">
        <v>19</v>
      </c>
      <c r="H10">
        <v>1</v>
      </c>
      <c r="I10" s="4">
        <f t="shared" si="1"/>
        <v>0.36900369003690037</v>
      </c>
      <c r="L10" t="s">
        <v>28</v>
      </c>
      <c r="M10">
        <v>1</v>
      </c>
      <c r="N10" s="4">
        <f t="shared" si="2"/>
        <v>0.39840637450199201</v>
      </c>
    </row>
    <row r="11" spans="1:14" x14ac:dyDescent="0.7">
      <c r="B11" t="s">
        <v>34</v>
      </c>
      <c r="C11">
        <v>1</v>
      </c>
      <c r="D11" s="4">
        <f t="shared" si="0"/>
        <v>0.32573289902280134</v>
      </c>
      <c r="G11" t="s">
        <v>18</v>
      </c>
      <c r="H11">
        <v>1</v>
      </c>
      <c r="I11" s="4">
        <f t="shared" si="1"/>
        <v>0.36900369003690037</v>
      </c>
      <c r="L11" t="s">
        <v>120</v>
      </c>
      <c r="M11">
        <v>1</v>
      </c>
      <c r="N11" s="4">
        <f t="shared" si="2"/>
        <v>0.39840637450199201</v>
      </c>
    </row>
    <row r="12" spans="1:14" x14ac:dyDescent="0.7">
      <c r="B12" t="s">
        <v>24</v>
      </c>
      <c r="C12">
        <v>1</v>
      </c>
      <c r="D12" s="4">
        <f t="shared" si="0"/>
        <v>0.32573289902280134</v>
      </c>
      <c r="G12" t="s">
        <v>121</v>
      </c>
      <c r="H12">
        <v>1</v>
      </c>
      <c r="I12" s="4">
        <f t="shared" si="1"/>
        <v>0.36900369003690037</v>
      </c>
      <c r="L12" t="s">
        <v>13</v>
      </c>
      <c r="M12">
        <v>1</v>
      </c>
      <c r="N12" s="4">
        <f t="shared" si="2"/>
        <v>0.39840637450199201</v>
      </c>
    </row>
    <row r="13" spans="1:14" x14ac:dyDescent="0.7">
      <c r="B13" t="s">
        <v>122</v>
      </c>
      <c r="C13">
        <v>1</v>
      </c>
      <c r="D13" s="4">
        <f t="shared" si="0"/>
        <v>0.32573289902280134</v>
      </c>
      <c r="G13" t="s">
        <v>63</v>
      </c>
      <c r="H13">
        <v>1</v>
      </c>
      <c r="I13" s="4">
        <f t="shared" si="1"/>
        <v>0.36900369003690037</v>
      </c>
      <c r="L13" t="s">
        <v>16</v>
      </c>
      <c r="M13">
        <v>1</v>
      </c>
      <c r="N13" s="4">
        <f t="shared" si="2"/>
        <v>0.39840637450199201</v>
      </c>
    </row>
    <row r="14" spans="1:14" x14ac:dyDescent="0.7">
      <c r="B14" t="s">
        <v>13</v>
      </c>
      <c r="C14">
        <v>1</v>
      </c>
      <c r="D14" s="4">
        <f t="shared" si="0"/>
        <v>0.32573289902280134</v>
      </c>
      <c r="G14" t="s">
        <v>14</v>
      </c>
      <c r="H14">
        <v>1</v>
      </c>
      <c r="I14" s="4">
        <f t="shared" si="1"/>
        <v>0.36900369003690037</v>
      </c>
      <c r="L14" t="s">
        <v>17</v>
      </c>
      <c r="M14">
        <v>1</v>
      </c>
      <c r="N14" s="4">
        <f t="shared" si="2"/>
        <v>0.39840637450199201</v>
      </c>
    </row>
    <row r="15" spans="1:14" x14ac:dyDescent="0.7">
      <c r="B15" t="s">
        <v>46</v>
      </c>
      <c r="C15">
        <v>1</v>
      </c>
      <c r="D15" s="4">
        <f t="shared" si="0"/>
        <v>0.32573289902280134</v>
      </c>
      <c r="G15" t="s">
        <v>41</v>
      </c>
      <c r="H15">
        <v>1</v>
      </c>
      <c r="I15" s="4">
        <f t="shared" si="1"/>
        <v>0.36900369003690037</v>
      </c>
      <c r="L15" t="s">
        <v>123</v>
      </c>
      <c r="M15">
        <v>1</v>
      </c>
      <c r="N15" s="4">
        <f t="shared" si="2"/>
        <v>0.39840637450199201</v>
      </c>
    </row>
    <row r="16" spans="1:14" x14ac:dyDescent="0.7">
      <c r="B16" t="s">
        <v>78</v>
      </c>
      <c r="C16">
        <v>1</v>
      </c>
      <c r="D16" s="4">
        <f t="shared" si="0"/>
        <v>0.32573289902280134</v>
      </c>
      <c r="G16" t="s">
        <v>12</v>
      </c>
      <c r="H16">
        <v>1</v>
      </c>
      <c r="I16" s="4">
        <f t="shared" si="1"/>
        <v>0.36900369003690037</v>
      </c>
      <c r="L16" t="s">
        <v>46</v>
      </c>
      <c r="M16">
        <v>1</v>
      </c>
      <c r="N16" s="4">
        <f t="shared" si="2"/>
        <v>0.39840637450199201</v>
      </c>
    </row>
    <row r="17" spans="2:14" x14ac:dyDescent="0.7">
      <c r="B17" t="s">
        <v>8</v>
      </c>
      <c r="C17">
        <v>1</v>
      </c>
      <c r="D17" s="4">
        <f t="shared" si="0"/>
        <v>0.32573289902280134</v>
      </c>
      <c r="G17" t="s">
        <v>124</v>
      </c>
      <c r="H17">
        <v>1</v>
      </c>
      <c r="I17" s="4">
        <f t="shared" si="1"/>
        <v>0.36900369003690037</v>
      </c>
      <c r="L17" t="s">
        <v>78</v>
      </c>
      <c r="M17">
        <v>1</v>
      </c>
      <c r="N17" s="4">
        <f t="shared" si="2"/>
        <v>0.39840637450199201</v>
      </c>
    </row>
    <row r="18" spans="2:14" x14ac:dyDescent="0.7">
      <c r="B18" t="s">
        <v>21</v>
      </c>
      <c r="C18">
        <v>1</v>
      </c>
      <c r="D18" s="4">
        <f t="shared" si="0"/>
        <v>0.32573289902280134</v>
      </c>
      <c r="G18" t="s">
        <v>10</v>
      </c>
      <c r="H18">
        <v>1</v>
      </c>
      <c r="I18" s="4">
        <f t="shared" si="1"/>
        <v>0.36900369003690037</v>
      </c>
      <c r="L18" t="s">
        <v>49</v>
      </c>
      <c r="M18">
        <v>1</v>
      </c>
      <c r="N18" s="4">
        <f t="shared" si="2"/>
        <v>0.39840637450199201</v>
      </c>
    </row>
    <row r="19" spans="2:14" x14ac:dyDescent="0.7">
      <c r="B19" t="s">
        <v>25</v>
      </c>
      <c r="C19">
        <v>1</v>
      </c>
      <c r="D19" s="4">
        <f t="shared" si="0"/>
        <v>0.32573289902280134</v>
      </c>
      <c r="G19" t="s">
        <v>125</v>
      </c>
      <c r="H19">
        <v>1</v>
      </c>
      <c r="I19" s="4">
        <f t="shared" si="1"/>
        <v>0.36900369003690037</v>
      </c>
      <c r="L19" t="s">
        <v>20</v>
      </c>
      <c r="M19">
        <v>1</v>
      </c>
      <c r="N19" s="4">
        <f t="shared" si="2"/>
        <v>0.39840637450199201</v>
      </c>
    </row>
    <row r="20" spans="2:14" x14ac:dyDescent="0.7">
      <c r="B20" t="s">
        <v>91</v>
      </c>
      <c r="C20">
        <v>1</v>
      </c>
      <c r="D20" s="4">
        <f t="shared" si="0"/>
        <v>0.32573289902280134</v>
      </c>
      <c r="G20" t="s">
        <v>21</v>
      </c>
      <c r="H20">
        <v>1</v>
      </c>
      <c r="I20" s="4">
        <f t="shared" si="1"/>
        <v>0.36900369003690037</v>
      </c>
      <c r="L20" t="s">
        <v>6</v>
      </c>
      <c r="M20">
        <v>1</v>
      </c>
      <c r="N20" s="4">
        <f t="shared" si="2"/>
        <v>0.39840637450199201</v>
      </c>
    </row>
    <row r="21" spans="2:14" x14ac:dyDescent="0.7">
      <c r="B21" t="s">
        <v>6</v>
      </c>
      <c r="C21">
        <v>1</v>
      </c>
      <c r="D21" s="4">
        <f t="shared" si="0"/>
        <v>0.32573289902280134</v>
      </c>
      <c r="G21" t="s">
        <v>25</v>
      </c>
      <c r="H21">
        <v>1</v>
      </c>
      <c r="I21" s="4">
        <f t="shared" si="1"/>
        <v>0.36900369003690037</v>
      </c>
      <c r="M21">
        <f>SUM(M5:M20)</f>
        <v>22</v>
      </c>
      <c r="N21" s="4"/>
    </row>
    <row r="22" spans="2:14" x14ac:dyDescent="0.7">
      <c r="B22" t="s">
        <v>126</v>
      </c>
      <c r="C22">
        <v>1</v>
      </c>
      <c r="D22" s="4">
        <f t="shared" si="0"/>
        <v>0.32573289902280134</v>
      </c>
      <c r="G22" t="s">
        <v>6</v>
      </c>
      <c r="H22">
        <v>1</v>
      </c>
      <c r="I22" s="4">
        <f t="shared" si="1"/>
        <v>0.36900369003690037</v>
      </c>
      <c r="N22" s="4"/>
    </row>
    <row r="23" spans="2:14" x14ac:dyDescent="0.7">
      <c r="C23">
        <f>SUM(C5:C22)</f>
        <v>20</v>
      </c>
      <c r="D23" s="4"/>
      <c r="H23">
        <f>SUM(H5:H22)</f>
        <v>24</v>
      </c>
      <c r="I23" s="4"/>
      <c r="N23" s="4"/>
    </row>
    <row r="24" spans="2:14" x14ac:dyDescent="0.7">
      <c r="D24" s="4"/>
      <c r="I24" s="4"/>
      <c r="N24" s="4"/>
    </row>
    <row r="25" spans="2:14" x14ac:dyDescent="0.7">
      <c r="D25" s="4"/>
      <c r="I25" s="4"/>
    </row>
    <row r="26" spans="2:14" x14ac:dyDescent="0.7">
      <c r="D26" s="4"/>
      <c r="I26" s="4"/>
    </row>
    <row r="27" spans="2:14" x14ac:dyDescent="0.7">
      <c r="D27" s="4"/>
      <c r="I27" s="4"/>
    </row>
    <row r="28" spans="2:14" x14ac:dyDescent="0.7">
      <c r="D28" s="4"/>
    </row>
    <row r="29" spans="2:14" x14ac:dyDescent="0.7">
      <c r="D29" s="4"/>
    </row>
  </sheetData>
  <phoneticPr fontId="3"/>
  <pageMargins left="0.7" right="0.7" top="0.75" bottom="0.75" header="0.3" footer="0.3"/>
  <pageSetup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5092B-0962-4D78-AA26-3689100F9DAD}">
  <sheetPr>
    <tabColor rgb="FFFFFF00"/>
  </sheetPr>
  <dimension ref="B2:I38"/>
  <sheetViews>
    <sheetView tabSelected="1" workbookViewId="0">
      <selection activeCell="J8" sqref="J8"/>
    </sheetView>
  </sheetViews>
  <sheetFormatPr defaultRowHeight="17.649999999999999" x14ac:dyDescent="0.7"/>
  <cols>
    <col min="3" max="3" width="21.6875" bestFit="1" customWidth="1"/>
  </cols>
  <sheetData>
    <row r="2" spans="2:9" x14ac:dyDescent="0.7">
      <c r="B2" s="11" t="s">
        <v>127</v>
      </c>
      <c r="C2" s="11"/>
      <c r="D2" s="11"/>
      <c r="E2" s="11"/>
      <c r="F2" s="11"/>
      <c r="G2" s="11"/>
      <c r="H2" s="11"/>
      <c r="I2" s="11"/>
    </row>
    <row r="3" spans="2:9" x14ac:dyDescent="0.7">
      <c r="B3" s="5"/>
      <c r="C3" s="5"/>
      <c r="D3" s="11" t="s">
        <v>128</v>
      </c>
      <c r="E3" s="11"/>
      <c r="F3" s="11" t="s">
        <v>129</v>
      </c>
      <c r="G3" s="11"/>
      <c r="H3" s="11" t="s">
        <v>130</v>
      </c>
      <c r="I3" s="11"/>
    </row>
    <row r="4" spans="2:9" x14ac:dyDescent="0.7">
      <c r="B4" s="6" t="s">
        <v>131</v>
      </c>
      <c r="C4" s="6" t="s">
        <v>132</v>
      </c>
      <c r="D4" s="6" t="s">
        <v>133</v>
      </c>
      <c r="E4" s="6" t="s">
        <v>5</v>
      </c>
      <c r="F4" s="6" t="s">
        <v>133</v>
      </c>
      <c r="G4" s="6" t="s">
        <v>5</v>
      </c>
      <c r="H4" s="6" t="s">
        <v>133</v>
      </c>
      <c r="I4" s="6" t="s">
        <v>5</v>
      </c>
    </row>
    <row r="5" spans="2:9" x14ac:dyDescent="0.7">
      <c r="B5" s="5" t="s">
        <v>134</v>
      </c>
      <c r="C5" s="12" t="s">
        <v>135</v>
      </c>
      <c r="D5" s="5">
        <v>1</v>
      </c>
      <c r="E5" s="7">
        <v>0.1183431952662722</v>
      </c>
      <c r="F5" s="5">
        <v>3</v>
      </c>
      <c r="G5" s="7">
        <v>0.37037037037037041</v>
      </c>
      <c r="H5" s="5">
        <v>1</v>
      </c>
      <c r="I5" s="7">
        <v>0.13458950201884254</v>
      </c>
    </row>
    <row r="6" spans="2:9" x14ac:dyDescent="0.7">
      <c r="B6" s="5" t="s">
        <v>134</v>
      </c>
      <c r="C6" s="12" t="s">
        <v>136</v>
      </c>
      <c r="D6" s="5">
        <v>1</v>
      </c>
      <c r="E6" s="7">
        <v>0.1183431952662722</v>
      </c>
      <c r="F6" s="5">
        <v>0</v>
      </c>
      <c r="G6" s="7">
        <v>0</v>
      </c>
      <c r="H6" s="5">
        <v>0</v>
      </c>
      <c r="I6" s="7">
        <v>0</v>
      </c>
    </row>
    <row r="7" spans="2:9" x14ac:dyDescent="0.7">
      <c r="B7" s="5" t="s">
        <v>134</v>
      </c>
      <c r="C7" s="12" t="s">
        <v>137</v>
      </c>
      <c r="D7" s="5">
        <v>1</v>
      </c>
      <c r="E7" s="7">
        <v>0.1183431952662722</v>
      </c>
      <c r="F7" s="5">
        <v>0</v>
      </c>
      <c r="G7" s="7">
        <v>0</v>
      </c>
      <c r="H7" s="5">
        <v>0</v>
      </c>
      <c r="I7" s="7">
        <v>0</v>
      </c>
    </row>
    <row r="8" spans="2:9" x14ac:dyDescent="0.7">
      <c r="B8" s="5" t="s">
        <v>134</v>
      </c>
      <c r="C8" s="12" t="s">
        <v>138</v>
      </c>
      <c r="D8" s="5">
        <v>0</v>
      </c>
      <c r="E8" s="7">
        <v>0</v>
      </c>
      <c r="F8" s="5">
        <v>1</v>
      </c>
      <c r="G8" s="7">
        <v>0.12345679012345678</v>
      </c>
      <c r="H8" s="5">
        <v>2</v>
      </c>
      <c r="I8" s="7">
        <v>0.26917900403768508</v>
      </c>
    </row>
    <row r="9" spans="2:9" x14ac:dyDescent="0.7">
      <c r="B9" s="5" t="s">
        <v>134</v>
      </c>
      <c r="C9" s="12" t="s">
        <v>139</v>
      </c>
      <c r="D9" s="5">
        <v>0</v>
      </c>
      <c r="E9" s="7">
        <v>0</v>
      </c>
      <c r="F9" s="5">
        <v>1</v>
      </c>
      <c r="G9" s="7">
        <v>0.12345679012345678</v>
      </c>
      <c r="H9" s="5">
        <v>0</v>
      </c>
      <c r="I9" s="7">
        <v>0</v>
      </c>
    </row>
    <row r="10" spans="2:9" x14ac:dyDescent="0.7">
      <c r="B10" s="5" t="s">
        <v>134</v>
      </c>
      <c r="C10" s="12" t="s">
        <v>140</v>
      </c>
      <c r="D10" s="5">
        <v>0</v>
      </c>
      <c r="E10" s="7">
        <v>0</v>
      </c>
      <c r="F10" s="5">
        <v>1</v>
      </c>
      <c r="G10" s="7">
        <v>0.12345679012345678</v>
      </c>
      <c r="H10" s="5">
        <v>0</v>
      </c>
      <c r="I10" s="7">
        <v>0</v>
      </c>
    </row>
    <row r="11" spans="2:9" x14ac:dyDescent="0.7">
      <c r="B11" s="5" t="s">
        <v>134</v>
      </c>
      <c r="C11" s="12" t="s">
        <v>141</v>
      </c>
      <c r="D11" s="5">
        <v>0</v>
      </c>
      <c r="E11" s="7">
        <v>0</v>
      </c>
      <c r="F11" s="5">
        <v>1</v>
      </c>
      <c r="G11" s="7">
        <v>0.12345679012345678</v>
      </c>
      <c r="H11" s="5">
        <v>0</v>
      </c>
      <c r="I11" s="7">
        <v>0</v>
      </c>
    </row>
    <row r="12" spans="2:9" x14ac:dyDescent="0.7">
      <c r="B12" s="5" t="s">
        <v>142</v>
      </c>
      <c r="C12" s="12" t="s">
        <v>143</v>
      </c>
      <c r="D12" s="5">
        <v>12</v>
      </c>
      <c r="E12" s="7">
        <v>1.4201183431952662</v>
      </c>
      <c r="F12" s="5">
        <v>16</v>
      </c>
      <c r="G12" s="7">
        <v>1.9753086419753085</v>
      </c>
      <c r="H12" s="5">
        <v>16</v>
      </c>
      <c r="I12" s="7">
        <v>2.1534320323014806</v>
      </c>
    </row>
    <row r="13" spans="2:9" x14ac:dyDescent="0.7">
      <c r="B13" s="5" t="s">
        <v>142</v>
      </c>
      <c r="C13" s="12" t="s">
        <v>144</v>
      </c>
      <c r="D13" s="5">
        <v>10</v>
      </c>
      <c r="E13" s="7">
        <v>1.1834319526627219</v>
      </c>
      <c r="F13" s="5">
        <v>15</v>
      </c>
      <c r="G13" s="7">
        <v>1.8518518518518516</v>
      </c>
      <c r="H13" s="5">
        <v>23</v>
      </c>
      <c r="I13" s="7">
        <v>3.0955585464333781</v>
      </c>
    </row>
    <row r="14" spans="2:9" x14ac:dyDescent="0.7">
      <c r="B14" s="5" t="s">
        <v>142</v>
      </c>
      <c r="C14" s="12" t="s">
        <v>145</v>
      </c>
      <c r="D14" s="5">
        <v>9</v>
      </c>
      <c r="E14" s="7">
        <v>1.0650887573964496</v>
      </c>
      <c r="F14" s="5">
        <v>4</v>
      </c>
      <c r="G14" s="7">
        <v>0.49382716049382713</v>
      </c>
      <c r="H14" s="5">
        <v>9</v>
      </c>
      <c r="I14" s="7">
        <v>1.2113055181695829</v>
      </c>
    </row>
    <row r="15" spans="2:9" x14ac:dyDescent="0.7">
      <c r="B15" s="5" t="s">
        <v>142</v>
      </c>
      <c r="C15" s="12" t="s">
        <v>146</v>
      </c>
      <c r="D15" s="5">
        <v>8</v>
      </c>
      <c r="E15" s="7">
        <v>0.94674556213017758</v>
      </c>
      <c r="F15" s="5">
        <v>42</v>
      </c>
      <c r="G15" s="7">
        <v>5.1851851851851851</v>
      </c>
      <c r="H15" s="5">
        <v>33</v>
      </c>
      <c r="I15" s="7">
        <v>4.4414535666218038</v>
      </c>
    </row>
    <row r="16" spans="2:9" x14ac:dyDescent="0.7">
      <c r="B16" s="5" t="s">
        <v>142</v>
      </c>
      <c r="C16" s="12" t="s">
        <v>147</v>
      </c>
      <c r="D16" s="5">
        <v>7</v>
      </c>
      <c r="E16" s="7">
        <v>0.82840236686390534</v>
      </c>
      <c r="F16" s="5">
        <v>8</v>
      </c>
      <c r="G16" s="7">
        <v>0.98765432098765427</v>
      </c>
      <c r="H16" s="5">
        <v>4</v>
      </c>
      <c r="I16" s="7">
        <v>0.53835800807537015</v>
      </c>
    </row>
    <row r="17" spans="2:9" x14ac:dyDescent="0.7">
      <c r="B17" s="5" t="s">
        <v>142</v>
      </c>
      <c r="C17" s="12" t="s">
        <v>148</v>
      </c>
      <c r="D17" s="5">
        <v>4</v>
      </c>
      <c r="E17" s="7">
        <v>0.47337278106508879</v>
      </c>
      <c r="F17" s="5">
        <v>9</v>
      </c>
      <c r="G17" s="7">
        <v>1.1111111111111112</v>
      </c>
      <c r="H17" s="5">
        <v>7</v>
      </c>
      <c r="I17" s="7">
        <v>0.94212651413189774</v>
      </c>
    </row>
    <row r="18" spans="2:9" x14ac:dyDescent="0.7">
      <c r="B18" s="5" t="s">
        <v>142</v>
      </c>
      <c r="C18" s="12" t="s">
        <v>149</v>
      </c>
      <c r="D18" s="5">
        <v>3</v>
      </c>
      <c r="E18" s="7">
        <v>0.35502958579881655</v>
      </c>
      <c r="F18" s="5">
        <v>5</v>
      </c>
      <c r="G18" s="7">
        <v>0.61728395061728392</v>
      </c>
      <c r="H18" s="5">
        <v>8</v>
      </c>
      <c r="I18" s="7">
        <v>1.0767160161507403</v>
      </c>
    </row>
    <row r="19" spans="2:9" x14ac:dyDescent="0.7">
      <c r="B19" s="5" t="s">
        <v>142</v>
      </c>
      <c r="C19" s="12" t="s">
        <v>150</v>
      </c>
      <c r="D19" s="5">
        <v>3</v>
      </c>
      <c r="E19" s="7">
        <v>0.35502958579881655</v>
      </c>
      <c r="F19" s="5">
        <v>7</v>
      </c>
      <c r="G19" s="7">
        <v>0.86419753086419748</v>
      </c>
      <c r="H19" s="5">
        <v>7</v>
      </c>
      <c r="I19" s="7">
        <v>0.94212651413189774</v>
      </c>
    </row>
    <row r="20" spans="2:9" x14ac:dyDescent="0.7">
      <c r="B20" s="5" t="s">
        <v>142</v>
      </c>
      <c r="C20" s="12" t="s">
        <v>151</v>
      </c>
      <c r="D20" s="5">
        <v>3</v>
      </c>
      <c r="E20" s="7">
        <v>0.35502958579881655</v>
      </c>
      <c r="F20" s="5">
        <v>1</v>
      </c>
      <c r="G20" s="7">
        <v>0.12345679012345678</v>
      </c>
      <c r="H20" s="5">
        <v>0</v>
      </c>
      <c r="I20" s="7">
        <v>0</v>
      </c>
    </row>
    <row r="21" spans="2:9" x14ac:dyDescent="0.7">
      <c r="B21" s="5" t="s">
        <v>142</v>
      </c>
      <c r="C21" s="12" t="s">
        <v>152</v>
      </c>
      <c r="D21" s="5">
        <v>1</v>
      </c>
      <c r="E21" s="7">
        <v>0.1183431952662722</v>
      </c>
      <c r="F21" s="5">
        <v>20</v>
      </c>
      <c r="G21" s="7">
        <v>2.4691358024691357</v>
      </c>
      <c r="H21" s="5">
        <v>14</v>
      </c>
      <c r="I21" s="7">
        <v>1.8842530282637955</v>
      </c>
    </row>
    <row r="22" spans="2:9" x14ac:dyDescent="0.7">
      <c r="B22" s="5" t="s">
        <v>142</v>
      </c>
      <c r="C22" s="12" t="s">
        <v>153</v>
      </c>
      <c r="D22" s="5">
        <v>1</v>
      </c>
      <c r="E22" s="7">
        <v>0.1183431952662722</v>
      </c>
      <c r="F22" s="5">
        <v>2</v>
      </c>
      <c r="G22" s="7">
        <v>0.24691358024691357</v>
      </c>
      <c r="H22" s="5">
        <v>1</v>
      </c>
      <c r="I22" s="7">
        <v>0.13458950201884254</v>
      </c>
    </row>
    <row r="23" spans="2:9" x14ac:dyDescent="0.7">
      <c r="B23" s="5" t="s">
        <v>142</v>
      </c>
      <c r="C23" s="12" t="s">
        <v>154</v>
      </c>
      <c r="D23" s="5">
        <v>0</v>
      </c>
      <c r="E23" s="7">
        <v>0</v>
      </c>
      <c r="F23" s="5">
        <v>0</v>
      </c>
      <c r="G23" s="7">
        <v>0</v>
      </c>
      <c r="H23" s="5">
        <v>1</v>
      </c>
      <c r="I23" s="7">
        <v>0.13458950201884254</v>
      </c>
    </row>
    <row r="24" spans="2:9" x14ac:dyDescent="0.7">
      <c r="B24" s="5" t="s">
        <v>155</v>
      </c>
      <c r="C24" s="12" t="s">
        <v>156</v>
      </c>
      <c r="D24" s="5">
        <v>3</v>
      </c>
      <c r="E24" s="7">
        <v>0.35502958579881655</v>
      </c>
      <c r="F24" s="5">
        <v>1</v>
      </c>
      <c r="G24" s="7">
        <v>0.12345679012345678</v>
      </c>
      <c r="H24" s="5">
        <v>5</v>
      </c>
      <c r="I24" s="7">
        <v>0.67294751009421261</v>
      </c>
    </row>
    <row r="25" spans="2:9" x14ac:dyDescent="0.7">
      <c r="B25" s="5" t="s">
        <v>155</v>
      </c>
      <c r="C25" s="12" t="s">
        <v>157</v>
      </c>
      <c r="D25" s="5">
        <v>3</v>
      </c>
      <c r="E25" s="7">
        <v>0.35502958579881655</v>
      </c>
      <c r="F25" s="5">
        <v>5</v>
      </c>
      <c r="G25" s="7">
        <v>0.61728395061728392</v>
      </c>
      <c r="H25" s="5">
        <v>4</v>
      </c>
      <c r="I25" s="7">
        <v>0.53835800807537015</v>
      </c>
    </row>
    <row r="26" spans="2:9" x14ac:dyDescent="0.7">
      <c r="B26" s="5" t="s">
        <v>155</v>
      </c>
      <c r="C26" s="12" t="s">
        <v>158</v>
      </c>
      <c r="D26" s="5">
        <v>2</v>
      </c>
      <c r="E26" s="7">
        <v>0.23668639053254439</v>
      </c>
      <c r="F26" s="5">
        <v>7</v>
      </c>
      <c r="G26" s="7">
        <v>0.86419753086419748</v>
      </c>
      <c r="H26" s="5">
        <v>11</v>
      </c>
      <c r="I26" s="7">
        <v>1.4804845222072678</v>
      </c>
    </row>
    <row r="27" spans="2:9" x14ac:dyDescent="0.7">
      <c r="B27" s="5" t="s">
        <v>155</v>
      </c>
      <c r="C27" s="12" t="s">
        <v>159</v>
      </c>
      <c r="D27" s="5">
        <v>1</v>
      </c>
      <c r="E27" s="7">
        <v>0.1183431952662722</v>
      </c>
      <c r="F27" s="5">
        <v>4</v>
      </c>
      <c r="G27" s="7">
        <v>0.49382716049382713</v>
      </c>
      <c r="H27" s="5">
        <v>3</v>
      </c>
      <c r="I27" s="7">
        <v>0.40376850605652759</v>
      </c>
    </row>
    <row r="28" spans="2:9" x14ac:dyDescent="0.7">
      <c r="B28" s="5" t="s">
        <v>155</v>
      </c>
      <c r="C28" s="12" t="s">
        <v>160</v>
      </c>
      <c r="D28" s="5">
        <v>1</v>
      </c>
      <c r="E28" s="7">
        <v>0.1183431952662722</v>
      </c>
      <c r="F28" s="5">
        <v>4</v>
      </c>
      <c r="G28" s="7">
        <v>0.49382716049382713</v>
      </c>
      <c r="H28" s="5">
        <v>3</v>
      </c>
      <c r="I28" s="7">
        <v>0.40376850605652759</v>
      </c>
    </row>
    <row r="29" spans="2:9" x14ac:dyDescent="0.7">
      <c r="B29" s="5" t="s">
        <v>155</v>
      </c>
      <c r="C29" s="12" t="s">
        <v>161</v>
      </c>
      <c r="D29" s="5">
        <v>1</v>
      </c>
      <c r="E29" s="7">
        <v>0.1183431952662722</v>
      </c>
      <c r="F29" s="5">
        <v>1</v>
      </c>
      <c r="G29" s="7">
        <v>0.12345679012345678</v>
      </c>
      <c r="H29" s="5">
        <v>1</v>
      </c>
      <c r="I29" s="7">
        <v>0.13458950201884254</v>
      </c>
    </row>
    <row r="30" spans="2:9" x14ac:dyDescent="0.7">
      <c r="B30" s="5" t="s">
        <v>155</v>
      </c>
      <c r="C30" s="12" t="s">
        <v>162</v>
      </c>
      <c r="D30" s="5">
        <v>1</v>
      </c>
      <c r="E30" s="7">
        <v>0.1183431952662722</v>
      </c>
      <c r="F30" s="5">
        <v>0</v>
      </c>
      <c r="G30" s="7">
        <v>0</v>
      </c>
      <c r="H30" s="5">
        <v>0</v>
      </c>
      <c r="I30" s="7">
        <v>0</v>
      </c>
    </row>
    <row r="31" spans="2:9" x14ac:dyDescent="0.7">
      <c r="B31" s="5" t="s">
        <v>155</v>
      </c>
      <c r="C31" s="12" t="s">
        <v>163</v>
      </c>
      <c r="D31" s="5">
        <v>0</v>
      </c>
      <c r="E31" s="7">
        <v>0</v>
      </c>
      <c r="F31" s="5">
        <v>2</v>
      </c>
      <c r="G31" s="7">
        <v>0.24691358024691357</v>
      </c>
      <c r="H31" s="5">
        <v>2</v>
      </c>
      <c r="I31" s="7">
        <v>0.26917900403768508</v>
      </c>
    </row>
    <row r="32" spans="2:9" x14ac:dyDescent="0.7">
      <c r="B32" s="5" t="s">
        <v>155</v>
      </c>
      <c r="C32" s="12" t="s">
        <v>164</v>
      </c>
      <c r="D32" s="5">
        <v>0</v>
      </c>
      <c r="E32" s="7">
        <v>0</v>
      </c>
      <c r="F32" s="5">
        <v>1</v>
      </c>
      <c r="G32" s="7">
        <v>0.12345679012345678</v>
      </c>
      <c r="H32" s="5">
        <v>2</v>
      </c>
      <c r="I32" s="7">
        <v>0.26917900403768508</v>
      </c>
    </row>
    <row r="33" spans="2:9" x14ac:dyDescent="0.7">
      <c r="B33" s="5" t="s">
        <v>155</v>
      </c>
      <c r="C33" s="12" t="s">
        <v>165</v>
      </c>
      <c r="D33" s="5">
        <v>0</v>
      </c>
      <c r="E33" s="7">
        <v>0</v>
      </c>
      <c r="F33" s="5">
        <v>2</v>
      </c>
      <c r="G33" s="7">
        <v>0.24691358024691357</v>
      </c>
      <c r="H33" s="5">
        <v>1</v>
      </c>
      <c r="I33" s="7">
        <v>0.13458950201884254</v>
      </c>
    </row>
    <row r="34" spans="2:9" x14ac:dyDescent="0.7">
      <c r="B34" s="5" t="s">
        <v>155</v>
      </c>
      <c r="C34" s="12" t="s">
        <v>166</v>
      </c>
      <c r="D34" s="5">
        <v>0</v>
      </c>
      <c r="E34" s="7">
        <v>0</v>
      </c>
      <c r="F34" s="5">
        <v>1</v>
      </c>
      <c r="G34" s="7">
        <v>0.12345679012345678</v>
      </c>
      <c r="H34" s="5">
        <v>1</v>
      </c>
      <c r="I34" s="7">
        <v>0.13458950201884254</v>
      </c>
    </row>
    <row r="35" spans="2:9" x14ac:dyDescent="0.7">
      <c r="B35" s="5" t="s">
        <v>155</v>
      </c>
      <c r="C35" s="12" t="s">
        <v>167</v>
      </c>
      <c r="D35" s="5">
        <v>0</v>
      </c>
      <c r="E35" s="7">
        <v>0</v>
      </c>
      <c r="F35" s="5">
        <v>1</v>
      </c>
      <c r="G35" s="7">
        <v>0.12345679012345678</v>
      </c>
      <c r="H35" s="5">
        <v>1</v>
      </c>
      <c r="I35" s="7">
        <v>0.13458950201884254</v>
      </c>
    </row>
    <row r="36" spans="2:9" x14ac:dyDescent="0.7">
      <c r="B36" s="5" t="s">
        <v>155</v>
      </c>
      <c r="C36" s="12" t="s">
        <v>168</v>
      </c>
      <c r="D36" s="5">
        <v>0</v>
      </c>
      <c r="E36" s="7">
        <v>0</v>
      </c>
      <c r="F36" s="5">
        <v>2</v>
      </c>
      <c r="G36" s="7">
        <v>0.24691358024691357</v>
      </c>
      <c r="H36" s="5">
        <v>0</v>
      </c>
      <c r="I36" s="7">
        <v>0</v>
      </c>
    </row>
    <row r="37" spans="2:9" x14ac:dyDescent="0.7">
      <c r="B37" s="5" t="s">
        <v>155</v>
      </c>
      <c r="C37" s="12" t="s">
        <v>169</v>
      </c>
      <c r="D37" s="5">
        <v>0</v>
      </c>
      <c r="E37" s="7">
        <v>0</v>
      </c>
      <c r="F37" s="5">
        <v>1</v>
      </c>
      <c r="G37" s="7">
        <v>0.12345679012345678</v>
      </c>
      <c r="H37" s="5">
        <v>0</v>
      </c>
      <c r="I37" s="7">
        <v>0</v>
      </c>
    </row>
    <row r="38" spans="2:9" x14ac:dyDescent="0.7">
      <c r="C38" s="8" t="s">
        <v>170</v>
      </c>
      <c r="D38" s="9">
        <f>SUM(D5:D37)</f>
        <v>76</v>
      </c>
      <c r="E38" s="10">
        <f>D38/845*100</f>
        <v>8.9940828402366861</v>
      </c>
      <c r="F38" s="9">
        <f>SUM(F5:F37)</f>
        <v>168</v>
      </c>
      <c r="G38" s="10">
        <f>F38/810*100</f>
        <v>20.74074074074074</v>
      </c>
      <c r="H38" s="9">
        <f>SUM(H5:H37)</f>
        <v>160</v>
      </c>
      <c r="I38" s="10">
        <f>H38/743*100</f>
        <v>21.534320323014803</v>
      </c>
    </row>
  </sheetData>
  <mergeCells count="4">
    <mergeCell ref="B2:I2"/>
    <mergeCell ref="D3:E3"/>
    <mergeCell ref="F3:G3"/>
    <mergeCell ref="H3:I3"/>
  </mergeCells>
  <phoneticPr fontId="3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Supp. Data 1_1L</vt:lpstr>
      <vt:lpstr>Supp. Data 2_2L</vt:lpstr>
      <vt:lpstr>Supp. Data 3_3L</vt:lpstr>
      <vt:lpstr>Supp. Data 4_Co-occuring Mut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Elifnur Yay Donderici</dc:creator>
  <cp:lastModifiedBy>Manabe Tadashi</cp:lastModifiedBy>
  <cp:lastPrinted>2025-08-12T16:22:24Z</cp:lastPrinted>
  <dcterms:created xsi:type="dcterms:W3CDTF">2025-03-18T16:52:28Z</dcterms:created>
  <dcterms:modified xsi:type="dcterms:W3CDTF">2025-10-06T18:58:13Z</dcterms:modified>
</cp:coreProperties>
</file>