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4500C6B6-E822-483C-BF0E-AA8933EA8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C63" i="1"/>
  <c r="D47" i="1"/>
  <c r="D46" i="1"/>
  <c r="D45" i="1"/>
  <c r="D44" i="1"/>
  <c r="D43" i="1"/>
  <c r="D42" i="1"/>
  <c r="C47" i="1"/>
  <c r="D15" i="1"/>
  <c r="D14" i="1"/>
  <c r="D13" i="1"/>
  <c r="D12" i="1"/>
  <c r="D11" i="1"/>
  <c r="D10" i="1"/>
  <c r="C15" i="1"/>
  <c r="D31" i="1"/>
  <c r="C31" i="1"/>
  <c r="D30" i="1"/>
  <c r="C30" i="1"/>
  <c r="D29" i="1"/>
  <c r="C29" i="1"/>
  <c r="D28" i="1"/>
  <c r="C28" i="1"/>
  <c r="D27" i="1"/>
  <c r="C27" i="1"/>
  <c r="D26" i="1"/>
  <c r="C26" i="1"/>
  <c r="C62" i="1"/>
  <c r="C61" i="1"/>
  <c r="C60" i="1"/>
  <c r="C59" i="1"/>
  <c r="C58" i="1"/>
  <c r="C46" i="1"/>
  <c r="C45" i="1"/>
  <c r="C44" i="1"/>
  <c r="C43" i="1"/>
  <c r="C42" i="1"/>
  <c r="C14" i="1"/>
  <c r="C11" i="1"/>
  <c r="C12" i="1"/>
  <c r="C13" i="1"/>
  <c r="C10" i="1"/>
</calcChain>
</file>

<file path=xl/sharedStrings.xml><?xml version="1.0" encoding="utf-8"?>
<sst xmlns="http://schemas.openxmlformats.org/spreadsheetml/2006/main" count="11" uniqueCount="11">
  <si>
    <t>hydridoma lines</t>
    <phoneticPr fontId="1" type="noConversion"/>
  </si>
  <si>
    <t>1E3</t>
    <phoneticPr fontId="1" type="noConversion"/>
  </si>
  <si>
    <t>2C4</t>
    <phoneticPr fontId="1" type="noConversion"/>
  </si>
  <si>
    <t>2D7</t>
    <phoneticPr fontId="1" type="noConversion"/>
  </si>
  <si>
    <t>4E6</t>
    <phoneticPr fontId="1" type="noConversion"/>
  </si>
  <si>
    <r>
      <t>1.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11.46 μg/kg for mAb 1E3 (Fig. 1)</t>
    </r>
    <phoneticPr fontId="1" type="noConversion"/>
  </si>
  <si>
    <r>
      <t>2.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4.65 μg/kg for  mAb</t>
    </r>
    <r>
      <rPr>
        <sz val="12"/>
        <rFont val="微软雅黑"/>
        <family val="1"/>
        <charset val="134"/>
      </rPr>
      <t xml:space="preserve"> </t>
    </r>
    <r>
      <rPr>
        <sz val="12"/>
        <rFont val="Times New Roman"/>
        <family val="1"/>
      </rPr>
      <t>2C4 (Fig. 2)</t>
    </r>
    <phoneticPr fontId="1" type="noConversion"/>
  </si>
  <si>
    <t>S Table 3. Inhibitive titers of mAbs against guanidine acetic acid</t>
    <phoneticPr fontId="1" type="noConversion"/>
  </si>
  <si>
    <t>Guanidine acetic acid standard concentration(μg/kg)</t>
    <phoneticPr fontId="1" type="noConversion"/>
  </si>
  <si>
    <r>
      <t>3.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10.49 μg/kg for  mAb 2D7 (Fig. 3)</t>
    </r>
    <phoneticPr fontId="1" type="noConversion"/>
  </si>
  <si>
    <r>
      <t>4.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11.57 μg/kg for  mAb </t>
    </r>
    <r>
      <rPr>
        <sz val="12"/>
        <rFont val="微软雅黑"/>
        <family val="1"/>
        <charset val="134"/>
      </rPr>
      <t>4E6</t>
    </r>
    <r>
      <rPr>
        <sz val="12"/>
        <rFont val="Times New Roman"/>
        <family val="1"/>
      </rPr>
      <t xml:space="preserve"> (Fig. 4)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</si>
</sst>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2"/>
      <name val="微软雅黑"/>
      <family val="1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>
                <a:latin typeface="Times New Roman" panose="02020603050405020304" pitchFamily="18" charset="0"/>
                <a:cs typeface="Times New Roman" panose="02020603050405020304" pitchFamily="18" charset="0"/>
              </a:rPr>
              <a:t>Figure 1. Inhibition curves of mAb 1E3 </a:t>
            </a:r>
            <a:endParaRPr lang="zh-CN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500000000000001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8937007874017"/>
          <c:y val="9.2430737824438614E-2"/>
          <c:w val="0.82183573928258968"/>
          <c:h val="0.6140354330708661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630577427821522E-2"/>
                  <c:y val="-0.404060586176727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Sheet1!$C$10:$C$15</c:f>
              <c:numCache>
                <c:formatCode>General</c:formatCode>
                <c:ptCount val="6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Sheet1!$D$10:$D$15</c:f>
              <c:numCache>
                <c:formatCode>General</c:formatCode>
                <c:ptCount val="6"/>
                <c:pt idx="0">
                  <c:v>0.17190569744597248</c:v>
                </c:pt>
                <c:pt idx="1">
                  <c:v>0.25834970530451867</c:v>
                </c:pt>
                <c:pt idx="2">
                  <c:v>0.36149312377210213</c:v>
                </c:pt>
                <c:pt idx="3">
                  <c:v>0.45088408644400785</c:v>
                </c:pt>
                <c:pt idx="4">
                  <c:v>0.49803536345776034</c:v>
                </c:pt>
                <c:pt idx="5">
                  <c:v>0.60019646365422397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9A-449E-B727-762AE604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3615"/>
        <c:axId val="59155279"/>
      </c:scatterChart>
      <c:valAx>
        <c:axId val="5915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5279"/>
        <c:crosses val="autoZero"/>
        <c:crossBetween val="midCat"/>
      </c:valAx>
      <c:valAx>
        <c:axId val="59155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3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>
                <a:latin typeface="Times New Roman" panose="02020603050405020304" pitchFamily="18" charset="0"/>
                <a:cs typeface="Times New Roman" panose="02020603050405020304" pitchFamily="18" charset="0"/>
              </a:rPr>
              <a:t>Figure 3. Inhibition curves of mAb 2D7 </a:t>
            </a:r>
            <a:endParaRPr lang="zh-CN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500000000000001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8937007874017"/>
          <c:y val="9.2430737824438614E-2"/>
          <c:w val="0.82183573928258968"/>
          <c:h val="0.6140354330708661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630577427821522E-2"/>
                  <c:y val="-0.404060586176727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Sheet1!$C$42:$C$47</c:f>
              <c:numCache>
                <c:formatCode>General</c:formatCode>
                <c:ptCount val="6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Sheet1!$D$42:$D$47</c:f>
              <c:numCache>
                <c:formatCode>General</c:formatCode>
                <c:ptCount val="6"/>
                <c:pt idx="0">
                  <c:v>0.15219512195121954</c:v>
                </c:pt>
                <c:pt idx="1">
                  <c:v>0.24097560975609758</c:v>
                </c:pt>
                <c:pt idx="2">
                  <c:v>0.34243902439024393</c:v>
                </c:pt>
                <c:pt idx="3">
                  <c:v>0.42243902439024394</c:v>
                </c:pt>
                <c:pt idx="4">
                  <c:v>0.48000000000000004</c:v>
                </c:pt>
                <c:pt idx="5">
                  <c:v>0.60780487804878058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B-4CCA-8C01-763677C9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3615"/>
        <c:axId val="59155279"/>
      </c:scatterChart>
      <c:valAx>
        <c:axId val="5915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5279"/>
        <c:crosses val="autoZero"/>
        <c:crossBetween val="midCat"/>
      </c:valAx>
      <c:valAx>
        <c:axId val="59155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3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>
                <a:latin typeface="Times New Roman" panose="02020603050405020304" pitchFamily="18" charset="0"/>
                <a:cs typeface="Times New Roman" panose="02020603050405020304" pitchFamily="18" charset="0"/>
              </a:rPr>
              <a:t>Figure 4. Inhibition curves of mAb 4E6 </a:t>
            </a:r>
            <a:endParaRPr lang="zh-CN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500000000000001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8937007874017"/>
          <c:y val="9.2430737824438614E-2"/>
          <c:w val="0.82183573928258968"/>
          <c:h val="0.6140354330708661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630577427821522E-2"/>
                  <c:y val="-0.404060586176727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Sheet1!$C$58:$C$63</c:f>
              <c:numCache>
                <c:formatCode>General</c:formatCode>
                <c:ptCount val="6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Sheet1!$D$58:$D$63</c:f>
              <c:numCache>
                <c:formatCode>General</c:formatCode>
                <c:ptCount val="6"/>
                <c:pt idx="0">
                  <c:v>0.16358325219084716</c:v>
                </c:pt>
                <c:pt idx="1">
                  <c:v>0.26387536514118798</c:v>
                </c:pt>
                <c:pt idx="2">
                  <c:v>0.36514118792599809</c:v>
                </c:pt>
                <c:pt idx="3">
                  <c:v>0.44888023369036034</c:v>
                </c:pt>
                <c:pt idx="4">
                  <c:v>0.49853943524829608</c:v>
                </c:pt>
                <c:pt idx="5">
                  <c:v>0.60175267770204488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F-4DE3-8409-A311A1A1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3615"/>
        <c:axId val="59155279"/>
      </c:scatterChart>
      <c:valAx>
        <c:axId val="5915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5279"/>
        <c:crosses val="autoZero"/>
        <c:crossBetween val="midCat"/>
      </c:valAx>
      <c:valAx>
        <c:axId val="59155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153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Figure 2. Inhibition curves of mAb 2C4 </a:t>
            </a:r>
            <a:endParaRPr lang="zh-CN" altLang="en-US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5052777777777779"/>
          <c:y val="0.9047619047619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50325149045178"/>
          <c:y val="7.6688538932633415E-2"/>
          <c:w val="0.825566199973231"/>
          <c:h val="0.6356567929008873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651481441856428E-2"/>
                  <c:y val="-0.446774491026459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Sheet1!$C$26:$C$31</c:f>
              <c:numCache>
                <c:formatCode>General</c:formatCode>
                <c:ptCount val="6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Sheet1!$D$26:$D$31</c:f>
              <c:numCache>
                <c:formatCode>General</c:formatCode>
                <c:ptCount val="6"/>
                <c:pt idx="0">
                  <c:v>9.3966369930761628E-2</c:v>
                </c:pt>
                <c:pt idx="1">
                  <c:v>0.16716122650840753</c:v>
                </c:pt>
                <c:pt idx="2">
                  <c:v>0.25321463897131558</c:v>
                </c:pt>
                <c:pt idx="3">
                  <c:v>0.31157270029673595</c:v>
                </c:pt>
                <c:pt idx="4">
                  <c:v>0.40257171117705243</c:v>
                </c:pt>
                <c:pt idx="5">
                  <c:v>0.50741839762611285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B5-441B-9B37-A900EFFD1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485823"/>
        <c:axId val="458272495"/>
      </c:scatterChart>
      <c:valAx>
        <c:axId val="7104858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lgGAA dilution (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μg/kg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)]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8272495"/>
        <c:crosses val="autoZero"/>
        <c:crossBetween val="midCat"/>
      </c:valAx>
      <c:valAx>
        <c:axId val="458272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B/B</a:t>
                </a:r>
                <a:r>
                  <a:rPr lang="en-US" altLang="zh-CN" sz="1000" b="0" i="0" u="none" strike="noStrike" kern="1200" baseline="-25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10485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8</xdr:row>
      <xdr:rowOff>57150</xdr:rowOff>
    </xdr:from>
    <xdr:to>
      <xdr:col>13</xdr:col>
      <xdr:colOff>257174</xdr:colOff>
      <xdr:row>22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40</xdr:row>
      <xdr:rowOff>57150</xdr:rowOff>
    </xdr:from>
    <xdr:to>
      <xdr:col>13</xdr:col>
      <xdr:colOff>114300</xdr:colOff>
      <xdr:row>54</xdr:row>
      <xdr:rowOff>152400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342900</xdr:colOff>
      <xdr:row>56</xdr:row>
      <xdr:rowOff>57150</xdr:rowOff>
    </xdr:from>
    <xdr:to>
      <xdr:col>13</xdr:col>
      <xdr:colOff>114300</xdr:colOff>
      <xdr:row>70</xdr:row>
      <xdr:rowOff>152400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323850</xdr:colOff>
      <xdr:row>23</xdr:row>
      <xdr:rowOff>142875</xdr:rowOff>
    </xdr:from>
    <xdr:to>
      <xdr:col>13</xdr:col>
      <xdr:colOff>271462</xdr:colOff>
      <xdr:row>39</xdr:row>
      <xdr:rowOff>9525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836E8A7F-2D40-DF88-EF9D-5409256C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4"/>
  <sheetViews>
    <sheetView tabSelected="1" workbookViewId="0">
      <selection activeCell="B19" sqref="B19"/>
    </sheetView>
  </sheetViews>
  <sheetFormatPr defaultRowHeight="14.25" x14ac:dyDescent="0.2"/>
  <cols>
    <col min="2" max="2" width="16" customWidth="1"/>
  </cols>
  <sheetData>
    <row r="1" spans="2:9" ht="15.75" x14ac:dyDescent="0.25">
      <c r="B1" s="8" t="s">
        <v>7</v>
      </c>
      <c r="C1" s="8"/>
      <c r="D1" s="8"/>
      <c r="E1" s="8"/>
      <c r="F1" s="8"/>
      <c r="G1" s="8"/>
      <c r="H1" s="8"/>
      <c r="I1" s="8"/>
    </row>
    <row r="2" spans="2:9" ht="15.75" x14ac:dyDescent="0.25">
      <c r="B2" s="10" t="s">
        <v>0</v>
      </c>
      <c r="C2" s="12" t="s">
        <v>8</v>
      </c>
      <c r="D2" s="12"/>
      <c r="E2" s="12"/>
      <c r="F2" s="12"/>
      <c r="G2" s="12"/>
      <c r="H2" s="12"/>
      <c r="I2" s="12"/>
    </row>
    <row r="3" spans="2:9" ht="15.75" x14ac:dyDescent="0.25">
      <c r="B3" s="11"/>
      <c r="C3" s="2">
        <v>160</v>
      </c>
      <c r="D3" s="2">
        <v>80</v>
      </c>
      <c r="E3" s="2">
        <v>40</v>
      </c>
      <c r="F3" s="2">
        <v>20</v>
      </c>
      <c r="G3" s="2">
        <v>10</v>
      </c>
      <c r="H3" s="2">
        <v>5</v>
      </c>
      <c r="I3" s="2">
        <v>0</v>
      </c>
    </row>
    <row r="4" spans="2:9" ht="15.75" x14ac:dyDescent="0.25">
      <c r="B4" s="1" t="s">
        <v>1</v>
      </c>
      <c r="C4" s="4">
        <v>0.17499999999999999</v>
      </c>
      <c r="D4" s="4">
        <v>0.26300000000000001</v>
      </c>
      <c r="E4" s="4">
        <v>0.36799999999999999</v>
      </c>
      <c r="F4" s="4">
        <v>0.45900000000000002</v>
      </c>
      <c r="G4" s="4">
        <v>0.50700000000000001</v>
      </c>
      <c r="H4" s="4">
        <v>0.61099999999999999</v>
      </c>
      <c r="I4" s="4">
        <v>1.018</v>
      </c>
    </row>
    <row r="5" spans="2:9" ht="15.75" x14ac:dyDescent="0.25">
      <c r="B5" s="6" t="s">
        <v>2</v>
      </c>
      <c r="C5" s="4">
        <v>9.5000000000000001E-2</v>
      </c>
      <c r="D5" s="4">
        <v>0.16900000000000001</v>
      </c>
      <c r="E5" s="4">
        <v>0.25600000000000001</v>
      </c>
      <c r="F5" s="4">
        <v>0.315</v>
      </c>
      <c r="G5" s="4">
        <v>0.40699999999999997</v>
      </c>
      <c r="H5" s="4">
        <v>0.51300000000000001</v>
      </c>
      <c r="I5" s="4">
        <v>1.0109999999999999</v>
      </c>
    </row>
    <row r="6" spans="2:9" ht="15.75" x14ac:dyDescent="0.25">
      <c r="B6" s="1" t="s">
        <v>3</v>
      </c>
      <c r="C6" s="4">
        <v>0.156</v>
      </c>
      <c r="D6" s="4">
        <v>0.247</v>
      </c>
      <c r="E6" s="4">
        <v>0.35099999999999998</v>
      </c>
      <c r="F6" s="4">
        <v>0.433</v>
      </c>
      <c r="G6" s="4">
        <v>0.49199999999999999</v>
      </c>
      <c r="H6" s="4">
        <v>0.623</v>
      </c>
      <c r="I6" s="4">
        <v>1.0249999999999999</v>
      </c>
    </row>
    <row r="7" spans="2:9" ht="15.75" x14ac:dyDescent="0.25">
      <c r="B7" s="5" t="s">
        <v>4</v>
      </c>
      <c r="C7" s="3">
        <v>0.16800000000000001</v>
      </c>
      <c r="D7" s="3">
        <v>0.27100000000000002</v>
      </c>
      <c r="E7" s="3">
        <v>0.375</v>
      </c>
      <c r="F7" s="3">
        <v>0.46100000000000002</v>
      </c>
      <c r="G7" s="3">
        <v>0.51200000000000001</v>
      </c>
      <c r="H7" s="3">
        <v>0.61799999999999999</v>
      </c>
      <c r="I7" s="3">
        <v>1.0269999999999999</v>
      </c>
    </row>
    <row r="8" spans="2:9" ht="15.75" x14ac:dyDescent="0.25">
      <c r="B8" s="6"/>
      <c r="C8" s="4"/>
      <c r="D8" s="4"/>
      <c r="E8" s="4"/>
      <c r="F8" s="4"/>
      <c r="G8" s="4"/>
      <c r="H8" s="4"/>
    </row>
    <row r="9" spans="2:9" ht="18.75" x14ac:dyDescent="0.35">
      <c r="B9" s="9" t="s">
        <v>5</v>
      </c>
      <c r="C9" s="9"/>
      <c r="D9" s="9"/>
      <c r="E9" s="9"/>
    </row>
    <row r="10" spans="2:9" ht="15.75" x14ac:dyDescent="0.25">
      <c r="B10" s="7">
        <v>160</v>
      </c>
      <c r="C10" s="7">
        <f>LOG10(B10)</f>
        <v>2.2041199826559246</v>
      </c>
      <c r="D10" s="7">
        <f t="shared" ref="D10:D15" si="0">E10/1.018</f>
        <v>0.17190569744597248</v>
      </c>
      <c r="E10" s="4">
        <v>0.17499999999999999</v>
      </c>
    </row>
    <row r="11" spans="2:9" ht="15.75" x14ac:dyDescent="0.25">
      <c r="B11" s="7">
        <v>80</v>
      </c>
      <c r="C11" s="7">
        <f t="shared" ref="C11:C15" si="1">LOG10(B11)</f>
        <v>1.9030899869919435</v>
      </c>
      <c r="D11" s="7">
        <f t="shared" si="0"/>
        <v>0.25834970530451867</v>
      </c>
      <c r="E11" s="4">
        <v>0.26300000000000001</v>
      </c>
    </row>
    <row r="12" spans="2:9" ht="15.75" x14ac:dyDescent="0.25">
      <c r="B12" s="7">
        <v>40</v>
      </c>
      <c r="C12" s="7">
        <f t="shared" si="1"/>
        <v>1.6020599913279623</v>
      </c>
      <c r="D12" s="7">
        <f t="shared" si="0"/>
        <v>0.36149312377210213</v>
      </c>
      <c r="E12" s="4">
        <v>0.36799999999999999</v>
      </c>
    </row>
    <row r="13" spans="2:9" ht="15.75" x14ac:dyDescent="0.25">
      <c r="B13" s="7">
        <v>20</v>
      </c>
      <c r="C13" s="7">
        <f t="shared" si="1"/>
        <v>1.3010299956639813</v>
      </c>
      <c r="D13" s="7">
        <f t="shared" si="0"/>
        <v>0.45088408644400785</v>
      </c>
      <c r="E13" s="4">
        <v>0.45900000000000002</v>
      </c>
    </row>
    <row r="14" spans="2:9" ht="15.75" x14ac:dyDescent="0.25">
      <c r="B14" s="7">
        <v>10</v>
      </c>
      <c r="C14" s="7">
        <f t="shared" si="1"/>
        <v>1</v>
      </c>
      <c r="D14" s="7">
        <f t="shared" si="0"/>
        <v>0.49803536345776034</v>
      </c>
      <c r="E14" s="4">
        <v>0.50700000000000001</v>
      </c>
    </row>
    <row r="15" spans="2:9" ht="15.75" x14ac:dyDescent="0.25">
      <c r="B15" s="7">
        <v>5</v>
      </c>
      <c r="C15" s="7">
        <f t="shared" si="1"/>
        <v>0.69897000433601886</v>
      </c>
      <c r="D15" s="7">
        <f t="shared" si="0"/>
        <v>0.60019646365422397</v>
      </c>
      <c r="E15" s="4">
        <v>0.61099999999999999</v>
      </c>
    </row>
    <row r="16" spans="2:9" ht="15.75" x14ac:dyDescent="0.25">
      <c r="B16" s="7">
        <v>0</v>
      </c>
      <c r="C16" s="7"/>
      <c r="D16" s="7"/>
      <c r="E16" s="4">
        <v>1.018</v>
      </c>
    </row>
    <row r="25" spans="2:5" ht="18.75" x14ac:dyDescent="0.35">
      <c r="B25" s="9" t="s">
        <v>6</v>
      </c>
      <c r="C25" s="9"/>
      <c r="D25" s="9"/>
      <c r="E25" s="9"/>
    </row>
    <row r="26" spans="2:5" x14ac:dyDescent="0.2">
      <c r="B26">
        <v>160</v>
      </c>
      <c r="C26">
        <f>LOG10(B26)</f>
        <v>2.2041199826559246</v>
      </c>
      <c r="D26">
        <f t="shared" ref="D26:D31" si="2">E26/1.011</f>
        <v>9.3966369930761628E-2</v>
      </c>
      <c r="E26">
        <v>9.5000000000000001E-2</v>
      </c>
    </row>
    <row r="27" spans="2:5" x14ac:dyDescent="0.2">
      <c r="B27">
        <v>80</v>
      </c>
      <c r="C27">
        <f t="shared" ref="C27:C31" si="3">LOG10(B27)</f>
        <v>1.9030899869919435</v>
      </c>
      <c r="D27">
        <f t="shared" si="2"/>
        <v>0.16716122650840753</v>
      </c>
      <c r="E27">
        <v>0.16900000000000001</v>
      </c>
    </row>
    <row r="28" spans="2:5" x14ac:dyDescent="0.2">
      <c r="B28">
        <v>40</v>
      </c>
      <c r="C28">
        <f t="shared" si="3"/>
        <v>1.6020599913279623</v>
      </c>
      <c r="D28">
        <f t="shared" si="2"/>
        <v>0.25321463897131558</v>
      </c>
      <c r="E28">
        <v>0.25600000000000001</v>
      </c>
    </row>
    <row r="29" spans="2:5" x14ac:dyDescent="0.2">
      <c r="B29">
        <v>20</v>
      </c>
      <c r="C29">
        <f t="shared" si="3"/>
        <v>1.3010299956639813</v>
      </c>
      <c r="D29">
        <f t="shared" si="2"/>
        <v>0.31157270029673595</v>
      </c>
      <c r="E29">
        <v>0.315</v>
      </c>
    </row>
    <row r="30" spans="2:5" x14ac:dyDescent="0.2">
      <c r="B30">
        <v>10</v>
      </c>
      <c r="C30">
        <f t="shared" si="3"/>
        <v>1</v>
      </c>
      <c r="D30">
        <f t="shared" si="2"/>
        <v>0.40257171117705243</v>
      </c>
      <c r="E30">
        <v>0.40699999999999997</v>
      </c>
    </row>
    <row r="31" spans="2:5" x14ac:dyDescent="0.2">
      <c r="B31">
        <v>5</v>
      </c>
      <c r="C31">
        <f t="shared" si="3"/>
        <v>0.69897000433601886</v>
      </c>
      <c r="D31">
        <f t="shared" si="2"/>
        <v>0.50741839762611285</v>
      </c>
      <c r="E31">
        <v>0.51300000000000001</v>
      </c>
    </row>
    <row r="32" spans="2:5" x14ac:dyDescent="0.2">
      <c r="B32">
        <v>0</v>
      </c>
      <c r="E32">
        <v>1.0109999999999999</v>
      </c>
    </row>
    <row r="41" spans="2:5" ht="18.75" x14ac:dyDescent="0.35">
      <c r="B41" s="9" t="s">
        <v>9</v>
      </c>
      <c r="C41" s="9"/>
      <c r="D41" s="9"/>
      <c r="E41" s="9"/>
    </row>
    <row r="42" spans="2:5" ht="15.75" x14ac:dyDescent="0.25">
      <c r="B42" s="7">
        <v>160</v>
      </c>
      <c r="C42" s="7">
        <f>LOG10(B42)</f>
        <v>2.2041199826559246</v>
      </c>
      <c r="D42" s="7">
        <f t="shared" ref="D42:D47" si="4">E42/1.025</f>
        <v>0.15219512195121954</v>
      </c>
      <c r="E42" s="4">
        <v>0.156</v>
      </c>
    </row>
    <row r="43" spans="2:5" ht="15.75" x14ac:dyDescent="0.25">
      <c r="B43" s="7">
        <v>80</v>
      </c>
      <c r="C43" s="7">
        <f t="shared" ref="C43:C47" si="5">LOG10(B43)</f>
        <v>1.9030899869919435</v>
      </c>
      <c r="D43" s="7">
        <f t="shared" si="4"/>
        <v>0.24097560975609758</v>
      </c>
      <c r="E43" s="4">
        <v>0.247</v>
      </c>
    </row>
    <row r="44" spans="2:5" ht="15.75" x14ac:dyDescent="0.25">
      <c r="B44" s="7">
        <v>40</v>
      </c>
      <c r="C44" s="7">
        <f t="shared" si="5"/>
        <v>1.6020599913279623</v>
      </c>
      <c r="D44" s="7">
        <f t="shared" si="4"/>
        <v>0.34243902439024393</v>
      </c>
      <c r="E44" s="4">
        <v>0.35099999999999998</v>
      </c>
    </row>
    <row r="45" spans="2:5" ht="15.75" x14ac:dyDescent="0.25">
      <c r="B45" s="7">
        <v>20</v>
      </c>
      <c r="C45" s="7">
        <f t="shared" si="5"/>
        <v>1.3010299956639813</v>
      </c>
      <c r="D45" s="7">
        <f t="shared" si="4"/>
        <v>0.42243902439024394</v>
      </c>
      <c r="E45" s="4">
        <v>0.433</v>
      </c>
    </row>
    <row r="46" spans="2:5" ht="15.75" x14ac:dyDescent="0.25">
      <c r="B46" s="7">
        <v>10</v>
      </c>
      <c r="C46" s="7">
        <f t="shared" si="5"/>
        <v>1</v>
      </c>
      <c r="D46" s="7">
        <f t="shared" si="4"/>
        <v>0.48000000000000004</v>
      </c>
      <c r="E46" s="4">
        <v>0.49199999999999999</v>
      </c>
    </row>
    <row r="47" spans="2:5" ht="15.75" x14ac:dyDescent="0.25">
      <c r="B47" s="7">
        <v>5</v>
      </c>
      <c r="C47" s="7">
        <f t="shared" si="5"/>
        <v>0.69897000433601886</v>
      </c>
      <c r="D47" s="7">
        <f t="shared" si="4"/>
        <v>0.60780487804878058</v>
      </c>
      <c r="E47" s="4">
        <v>0.623</v>
      </c>
    </row>
    <row r="48" spans="2:5" ht="15.75" x14ac:dyDescent="0.25">
      <c r="B48" s="7">
        <v>0</v>
      </c>
      <c r="C48" s="7"/>
      <c r="D48" s="7"/>
      <c r="E48" s="4">
        <v>1.0249999999999999</v>
      </c>
    </row>
    <row r="57" spans="2:5" ht="18.75" x14ac:dyDescent="0.35">
      <c r="B57" s="9" t="s">
        <v>10</v>
      </c>
      <c r="C57" s="9"/>
      <c r="D57" s="9"/>
      <c r="E57" s="9"/>
    </row>
    <row r="58" spans="2:5" ht="15.75" x14ac:dyDescent="0.25">
      <c r="B58" s="7">
        <v>160</v>
      </c>
      <c r="C58" s="7">
        <f>LOG10(B58)</f>
        <v>2.2041199826559246</v>
      </c>
      <c r="D58" s="7">
        <f t="shared" ref="D58:D63" si="6">E58/1.027</f>
        <v>0.16358325219084716</v>
      </c>
      <c r="E58" s="4">
        <v>0.16800000000000001</v>
      </c>
    </row>
    <row r="59" spans="2:5" ht="15.75" x14ac:dyDescent="0.25">
      <c r="B59" s="7">
        <v>80</v>
      </c>
      <c r="C59" s="7">
        <f t="shared" ref="C59:C63" si="7">LOG10(B59)</f>
        <v>1.9030899869919435</v>
      </c>
      <c r="D59" s="7">
        <f t="shared" si="6"/>
        <v>0.26387536514118798</v>
      </c>
      <c r="E59" s="4">
        <v>0.27100000000000002</v>
      </c>
    </row>
    <row r="60" spans="2:5" ht="15.75" x14ac:dyDescent="0.25">
      <c r="B60" s="7">
        <v>40</v>
      </c>
      <c r="C60" s="7">
        <f t="shared" si="7"/>
        <v>1.6020599913279623</v>
      </c>
      <c r="D60" s="7">
        <f t="shared" si="6"/>
        <v>0.36514118792599809</v>
      </c>
      <c r="E60" s="4">
        <v>0.375</v>
      </c>
    </row>
    <row r="61" spans="2:5" ht="15.75" x14ac:dyDescent="0.25">
      <c r="B61" s="7">
        <v>20</v>
      </c>
      <c r="C61" s="7">
        <f t="shared" si="7"/>
        <v>1.3010299956639813</v>
      </c>
      <c r="D61" s="7">
        <f t="shared" si="6"/>
        <v>0.44888023369036034</v>
      </c>
      <c r="E61" s="4">
        <v>0.46100000000000002</v>
      </c>
    </row>
    <row r="62" spans="2:5" ht="15.75" x14ac:dyDescent="0.25">
      <c r="B62" s="7">
        <v>10</v>
      </c>
      <c r="C62" s="7">
        <f t="shared" si="7"/>
        <v>1</v>
      </c>
      <c r="D62" s="7">
        <f t="shared" si="6"/>
        <v>0.49853943524829608</v>
      </c>
      <c r="E62" s="4">
        <v>0.51200000000000001</v>
      </c>
    </row>
    <row r="63" spans="2:5" ht="15.75" x14ac:dyDescent="0.25">
      <c r="B63" s="7">
        <v>5</v>
      </c>
      <c r="C63" s="7">
        <f t="shared" si="7"/>
        <v>0.69897000433601886</v>
      </c>
      <c r="D63" s="7">
        <f t="shared" si="6"/>
        <v>0.60175267770204488</v>
      </c>
      <c r="E63" s="4">
        <v>0.61799999999999999</v>
      </c>
    </row>
    <row r="64" spans="2:5" ht="15.75" x14ac:dyDescent="0.25">
      <c r="B64" s="7">
        <v>0</v>
      </c>
      <c r="C64" s="7"/>
      <c r="D64" s="7"/>
      <c r="E64" s="4">
        <v>1.0269999999999999</v>
      </c>
    </row>
  </sheetData>
  <mergeCells count="7">
    <mergeCell ref="B1:I1"/>
    <mergeCell ref="B9:E9"/>
    <mergeCell ref="B25:E25"/>
    <mergeCell ref="B41:E41"/>
    <mergeCell ref="B57:E57"/>
    <mergeCell ref="B2:B3"/>
    <mergeCell ref="C2:I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2025-04-08T09:54:20Z</dcterms:modified>
</cp:coreProperties>
</file>