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41D54054-20DE-4BCC-9931-BE9DEA6B08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" l="1"/>
  <c r="E51" i="1"/>
  <c r="E50" i="1"/>
  <c r="E49" i="1"/>
  <c r="E48" i="1"/>
  <c r="E47" i="1"/>
  <c r="D52" i="1"/>
  <c r="D51" i="1"/>
  <c r="D50" i="1"/>
  <c r="D49" i="1"/>
  <c r="D48" i="1"/>
  <c r="D47" i="1"/>
  <c r="E32" i="1"/>
  <c r="E31" i="1"/>
  <c r="E30" i="1"/>
  <c r="E29" i="1"/>
  <c r="E28" i="1"/>
  <c r="E27" i="1"/>
  <c r="D32" i="1"/>
  <c r="D31" i="1"/>
  <c r="D30" i="1"/>
  <c r="D29" i="1"/>
  <c r="D28" i="1"/>
  <c r="D27" i="1"/>
  <c r="E14" i="1"/>
  <c r="E13" i="1"/>
  <c r="E12" i="1"/>
  <c r="E11" i="1"/>
  <c r="E10" i="1"/>
  <c r="E9" i="1"/>
  <c r="E15" i="1"/>
  <c r="D14" i="1" l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<sst xmlns="http://schemas.openxmlformats.org/spreadsheetml/2006/main" count="31" uniqueCount="31">
  <si>
    <t>Mice No.</t>
    <phoneticPr fontId="1" type="noConversion"/>
  </si>
  <si>
    <t>0.076</t>
    <phoneticPr fontId="1" type="noConversion"/>
  </si>
  <si>
    <t>0.185</t>
    <phoneticPr fontId="1" type="noConversion"/>
  </si>
  <si>
    <t>0.397</t>
    <phoneticPr fontId="1" type="noConversion"/>
  </si>
  <si>
    <t>0.553</t>
    <phoneticPr fontId="1" type="noConversion"/>
  </si>
  <si>
    <t>0.835</t>
    <phoneticPr fontId="1" type="noConversion"/>
  </si>
  <si>
    <t>0.974</t>
    <phoneticPr fontId="1" type="noConversion"/>
  </si>
  <si>
    <t>1.015</t>
    <phoneticPr fontId="1" type="noConversion"/>
  </si>
  <si>
    <t>0.624</t>
    <phoneticPr fontId="1" type="noConversion"/>
  </si>
  <si>
    <t>0.073</t>
    <phoneticPr fontId="1" type="noConversion"/>
  </si>
  <si>
    <t>0.408</t>
    <phoneticPr fontId="1" type="noConversion"/>
  </si>
  <si>
    <t>0.571</t>
    <phoneticPr fontId="1" type="noConversion"/>
  </si>
  <si>
    <t>0.663</t>
    <phoneticPr fontId="1" type="noConversion"/>
  </si>
  <si>
    <t>0.869</t>
    <phoneticPr fontId="1" type="noConversion"/>
  </si>
  <si>
    <t>0.964</t>
    <phoneticPr fontId="1" type="noConversion"/>
  </si>
  <si>
    <t>0.195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</si>
  <si>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</si>
  <si>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</si>
  <si>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</si>
  <si>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0</t>
    <phoneticPr fontId="1" type="noConversion"/>
  </si>
  <si>
    <t>0.236</t>
    <phoneticPr fontId="1" type="noConversion"/>
  </si>
  <si>
    <t>0.342</t>
    <phoneticPr fontId="1" type="noConversion"/>
  </si>
  <si>
    <t>0.493</t>
    <phoneticPr fontId="1" type="noConversion"/>
  </si>
  <si>
    <t>0.592</t>
    <phoneticPr fontId="1" type="noConversion"/>
  </si>
  <si>
    <t>0.791</t>
    <phoneticPr fontId="1" type="noConversion"/>
  </si>
  <si>
    <t>0.892</t>
    <phoneticPr fontId="1" type="noConversion"/>
  </si>
  <si>
    <r>
      <t>1. IC</t>
    </r>
    <r>
      <rPr>
        <vertAlign val="subscript"/>
        <sz val="12"/>
        <rFont val="Times New Roman"/>
        <family val="1"/>
      </rPr>
      <t>50</t>
    </r>
    <r>
      <rPr>
        <sz val="12"/>
        <rFont val="Times New Roman"/>
        <family val="1"/>
      </rPr>
      <t xml:space="preserve"> value of 36.60 μg/kg for serum from immunised mice #1 (Fig. 1)</t>
    </r>
    <phoneticPr fontId="1" type="noConversion"/>
  </si>
  <si>
    <r>
      <t>2. IC</t>
    </r>
    <r>
      <rPr>
        <vertAlign val="subscript"/>
        <sz val="12"/>
        <rFont val="Times New Roman"/>
        <family val="1"/>
      </rPr>
      <t>50</t>
    </r>
    <r>
      <rPr>
        <sz val="12"/>
        <rFont val="Times New Roman"/>
        <family val="1"/>
      </rPr>
      <t xml:space="preserve"> value of 38.41 μg/kg for serum from immunised mice #2 (Fig. 2)</t>
    </r>
    <phoneticPr fontId="1" type="noConversion"/>
  </si>
  <si>
    <r>
      <t>3. IC</t>
    </r>
    <r>
      <rPr>
        <vertAlign val="subscript"/>
        <sz val="12"/>
        <rFont val="Times New Roman"/>
        <family val="1"/>
      </rPr>
      <t>50</t>
    </r>
    <r>
      <rPr>
        <sz val="12"/>
        <rFont val="Times New Roman"/>
        <family val="1"/>
      </rPr>
      <t xml:space="preserve"> value of 41.32 μg/kg for serum from immunised mice #3 (Fig. 3)</t>
    </r>
    <phoneticPr fontId="1" type="noConversion"/>
  </si>
  <si>
    <t>Determination of sensitivity of mice sera against guanidine acetic acid</t>
    <phoneticPr fontId="1" type="noConversion"/>
  </si>
  <si>
    <t>guanidine acetic acid standard concentration (μg/kg)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</si>
</sst>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vertAlign val="subscript"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100">
                <a:latin typeface="Times New Roman" panose="02020603050405020304" pitchFamily="18" charset="0"/>
                <a:cs typeface="Times New Roman" panose="02020603050405020304" pitchFamily="18" charset="0"/>
              </a:rPr>
              <a:t>Figure 2. Inhibition curve of serum from immunised mice #2</a:t>
            </a:r>
            <a:endParaRPr lang="zh-CN" altLang="en-US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47360017497813"/>
          <c:y val="0.92972222222222223"/>
        </c:manualLayout>
      </c:layout>
      <c:overlay val="0"/>
      <c:spPr>
        <a:noFill/>
        <a:ln w="2222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775371828521436E-2"/>
          <c:y val="4.150481189851269E-2"/>
          <c:w val="0.88073862642169731"/>
          <c:h val="0.71220691163604555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4575678040244971E-3"/>
                  <c:y val="-0.34936060075823855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 baseline="0"/>
                      <a:t>y = -0.3805x 1.1029</a:t>
                    </a:r>
                    <a:br>
                      <a:rPr lang="en-US" altLang="zh-CN" baseline="0"/>
                    </a:br>
                    <a:r>
                      <a:rPr lang="en-US" altLang="zh-CN" baseline="0"/>
                      <a:t>R² = 0.9905</a:t>
                    </a:r>
                    <a:endParaRPr lang="en-US" altLang="zh-CN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altLang="zh-CN"/>
                </a:p>
              </c:txPr>
            </c:trendlineLbl>
          </c:trendline>
          <c:xVal>
            <c:numRef>
              <c:f>Sheet1!$D$27:$D$33</c:f>
              <c:numCache>
                <c:formatCode>General</c:formatCode>
                <c:ptCount val="7"/>
                <c:pt idx="0">
                  <c:v>2.2041199826559246</c:v>
                </c:pt>
                <c:pt idx="1">
                  <c:v>1.9030899869919435</c:v>
                </c:pt>
                <c:pt idx="2">
                  <c:v>1.6020599913279623</c:v>
                </c:pt>
                <c:pt idx="3">
                  <c:v>1.3010299956639813</c:v>
                </c:pt>
                <c:pt idx="4">
                  <c:v>1</c:v>
                </c:pt>
                <c:pt idx="5">
                  <c:v>0.69897000433601886</c:v>
                </c:pt>
              </c:numCache>
            </c:numRef>
          </c:xVal>
          <c:yVal>
            <c:numRef>
              <c:f>Sheet1!$E$27:$E$33</c:f>
              <c:numCache>
                <c:formatCode>General</c:formatCode>
                <c:ptCount val="7"/>
                <c:pt idx="0">
                  <c:v>0.23776908023483365</c:v>
                </c:pt>
                <c:pt idx="1">
                  <c:v>0.3904109589041096</c:v>
                </c:pt>
                <c:pt idx="2">
                  <c:v>0.49510763209393344</c:v>
                </c:pt>
                <c:pt idx="3">
                  <c:v>0.62133072407045009</c:v>
                </c:pt>
                <c:pt idx="4">
                  <c:v>0.73287671232876705</c:v>
                </c:pt>
                <c:pt idx="5">
                  <c:v>0.80332681017612517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25-4A2E-9DD9-7360FF127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0755791"/>
        <c:axId val="990756207"/>
      </c:scatterChart>
      <c:valAx>
        <c:axId val="990755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lg[GAA dilution (</a:t>
                </a:r>
                <a:r>
                  <a:rPr lang="en-US" altLang="zh-CN" sz="1000" b="0" i="0" u="none" strike="noStrike" baseline="0">
                    <a:effectLst/>
                  </a:rPr>
                  <a:t>μg/kg</a:t>
                </a:r>
                <a:r>
                  <a:rPr lang="en-US" altLang="zh-CN"/>
                  <a:t>)]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90756207"/>
        <c:crosses val="autoZero"/>
        <c:crossBetween val="midCat"/>
      </c:valAx>
      <c:valAx>
        <c:axId val="99075620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B/B</a:t>
                </a:r>
                <a:r>
                  <a:rPr lang="en-US" altLang="zh-CN" baseline="-25000"/>
                  <a:t>0</a:t>
                </a:r>
                <a:endParaRPr lang="zh-CN" altLang="en-US" baseline="-25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907557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100">
                <a:latin typeface="Times New Roman" panose="02020603050405020304" pitchFamily="18" charset="0"/>
                <a:cs typeface="Times New Roman" panose="02020603050405020304" pitchFamily="18" charset="0"/>
              </a:rPr>
              <a:t>Figure 1. Inhibition curve of serum from immunised mice #1</a:t>
            </a:r>
            <a:endParaRPr lang="zh-CN" altLang="en-US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47360017497813"/>
          <c:y val="0.92972222222222223"/>
        </c:manualLayout>
      </c:layout>
      <c:overlay val="0"/>
      <c:spPr>
        <a:noFill/>
        <a:ln w="2222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775371828521436E-2"/>
          <c:y val="4.150481189851269E-2"/>
          <c:w val="0.88073862642169731"/>
          <c:h val="0.7122069116360455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4680664916885E-3"/>
                  <c:y val="-0.4668135753864100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Sheet1!$D$9:$D$15</c:f>
              <c:numCache>
                <c:formatCode>General</c:formatCode>
                <c:ptCount val="7"/>
                <c:pt idx="0">
                  <c:v>2.2041199826559246</c:v>
                </c:pt>
                <c:pt idx="1">
                  <c:v>1.9030899869919435</c:v>
                </c:pt>
                <c:pt idx="2">
                  <c:v>1.6020599913279623</c:v>
                </c:pt>
                <c:pt idx="3">
                  <c:v>1.3010299956639813</c:v>
                </c:pt>
                <c:pt idx="4">
                  <c:v>1</c:v>
                </c:pt>
                <c:pt idx="5">
                  <c:v>0.69897000433601886</c:v>
                </c:pt>
              </c:numCache>
            </c:numRef>
          </c:xVal>
          <c:yVal>
            <c:numRef>
              <c:f>Sheet1!$E$9:$E$15</c:f>
              <c:numCache>
                <c:formatCode>General</c:formatCode>
                <c:ptCount val="7"/>
                <c:pt idx="0">
                  <c:v>0.23251231527093597</c:v>
                </c:pt>
                <c:pt idx="1">
                  <c:v>0.33694581280788183</c:v>
                </c:pt>
                <c:pt idx="2">
                  <c:v>0.48571428571428577</c:v>
                </c:pt>
                <c:pt idx="3">
                  <c:v>0.58325123152709357</c:v>
                </c:pt>
                <c:pt idx="4">
                  <c:v>0.77931034482758632</c:v>
                </c:pt>
                <c:pt idx="5">
                  <c:v>0.87881773399014784</c:v>
                </c:pt>
                <c:pt idx="6">
                  <c:v>1.0069444444444444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82-4060-9D17-D80E430EA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0755791"/>
        <c:axId val="990756207"/>
      </c:scatterChart>
      <c:valAx>
        <c:axId val="990755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lg[GAA dilution (</a:t>
                </a:r>
                <a:r>
                  <a:rPr lang="en-US" altLang="zh-CN" sz="1000" b="0" i="0" u="none" strike="noStrike" baseline="0">
                    <a:effectLst/>
                  </a:rPr>
                  <a:t>μg/kg</a:t>
                </a:r>
                <a:r>
                  <a:rPr lang="en-US" altLang="zh-CN"/>
                  <a:t>)]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90756207"/>
        <c:crosses val="autoZero"/>
        <c:crossBetween val="midCat"/>
      </c:valAx>
      <c:valAx>
        <c:axId val="99075620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B/B</a:t>
                </a:r>
                <a:r>
                  <a:rPr lang="en-US" altLang="zh-CN" baseline="-25000"/>
                  <a:t>0</a:t>
                </a:r>
                <a:endParaRPr lang="zh-CN" altLang="en-US" baseline="-25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907557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100">
                <a:latin typeface="Times New Roman" panose="02020603050405020304" pitchFamily="18" charset="0"/>
                <a:cs typeface="Times New Roman" panose="02020603050405020304" pitchFamily="18" charset="0"/>
              </a:rPr>
              <a:t>Figure 3. Inhibition curve of serum from immunised mice #3</a:t>
            </a:r>
            <a:endParaRPr lang="zh-CN" altLang="en-US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47360017497813"/>
          <c:y val="0.92972222222222223"/>
        </c:manualLayout>
      </c:layout>
      <c:overlay val="0"/>
      <c:spPr>
        <a:noFill/>
        <a:ln w="2222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775371828521436E-2"/>
          <c:y val="4.150481189851269E-2"/>
          <c:w val="0.88073862642169731"/>
          <c:h val="0.7122069116360455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4680664916885E-3"/>
                  <c:y val="-0.3825226013414989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 baseline="0"/>
                      <a:t>y = -0.3361x + 1.0432</a:t>
                    </a:r>
                    <a:br>
                      <a:rPr lang="en-US" altLang="zh-CN" baseline="0"/>
                    </a:br>
                    <a:r>
                      <a:rPr lang="en-US" altLang="zh-CN" baseline="0"/>
                      <a:t>R² = 0.9911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Sheet1!$D$47:$D$53</c:f>
              <c:numCache>
                <c:formatCode>General</c:formatCode>
                <c:ptCount val="7"/>
                <c:pt idx="0">
                  <c:v>2.2041199826559246</c:v>
                </c:pt>
                <c:pt idx="1">
                  <c:v>1.9030899869919435</c:v>
                </c:pt>
                <c:pt idx="2">
                  <c:v>1.6020599913279623</c:v>
                </c:pt>
                <c:pt idx="3">
                  <c:v>1.3010299956639813</c:v>
                </c:pt>
                <c:pt idx="4">
                  <c:v>1</c:v>
                </c:pt>
                <c:pt idx="5">
                  <c:v>0.69897000433601886</c:v>
                </c:pt>
              </c:numCache>
            </c:numRef>
          </c:xVal>
          <c:yVal>
            <c:numRef>
              <c:f>Sheet1!$E$47:$E$53</c:f>
              <c:numCache>
                <c:formatCode>General</c:formatCode>
                <c:ptCount val="7"/>
                <c:pt idx="0">
                  <c:v>0.27334630350194555</c:v>
                </c:pt>
                <c:pt idx="1">
                  <c:v>0.41828793774319062</c:v>
                </c:pt>
                <c:pt idx="2">
                  <c:v>0.50875486381322954</c:v>
                </c:pt>
                <c:pt idx="3">
                  <c:v>0.60116731517509725</c:v>
                </c:pt>
                <c:pt idx="4">
                  <c:v>0.70817120622568086</c:v>
                </c:pt>
                <c:pt idx="5">
                  <c:v>0.78015564202334631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34-4E57-93F4-F2CAF738D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0755791"/>
        <c:axId val="990756207"/>
      </c:scatterChart>
      <c:valAx>
        <c:axId val="990755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lg[GAA dilution (</a:t>
                </a:r>
                <a:r>
                  <a:rPr lang="en-US" altLang="zh-CN" sz="1000" b="0" i="0" u="none" strike="noStrike" baseline="0">
                    <a:effectLst/>
                  </a:rPr>
                  <a:t>μg/kg</a:t>
                </a:r>
                <a:r>
                  <a:rPr lang="en-US" altLang="zh-CN"/>
                  <a:t>)]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90756207"/>
        <c:crosses val="autoZero"/>
        <c:crossBetween val="midCat"/>
      </c:valAx>
      <c:valAx>
        <c:axId val="99075620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B/B</a:t>
                </a:r>
                <a:r>
                  <a:rPr lang="en-US" altLang="zh-CN" baseline="-25000"/>
                  <a:t>0</a:t>
                </a:r>
                <a:endParaRPr lang="zh-CN" altLang="en-US" baseline="-25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907557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26</xdr:row>
      <xdr:rowOff>28575</xdr:rowOff>
    </xdr:from>
    <xdr:to>
      <xdr:col>13</xdr:col>
      <xdr:colOff>590550</xdr:colOff>
      <xdr:row>41</xdr:row>
      <xdr:rowOff>57150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114300</xdr:colOff>
      <xdr:row>7</xdr:row>
      <xdr:rowOff>28575</xdr:rowOff>
    </xdr:from>
    <xdr:to>
      <xdr:col>13</xdr:col>
      <xdr:colOff>571500</xdr:colOff>
      <xdr:row>22</xdr:row>
      <xdr:rowOff>57150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123825</xdr:colOff>
      <xdr:row>44</xdr:row>
      <xdr:rowOff>161925</xdr:rowOff>
    </xdr:from>
    <xdr:to>
      <xdr:col>13</xdr:col>
      <xdr:colOff>581025</xdr:colOff>
      <xdr:row>59</xdr:row>
      <xdr:rowOff>133350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3"/>
  <sheetViews>
    <sheetView tabSelected="1" workbookViewId="0">
      <selection activeCell="Q14" sqref="Q14"/>
    </sheetView>
  </sheetViews>
  <sheetFormatPr defaultRowHeight="14.25" x14ac:dyDescent="0.2"/>
  <cols>
    <col min="7" max="7" width="10.5" customWidth="1"/>
  </cols>
  <sheetData>
    <row r="1" spans="2:11" ht="37.5" customHeight="1" x14ac:dyDescent="0.2">
      <c r="B1" s="5" t="s">
        <v>29</v>
      </c>
      <c r="C1" s="5"/>
      <c r="D1" s="5"/>
      <c r="E1" s="5"/>
      <c r="F1" s="5"/>
      <c r="G1" s="5"/>
      <c r="H1" s="5"/>
      <c r="I1" s="5"/>
      <c r="J1" s="5"/>
      <c r="K1" s="5"/>
    </row>
    <row r="2" spans="2:11" ht="15" x14ac:dyDescent="0.2">
      <c r="C2" s="6" t="s">
        <v>0</v>
      </c>
      <c r="D2" s="8" t="s">
        <v>30</v>
      </c>
      <c r="E2" s="8"/>
      <c r="F2" s="8"/>
      <c r="G2" s="8"/>
      <c r="H2" s="8"/>
      <c r="I2" s="8"/>
      <c r="J2" s="8"/>
    </row>
    <row r="3" spans="2:11" ht="15" x14ac:dyDescent="0.2">
      <c r="C3" s="7"/>
      <c r="D3" s="1">
        <v>160</v>
      </c>
      <c r="E3" s="1">
        <v>80</v>
      </c>
      <c r="F3" s="1">
        <v>40</v>
      </c>
      <c r="G3" s="1">
        <v>20</v>
      </c>
      <c r="H3" s="1">
        <v>10</v>
      </c>
      <c r="I3" s="1">
        <v>5</v>
      </c>
      <c r="J3" s="1" t="s">
        <v>19</v>
      </c>
    </row>
    <row r="4" spans="2:11" ht="15" x14ac:dyDescent="0.2">
      <c r="C4" s="2" t="s">
        <v>16</v>
      </c>
      <c r="D4" s="2" t="s">
        <v>20</v>
      </c>
      <c r="E4" s="2" t="s">
        <v>21</v>
      </c>
      <c r="F4" s="2" t="s">
        <v>22</v>
      </c>
      <c r="G4" s="2" t="s">
        <v>23</v>
      </c>
      <c r="H4" s="2" t="s">
        <v>24</v>
      </c>
      <c r="I4" s="2" t="s">
        <v>25</v>
      </c>
      <c r="J4" s="2" t="s">
        <v>7</v>
      </c>
    </row>
    <row r="5" spans="2:11" ht="15" x14ac:dyDescent="0.2">
      <c r="C5" s="2" t="s">
        <v>17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8</v>
      </c>
      <c r="I5" s="2" t="s">
        <v>5</v>
      </c>
      <c r="J5" s="2" t="s">
        <v>6</v>
      </c>
    </row>
    <row r="6" spans="2:11" ht="15" x14ac:dyDescent="0.2">
      <c r="C6" s="3" t="s">
        <v>18</v>
      </c>
      <c r="D6" s="3" t="s">
        <v>9</v>
      </c>
      <c r="E6" s="3" t="s">
        <v>15</v>
      </c>
      <c r="F6" s="3" t="s">
        <v>10</v>
      </c>
      <c r="G6" s="3" t="s">
        <v>11</v>
      </c>
      <c r="H6" s="3" t="s">
        <v>12</v>
      </c>
      <c r="I6" s="3" t="s">
        <v>13</v>
      </c>
      <c r="J6" s="3" t="s">
        <v>14</v>
      </c>
    </row>
    <row r="8" spans="2:11" ht="18.75" x14ac:dyDescent="0.35">
      <c r="B8" s="4" t="s">
        <v>26</v>
      </c>
      <c r="C8" s="4"/>
      <c r="D8" s="4"/>
      <c r="E8" s="4"/>
      <c r="F8" s="4"/>
      <c r="G8" s="4"/>
    </row>
    <row r="9" spans="2:11" x14ac:dyDescent="0.2">
      <c r="C9">
        <v>160</v>
      </c>
      <c r="D9">
        <f t="shared" ref="D9:D14" si="0">LOG10(C9)</f>
        <v>2.2041199826559246</v>
      </c>
      <c r="E9">
        <f t="shared" ref="E9:E14" si="1">F9/1.015</f>
        <v>0.23251231527093597</v>
      </c>
      <c r="F9">
        <v>0.23599999999999999</v>
      </c>
    </row>
    <row r="10" spans="2:11" x14ac:dyDescent="0.2">
      <c r="C10">
        <v>80</v>
      </c>
      <c r="D10">
        <f t="shared" si="0"/>
        <v>1.9030899869919435</v>
      </c>
      <c r="E10">
        <f t="shared" si="1"/>
        <v>0.33694581280788183</v>
      </c>
      <c r="F10">
        <v>0.34200000000000003</v>
      </c>
    </row>
    <row r="11" spans="2:11" x14ac:dyDescent="0.2">
      <c r="C11">
        <v>40</v>
      </c>
      <c r="D11">
        <f t="shared" si="0"/>
        <v>1.6020599913279623</v>
      </c>
      <c r="E11">
        <f t="shared" si="1"/>
        <v>0.48571428571428577</v>
      </c>
      <c r="F11">
        <v>0.49299999999999999</v>
      </c>
    </row>
    <row r="12" spans="2:11" x14ac:dyDescent="0.2">
      <c r="C12">
        <v>20</v>
      </c>
      <c r="D12">
        <f t="shared" si="0"/>
        <v>1.3010299956639813</v>
      </c>
      <c r="E12">
        <f t="shared" si="1"/>
        <v>0.58325123152709357</v>
      </c>
      <c r="F12">
        <v>0.59199999999999997</v>
      </c>
    </row>
    <row r="13" spans="2:11" x14ac:dyDescent="0.2">
      <c r="C13">
        <v>10</v>
      </c>
      <c r="D13">
        <f t="shared" si="0"/>
        <v>1</v>
      </c>
      <c r="E13">
        <f t="shared" si="1"/>
        <v>0.77931034482758632</v>
      </c>
      <c r="F13">
        <v>0.79100000000000004</v>
      </c>
    </row>
    <row r="14" spans="2:11" x14ac:dyDescent="0.2">
      <c r="C14">
        <v>5</v>
      </c>
      <c r="D14">
        <f t="shared" si="0"/>
        <v>0.69897000433601886</v>
      </c>
      <c r="E14">
        <f t="shared" si="1"/>
        <v>0.87881773399014784</v>
      </c>
      <c r="F14">
        <v>0.89200000000000002</v>
      </c>
    </row>
    <row r="15" spans="2:11" x14ac:dyDescent="0.2">
      <c r="C15">
        <v>0</v>
      </c>
      <c r="E15">
        <f t="shared" ref="E15" si="2">F15/1.008</f>
        <v>1.0069444444444444</v>
      </c>
      <c r="F15">
        <v>1.0149999999999999</v>
      </c>
    </row>
    <row r="25" spans="2:7" ht="18.75" x14ac:dyDescent="0.35">
      <c r="B25" s="4" t="s">
        <v>27</v>
      </c>
      <c r="C25" s="4"/>
      <c r="D25" s="4"/>
      <c r="E25" s="4"/>
      <c r="F25" s="4"/>
      <c r="G25" s="4"/>
    </row>
    <row r="27" spans="2:7" x14ac:dyDescent="0.2">
      <c r="C27">
        <v>160</v>
      </c>
      <c r="D27">
        <f>LOG10(C27)</f>
        <v>2.2041199826559246</v>
      </c>
      <c r="E27">
        <f t="shared" ref="E27:E32" si="3">F27/1.022</f>
        <v>0.23776908023483365</v>
      </c>
      <c r="F27">
        <v>0.24299999999999999</v>
      </c>
    </row>
    <row r="28" spans="2:7" x14ac:dyDescent="0.2">
      <c r="C28">
        <v>80</v>
      </c>
      <c r="D28">
        <f t="shared" ref="D28:D32" si="4">LOG10(C28)</f>
        <v>1.9030899869919435</v>
      </c>
      <c r="E28">
        <f t="shared" si="3"/>
        <v>0.3904109589041096</v>
      </c>
      <c r="F28">
        <v>0.39900000000000002</v>
      </c>
    </row>
    <row r="29" spans="2:7" x14ac:dyDescent="0.2">
      <c r="C29">
        <v>40</v>
      </c>
      <c r="D29">
        <f t="shared" si="4"/>
        <v>1.6020599913279623</v>
      </c>
      <c r="E29">
        <f t="shared" si="3"/>
        <v>0.49510763209393344</v>
      </c>
      <c r="F29">
        <v>0.50600000000000001</v>
      </c>
    </row>
    <row r="30" spans="2:7" x14ac:dyDescent="0.2">
      <c r="C30">
        <v>20</v>
      </c>
      <c r="D30">
        <f t="shared" si="4"/>
        <v>1.3010299956639813</v>
      </c>
      <c r="E30">
        <f t="shared" si="3"/>
        <v>0.62133072407045009</v>
      </c>
      <c r="F30">
        <v>0.63500000000000001</v>
      </c>
    </row>
    <row r="31" spans="2:7" x14ac:dyDescent="0.2">
      <c r="C31">
        <v>10</v>
      </c>
      <c r="D31">
        <f t="shared" si="4"/>
        <v>1</v>
      </c>
      <c r="E31">
        <f t="shared" si="3"/>
        <v>0.73287671232876705</v>
      </c>
      <c r="F31">
        <v>0.749</v>
      </c>
    </row>
    <row r="32" spans="2:7" x14ac:dyDescent="0.2">
      <c r="C32">
        <v>5</v>
      </c>
      <c r="D32">
        <f t="shared" si="4"/>
        <v>0.69897000433601886</v>
      </c>
      <c r="E32">
        <f t="shared" si="3"/>
        <v>0.80332681017612517</v>
      </c>
      <c r="F32">
        <v>0.82099999999999995</v>
      </c>
    </row>
    <row r="33" spans="2:7" x14ac:dyDescent="0.2">
      <c r="C33">
        <v>0</v>
      </c>
      <c r="F33">
        <v>1.022</v>
      </c>
    </row>
    <row r="45" spans="2:7" ht="18.75" x14ac:dyDescent="0.35">
      <c r="B45" s="4" t="s">
        <v>28</v>
      </c>
      <c r="C45" s="4"/>
      <c r="D45" s="4"/>
      <c r="E45" s="4"/>
      <c r="F45" s="4"/>
      <c r="G45" s="4"/>
    </row>
    <row r="47" spans="2:7" x14ac:dyDescent="0.2">
      <c r="C47">
        <v>160</v>
      </c>
      <c r="D47">
        <f>LOG10(C47)</f>
        <v>2.2041199826559246</v>
      </c>
      <c r="E47">
        <f t="shared" ref="E47:E52" si="5">F47/1.028</f>
        <v>0.27334630350194555</v>
      </c>
      <c r="F47">
        <v>0.28100000000000003</v>
      </c>
    </row>
    <row r="48" spans="2:7" x14ac:dyDescent="0.2">
      <c r="C48">
        <v>80</v>
      </c>
      <c r="D48">
        <f t="shared" ref="D48:D52" si="6">LOG10(C48)</f>
        <v>1.9030899869919435</v>
      </c>
      <c r="E48">
        <f t="shared" si="5"/>
        <v>0.41828793774319062</v>
      </c>
      <c r="F48">
        <v>0.43</v>
      </c>
    </row>
    <row r="49" spans="3:6" x14ac:dyDescent="0.2">
      <c r="C49">
        <v>40</v>
      </c>
      <c r="D49">
        <f t="shared" si="6"/>
        <v>1.6020599913279623</v>
      </c>
      <c r="E49">
        <f t="shared" si="5"/>
        <v>0.50875486381322954</v>
      </c>
      <c r="F49">
        <v>0.52300000000000002</v>
      </c>
    </row>
    <row r="50" spans="3:6" x14ac:dyDescent="0.2">
      <c r="C50">
        <v>20</v>
      </c>
      <c r="D50">
        <f t="shared" si="6"/>
        <v>1.3010299956639813</v>
      </c>
      <c r="E50">
        <f t="shared" si="5"/>
        <v>0.60116731517509725</v>
      </c>
      <c r="F50">
        <v>0.61799999999999999</v>
      </c>
    </row>
    <row r="51" spans="3:6" x14ac:dyDescent="0.2">
      <c r="C51">
        <v>10</v>
      </c>
      <c r="D51">
        <f t="shared" si="6"/>
        <v>1</v>
      </c>
      <c r="E51">
        <f t="shared" si="5"/>
        <v>0.70817120622568086</v>
      </c>
      <c r="F51">
        <v>0.72799999999999998</v>
      </c>
    </row>
    <row r="52" spans="3:6" x14ac:dyDescent="0.2">
      <c r="C52">
        <v>5</v>
      </c>
      <c r="D52">
        <f t="shared" si="6"/>
        <v>0.69897000433601886</v>
      </c>
      <c r="E52">
        <f t="shared" si="5"/>
        <v>0.78015564202334631</v>
      </c>
      <c r="F52">
        <v>0.80200000000000005</v>
      </c>
    </row>
    <row r="53" spans="3:6" x14ac:dyDescent="0.2">
      <c r="C53">
        <v>0</v>
      </c>
      <c r="F53">
        <v>1.028</v>
      </c>
    </row>
  </sheetData>
  <mergeCells count="6">
    <mergeCell ref="D2:J2"/>
    <mergeCell ref="B25:G25"/>
    <mergeCell ref="B45:G45"/>
    <mergeCell ref="B1:K1"/>
    <mergeCell ref="B8:G8"/>
    <mergeCell ref="C2:C3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2025-04-08T09:54:08Z</dcterms:modified>
</cp:coreProperties>
</file>