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buckley/Documents/Documents/UTA/RESEARCH/coral_classification/BMC_genomics/supplemental_files/"/>
    </mc:Choice>
  </mc:AlternateContent>
  <xr:revisionPtr revIDLastSave="0" documentId="13_ncr:1_{1410C386-4074-D246-8CFB-F9B2E8691415}" xr6:coauthVersionLast="47" xr6:coauthVersionMax="47" xr10:uidLastSave="{00000000-0000-0000-0000-000000000000}"/>
  <bookViews>
    <workbookView xWindow="28800" yWindow="0" windowWidth="27320" windowHeight="15360" xr2:uid="{C8C97967-2069-E145-852A-0E20D2114CB2}"/>
  </bookViews>
  <sheets>
    <sheet name="Transcriptome_stats" sheetId="4" r:id="rId1"/>
    <sheet name="BBSplit_stats" sheetId="2" r:id="rId2"/>
    <sheet name="Salmon_mapping" sheetId="3" r:id="rId3"/>
    <sheet name="Salmon_fragments" sheetId="6" r:id="rId4"/>
    <sheet name="Average_Statistic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2" l="1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P25" i="2"/>
  <c r="T4" i="2"/>
  <c r="T3" i="2"/>
  <c r="P3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L18" i="3"/>
  <c r="L17" i="3"/>
  <c r="L16" i="3"/>
  <c r="L15" i="3"/>
  <c r="L14" i="3"/>
  <c r="L13" i="3"/>
  <c r="L12" i="3"/>
  <c r="L11" i="3"/>
  <c r="L10" i="3"/>
  <c r="L9" i="3"/>
  <c r="L8" i="3"/>
  <c r="L7" i="3"/>
  <c r="L4" i="3"/>
  <c r="L5" i="3"/>
  <c r="L6" i="3"/>
</calcChain>
</file>

<file path=xl/sharedStrings.xml><?xml version="1.0" encoding="utf-8"?>
<sst xmlns="http://schemas.openxmlformats.org/spreadsheetml/2006/main" count="3244" uniqueCount="777">
  <si>
    <t>Species</t>
  </si>
  <si>
    <t>Region</t>
  </si>
  <si>
    <t>Type</t>
  </si>
  <si>
    <t>No. Contigs</t>
  </si>
  <si>
    <t>Complete &amp; Single Copy</t>
  </si>
  <si>
    <t>Complete &amp; Duplicate</t>
  </si>
  <si>
    <t>Fragments</t>
  </si>
  <si>
    <t>Missing</t>
  </si>
  <si>
    <t>N50</t>
  </si>
  <si>
    <t>Percent Annotated</t>
  </si>
  <si>
    <t>C.natans</t>
  </si>
  <si>
    <t>USVI</t>
  </si>
  <si>
    <t>de novo</t>
  </si>
  <si>
    <t>M.cavernosa</t>
  </si>
  <si>
    <t>O. faveolata</t>
  </si>
  <si>
    <t>WP</t>
  </si>
  <si>
    <t>S.siderea</t>
  </si>
  <si>
    <t>P.strigosa</t>
  </si>
  <si>
    <t>SCTLD</t>
  </si>
  <si>
    <t>Beavers et al 2023</t>
  </si>
  <si>
    <t>P.asteroides</t>
  </si>
  <si>
    <t>Putnam</t>
  </si>
  <si>
    <t>gene-model</t>
  </si>
  <si>
    <t>No</t>
  </si>
  <si>
    <t>Disease Study</t>
  </si>
  <si>
    <t>Multi-disease</t>
  </si>
  <si>
    <t>Previously Published</t>
  </si>
  <si>
    <t>Percentage</t>
  </si>
  <si>
    <t>O.annularis</t>
  </si>
  <si>
    <t>Gene-Model</t>
  </si>
  <si>
    <t>Sample_ID_Symbiont</t>
  </si>
  <si>
    <t>%unambiguousReads</t>
  </si>
  <si>
    <t>unambiguousMB</t>
  </si>
  <si>
    <t>%ambiguousReads</t>
  </si>
  <si>
    <t>ambiguousMB</t>
  </si>
  <si>
    <t>unambiguousReads</t>
  </si>
  <si>
    <t>ambiguousReads</t>
  </si>
  <si>
    <t>assignedReads</t>
  </si>
  <si>
    <t>assignedBases</t>
  </si>
  <si>
    <t>Treatment 1</t>
  </si>
  <si>
    <t>UVI_71_A</t>
  </si>
  <si>
    <t>CNAT</t>
  </si>
  <si>
    <t>Control</t>
  </si>
  <si>
    <t>UVI_71_B</t>
  </si>
  <si>
    <t>UVI_71_C</t>
  </si>
  <si>
    <t>UVI_71_D</t>
  </si>
  <si>
    <t>UVI_71_HOST</t>
  </si>
  <si>
    <t>UVI_72_A</t>
  </si>
  <si>
    <t>UVI_72_B</t>
  </si>
  <si>
    <t>UVI_72_C</t>
  </si>
  <si>
    <t>UVI_72_D</t>
  </si>
  <si>
    <t>UVI_72_HOST</t>
  </si>
  <si>
    <t>UVI_73_A</t>
  </si>
  <si>
    <t>UVI_73_B</t>
  </si>
  <si>
    <t>UVI_73_C</t>
  </si>
  <si>
    <t>UVI_73_D</t>
  </si>
  <si>
    <t>UVI_73_HOST</t>
  </si>
  <si>
    <t>UVI_75_A</t>
  </si>
  <si>
    <t>UVI_75_B</t>
  </si>
  <si>
    <t>UVI_75_C</t>
  </si>
  <si>
    <t>UVI_75_D</t>
  </si>
  <si>
    <t>UVI_75_HOST</t>
  </si>
  <si>
    <t>UVI_76_A</t>
  </si>
  <si>
    <t>UVI_76_B</t>
  </si>
  <si>
    <t>UVI_76_C</t>
  </si>
  <si>
    <t>UVI_76_D</t>
  </si>
  <si>
    <t>UVI_76_HOST</t>
  </si>
  <si>
    <t>UVI_77_A</t>
  </si>
  <si>
    <t>UVI_77_B</t>
  </si>
  <si>
    <t>UVI_77_C</t>
  </si>
  <si>
    <t>UVI_77_D</t>
  </si>
  <si>
    <t>UVI_77_HOST</t>
  </si>
  <si>
    <t>UVI_78_A</t>
  </si>
  <si>
    <t>UVI_78_B</t>
  </si>
  <si>
    <t>UVI_78_C</t>
  </si>
  <si>
    <t>UVI_78_D</t>
  </si>
  <si>
    <t>UVI_78_HOST</t>
  </si>
  <si>
    <t>UVI_79_A</t>
  </si>
  <si>
    <t>UVI_79_B</t>
  </si>
  <si>
    <t>UVI_79_C</t>
  </si>
  <si>
    <t>UVI_79_D</t>
  </si>
  <si>
    <t>UVI_79_HOST</t>
  </si>
  <si>
    <t>UVI_80_A</t>
  </si>
  <si>
    <t>UVI_80_B</t>
  </si>
  <si>
    <t>UVI_80_C</t>
  </si>
  <si>
    <t>UVI_80_D</t>
  </si>
  <si>
    <t>UVI_80_HOST</t>
  </si>
  <si>
    <t>UVI-081_A</t>
  </si>
  <si>
    <t>MCAV</t>
  </si>
  <si>
    <t>UVI-081_B</t>
  </si>
  <si>
    <t>UVI-081_C</t>
  </si>
  <si>
    <t>UVI-081_D</t>
  </si>
  <si>
    <t>UVI-081_HOST</t>
  </si>
  <si>
    <t>UVI-082_A</t>
  </si>
  <si>
    <t>UVI-082_B</t>
  </si>
  <si>
    <t>UVI-082_C</t>
  </si>
  <si>
    <t>UVI-082_D</t>
  </si>
  <si>
    <t>UVI-082_HOST</t>
  </si>
  <si>
    <t>UVI-083_A</t>
  </si>
  <si>
    <t>UVI-083_B</t>
  </si>
  <si>
    <t>UVI-083_C</t>
  </si>
  <si>
    <t>UVI-083_D</t>
  </si>
  <si>
    <t>UVI-083_HOST</t>
  </si>
  <si>
    <t>UVI-084_A</t>
  </si>
  <si>
    <t>UVI-084_B</t>
  </si>
  <si>
    <t>UVI-084_C</t>
  </si>
  <si>
    <t>UVI-084_D</t>
  </si>
  <si>
    <t>UVI-084_HOST</t>
  </si>
  <si>
    <t>UVI-085_A</t>
  </si>
  <si>
    <t>UVI-085_B</t>
  </si>
  <si>
    <t>UVI-085_C</t>
  </si>
  <si>
    <t>UVI-085_D</t>
  </si>
  <si>
    <t>UVI-085_HOST</t>
  </si>
  <si>
    <t>UVI-086_A</t>
  </si>
  <si>
    <t>UVI-086_B</t>
  </si>
  <si>
    <t>UVI-086_C</t>
  </si>
  <si>
    <t>UVI-086_D</t>
  </si>
  <si>
    <t>UVI-086_HOST</t>
  </si>
  <si>
    <t>UVI-087_A</t>
  </si>
  <si>
    <t>UVI-087_B</t>
  </si>
  <si>
    <t>UVI-087_C</t>
  </si>
  <si>
    <t>UVI-087_D</t>
  </si>
  <si>
    <t>UVI-087_HOST</t>
  </si>
  <si>
    <t>UVI-088_A</t>
  </si>
  <si>
    <t>UVI-088_B</t>
  </si>
  <si>
    <t>UVI-088_C</t>
  </si>
  <si>
    <t>UVI-088_D</t>
  </si>
  <si>
    <t>UVI-088_HOST</t>
  </si>
  <si>
    <t>UVI-089_A</t>
  </si>
  <si>
    <t>UVI-089_B</t>
  </si>
  <si>
    <t>UVI-089_C</t>
  </si>
  <si>
    <t>UVI-089_D</t>
  </si>
  <si>
    <t>UVI-089_HOST</t>
  </si>
  <si>
    <t>UVI-090_A</t>
  </si>
  <si>
    <t>UVI-090_B</t>
  </si>
  <si>
    <t>UVI-090_C</t>
  </si>
  <si>
    <t>UVI-090_D</t>
  </si>
  <si>
    <t>UVI-090_HOST</t>
  </si>
  <si>
    <t>UVI-091_A</t>
  </si>
  <si>
    <t>OANN</t>
  </si>
  <si>
    <t>UVI-091_B</t>
  </si>
  <si>
    <t>UVI-091_C</t>
  </si>
  <si>
    <t>UVI-091_D</t>
  </si>
  <si>
    <t>UVI-091_HOST</t>
  </si>
  <si>
    <t>UVI-092_A</t>
  </si>
  <si>
    <t>UVI-092_B</t>
  </si>
  <si>
    <t>UVI-092_C</t>
  </si>
  <si>
    <t>UVI-092_D</t>
  </si>
  <si>
    <t>UVI-092_HOST</t>
  </si>
  <si>
    <t>UVI-093_A</t>
  </si>
  <si>
    <t>UVI-093_B</t>
  </si>
  <si>
    <t>UVI-093_C</t>
  </si>
  <si>
    <t>UVI-093_D</t>
  </si>
  <si>
    <t>UVI-093_HOST</t>
  </si>
  <si>
    <t>UVI-094_A</t>
  </si>
  <si>
    <t>UVI-094_B</t>
  </si>
  <si>
    <t>UVI-094_C</t>
  </si>
  <si>
    <t>UVI-094_D</t>
  </si>
  <si>
    <t>UVI-094_HOST</t>
  </si>
  <si>
    <t>UVI-095_A</t>
  </si>
  <si>
    <t>UVI-095_B</t>
  </si>
  <si>
    <t>UVI-095_C</t>
  </si>
  <si>
    <t>UVI-095_D</t>
  </si>
  <si>
    <t>UVI-095_HOST</t>
  </si>
  <si>
    <t>UVI-096_A</t>
  </si>
  <si>
    <t>UVI-096_B</t>
  </si>
  <si>
    <t>UVI-096_C</t>
  </si>
  <si>
    <t>UVI-096_D</t>
  </si>
  <si>
    <t>UVI-096_HOST</t>
  </si>
  <si>
    <t>UVI-097_A</t>
  </si>
  <si>
    <t>UVI-097_B</t>
  </si>
  <si>
    <t>UVI-097_C</t>
  </si>
  <si>
    <t>UVI-097_D</t>
  </si>
  <si>
    <t>UVI-097_HOST</t>
  </si>
  <si>
    <t>UVI-098_A</t>
  </si>
  <si>
    <t>UVI-098_B</t>
  </si>
  <si>
    <t>UVI-098_C</t>
  </si>
  <si>
    <t>UVI-098_D</t>
  </si>
  <si>
    <t>UVI-098_HOST</t>
  </si>
  <si>
    <t>UVI-099_A</t>
  </si>
  <si>
    <t>OFAV</t>
  </si>
  <si>
    <t>UVI-099_B</t>
  </si>
  <si>
    <t>UVI-099_C</t>
  </si>
  <si>
    <t>UVI-099_D</t>
  </si>
  <si>
    <t>UVI-099_HOST</t>
  </si>
  <si>
    <t>UVI-100_A</t>
  </si>
  <si>
    <t>UVI-100_B</t>
  </si>
  <si>
    <t>UVI-100_C</t>
  </si>
  <si>
    <t>UVI-100_D</t>
  </si>
  <si>
    <t>UVI-100_HOST</t>
  </si>
  <si>
    <t>UVI-102_A</t>
  </si>
  <si>
    <t>UVI-102_B</t>
  </si>
  <si>
    <t>UVI-102_C</t>
  </si>
  <si>
    <t>UVI-102_D</t>
  </si>
  <si>
    <t>UVI-102_HOST</t>
  </si>
  <si>
    <t>UVI-103_A</t>
  </si>
  <si>
    <t>UVI-103_B</t>
  </si>
  <si>
    <t>UVI-103_C</t>
  </si>
  <si>
    <t>UVI-103_D</t>
  </si>
  <si>
    <t>UVI-103_HOST</t>
  </si>
  <si>
    <t>UVI-104_A</t>
  </si>
  <si>
    <t>UVI-104_B</t>
  </si>
  <si>
    <t>UVI-104_C</t>
  </si>
  <si>
    <t>UVI-104_D</t>
  </si>
  <si>
    <t>UVI-104_HOST</t>
  </si>
  <si>
    <t>UVI-105_A</t>
  </si>
  <si>
    <t>UVI-105_B</t>
  </si>
  <si>
    <t>UVI-105_C</t>
  </si>
  <si>
    <t>UVI-105_D</t>
  </si>
  <si>
    <t>UVI-105_HOST</t>
  </si>
  <si>
    <t>UVI-106_A</t>
  </si>
  <si>
    <t>UVI-106_B</t>
  </si>
  <si>
    <t>UVI-106_C</t>
  </si>
  <si>
    <t>UVI-106_D</t>
  </si>
  <si>
    <t>UVI-106_HOST</t>
  </si>
  <si>
    <t>UVI-107_A</t>
  </si>
  <si>
    <t>UVI-107_B</t>
  </si>
  <si>
    <t>UVI-107_C</t>
  </si>
  <si>
    <t>UVI-107_D</t>
  </si>
  <si>
    <t>UVI-107_HOST</t>
  </si>
  <si>
    <t>UVI-108_A</t>
  </si>
  <si>
    <t>UVI-108_B</t>
  </si>
  <si>
    <t>UVI-108_C</t>
  </si>
  <si>
    <t>UVI-108_D</t>
  </si>
  <si>
    <t>UVI-108_HOST</t>
  </si>
  <si>
    <t>UVI-109_A</t>
  </si>
  <si>
    <t>PAST</t>
  </si>
  <si>
    <t>UVI-109_B</t>
  </si>
  <si>
    <t>UVI-109_C</t>
  </si>
  <si>
    <t>UVI-109_D</t>
  </si>
  <si>
    <t>UVI-109_HOST</t>
  </si>
  <si>
    <t>UVI-110_A</t>
  </si>
  <si>
    <t>UVI-110_B</t>
  </si>
  <si>
    <t>UVI-110_C</t>
  </si>
  <si>
    <t>UVI-110_D</t>
  </si>
  <si>
    <t>UVI-110_HOST</t>
  </si>
  <si>
    <t>UVI-111_A</t>
  </si>
  <si>
    <t>UVI-111_B</t>
  </si>
  <si>
    <t>UVI-111_C</t>
  </si>
  <si>
    <t>UVI-111_D</t>
  </si>
  <si>
    <t>UVI-111_HOST</t>
  </si>
  <si>
    <t>UVI-112_A</t>
  </si>
  <si>
    <t>UVI-112_B</t>
  </si>
  <si>
    <t>UVI-112_C</t>
  </si>
  <si>
    <t>UVI-112_D</t>
  </si>
  <si>
    <t>UVI-112_HOST</t>
  </si>
  <si>
    <t>UVI-117_A</t>
  </si>
  <si>
    <t>UVI-117_B</t>
  </si>
  <si>
    <t>UVI-117_C</t>
  </si>
  <si>
    <t>UVI-117_D</t>
  </si>
  <si>
    <t>UVI-117_HOST</t>
  </si>
  <si>
    <t>UVI-118_A</t>
  </si>
  <si>
    <t>UVI-118_B</t>
  </si>
  <si>
    <t>UVI-118_C</t>
  </si>
  <si>
    <t>UVI-118_D</t>
  </si>
  <si>
    <t>UVI-118_HOST</t>
  </si>
  <si>
    <t>UVI-129_A</t>
  </si>
  <si>
    <t>SSID</t>
  </si>
  <si>
    <t>UVI-129_B</t>
  </si>
  <si>
    <t>UVI-129_C</t>
  </si>
  <si>
    <t>UVI-129_D</t>
  </si>
  <si>
    <t>UVI-129_HOST</t>
  </si>
  <si>
    <t>UVI-131_A</t>
  </si>
  <si>
    <t>UVI-131_B</t>
  </si>
  <si>
    <t>UVI-131_C</t>
  </si>
  <si>
    <t>UVI-131_D</t>
  </si>
  <si>
    <t>UVI-131_HOST</t>
  </si>
  <si>
    <t>UVI-132_A</t>
  </si>
  <si>
    <t>UVI-132_B</t>
  </si>
  <si>
    <t>UVI-132_C</t>
  </si>
  <si>
    <t>UVI-132_D</t>
  </si>
  <si>
    <t>UVI-132_HOST</t>
  </si>
  <si>
    <t>UVI-133_A</t>
  </si>
  <si>
    <t>UVI-133_B</t>
  </si>
  <si>
    <t>UVI-133_C</t>
  </si>
  <si>
    <t>UVI-133_D</t>
  </si>
  <si>
    <t>UVI-133_HOST</t>
  </si>
  <si>
    <t>UVI-134_A</t>
  </si>
  <si>
    <t>UVI-134_B</t>
  </si>
  <si>
    <t>UVI-134_C</t>
  </si>
  <si>
    <t>UVI-134_D</t>
  </si>
  <si>
    <t>UVI-134_HOST</t>
  </si>
  <si>
    <t>UVI-135_A</t>
  </si>
  <si>
    <t>UVI-135_B</t>
  </si>
  <si>
    <t>UVI-135_C</t>
  </si>
  <si>
    <t>UVI-135_D</t>
  </si>
  <si>
    <t>UVI-135_HOST</t>
  </si>
  <si>
    <t>UVI-136_A</t>
  </si>
  <si>
    <t>UVI-136_B</t>
  </si>
  <si>
    <t>UVI-136_C</t>
  </si>
  <si>
    <t>UVI-136_D</t>
  </si>
  <si>
    <t>UVI-136_HOST</t>
  </si>
  <si>
    <t>UVI-137_A</t>
  </si>
  <si>
    <t>UVI-137_B</t>
  </si>
  <si>
    <t>UVI-137_C</t>
  </si>
  <si>
    <t>UVI-137_D</t>
  </si>
  <si>
    <t>UVI-137_HOST</t>
  </si>
  <si>
    <t>UVI-138_A</t>
  </si>
  <si>
    <t>UVI-138_B</t>
  </si>
  <si>
    <t>UVI-138_C</t>
  </si>
  <si>
    <t>UVI-138_D</t>
  </si>
  <si>
    <t>UVI-138_HOST</t>
  </si>
  <si>
    <t>cnat_c2_A</t>
  </si>
  <si>
    <t>cnat_c2_B</t>
  </si>
  <si>
    <t>cnat_c2_C</t>
  </si>
  <si>
    <t>cnat_c2_D</t>
  </si>
  <si>
    <t>cnat_c2_HOST</t>
  </si>
  <si>
    <t>cnat_c3_A</t>
  </si>
  <si>
    <t>cnat_c3_B</t>
  </si>
  <si>
    <t>cnat_c3_C</t>
  </si>
  <si>
    <t>cnat_c3_D</t>
  </si>
  <si>
    <t>cnat_c3_HOST</t>
  </si>
  <si>
    <t>cnat_c4_A</t>
  </si>
  <si>
    <t>cnat_c4_B</t>
  </si>
  <si>
    <t>cnat_c4_C</t>
  </si>
  <si>
    <t>cnat_c4_D</t>
  </si>
  <si>
    <t>cnat_c4_HOST</t>
  </si>
  <si>
    <t>cnat_c6_A</t>
  </si>
  <si>
    <t>cnat_c6_B</t>
  </si>
  <si>
    <t>cnat_c6_C</t>
  </si>
  <si>
    <t>cnat_c6_D</t>
  </si>
  <si>
    <t>cnat_c6_HOST</t>
  </si>
  <si>
    <t>cnat_c8_A</t>
  </si>
  <si>
    <t>cnat_c8_B</t>
  </si>
  <si>
    <t>cnat_c8_C</t>
  </si>
  <si>
    <t>cnat_c8_D</t>
  </si>
  <si>
    <t>cnat_c8_HOST</t>
  </si>
  <si>
    <t>cnat_d2_A</t>
  </si>
  <si>
    <t>cnat_d2_B</t>
  </si>
  <si>
    <t>cnat_d2_C</t>
  </si>
  <si>
    <t>cnat_d2_D</t>
  </si>
  <si>
    <t>cnat_d2_HOST</t>
  </si>
  <si>
    <t>cnat_d3_A</t>
  </si>
  <si>
    <t>cnat_d3_B</t>
  </si>
  <si>
    <t>cnat_d3_C</t>
  </si>
  <si>
    <t>cnat_d3_D</t>
  </si>
  <si>
    <t>cnat_d3_HOST</t>
  </si>
  <si>
    <t>cnat_d4_A</t>
  </si>
  <si>
    <t>cnat_d4_B</t>
  </si>
  <si>
    <t>cnat_d4_C</t>
  </si>
  <si>
    <t>cnat_d4_D</t>
  </si>
  <si>
    <t>cnat_d4_HOST</t>
  </si>
  <si>
    <t>cnat_d6_A</t>
  </si>
  <si>
    <t>cnat_d6_B</t>
  </si>
  <si>
    <t>cnat_d6_C</t>
  </si>
  <si>
    <t>cnat_d6_D</t>
  </si>
  <si>
    <t>cnat_d6_HOST</t>
  </si>
  <si>
    <t>cnat_d8_A</t>
  </si>
  <si>
    <t>cnat_d8_B</t>
  </si>
  <si>
    <t>cnat_d8_C</t>
  </si>
  <si>
    <t>cnat_d8_D</t>
  </si>
  <si>
    <t>cnat_d8_HOST</t>
  </si>
  <si>
    <t>mcav_c1_A</t>
  </si>
  <si>
    <t>mcav_c1_B</t>
  </si>
  <si>
    <t>mcav_c1_C</t>
  </si>
  <si>
    <t>mcav_c1_D</t>
  </si>
  <si>
    <t>mcav_c1_HOST</t>
  </si>
  <si>
    <t>mcav_c3_A</t>
  </si>
  <si>
    <t>mcav_c3_B</t>
  </si>
  <si>
    <t>mcav_c3_C</t>
  </si>
  <si>
    <t>mcav_c3_D</t>
  </si>
  <si>
    <t>mcav_c3_HOST</t>
  </si>
  <si>
    <t>mcav_c5_A</t>
  </si>
  <si>
    <t>mcav_c5_B</t>
  </si>
  <si>
    <t>mcav_c5_C</t>
  </si>
  <si>
    <t>mcav_c5_D</t>
  </si>
  <si>
    <t>mcav_c5_HOST</t>
  </si>
  <si>
    <t>mcav_c6_A</t>
  </si>
  <si>
    <t>mcav_c6_B</t>
  </si>
  <si>
    <t>mcav_c6_C</t>
  </si>
  <si>
    <t>mcav_c6_D</t>
  </si>
  <si>
    <t>mcav_c6_HOST</t>
  </si>
  <si>
    <t>mcav_c7_A</t>
  </si>
  <si>
    <t>mcav_c7_B</t>
  </si>
  <si>
    <t>mcav_c7_C</t>
  </si>
  <si>
    <t>mcav_c7_D</t>
  </si>
  <si>
    <t>mcav_c7_HOST</t>
  </si>
  <si>
    <t>mcav_c8_A</t>
  </si>
  <si>
    <t>mcav_c8_B</t>
  </si>
  <si>
    <t>mcav_c8_C</t>
  </si>
  <si>
    <t>mcav_c8_D</t>
  </si>
  <si>
    <t>mcav_c8_HOST</t>
  </si>
  <si>
    <t>mcav_d1_A</t>
  </si>
  <si>
    <t>mcav_d1_B</t>
  </si>
  <si>
    <t>mcav_d1_C</t>
  </si>
  <si>
    <t>mcav_d1_D</t>
  </si>
  <si>
    <t>mcav_d1_HOST</t>
  </si>
  <si>
    <t>mcav_d2_A</t>
  </si>
  <si>
    <t>mcav_d2_B</t>
  </si>
  <si>
    <t>mcav_d2_C</t>
  </si>
  <si>
    <t>mcav_d2_D</t>
  </si>
  <si>
    <t>mcav_d2_HOST</t>
  </si>
  <si>
    <t>mcav_d3_A</t>
  </si>
  <si>
    <t>mcav_d3_B</t>
  </si>
  <si>
    <t>mcav_d3_C</t>
  </si>
  <si>
    <t>mcav_d3_D</t>
  </si>
  <si>
    <t>mcav_d3_HOST</t>
  </si>
  <si>
    <t>mcav_d4_A</t>
  </si>
  <si>
    <t>mcav_d4_B</t>
  </si>
  <si>
    <t>mcav_d4_C</t>
  </si>
  <si>
    <t>mcav_d4_D</t>
  </si>
  <si>
    <t>mcav_d4_HOST</t>
  </si>
  <si>
    <t>mcav_d5_A</t>
  </si>
  <si>
    <t>mcav_d5_B</t>
  </si>
  <si>
    <t>mcav_d5_C</t>
  </si>
  <si>
    <t>mcav_d5_D</t>
  </si>
  <si>
    <t>mcav_d5_HOST</t>
  </si>
  <si>
    <t>mcav_d6_A</t>
  </si>
  <si>
    <t>mcav_d6_B</t>
  </si>
  <si>
    <t>mcav_d6_C</t>
  </si>
  <si>
    <t>mcav_d6_D</t>
  </si>
  <si>
    <t>mcav_d6_HOST</t>
  </si>
  <si>
    <t>mcav_d8_A</t>
  </si>
  <si>
    <t>mcav_d8_B</t>
  </si>
  <si>
    <t>mcav_d8_C</t>
  </si>
  <si>
    <t>mcav_d8_D</t>
  </si>
  <si>
    <t>mcav_d8_HOST</t>
  </si>
  <si>
    <t>oann_c1_A</t>
  </si>
  <si>
    <t>oann_c1_B</t>
  </si>
  <si>
    <t>oann_c1_C</t>
  </si>
  <si>
    <t>oann_c1_D</t>
  </si>
  <si>
    <t>oann_c1_HOST</t>
  </si>
  <si>
    <t>oann_c2_A</t>
  </si>
  <si>
    <t>oann_c2_B</t>
  </si>
  <si>
    <t>oann_c2_C</t>
  </si>
  <si>
    <t>oann_c2_D</t>
  </si>
  <si>
    <t>oann_c2_HOST</t>
  </si>
  <si>
    <t>oann_c3_A</t>
  </si>
  <si>
    <t>oann_c3_B</t>
  </si>
  <si>
    <t>oann_c3_C</t>
  </si>
  <si>
    <t>oann_c3_D</t>
  </si>
  <si>
    <t>oann_c3_HOST</t>
  </si>
  <si>
    <t>oann_c6_A</t>
  </si>
  <si>
    <t>oann_c6_B</t>
  </si>
  <si>
    <t>oann_c6_C</t>
  </si>
  <si>
    <t>oann_c6_D</t>
  </si>
  <si>
    <t>oann_c6_HOST</t>
  </si>
  <si>
    <t>oann_c7_A</t>
  </si>
  <si>
    <t>oann_c7_B</t>
  </si>
  <si>
    <t>oann_c7_C</t>
  </si>
  <si>
    <t>oann_c7_D</t>
  </si>
  <si>
    <t>oann_c7_HOST</t>
  </si>
  <si>
    <t>oann_c8_A</t>
  </si>
  <si>
    <t>oann_c8_B</t>
  </si>
  <si>
    <t>oann_c8_C</t>
  </si>
  <si>
    <t>oann_c8_D</t>
  </si>
  <si>
    <t>oann_c8_HOST</t>
  </si>
  <si>
    <t>oann_d1_A</t>
  </si>
  <si>
    <t>oann_d1_B</t>
  </si>
  <si>
    <t>oann_d1_C</t>
  </si>
  <si>
    <t>oann_d1_D</t>
  </si>
  <si>
    <t>oann_d1_HOST</t>
  </si>
  <si>
    <t>oann_d3_A</t>
  </si>
  <si>
    <t>oann_d3_B</t>
  </si>
  <si>
    <t>oann_d3_C</t>
  </si>
  <si>
    <t>oann_d3_D</t>
  </si>
  <si>
    <t>oann_d3_HOST</t>
  </si>
  <si>
    <t>oann_d6_A</t>
  </si>
  <si>
    <t>oann_d6_B</t>
  </si>
  <si>
    <t>oann_d6_C</t>
  </si>
  <si>
    <t>oann_d6_D</t>
  </si>
  <si>
    <t>oann_d6_HOST</t>
  </si>
  <si>
    <t>oann_d7_A</t>
  </si>
  <si>
    <t>oann_d7_B</t>
  </si>
  <si>
    <t>oann_d7_C</t>
  </si>
  <si>
    <t>oann_d7_D</t>
  </si>
  <si>
    <t>oann_d7_HOST</t>
  </si>
  <si>
    <t>oann_d8_A</t>
  </si>
  <si>
    <t>oann_d8_B</t>
  </si>
  <si>
    <t>oann_d8_C</t>
  </si>
  <si>
    <t>oann_d8_D</t>
  </si>
  <si>
    <t>oann_d8_HOST</t>
  </si>
  <si>
    <t>past_c1_A</t>
  </si>
  <si>
    <t>past_c1_B</t>
  </si>
  <si>
    <t>past_c1_C</t>
  </si>
  <si>
    <t>past_c1_D</t>
  </si>
  <si>
    <t>past_c1_HOST</t>
  </si>
  <si>
    <t>past_c5_A</t>
  </si>
  <si>
    <t>past_c5_B</t>
  </si>
  <si>
    <t>past_c5_C</t>
  </si>
  <si>
    <t>past_c5_D</t>
  </si>
  <si>
    <t>past_c5_HOST</t>
  </si>
  <si>
    <t>past_c6_A</t>
  </si>
  <si>
    <t>past_c6_B</t>
  </si>
  <si>
    <t>past_c6_C</t>
  </si>
  <si>
    <t>past_c6_D</t>
  </si>
  <si>
    <t>past_c6_HOST</t>
  </si>
  <si>
    <t>past_c7_A</t>
  </si>
  <si>
    <t>past_c7_B</t>
  </si>
  <si>
    <t>past_c7</t>
  </si>
  <si>
    <t>past_c7_D</t>
  </si>
  <si>
    <t>past_c7_HOST</t>
  </si>
  <si>
    <t>past_d1_A</t>
  </si>
  <si>
    <t>past_d1_B</t>
  </si>
  <si>
    <t>past_d1_C</t>
  </si>
  <si>
    <t>past_d1_D</t>
  </si>
  <si>
    <t>past_d1_HOST</t>
  </si>
  <si>
    <t>past_d2_A</t>
  </si>
  <si>
    <t>past_d2_B</t>
  </si>
  <si>
    <t>past_d2_C</t>
  </si>
  <si>
    <t>past_d2_D</t>
  </si>
  <si>
    <t>past_d2_HOST</t>
  </si>
  <si>
    <t>past_d3_A</t>
  </si>
  <si>
    <t>past_d3_B</t>
  </si>
  <si>
    <t>past_d3_C</t>
  </si>
  <si>
    <t>past_d3_D</t>
  </si>
  <si>
    <t>past_d3_HOST</t>
  </si>
  <si>
    <t>past_d4_A</t>
  </si>
  <si>
    <t>past_d4_B</t>
  </si>
  <si>
    <t>past_d4_C</t>
  </si>
  <si>
    <t>past_d4_D</t>
  </si>
  <si>
    <t>past_d4_HOST</t>
  </si>
  <si>
    <t>past_d5_A</t>
  </si>
  <si>
    <t>past_d5_B</t>
  </si>
  <si>
    <t>past_d5_C</t>
  </si>
  <si>
    <t>past_d5_D</t>
  </si>
  <si>
    <t>past_d5_HOST</t>
  </si>
  <si>
    <t>past_d6_A</t>
  </si>
  <si>
    <t>past_d6_B</t>
  </si>
  <si>
    <t>past_d6_C</t>
  </si>
  <si>
    <t>past_d6_D</t>
  </si>
  <si>
    <t>past_d6_HOST</t>
  </si>
  <si>
    <t>past_d7_A</t>
  </si>
  <si>
    <t>past_d7_B</t>
  </si>
  <si>
    <t>past_d7_C</t>
  </si>
  <si>
    <t>past_d7_D</t>
  </si>
  <si>
    <t>past_d7_HOST</t>
  </si>
  <si>
    <t>pstr_c3_A</t>
  </si>
  <si>
    <t>PSTR</t>
  </si>
  <si>
    <t>pstr_c3_B</t>
  </si>
  <si>
    <t>pstr_c3_C</t>
  </si>
  <si>
    <t>pstr_c3_D</t>
  </si>
  <si>
    <t>pstr_c3_HOST</t>
  </si>
  <si>
    <t>pstr_c5_A</t>
  </si>
  <si>
    <t>pstr_c5_B</t>
  </si>
  <si>
    <t>pstr_c5_C</t>
  </si>
  <si>
    <t>pstr_c5_D</t>
  </si>
  <si>
    <t>pstr_c5_HOST</t>
  </si>
  <si>
    <t>pstr_c7_A</t>
  </si>
  <si>
    <t>pstr_c7_B</t>
  </si>
  <si>
    <t>pstr_c7_C</t>
  </si>
  <si>
    <t>pstr_c7_D</t>
  </si>
  <si>
    <t>pstr_c7_HOST</t>
  </si>
  <si>
    <t>pstr_c8_A</t>
  </si>
  <si>
    <t>pstr_c8_B</t>
  </si>
  <si>
    <t>pstr_c8_C</t>
  </si>
  <si>
    <t>pstr_c8_D</t>
  </si>
  <si>
    <t>pstr_c8_HOST</t>
  </si>
  <si>
    <t>pstr_d3_A</t>
  </si>
  <si>
    <t>pstr_d3_B</t>
  </si>
  <si>
    <t>pstr_d3_C</t>
  </si>
  <si>
    <t>pstr_d3_D</t>
  </si>
  <si>
    <t>pstr_d3_HOST</t>
  </si>
  <si>
    <t>pstr_d5_A</t>
  </si>
  <si>
    <t>pstr_d5_B</t>
  </si>
  <si>
    <t>pstr_d5_C</t>
  </si>
  <si>
    <t>pstr_d5_D</t>
  </si>
  <si>
    <t>pstr_d5_HOST</t>
  </si>
  <si>
    <t>pstr_d7_A</t>
  </si>
  <si>
    <t>pstr_d7_B</t>
  </si>
  <si>
    <t>pstr_d7_C</t>
  </si>
  <si>
    <t>pstr_d7_D</t>
  </si>
  <si>
    <t>pstr_d7_HOST</t>
  </si>
  <si>
    <t>Sample_ID</t>
  </si>
  <si>
    <t>Clade_A</t>
  </si>
  <si>
    <t>Clade_B</t>
  </si>
  <si>
    <t>Clade_C</t>
  </si>
  <si>
    <t>Clade_D</t>
  </si>
  <si>
    <t>Host</t>
  </si>
  <si>
    <t>Disease Status</t>
  </si>
  <si>
    <t>cnat_c2</t>
  </si>
  <si>
    <t>cnat_c3</t>
  </si>
  <si>
    <t>cnat_c4</t>
  </si>
  <si>
    <t>cnat_c6</t>
  </si>
  <si>
    <t>cnat_c8</t>
  </si>
  <si>
    <t>cnat_d2</t>
  </si>
  <si>
    <t>cnat_d3</t>
  </si>
  <si>
    <t>Diseased</t>
  </si>
  <si>
    <t>cnat_d4</t>
  </si>
  <si>
    <t>cnat_d6</t>
  </si>
  <si>
    <t>cnat_d8</t>
  </si>
  <si>
    <t>mcav_c1</t>
  </si>
  <si>
    <t>mcav_c3</t>
  </si>
  <si>
    <t>mcav_c5</t>
  </si>
  <si>
    <t>mcav_c6</t>
  </si>
  <si>
    <t>mcav_c7</t>
  </si>
  <si>
    <t>mcav_c8</t>
  </si>
  <si>
    <t>mcav_d1</t>
  </si>
  <si>
    <t>mcav_d2</t>
  </si>
  <si>
    <t>Exposed</t>
  </si>
  <si>
    <t>mcav_d3</t>
  </si>
  <si>
    <t>mcav_d4</t>
  </si>
  <si>
    <t>mcav_d5</t>
  </si>
  <si>
    <t>mcav_d6</t>
  </si>
  <si>
    <t>mcav_d8</t>
  </si>
  <si>
    <t>oann_c1</t>
  </si>
  <si>
    <t>oann_c2</t>
  </si>
  <si>
    <t>oann_c3</t>
  </si>
  <si>
    <t>oann_c6</t>
  </si>
  <si>
    <t>oann_c7</t>
  </si>
  <si>
    <t>oann_c8</t>
  </si>
  <si>
    <t>oann_d1</t>
  </si>
  <si>
    <t>oann_d3</t>
  </si>
  <si>
    <t>oann_d6</t>
  </si>
  <si>
    <t>oann_d7</t>
  </si>
  <si>
    <t>oann_d8</t>
  </si>
  <si>
    <t>past_c1</t>
  </si>
  <si>
    <t>past_c5</t>
  </si>
  <si>
    <t>past_c6</t>
  </si>
  <si>
    <t>past_d1</t>
  </si>
  <si>
    <t>past_d2</t>
  </si>
  <si>
    <t>past_d3</t>
  </si>
  <si>
    <t>past_d4</t>
  </si>
  <si>
    <t>past_d5</t>
  </si>
  <si>
    <t>past_d6</t>
  </si>
  <si>
    <t>past_d7</t>
  </si>
  <si>
    <t>pstr_c3</t>
  </si>
  <si>
    <t>pstr_c5</t>
  </si>
  <si>
    <t>pstr_c7</t>
  </si>
  <si>
    <t>pstr_c8</t>
  </si>
  <si>
    <t>pstr_d3</t>
  </si>
  <si>
    <t>pstr_d5</t>
  </si>
  <si>
    <t>pstr_d7</t>
  </si>
  <si>
    <t>UVI-071</t>
  </si>
  <si>
    <t>UVI-072</t>
  </si>
  <si>
    <t>UVI-073</t>
  </si>
  <si>
    <t>UVI-075</t>
  </si>
  <si>
    <t>UVI-076</t>
  </si>
  <si>
    <t>UVI-077</t>
  </si>
  <si>
    <t>UVI-078</t>
  </si>
  <si>
    <t>UVI-079</t>
  </si>
  <si>
    <t>UVI-080</t>
  </si>
  <si>
    <t>UVI-081</t>
  </si>
  <si>
    <t>UVI-082</t>
  </si>
  <si>
    <t>UVI-083</t>
  </si>
  <si>
    <t>UVI-084</t>
  </si>
  <si>
    <t>UVI-085</t>
  </si>
  <si>
    <t>UVI-086</t>
  </si>
  <si>
    <t>UVI-087</t>
  </si>
  <si>
    <t>UVI-088</t>
  </si>
  <si>
    <t>UVI-089</t>
  </si>
  <si>
    <t>UVI-090</t>
  </si>
  <si>
    <t>UVI-091</t>
  </si>
  <si>
    <t>UVI-092</t>
  </si>
  <si>
    <t>UVI-093</t>
  </si>
  <si>
    <t>UVI-094</t>
  </si>
  <si>
    <t>UVI-095</t>
  </si>
  <si>
    <t>UVI-096</t>
  </si>
  <si>
    <t>UVI-097</t>
  </si>
  <si>
    <t>UVI-098</t>
  </si>
  <si>
    <t>UVI-099</t>
  </si>
  <si>
    <t>UVI-100</t>
  </si>
  <si>
    <t>UVI-102</t>
  </si>
  <si>
    <t>UVI-103</t>
  </si>
  <si>
    <t>UVI-104</t>
  </si>
  <si>
    <t>UVI-105</t>
  </si>
  <si>
    <t>UVI-106</t>
  </si>
  <si>
    <t>UVI-107</t>
  </si>
  <si>
    <t>UVI-108</t>
  </si>
  <si>
    <t>UVI-109</t>
  </si>
  <si>
    <t>UVI-110</t>
  </si>
  <si>
    <t>UVI-111</t>
  </si>
  <si>
    <t>UVI-112</t>
  </si>
  <si>
    <t>UVI-117</t>
  </si>
  <si>
    <t>UVI-118</t>
  </si>
  <si>
    <t>UVI-129</t>
  </si>
  <si>
    <t>UVI-131</t>
  </si>
  <si>
    <t>UVI-132</t>
  </si>
  <si>
    <t>UVI-133</t>
  </si>
  <si>
    <t>UVI-134</t>
  </si>
  <si>
    <t>UVI-135</t>
  </si>
  <si>
    <t>UVI-136</t>
  </si>
  <si>
    <t>UVI-137</t>
  </si>
  <si>
    <t>UVI-138</t>
  </si>
  <si>
    <t>Study</t>
  </si>
  <si>
    <t>Average Unambiguous Reads</t>
  </si>
  <si>
    <t>Cnat</t>
  </si>
  <si>
    <t>Mcav</t>
  </si>
  <si>
    <t>Oann</t>
  </si>
  <si>
    <t>Ofav</t>
  </si>
  <si>
    <t>Both</t>
  </si>
  <si>
    <t>Past</t>
  </si>
  <si>
    <t>BBSplit Averages</t>
  </si>
  <si>
    <t>Salmon Average Mapping Rate</t>
  </si>
  <si>
    <t>Mapping Rate</t>
  </si>
  <si>
    <t>Pstr</t>
  </si>
  <si>
    <t>Ssid</t>
  </si>
  <si>
    <t>Transcriptome</t>
  </si>
  <si>
    <t>Average unambiguous Reads</t>
  </si>
  <si>
    <t>A</t>
  </si>
  <si>
    <t>B</t>
  </si>
  <si>
    <t>C</t>
  </si>
  <si>
    <t>D</t>
  </si>
  <si>
    <t>BOTH</t>
  </si>
  <si>
    <t>HOST</t>
  </si>
  <si>
    <t>SCTLD_FIELD</t>
  </si>
  <si>
    <t>ALL</t>
  </si>
  <si>
    <t>WP_FIELD</t>
  </si>
  <si>
    <t>Symbiodinium</t>
  </si>
  <si>
    <t>Brevolium</t>
  </si>
  <si>
    <t xml:space="preserve">Cladecopium </t>
  </si>
  <si>
    <t>Durisdinium</t>
  </si>
  <si>
    <t>All Symbionts</t>
  </si>
  <si>
    <t>M_149</t>
  </si>
  <si>
    <t>M_156</t>
  </si>
  <si>
    <t>M_292</t>
  </si>
  <si>
    <t>M_293</t>
  </si>
  <si>
    <t>M_297</t>
  </si>
  <si>
    <t>M_302</t>
  </si>
  <si>
    <t>M_304</t>
  </si>
  <si>
    <t>M_312</t>
  </si>
  <si>
    <t>Mfav_DD_1</t>
  </si>
  <si>
    <t>Mfav_DD_31</t>
  </si>
  <si>
    <t>SCTLD_Field</t>
  </si>
  <si>
    <t>WP_Field</t>
  </si>
  <si>
    <t>Average Mapping Rate</t>
  </si>
  <si>
    <t>Mapping Rate (%)</t>
  </si>
  <si>
    <t>Total Fragments By Holobiont</t>
  </si>
  <si>
    <t>Holobiont</t>
  </si>
  <si>
    <t>Coral</t>
  </si>
  <si>
    <t>Symbiont</t>
  </si>
  <si>
    <t>Symiont</t>
  </si>
  <si>
    <t>Total Fragments Mapped</t>
  </si>
  <si>
    <t>m_149_A</t>
  </si>
  <si>
    <t>m_149_B</t>
  </si>
  <si>
    <t>m_149_C</t>
  </si>
  <si>
    <t>m_149_D</t>
  </si>
  <si>
    <t>m_149_HOST</t>
  </si>
  <si>
    <t>m_156_A</t>
  </si>
  <si>
    <t>m_156_B</t>
  </si>
  <si>
    <t>m_156_C</t>
  </si>
  <si>
    <t>m_156_D</t>
  </si>
  <si>
    <t>m_156_HOST</t>
  </si>
  <si>
    <t>m_292_A</t>
  </si>
  <si>
    <t>m_292_B</t>
  </si>
  <si>
    <t>m_292_C</t>
  </si>
  <si>
    <t>m_292_D</t>
  </si>
  <si>
    <t>m_292_HOST</t>
  </si>
  <si>
    <t>m_293_A</t>
  </si>
  <si>
    <t>m_293_B</t>
  </si>
  <si>
    <t>m_293_C</t>
  </si>
  <si>
    <t>m_293_D</t>
  </si>
  <si>
    <t>m_293_HOST</t>
  </si>
  <si>
    <t>m_297_A</t>
  </si>
  <si>
    <t>m_297_B</t>
  </si>
  <si>
    <t>m_297_C</t>
  </si>
  <si>
    <t>m_297_D</t>
  </si>
  <si>
    <t>m_297_HOST</t>
  </si>
  <si>
    <t>m_302_A</t>
  </si>
  <si>
    <t>m_302_B</t>
  </si>
  <si>
    <t>m_302_C</t>
  </si>
  <si>
    <t>m_302_D</t>
  </si>
  <si>
    <t>m_302_HOST</t>
  </si>
  <si>
    <t>m_304_A</t>
  </si>
  <si>
    <t>m_304_B</t>
  </si>
  <si>
    <t>m_304_C</t>
  </si>
  <si>
    <t>m_304_D</t>
  </si>
  <si>
    <t>m_304_HOST</t>
  </si>
  <si>
    <t>m_312_A</t>
  </si>
  <si>
    <t>m_312_B</t>
  </si>
  <si>
    <t>m_312_C</t>
  </si>
  <si>
    <t>m_312_D</t>
  </si>
  <si>
    <t>m_312_HOST</t>
  </si>
  <si>
    <t>mfav_dd_1_A</t>
  </si>
  <si>
    <t>mfav_dd_1_B</t>
  </si>
  <si>
    <t>mfav_dd_1_C</t>
  </si>
  <si>
    <t>mfav_dd_1_D</t>
  </si>
  <si>
    <t>mfav_dd_1_HOST</t>
  </si>
  <si>
    <t>mfav_dd_31_A</t>
  </si>
  <si>
    <t>mfav_dd_31_B</t>
  </si>
  <si>
    <t>mfav_dd_31_C</t>
  </si>
  <si>
    <t>mfav_dd_31_D</t>
  </si>
  <si>
    <t>mfav_dd_31_HOST</t>
  </si>
  <si>
    <t>Total unambiguous Reads</t>
  </si>
  <si>
    <t>Coral Average</t>
  </si>
  <si>
    <t>Coral Total Sum</t>
  </si>
  <si>
    <t>Bermuda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</si>
</sst>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9C0006"/>
      <name val="Calibri"/>
      <family val="2"/>
    </font>
    <font>
      <sz val="12"/>
      <color rgb="FF006100"/>
      <name val="Calibri"/>
      <family val="2"/>
    </font>
    <font>
      <b/>
      <sz val="12"/>
      <color rgb="FF000000"/>
      <name val="Calibri (Body)"/>
    </font>
    <font>
      <b/>
      <sz val="12"/>
      <color theme="1"/>
      <name val="Calibri (Body)"/>
    </font>
    <font>
      <sz val="12"/>
      <color rgb="FF000000"/>
      <name val="Calibri (Body)"/>
    </font>
    <font>
      <sz val="12"/>
      <color theme="1"/>
      <name val="Calibri (Body)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3" fontId="2" fillId="0" borderId="0" xfId="0" applyNumberFormat="1" applyFont="1"/>
    <xf numFmtId="9" fontId="2" fillId="0" borderId="0" xfId="0" applyNumberFormat="1" applyFont="1"/>
    <xf numFmtId="0" fontId="0" fillId="0" borderId="0" xfId="0" applyAlignment="1">
      <alignment wrapText="1"/>
    </xf>
    <xf numFmtId="9" fontId="2" fillId="0" borderId="0" xfId="1" applyFont="1"/>
    <xf numFmtId="0" fontId="1" fillId="0" borderId="1" xfId="0" applyFont="1" applyBorder="1" applyAlignment="1">
      <alignment wrapText="1"/>
    </xf>
    <xf numFmtId="3" fontId="0" fillId="0" borderId="0" xfId="0" applyNumberFormat="1"/>
    <xf numFmtId="9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9" xfId="0" applyFont="1" applyBorder="1" applyAlignment="1">
      <alignment horizontal="right"/>
    </xf>
    <xf numFmtId="0" fontId="13" fillId="0" borderId="9" xfId="0" applyFont="1" applyBorder="1"/>
    <xf numFmtId="0" fontId="13" fillId="0" borderId="9" xfId="0" applyFont="1" applyBorder="1" applyAlignment="1">
      <alignment horizontal="left"/>
    </xf>
    <xf numFmtId="0" fontId="13" fillId="0" borderId="10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4" fillId="0" borderId="0" xfId="0" applyFont="1"/>
    <xf numFmtId="0" fontId="15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/>
    <xf numFmtId="9" fontId="2" fillId="0" borderId="0" xfId="0" applyNumberFormat="1" applyFont="1" applyFill="1"/>
  </cellXfs>
  <cellStyles count="2">
    <cellStyle name="Normal" xfId="0" builtinId="0"/>
    <cellStyle name="Percent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9989-5A22-E24F-8ADC-0C60A96A1B33}">
  <dimension ref="A1:M11"/>
  <sheetViews>
    <sheetView tabSelected="1" workbookViewId="0">
      <selection activeCell="M13" sqref="M13"/>
    </sheetView>
  </sheetViews>
  <sheetFormatPr baseColWidth="10" defaultRowHeight="16" x14ac:dyDescent="0.2"/>
  <cols>
    <col min="3" max="3" width="12.83203125" customWidth="1"/>
    <col min="7" max="7" width="10.83203125" customWidth="1"/>
    <col min="10" max="10" width="9.83203125" customWidth="1"/>
    <col min="11" max="11" width="7.83203125" customWidth="1"/>
    <col min="12" max="12" width="8.33203125" customWidth="1"/>
    <col min="13" max="13" width="10.1640625" customWidth="1"/>
  </cols>
  <sheetData>
    <row r="1" spans="1:13" s="4" customFormat="1" ht="35" thickBot="1" x14ac:dyDescent="0.25">
      <c r="A1" s="6" t="s">
        <v>0</v>
      </c>
      <c r="B1" s="6" t="s">
        <v>1</v>
      </c>
      <c r="C1" s="6" t="s">
        <v>24</v>
      </c>
      <c r="D1" s="6" t="s">
        <v>26</v>
      </c>
      <c r="E1" s="6" t="s">
        <v>2</v>
      </c>
      <c r="F1" s="6" t="s">
        <v>3</v>
      </c>
      <c r="G1" s="6" t="s">
        <v>27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</row>
    <row r="2" spans="1:13" x14ac:dyDescent="0.2">
      <c r="A2" s="1" t="s">
        <v>10</v>
      </c>
      <c r="B2" s="1" t="s">
        <v>11</v>
      </c>
      <c r="C2" s="1" t="s">
        <v>25</v>
      </c>
      <c r="D2" s="1" t="s">
        <v>23</v>
      </c>
      <c r="E2" s="1" t="s">
        <v>12</v>
      </c>
      <c r="F2" s="2">
        <v>32772</v>
      </c>
      <c r="G2" s="5">
        <v>0.84905660377358494</v>
      </c>
      <c r="H2" s="1">
        <v>689</v>
      </c>
      <c r="I2" s="1">
        <v>121</v>
      </c>
      <c r="J2" s="1">
        <v>38</v>
      </c>
      <c r="K2" s="1">
        <v>106</v>
      </c>
      <c r="L2" s="2">
        <v>7282</v>
      </c>
      <c r="M2" s="45">
        <v>0.34799999999999998</v>
      </c>
    </row>
    <row r="3" spans="1:13" x14ac:dyDescent="0.2">
      <c r="A3" s="1" t="s">
        <v>13</v>
      </c>
      <c r="B3" s="1" t="s">
        <v>11</v>
      </c>
      <c r="C3" s="1" t="s">
        <v>25</v>
      </c>
      <c r="D3" s="1" t="s">
        <v>23</v>
      </c>
      <c r="E3" s="1" t="s">
        <v>12</v>
      </c>
      <c r="F3" s="2">
        <v>26063</v>
      </c>
      <c r="G3" s="5">
        <v>0.72327044025157228</v>
      </c>
      <c r="H3" s="1">
        <v>581</v>
      </c>
      <c r="I3" s="1">
        <v>109</v>
      </c>
      <c r="J3" s="1">
        <v>48</v>
      </c>
      <c r="K3" s="1">
        <v>216</v>
      </c>
      <c r="L3" s="2">
        <v>5475</v>
      </c>
      <c r="M3" s="45">
        <v>0.38</v>
      </c>
    </row>
    <row r="4" spans="1:13" x14ac:dyDescent="0.2">
      <c r="A4" s="1" t="s">
        <v>28</v>
      </c>
      <c r="B4" s="1" t="s">
        <v>11</v>
      </c>
      <c r="C4" s="1" t="s">
        <v>25</v>
      </c>
      <c r="D4" s="1" t="s">
        <v>23</v>
      </c>
      <c r="E4" s="1" t="s">
        <v>12</v>
      </c>
      <c r="F4" s="2">
        <v>39725</v>
      </c>
      <c r="G4" s="5">
        <v>0.87002096436058696</v>
      </c>
      <c r="H4" s="1">
        <v>697</v>
      </c>
      <c r="I4" s="1">
        <v>133</v>
      </c>
      <c r="J4" s="1">
        <v>42</v>
      </c>
      <c r="K4" s="1">
        <v>82</v>
      </c>
      <c r="L4" s="2">
        <v>8524</v>
      </c>
      <c r="M4" s="45">
        <v>0.32</v>
      </c>
    </row>
    <row r="5" spans="1:13" x14ac:dyDescent="0.2">
      <c r="A5" s="1" t="s">
        <v>14</v>
      </c>
      <c r="B5" s="1" t="s">
        <v>11</v>
      </c>
      <c r="C5" s="1" t="s">
        <v>15</v>
      </c>
      <c r="D5" s="1" t="s">
        <v>23</v>
      </c>
      <c r="E5" s="1" t="s">
        <v>12</v>
      </c>
      <c r="F5" s="2">
        <v>41110</v>
      </c>
      <c r="G5" s="5">
        <v>0.85010482180293501</v>
      </c>
      <c r="H5" s="1">
        <v>670</v>
      </c>
      <c r="I5" s="1">
        <v>141</v>
      </c>
      <c r="J5" s="1">
        <v>56</v>
      </c>
      <c r="K5" s="1">
        <v>87</v>
      </c>
      <c r="L5" s="2">
        <v>8677</v>
      </c>
      <c r="M5" s="45">
        <v>0.318</v>
      </c>
    </row>
    <row r="6" spans="1:13" x14ac:dyDescent="0.2">
      <c r="A6" s="1" t="s">
        <v>16</v>
      </c>
      <c r="B6" s="1" t="s">
        <v>11</v>
      </c>
      <c r="C6" s="1" t="s">
        <v>15</v>
      </c>
      <c r="D6" s="1" t="s">
        <v>23</v>
      </c>
      <c r="E6" s="1" t="s">
        <v>12</v>
      </c>
      <c r="F6" s="2">
        <v>33495</v>
      </c>
      <c r="G6" s="5">
        <v>0.6970649895178197</v>
      </c>
      <c r="H6" s="1">
        <v>590</v>
      </c>
      <c r="I6" s="1">
        <v>75</v>
      </c>
      <c r="J6" s="1">
        <v>111</v>
      </c>
      <c r="K6" s="1">
        <v>178</v>
      </c>
      <c r="L6" s="2">
        <v>7675</v>
      </c>
      <c r="M6" s="45">
        <v>0.37</v>
      </c>
    </row>
    <row r="7" spans="1:13" x14ac:dyDescent="0.2">
      <c r="A7" s="1" t="s">
        <v>17</v>
      </c>
      <c r="B7" s="1" t="s">
        <v>11</v>
      </c>
      <c r="C7" s="1" t="s">
        <v>18</v>
      </c>
      <c r="D7" s="1" t="s">
        <v>19</v>
      </c>
      <c r="E7" s="1" t="s">
        <v>12</v>
      </c>
      <c r="F7" s="2">
        <v>23116</v>
      </c>
      <c r="G7" s="5">
        <v>0.74109014675052409</v>
      </c>
      <c r="H7" s="1">
        <v>603</v>
      </c>
      <c r="I7" s="1">
        <v>104</v>
      </c>
      <c r="J7" s="1">
        <v>79</v>
      </c>
      <c r="K7" s="1">
        <v>192</v>
      </c>
      <c r="L7" s="2">
        <v>4970</v>
      </c>
      <c r="M7" s="3">
        <v>0.61</v>
      </c>
    </row>
    <row r="8" spans="1:13" x14ac:dyDescent="0.2">
      <c r="A8" s="1" t="s">
        <v>20</v>
      </c>
      <c r="B8" s="43" t="s">
        <v>776</v>
      </c>
      <c r="C8" s="1" t="s">
        <v>29</v>
      </c>
      <c r="D8" s="1" t="s">
        <v>21</v>
      </c>
      <c r="E8" s="1" t="s">
        <v>22</v>
      </c>
      <c r="F8" s="2">
        <v>64636</v>
      </c>
      <c r="G8" s="5">
        <v>0.79559748427672961</v>
      </c>
      <c r="H8" s="1">
        <v>664</v>
      </c>
      <c r="I8" s="1">
        <v>95</v>
      </c>
      <c r="J8" s="1">
        <v>115</v>
      </c>
      <c r="K8" s="1">
        <v>80</v>
      </c>
      <c r="L8" s="44">
        <v>14191</v>
      </c>
      <c r="M8" s="3">
        <v>0.5</v>
      </c>
    </row>
    <row r="9" spans="1:13" x14ac:dyDescent="0.2">
      <c r="A9" s="1"/>
      <c r="B9" s="1"/>
      <c r="C9" s="1"/>
      <c r="D9" s="1"/>
      <c r="E9" s="2"/>
      <c r="F9" s="2"/>
      <c r="G9" s="2"/>
      <c r="H9" s="1"/>
      <c r="I9" s="1"/>
      <c r="J9" s="1"/>
      <c r="K9" s="1"/>
      <c r="L9" s="2"/>
      <c r="M9" s="3"/>
    </row>
    <row r="10" spans="1:13" x14ac:dyDescent="0.2">
      <c r="E10" s="7"/>
    </row>
    <row r="11" spans="1:13" x14ac:dyDescent="0.2">
      <c r="E1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4365-A968-1E4A-BFD4-CA41448C0B6B}">
  <dimension ref="A1:T585"/>
  <sheetViews>
    <sheetView topLeftCell="J1" workbookViewId="0">
      <pane ySplit="1" topLeftCell="A2" activePane="bottomLeft" state="frozen"/>
      <selection activeCell="B1" sqref="B1"/>
      <selection pane="bottomLeft" activeCell="T25" sqref="T25"/>
    </sheetView>
  </sheetViews>
  <sheetFormatPr baseColWidth="10" defaultColWidth="8.83203125" defaultRowHeight="16" x14ac:dyDescent="0.2"/>
  <cols>
    <col min="1" max="2" width="21.33203125" style="25" bestFit="1" customWidth="1"/>
    <col min="3" max="3" width="17.1640625" style="25" bestFit="1" customWidth="1"/>
    <col min="4" max="4" width="18.6640625" style="25" bestFit="1" customWidth="1"/>
    <col min="5" max="5" width="14.5" style="25" bestFit="1" customWidth="1"/>
    <col min="6" max="6" width="19.5" style="25" bestFit="1" customWidth="1"/>
    <col min="7" max="7" width="17.1640625" style="25" bestFit="1" customWidth="1"/>
    <col min="8" max="8" width="14.6640625" style="25" bestFit="1" customWidth="1"/>
    <col min="9" max="9" width="14.5" style="25" bestFit="1" customWidth="1"/>
    <col min="10" max="11" width="8.83203125" style="25"/>
    <col min="12" max="12" width="12.83203125" style="25" bestFit="1" customWidth="1"/>
    <col min="13" max="14" width="8.83203125" style="25"/>
    <col min="15" max="15" width="11.6640625" style="25" customWidth="1"/>
    <col min="16" max="16" width="26.6640625" style="25" customWidth="1"/>
    <col min="17" max="19" width="8.83203125" style="25"/>
    <col min="20" max="20" width="21.1640625" style="25" customWidth="1"/>
    <col min="21" max="16384" width="8.83203125" style="25"/>
  </cols>
  <sheetData>
    <row r="1" spans="1:20" s="22" customFormat="1" x14ac:dyDescent="0.2">
      <c r="A1" s="21" t="s">
        <v>30</v>
      </c>
      <c r="B1" s="21" t="s">
        <v>31</v>
      </c>
      <c r="C1" s="21" t="s">
        <v>32</v>
      </c>
      <c r="D1" s="21" t="s">
        <v>33</v>
      </c>
      <c r="E1" s="21" t="s">
        <v>34</v>
      </c>
      <c r="F1" s="21" t="s">
        <v>35</v>
      </c>
      <c r="G1" s="21" t="s">
        <v>36</v>
      </c>
      <c r="H1" s="21" t="s">
        <v>37</v>
      </c>
      <c r="I1" s="21" t="s">
        <v>38</v>
      </c>
      <c r="J1" s="21" t="s">
        <v>0</v>
      </c>
      <c r="K1" s="21" t="s">
        <v>687</v>
      </c>
      <c r="L1" s="21" t="s">
        <v>39</v>
      </c>
      <c r="N1" s="35" t="s">
        <v>688</v>
      </c>
      <c r="O1" s="35"/>
      <c r="P1" s="35"/>
      <c r="R1" s="35" t="s">
        <v>773</v>
      </c>
      <c r="S1" s="35"/>
      <c r="T1" s="35"/>
    </row>
    <row r="2" spans="1:20" x14ac:dyDescent="0.2">
      <c r="A2" s="11" t="s">
        <v>40</v>
      </c>
      <c r="B2">
        <v>6.0479999999999999E-2</v>
      </c>
      <c r="C2">
        <v>3.8539409999999998</v>
      </c>
      <c r="D2">
        <v>6.3890000000000002E-2</v>
      </c>
      <c r="E2">
        <v>3.2490929999999998</v>
      </c>
      <c r="F2">
        <v>26302</v>
      </c>
      <c r="G2">
        <v>27788</v>
      </c>
      <c r="H2">
        <v>26302</v>
      </c>
      <c r="I2">
        <v>3853941</v>
      </c>
      <c r="J2" s="24" t="s">
        <v>41</v>
      </c>
      <c r="K2" s="24" t="s">
        <v>689</v>
      </c>
      <c r="L2" s="24" t="s">
        <v>42</v>
      </c>
      <c r="N2" s="23" t="s">
        <v>0</v>
      </c>
      <c r="O2" s="23" t="s">
        <v>674</v>
      </c>
      <c r="P2" s="23" t="s">
        <v>688</v>
      </c>
      <c r="R2" s="23" t="s">
        <v>0</v>
      </c>
      <c r="S2" s="23" t="s">
        <v>674</v>
      </c>
      <c r="T2" s="23" t="s">
        <v>688</v>
      </c>
    </row>
    <row r="3" spans="1:20" x14ac:dyDescent="0.2">
      <c r="A3" s="11" t="s">
        <v>43</v>
      </c>
      <c r="B3">
        <v>4.8360300000000001</v>
      </c>
      <c r="C3">
        <v>314.35922599999998</v>
      </c>
      <c r="D3">
        <v>0.50402000000000002</v>
      </c>
      <c r="E3">
        <v>32.588247000000003</v>
      </c>
      <c r="F3">
        <v>2103220</v>
      </c>
      <c r="G3">
        <v>219202</v>
      </c>
      <c r="H3">
        <v>2109284</v>
      </c>
      <c r="I3">
        <v>315255450</v>
      </c>
      <c r="J3" s="24" t="s">
        <v>41</v>
      </c>
      <c r="K3" s="24" t="s">
        <v>690</v>
      </c>
      <c r="L3" s="24" t="s">
        <v>42</v>
      </c>
      <c r="N3" s="25" t="s">
        <v>41</v>
      </c>
      <c r="O3" s="25" t="s">
        <v>15</v>
      </c>
      <c r="P3" s="25">
        <f>AVERAGE(F6,F11,F16,F21,F26,F31,F36,F41,F46)</f>
        <v>21221946.222222224</v>
      </c>
      <c r="R3" s="25" t="s">
        <v>41</v>
      </c>
      <c r="S3" s="25" t="s">
        <v>15</v>
      </c>
      <c r="T3" s="25">
        <f>SUM(F6,F11,F16,F21,F26,F31,F36,F41,F46)</f>
        <v>190997516</v>
      </c>
    </row>
    <row r="4" spans="1:20" x14ac:dyDescent="0.2">
      <c r="A4" s="11" t="s">
        <v>44</v>
      </c>
      <c r="B4">
        <v>0.27590999999999999</v>
      </c>
      <c r="C4">
        <v>17.924544000000001</v>
      </c>
      <c r="D4">
        <v>0.28090999999999999</v>
      </c>
      <c r="E4">
        <v>17.755154999999998</v>
      </c>
      <c r="F4">
        <v>119996</v>
      </c>
      <c r="G4">
        <v>122168</v>
      </c>
      <c r="H4">
        <v>210792</v>
      </c>
      <c r="I4">
        <v>31507624</v>
      </c>
      <c r="J4" s="24" t="s">
        <v>41</v>
      </c>
      <c r="K4" s="24" t="s">
        <v>691</v>
      </c>
      <c r="L4" s="24" t="s">
        <v>42</v>
      </c>
      <c r="N4" s="25" t="s">
        <v>41</v>
      </c>
      <c r="O4" s="25" t="s">
        <v>18</v>
      </c>
      <c r="P4" s="25">
        <f>AVERAGE(F261,F266,F271,F276,F281,F286,F291,F296,F301,F306)</f>
        <v>25983000.399999999</v>
      </c>
      <c r="R4" s="25" t="s">
        <v>41</v>
      </c>
      <c r="S4" s="25" t="s">
        <v>18</v>
      </c>
      <c r="T4" s="25">
        <f>SUM(F261,F266,F271,F276,F281,F286,F291,F296,F301,F306)</f>
        <v>259830004</v>
      </c>
    </row>
    <row r="5" spans="1:20" x14ac:dyDescent="0.2">
      <c r="A5" s="11" t="s">
        <v>45</v>
      </c>
      <c r="B5">
        <v>0.10156</v>
      </c>
      <c r="C5">
        <v>6.4168810000000001</v>
      </c>
      <c r="D5">
        <v>6.1990000000000003E-2</v>
      </c>
      <c r="E5">
        <v>3.2415859999999999</v>
      </c>
      <c r="F5">
        <v>44168</v>
      </c>
      <c r="G5">
        <v>26962</v>
      </c>
      <c r="H5">
        <v>71130</v>
      </c>
      <c r="I5">
        <v>9658467</v>
      </c>
      <c r="J5" s="24" t="s">
        <v>41</v>
      </c>
      <c r="K5" s="24" t="s">
        <v>692</v>
      </c>
      <c r="L5" s="24" t="s">
        <v>42</v>
      </c>
      <c r="N5" s="25" t="s">
        <v>41</v>
      </c>
      <c r="O5" s="25" t="s">
        <v>693</v>
      </c>
      <c r="P5" s="25">
        <f>AVERAGE(F6,F11,F16,F21,F26,F31,F36,F41,F46,F261,F266,F271,F276,F281,F286,F291,F296,F301,F306)</f>
        <v>23727764.210526317</v>
      </c>
      <c r="R5" s="25" t="s">
        <v>41</v>
      </c>
      <c r="S5" s="25" t="s">
        <v>693</v>
      </c>
      <c r="T5" s="25">
        <f>SUM(F6,F11,F16,F21,F26,F31,F36,F41,F46,F261,F266,F271,F276,F281,F286,F291,F296,F301,F306)</f>
        <v>450827520</v>
      </c>
    </row>
    <row r="6" spans="1:20" x14ac:dyDescent="0.2">
      <c r="A6" s="11" t="s">
        <v>46</v>
      </c>
      <c r="B6">
        <v>60.399329999999999</v>
      </c>
      <c r="C6">
        <v>3919.9927010000001</v>
      </c>
      <c r="D6">
        <v>0.32807999999999998</v>
      </c>
      <c r="E6">
        <v>20.372813000000001</v>
      </c>
      <c r="F6">
        <v>26268034</v>
      </c>
      <c r="G6">
        <v>142686</v>
      </c>
      <c r="H6">
        <v>26402466</v>
      </c>
      <c r="I6">
        <v>3939533453</v>
      </c>
      <c r="J6" s="24" t="s">
        <v>41</v>
      </c>
      <c r="K6" s="24" t="s">
        <v>694</v>
      </c>
      <c r="L6" s="24" t="s">
        <v>42</v>
      </c>
      <c r="N6" s="25" t="s">
        <v>88</v>
      </c>
      <c r="O6" s="25" t="s">
        <v>15</v>
      </c>
      <c r="P6" s="25">
        <f>AVERAGE(F51,F56,F61,F66,F71,F76,F81,F86,F91,F96)</f>
        <v>32522906.399999999</v>
      </c>
      <c r="R6" s="25" t="s">
        <v>88</v>
      </c>
      <c r="S6" s="25" t="s">
        <v>15</v>
      </c>
      <c r="T6" s="25">
        <f>SUM(F51,F56,F61,F66,F71,F76,F81,F86,F91,F96)</f>
        <v>325229064</v>
      </c>
    </row>
    <row r="7" spans="1:20" x14ac:dyDescent="0.2">
      <c r="A7" s="11" t="s">
        <v>47</v>
      </c>
      <c r="B7">
        <v>5.1339999999999997E-2</v>
      </c>
      <c r="C7">
        <v>3.92354</v>
      </c>
      <c r="D7">
        <v>6.1690000000000002E-2</v>
      </c>
      <c r="E7">
        <v>3.7763339999999999</v>
      </c>
      <c r="F7">
        <v>27106</v>
      </c>
      <c r="G7">
        <v>32570</v>
      </c>
      <c r="H7">
        <v>27106</v>
      </c>
      <c r="I7">
        <v>3923540</v>
      </c>
      <c r="J7" s="24" t="s">
        <v>41</v>
      </c>
      <c r="K7" s="24" t="s">
        <v>689</v>
      </c>
      <c r="L7" s="24" t="s">
        <v>15</v>
      </c>
      <c r="N7" s="25" t="s">
        <v>88</v>
      </c>
      <c r="O7" s="25" t="s">
        <v>18</v>
      </c>
      <c r="P7" s="25">
        <f>AVERAGE(F311,F316,F321,F326,F331,F336,F341,F351,F346,F356,F361,F366,F371)</f>
        <v>34370893.384615384</v>
      </c>
      <c r="R7" s="25" t="s">
        <v>88</v>
      </c>
      <c r="S7" s="25" t="s">
        <v>18</v>
      </c>
      <c r="T7" s="25">
        <f>SUM(F311,F316,F321,F326,F331,F336,F341,F351,F346,F356,F361,F366,F371)</f>
        <v>446821614</v>
      </c>
    </row>
    <row r="8" spans="1:20" x14ac:dyDescent="0.2">
      <c r="A8" s="11" t="s">
        <v>48</v>
      </c>
      <c r="B8">
        <v>4.5373200000000002</v>
      </c>
      <c r="C8">
        <v>356.78651000000002</v>
      </c>
      <c r="D8">
        <v>0.41022999999999998</v>
      </c>
      <c r="E8">
        <v>31.940646999999998</v>
      </c>
      <c r="F8">
        <v>2395488</v>
      </c>
      <c r="G8">
        <v>216582</v>
      </c>
      <c r="H8">
        <v>2402838</v>
      </c>
      <c r="I8">
        <v>357868426</v>
      </c>
      <c r="J8" s="24" t="s">
        <v>41</v>
      </c>
      <c r="K8" s="24" t="s">
        <v>690</v>
      </c>
      <c r="L8" s="24" t="s">
        <v>15</v>
      </c>
      <c r="N8" s="25" t="s">
        <v>88</v>
      </c>
      <c r="O8" s="25" t="s">
        <v>695</v>
      </c>
      <c r="P8" s="25">
        <f>AVERAGE(F521,F526,F531,F536,F541,F546,F551,F556)</f>
        <v>19916627</v>
      </c>
      <c r="R8" s="25" t="s">
        <v>88</v>
      </c>
      <c r="S8" s="25" t="s">
        <v>695</v>
      </c>
      <c r="T8" s="25">
        <f>SUM(F521,F526,F531,F536,F541,F546,F551,F556)</f>
        <v>159333016</v>
      </c>
    </row>
    <row r="9" spans="1:20" x14ac:dyDescent="0.2">
      <c r="A9" s="11" t="s">
        <v>49</v>
      </c>
      <c r="B9">
        <v>0.23377000000000001</v>
      </c>
      <c r="C9">
        <v>18.360208</v>
      </c>
      <c r="D9">
        <v>0.24284</v>
      </c>
      <c r="E9">
        <v>18.402957000000001</v>
      </c>
      <c r="F9">
        <v>123420</v>
      </c>
      <c r="G9">
        <v>128206</v>
      </c>
      <c r="H9">
        <v>217216</v>
      </c>
      <c r="I9">
        <v>32359505</v>
      </c>
      <c r="J9" s="24" t="s">
        <v>41</v>
      </c>
      <c r="K9" s="24" t="s">
        <v>691</v>
      </c>
      <c r="L9" s="24" t="s">
        <v>15</v>
      </c>
      <c r="N9" s="25" t="s">
        <v>88</v>
      </c>
      <c r="O9" s="25" t="s">
        <v>696</v>
      </c>
      <c r="P9" s="25">
        <f>AVERAGE(F51,F56,F61,F66,F71,F76,F81,F86,F91,F96,F311,F316,F321,F326,F331,F336,F341,F351,F346,F356,F361,F366,F371,F521,F526,F531,F536,F541,F546,F551,F556)</f>
        <v>30044635.290322579</v>
      </c>
      <c r="R9" s="25" t="s">
        <v>88</v>
      </c>
      <c r="S9" s="25" t="s">
        <v>696</v>
      </c>
      <c r="T9" s="25">
        <f>SUM(F51,F56,F61,F66,F71,F76,F81,F86,F91,F96,F311,F316,F321,F326,F331,F336,F341,F351,F346,F356,F361,F366,F371,F521,F526,F531,F536,F541,F546,F551,F556)</f>
        <v>931383694</v>
      </c>
    </row>
    <row r="10" spans="1:20" x14ac:dyDescent="0.2">
      <c r="A10" s="11" t="s">
        <v>50</v>
      </c>
      <c r="B10">
        <v>6.8419999999999995E-2</v>
      </c>
      <c r="C10">
        <v>5.092632</v>
      </c>
      <c r="D10">
        <v>5.883E-2</v>
      </c>
      <c r="E10">
        <v>3.6066790000000002</v>
      </c>
      <c r="F10">
        <v>36120</v>
      </c>
      <c r="G10">
        <v>31058</v>
      </c>
      <c r="H10">
        <v>67178</v>
      </c>
      <c r="I10">
        <v>8699311</v>
      </c>
      <c r="J10" s="24" t="s">
        <v>41</v>
      </c>
      <c r="K10" s="24" t="s">
        <v>692</v>
      </c>
      <c r="L10" s="24" t="s">
        <v>15</v>
      </c>
      <c r="N10" s="25" t="s">
        <v>139</v>
      </c>
      <c r="O10" s="25" t="s">
        <v>15</v>
      </c>
      <c r="P10" s="25">
        <f>AVERAGE(F101,F106,F111,F116,F121,F126,F131,F136)</f>
        <v>28974450.75</v>
      </c>
      <c r="R10" s="25" t="s">
        <v>139</v>
      </c>
      <c r="S10" s="25" t="s">
        <v>15</v>
      </c>
      <c r="T10" s="25">
        <f>SUM(F101,F106,F111,F116,F121,F126,F131,F136)</f>
        <v>231795606</v>
      </c>
    </row>
    <row r="11" spans="1:20" x14ac:dyDescent="0.2">
      <c r="A11" s="11" t="s">
        <v>51</v>
      </c>
      <c r="B11">
        <v>61.335009999999997</v>
      </c>
      <c r="C11">
        <v>4822.3310799999999</v>
      </c>
      <c r="D11">
        <v>0.26457999999999998</v>
      </c>
      <c r="E11">
        <v>19.528033000000001</v>
      </c>
      <c r="F11">
        <v>32381978</v>
      </c>
      <c r="G11">
        <v>139686</v>
      </c>
      <c r="H11">
        <v>32511934</v>
      </c>
      <c r="I11">
        <v>4840925577</v>
      </c>
      <c r="J11" s="24" t="s">
        <v>41</v>
      </c>
      <c r="K11" s="24" t="s">
        <v>694</v>
      </c>
      <c r="L11" s="24" t="s">
        <v>15</v>
      </c>
      <c r="N11" s="25" t="s">
        <v>139</v>
      </c>
      <c r="O11" s="25" t="s">
        <v>18</v>
      </c>
      <c r="P11" s="25">
        <f>AVERAGE(F376,F381,F386,F391,F396,F401,F406,F411,F416,F421,F426)</f>
        <v>20845040.90909091</v>
      </c>
      <c r="R11" s="25" t="s">
        <v>139</v>
      </c>
      <c r="S11" s="25" t="s">
        <v>18</v>
      </c>
      <c r="T11" s="25">
        <f>SUM(F376,F381,F386,F391,F396,F401,F406,F411,F416,F421,F426)</f>
        <v>229295450</v>
      </c>
    </row>
    <row r="12" spans="1:20" x14ac:dyDescent="0.2">
      <c r="A12" s="11" t="s">
        <v>52</v>
      </c>
      <c r="B12">
        <v>8.4640000000000007E-2</v>
      </c>
      <c r="C12">
        <v>4.0755429999999997</v>
      </c>
      <c r="D12">
        <v>9.461E-2</v>
      </c>
      <c r="E12">
        <v>4.372986</v>
      </c>
      <c r="F12">
        <v>27712</v>
      </c>
      <c r="G12">
        <v>30976</v>
      </c>
      <c r="H12">
        <v>27712</v>
      </c>
      <c r="I12">
        <v>4075543</v>
      </c>
      <c r="J12" s="24" t="s">
        <v>41</v>
      </c>
      <c r="K12" s="24" t="s">
        <v>689</v>
      </c>
      <c r="L12" s="24" t="s">
        <v>42</v>
      </c>
      <c r="N12" s="25" t="s">
        <v>139</v>
      </c>
      <c r="O12" s="25" t="s">
        <v>693</v>
      </c>
      <c r="P12" s="25">
        <f>AVERAGE(F101,F106,F111,F116,F121,F126,F131,F136,F376,F381,F386,F391,F396,F401,F406,F411,F416,F421,F426)</f>
        <v>24267950.315789472</v>
      </c>
      <c r="R12" s="25" t="s">
        <v>139</v>
      </c>
      <c r="S12" s="25" t="s">
        <v>693</v>
      </c>
      <c r="T12" s="25">
        <f>SUM(F101,F106,F111,F116,F121,F126,F131,F136,F376,F381,F386,F391,F396,F401,F406,F411,F416,F421,F426)</f>
        <v>461091056</v>
      </c>
    </row>
    <row r="13" spans="1:20" x14ac:dyDescent="0.2">
      <c r="A13" s="11" t="s">
        <v>53</v>
      </c>
      <c r="B13">
        <v>0.45274999999999999</v>
      </c>
      <c r="C13">
        <v>22.122118</v>
      </c>
      <c r="D13">
        <v>0.23082</v>
      </c>
      <c r="E13">
        <v>11.033847</v>
      </c>
      <c r="F13">
        <v>148234</v>
      </c>
      <c r="G13">
        <v>75572</v>
      </c>
      <c r="H13">
        <v>157702</v>
      </c>
      <c r="I13">
        <v>23532901</v>
      </c>
      <c r="J13" s="24" t="s">
        <v>41</v>
      </c>
      <c r="K13" s="24" t="s">
        <v>690</v>
      </c>
      <c r="L13" s="24" t="s">
        <v>42</v>
      </c>
      <c r="N13" s="25" t="s">
        <v>180</v>
      </c>
      <c r="O13" s="25" t="s">
        <v>15</v>
      </c>
      <c r="P13" s="25">
        <f>AVERAGE(F141,F146,F151,F156,F161,F166,F171,F176,F181)</f>
        <v>29536681.555555556</v>
      </c>
      <c r="R13" s="25" t="s">
        <v>180</v>
      </c>
      <c r="S13" s="25" t="s">
        <v>15</v>
      </c>
      <c r="T13" s="25">
        <f>SUM(F141,F146,F151,F156,F161,F166,F171,F176,F181)</f>
        <v>265830134</v>
      </c>
    </row>
    <row r="14" spans="1:20" x14ac:dyDescent="0.2">
      <c r="A14" s="11" t="s">
        <v>54</v>
      </c>
      <c r="B14">
        <v>3.0137200000000002</v>
      </c>
      <c r="C14">
        <v>147.366647</v>
      </c>
      <c r="D14">
        <v>4.8212000000000002</v>
      </c>
      <c r="E14">
        <v>235.22805399999999</v>
      </c>
      <c r="F14">
        <v>986712</v>
      </c>
      <c r="G14">
        <v>1578492</v>
      </c>
      <c r="H14">
        <v>992936</v>
      </c>
      <c r="I14">
        <v>148287713</v>
      </c>
      <c r="J14" s="24" t="s">
        <v>41</v>
      </c>
      <c r="K14" s="24" t="s">
        <v>691</v>
      </c>
      <c r="L14" s="24" t="s">
        <v>42</v>
      </c>
      <c r="N14" s="25" t="s">
        <v>180</v>
      </c>
      <c r="O14" s="25" t="s">
        <v>697</v>
      </c>
      <c r="P14" s="25">
        <f>AVERAGE(F561,F566)</f>
        <v>35284447</v>
      </c>
      <c r="R14" s="25" t="s">
        <v>180</v>
      </c>
      <c r="S14" s="25" t="s">
        <v>697</v>
      </c>
      <c r="T14" s="25">
        <f>SUM(F561,F566)</f>
        <v>70568894</v>
      </c>
    </row>
    <row r="15" spans="1:20" x14ac:dyDescent="0.2">
      <c r="A15" s="11" t="s">
        <v>55</v>
      </c>
      <c r="B15">
        <v>0.22894</v>
      </c>
      <c r="C15">
        <v>11.028843999999999</v>
      </c>
      <c r="D15">
        <v>0.14892</v>
      </c>
      <c r="E15">
        <v>6.6893669999999998</v>
      </c>
      <c r="F15">
        <v>74956</v>
      </c>
      <c r="G15">
        <v>48756</v>
      </c>
      <c r="H15">
        <v>123712</v>
      </c>
      <c r="I15">
        <v>17718211</v>
      </c>
      <c r="J15" s="24" t="s">
        <v>41</v>
      </c>
      <c r="K15" s="24" t="s">
        <v>692</v>
      </c>
      <c r="L15" s="24" t="s">
        <v>42</v>
      </c>
      <c r="N15" s="25" t="s">
        <v>180</v>
      </c>
      <c r="O15" s="25" t="s">
        <v>693</v>
      </c>
      <c r="P15" s="25">
        <f>AVERAGE(F141,F146,F151,F156,F161,F166,F171,F176,F181,F561,F566)</f>
        <v>30581729.818181816</v>
      </c>
      <c r="R15" s="25" t="s">
        <v>180</v>
      </c>
      <c r="S15" s="25" t="s">
        <v>693</v>
      </c>
      <c r="T15" s="25">
        <f>SUM(F141,F146,F151,F156,F161,F166,F171,F176,F181,F561,F566)</f>
        <v>336399028</v>
      </c>
    </row>
    <row r="16" spans="1:20" x14ac:dyDescent="0.2">
      <c r="A16" s="11" t="s">
        <v>56</v>
      </c>
      <c r="B16">
        <v>61.21998</v>
      </c>
      <c r="C16">
        <v>2983.9723650000001</v>
      </c>
      <c r="D16">
        <v>4.9873000000000003</v>
      </c>
      <c r="E16">
        <v>243.017706</v>
      </c>
      <c r="F16">
        <v>20043808</v>
      </c>
      <c r="G16">
        <v>1632872</v>
      </c>
      <c r="H16">
        <v>21652684</v>
      </c>
      <c r="I16">
        <v>3223910761</v>
      </c>
      <c r="J16" s="24" t="s">
        <v>41</v>
      </c>
      <c r="K16" s="24" t="s">
        <v>694</v>
      </c>
      <c r="L16" s="24" t="s">
        <v>42</v>
      </c>
      <c r="N16" s="25" t="s">
        <v>226</v>
      </c>
      <c r="O16" s="25" t="s">
        <v>15</v>
      </c>
      <c r="P16" s="25">
        <f>AVERAGE(F186,F191,F196,F201,F206,F211,F431)</f>
        <v>13937885.142857144</v>
      </c>
      <c r="R16" s="25" t="s">
        <v>226</v>
      </c>
      <c r="S16" s="25" t="s">
        <v>15</v>
      </c>
      <c r="T16" s="25">
        <f>SUM(F186,F191,F196,F201,F206,F211,F431)</f>
        <v>97565196</v>
      </c>
    </row>
    <row r="17" spans="1:20" x14ac:dyDescent="0.2">
      <c r="A17" s="11" t="s">
        <v>57</v>
      </c>
      <c r="B17">
        <v>6.1830000000000003E-2</v>
      </c>
      <c r="C17">
        <v>3.6227100000000001</v>
      </c>
      <c r="D17">
        <v>5.7450000000000001E-2</v>
      </c>
      <c r="E17">
        <v>2.717419</v>
      </c>
      <c r="F17">
        <v>24822</v>
      </c>
      <c r="G17">
        <v>23062</v>
      </c>
      <c r="H17">
        <v>24822</v>
      </c>
      <c r="I17">
        <v>3622710</v>
      </c>
      <c r="J17" s="24" t="s">
        <v>41</v>
      </c>
      <c r="K17" s="24" t="s">
        <v>689</v>
      </c>
      <c r="L17" s="24" t="s">
        <v>42</v>
      </c>
      <c r="N17" s="25" t="s">
        <v>226</v>
      </c>
      <c r="O17" s="25" t="s">
        <v>18</v>
      </c>
      <c r="P17" s="25">
        <f>AVERAGE(F431,F441,F436,F446,F451,F456,F461,F466,F471,F476,F481)</f>
        <v>19933232.363636363</v>
      </c>
      <c r="R17" s="25" t="s">
        <v>226</v>
      </c>
      <c r="S17" s="25" t="s">
        <v>18</v>
      </c>
      <c r="T17" s="25">
        <f>SUM(F431,F441,F436,F446,F451,F456,F461,F466,F471,F476,F481)</f>
        <v>219265556</v>
      </c>
    </row>
    <row r="18" spans="1:20" x14ac:dyDescent="0.2">
      <c r="A18" s="11" t="s">
        <v>58</v>
      </c>
      <c r="B18">
        <v>10.454940000000001</v>
      </c>
      <c r="C18">
        <v>626.15918599999998</v>
      </c>
      <c r="D18">
        <v>0.97024999999999995</v>
      </c>
      <c r="E18">
        <v>57.823362000000003</v>
      </c>
      <c r="F18">
        <v>4197264</v>
      </c>
      <c r="G18">
        <v>389518</v>
      </c>
      <c r="H18">
        <v>4202598</v>
      </c>
      <c r="I18">
        <v>626939475</v>
      </c>
      <c r="J18" s="24" t="s">
        <v>41</v>
      </c>
      <c r="K18" s="24" t="s">
        <v>690</v>
      </c>
      <c r="L18" s="24" t="s">
        <v>42</v>
      </c>
      <c r="N18" s="25" t="s">
        <v>226</v>
      </c>
      <c r="O18" s="25" t="s">
        <v>693</v>
      </c>
      <c r="P18" s="25">
        <f>AVERAGE(F186,F191,F196,F201,F206,F211,F431,F431,F441,F436,F446,F451,F456,F461,F466,F471,F476,F481)</f>
        <v>17601708.444444444</v>
      </c>
      <c r="R18" s="25" t="s">
        <v>226</v>
      </c>
      <c r="S18" s="25" t="s">
        <v>693</v>
      </c>
      <c r="T18" s="25">
        <f>SUM(F186,F191,F196,F201,F206,F211,F431,F431,F441,F436,F446,F451,F456,F461,F466,F471,F476,F481)</f>
        <v>316830752</v>
      </c>
    </row>
    <row r="19" spans="1:20" x14ac:dyDescent="0.2">
      <c r="A19" s="11" t="s">
        <v>59</v>
      </c>
      <c r="B19">
        <v>0.54264000000000001</v>
      </c>
      <c r="C19">
        <v>32.484015999999997</v>
      </c>
      <c r="D19">
        <v>0.54734000000000005</v>
      </c>
      <c r="E19">
        <v>32.266348999999998</v>
      </c>
      <c r="F19">
        <v>217848</v>
      </c>
      <c r="G19">
        <v>219738</v>
      </c>
      <c r="H19">
        <v>390976</v>
      </c>
      <c r="I19">
        <v>58355205</v>
      </c>
      <c r="J19" s="24" t="s">
        <v>41</v>
      </c>
      <c r="K19" s="24" t="s">
        <v>691</v>
      </c>
      <c r="L19" s="24" t="s">
        <v>42</v>
      </c>
      <c r="N19" s="25" t="s">
        <v>528</v>
      </c>
      <c r="O19" s="25" t="s">
        <v>18</v>
      </c>
      <c r="P19" s="25">
        <f>AVERAGE(F486,F491,F496,F501,F506,F511,F516)</f>
        <v>29214585.428571429</v>
      </c>
      <c r="R19" s="25" t="s">
        <v>528</v>
      </c>
      <c r="S19" s="25" t="s">
        <v>18</v>
      </c>
      <c r="T19" s="25">
        <f>SUM(F486,F491,F496,F501,F506,F511,F516)</f>
        <v>204502098</v>
      </c>
    </row>
    <row r="20" spans="1:20" x14ac:dyDescent="0.2">
      <c r="A20" s="11" t="s">
        <v>60</v>
      </c>
      <c r="B20">
        <v>0.11129</v>
      </c>
      <c r="C20">
        <v>6.4599970000000004</v>
      </c>
      <c r="D20">
        <v>7.2169999999999998E-2</v>
      </c>
      <c r="E20">
        <v>3.6114839999999999</v>
      </c>
      <c r="F20">
        <v>44680</v>
      </c>
      <c r="G20">
        <v>28974</v>
      </c>
      <c r="H20">
        <v>73654</v>
      </c>
      <c r="I20">
        <v>10071481</v>
      </c>
      <c r="J20" s="24" t="s">
        <v>41</v>
      </c>
      <c r="K20" s="24" t="s">
        <v>692</v>
      </c>
      <c r="L20" s="24" t="s">
        <v>42</v>
      </c>
      <c r="N20" s="25" t="s">
        <v>257</v>
      </c>
      <c r="O20" s="25" t="s">
        <v>15</v>
      </c>
      <c r="P20" s="25">
        <f>AVERAGE(F216,F221,F226,F236,F231,F241,F246,F251,F256)</f>
        <v>18842949.777777776</v>
      </c>
      <c r="R20" s="25" t="s">
        <v>257</v>
      </c>
      <c r="S20" s="25" t="s">
        <v>15</v>
      </c>
      <c r="T20" s="25">
        <f>SUM(F216,F221,F226,F236,F231,F241,F246,F251,F256)</f>
        <v>169586548</v>
      </c>
    </row>
    <row r="21" spans="1:20" x14ac:dyDescent="0.2">
      <c r="A21" s="11" t="s">
        <v>61</v>
      </c>
      <c r="B21">
        <v>51.57497</v>
      </c>
      <c r="C21">
        <v>3085.5751009999999</v>
      </c>
      <c r="D21">
        <v>0.60060000000000002</v>
      </c>
      <c r="E21">
        <v>34.986790999999997</v>
      </c>
      <c r="F21">
        <v>20705396</v>
      </c>
      <c r="G21">
        <v>241120</v>
      </c>
      <c r="H21">
        <v>20936720</v>
      </c>
      <c r="I21">
        <v>3119487544</v>
      </c>
      <c r="J21" s="24" t="s">
        <v>41</v>
      </c>
      <c r="K21" s="24" t="s">
        <v>694</v>
      </c>
      <c r="L21" s="24" t="s">
        <v>42</v>
      </c>
      <c r="N21" s="25" t="s">
        <v>698</v>
      </c>
      <c r="O21" s="25" t="s">
        <v>696</v>
      </c>
      <c r="P21" s="25">
        <f>AVERAGE(F2,F7,F12,F17,F22,F27,F37,F32,F42,F47,F52,F62,F57,F67,F72,F77,F82,F87,F92,F97,F102,F107,F112,F117,F122,F127,F132,F137,F142,F147,F152,F157,F162,F167,F172,F177,F182,F187,F192,F197,F202,F207,F212,F217,F222,F227,F232,F237,F242,F247,F252,F257,F262,F267,F272,F277,F282,F287,F292,F297,F302,F307,F312,F317,F322,F327,F332,F337,F342,F347,F352,F357,F362,F367,F372,F377,F382,F387,F392,F397,F407,F402,F412,F417,F422,F427,F432,F437,F442,F447,F452,F457,F462,F467,F472,F477,F482,F487,F492,F497,F502,F507,F512,F517,F522,F527,F537,F532,F542,F547,F552,F557,F562)</f>
        <v>1515014.2477876106</v>
      </c>
      <c r="R21" s="25" t="s">
        <v>698</v>
      </c>
      <c r="S21" s="25" t="s">
        <v>696</v>
      </c>
      <c r="T21" s="25">
        <f>SUM(F2,F7,F12,F17,F22,F27,F37,F32,F42,F47,F52,F62,F57,F67,F72,F77,F82,F87,F92,F97,F102,F107,F112,F117,F122,F127,F132,F137,F142,F147,F152,F157,F162,F167,F172,F177,F182,F187,F192,F197,F202,F207,F212,F217,F222,F227,F232,F237,F242,F247,F252,F257,F262,F267,F272,F277,F282,F287,F292,F297,F302,F307,F312,F317,F322,F327,F332,F337,F342,F347,F352,F357,F362,F367,F372,F377,F382,F387,F392,F397,F407,F402,F412,F417,F422,F427,F432,F437,F442,F447,F452,F457,F462,F467,F472,F477,F482,F487,F492,F497,F502,F507,F512,F517,F522,F527,F537,F532,F542,F547,F552,F557,F562)</f>
        <v>171196610</v>
      </c>
    </row>
    <row r="22" spans="1:20" x14ac:dyDescent="0.2">
      <c r="A22" s="11" t="s">
        <v>62</v>
      </c>
      <c r="B22">
        <v>0.11321000000000001</v>
      </c>
      <c r="C22">
        <v>5.4015510000000004</v>
      </c>
      <c r="D22">
        <v>0.16744999999999999</v>
      </c>
      <c r="E22">
        <v>7.9656929999999999</v>
      </c>
      <c r="F22">
        <v>36922</v>
      </c>
      <c r="G22">
        <v>54608</v>
      </c>
      <c r="H22">
        <v>36922</v>
      </c>
      <c r="I22">
        <v>5401551</v>
      </c>
      <c r="J22" s="24" t="s">
        <v>41</v>
      </c>
      <c r="K22" s="24" t="s">
        <v>689</v>
      </c>
      <c r="L22" s="24" t="s">
        <v>15</v>
      </c>
      <c r="N22" s="25" t="s">
        <v>699</v>
      </c>
      <c r="O22" s="25" t="s">
        <v>696</v>
      </c>
      <c r="P22" s="25">
        <f>AVERAGE(F3,F8,F13,F18,F23,F28,F33,F38,F43,F48,F53,F58,F63,F68,F73,F78,F83,F88,F93,F98,F103,F108,F113,F118,F123,F128,F133,F138,F143,F148,F153,F158,F163,F168,F173,F178,F183,F188,F193,F198,F203,F208,F213,F218,F223,F228,F233,F238,F243,F248,F253,F258,F263,F268,F273,F278,F283,F288,F293,F298,F303,F308,F313,F318,F323,F328,F333,F338,F343,F348,F353,F358,F363,F368,F373,F378,F383,F388,F393,F398,F403,F408,F413,F418,F423,F428,F433,F438,F443,F448,F453,F458,F463,F468,F473,F478,F483,F488,F493,F498,F503,F508,F513,F518,F523,F528,F533,F538,F543,F548,F553,F558,F563)</f>
        <v>1153644.7433628319</v>
      </c>
      <c r="R22" s="25" t="s">
        <v>699</v>
      </c>
      <c r="S22" s="25" t="s">
        <v>696</v>
      </c>
      <c r="T22" s="25">
        <f t="shared" ref="T22:T24" si="0">SUM(F3,F8,F13,F18,F23,F28,F38,F33,F43,F48,F53,F63,F58,F68,F73,F78,F83,F88,F93,F98,F103,F108,F113,F118,F123,F128,F133,F138,F143,F148,F153,F158,F163,F168,F173,F178,F183,F188,F193,F198,F203,F208,F213,F218,F223,F228,F233,F238,F243,F248,F253,F258,F263,F268,F273,F278,F283,F288,F293,F298,F303,F308,F313,F318,F323,F328,F333,F338,F343,F348,F353,F358,F363,F368,F373,F378,F383,F388,F393,F398,F408,F403,F413,F418,F423,F428,F433,F438,F443,F448,F453,F458,F463,F468,F473,F478,F483,F488,F493,F498,F503,F508,F513,F518,F523,F528,F538,F533,F543,F548,F553,F558,F563)</f>
        <v>130361856</v>
      </c>
    </row>
    <row r="23" spans="1:20" x14ac:dyDescent="0.2">
      <c r="A23" s="11" t="s">
        <v>63</v>
      </c>
      <c r="B23">
        <v>17.690020000000001</v>
      </c>
      <c r="C23">
        <v>862.52802099999997</v>
      </c>
      <c r="D23">
        <v>1.06792</v>
      </c>
      <c r="E23">
        <v>51.882067999999997</v>
      </c>
      <c r="F23">
        <v>5769134</v>
      </c>
      <c r="G23">
        <v>348274</v>
      </c>
      <c r="H23">
        <v>5789086</v>
      </c>
      <c r="I23">
        <v>865508028</v>
      </c>
      <c r="J23" s="24" t="s">
        <v>41</v>
      </c>
      <c r="K23" s="24" t="s">
        <v>690</v>
      </c>
      <c r="L23" s="24" t="s">
        <v>15</v>
      </c>
      <c r="N23" s="25" t="s">
        <v>700</v>
      </c>
      <c r="O23" s="25" t="s">
        <v>696</v>
      </c>
      <c r="P23" s="25">
        <f>AVERAGE(F4,F9,F14,F19,F24,F29,F34,F39,F44,F49,F54,F59,F64,F69,F74,F79,F84,F89,F94,F99,F104,F109,F114,F119,F124,F129,F134,F139,F144,F149,F154,F159,F164,F169,F174,F179,F184,F189,F194,F199,F204,F209,F214,F219,F224,F229,F234,F239,F244,F249,F254,F259,F264,F269,F274,F279,F284,F289,F294,F299,F304,F309,F314,F319,F324,F329,F334,F339,F344,F349,F354,F359,F364,F369,F374,F379,F384,F389,F394,F399,F404,F409,F414,F419,F424,F429,F434,F439,F444,F449,F454,F459,F464,F469,F474,F479,F484,F489,F494,F499,F504,F509,F514,F519,F524,F529,F534,F539,F544,F549,F554,F559,F564)</f>
        <v>4691522.6017699111</v>
      </c>
      <c r="R23" s="25" t="s">
        <v>700</v>
      </c>
      <c r="S23" s="25" t="s">
        <v>696</v>
      </c>
      <c r="T23" s="25">
        <f t="shared" si="0"/>
        <v>530142054</v>
      </c>
    </row>
    <row r="24" spans="1:20" x14ac:dyDescent="0.2">
      <c r="A24" s="11" t="s">
        <v>64</v>
      </c>
      <c r="B24">
        <v>3.6729699999999998</v>
      </c>
      <c r="C24">
        <v>179.11134999999999</v>
      </c>
      <c r="D24">
        <v>8.8908199999999997</v>
      </c>
      <c r="E24">
        <v>433.16382099999998</v>
      </c>
      <c r="F24">
        <v>1197842</v>
      </c>
      <c r="G24">
        <v>2899506</v>
      </c>
      <c r="H24">
        <v>1288816</v>
      </c>
      <c r="I24">
        <v>192700630</v>
      </c>
      <c r="J24" s="24" t="s">
        <v>41</v>
      </c>
      <c r="K24" s="24" t="s">
        <v>691</v>
      </c>
      <c r="L24" s="24" t="s">
        <v>15</v>
      </c>
      <c r="N24" s="25" t="s">
        <v>701</v>
      </c>
      <c r="O24" s="25" t="s">
        <v>696</v>
      </c>
      <c r="P24" s="25">
        <f>AVERAGE(F5,F10,F15,F20,F25,F30,F35,F40,F45,F50,F55,F60,F65,F70,F75,F80,F85,F90,F95,F100,F105,F110,F115,F120,F125,F130,F135,F140,F145,F150,F155,F160,F165,F170,F175,F180,F185,F190,F195,F200,F205,F210,F215,F220,F225,F230,F235,F240,F245,F250,F255,F260,F265,F270,F275,F280,F285,F290,F295,F300,F305,F310,F315,F320,F325,F330,F335,F340,F345,F350,F355,F360,F365,F370,F375,F380,F385,F390,F395,F400,F405,F410,F415,F420,F425,F430,F435,F440,F445,F450,F455,F460,F465,F470,F475,F480,F485,F490,F495,F500,F505,F510,F515,F520,F525,F530,F535,F540,F545,F550,F555,F560,F565)</f>
        <v>1197774.4778761063</v>
      </c>
      <c r="R24" s="25" t="s">
        <v>701</v>
      </c>
      <c r="S24" s="25" t="s">
        <v>696</v>
      </c>
      <c r="T24" s="25">
        <f t="shared" si="0"/>
        <v>135348516</v>
      </c>
    </row>
    <row r="25" spans="1:20" x14ac:dyDescent="0.2">
      <c r="A25" s="11" t="s">
        <v>65</v>
      </c>
      <c r="B25">
        <v>0.19188</v>
      </c>
      <c r="C25">
        <v>9.2207460000000001</v>
      </c>
      <c r="D25">
        <v>0.19591</v>
      </c>
      <c r="E25">
        <v>9.3306900000000006</v>
      </c>
      <c r="F25">
        <v>62578</v>
      </c>
      <c r="G25">
        <v>63892</v>
      </c>
      <c r="H25">
        <v>126470</v>
      </c>
      <c r="I25">
        <v>18551436</v>
      </c>
      <c r="J25" s="24" t="s">
        <v>41</v>
      </c>
      <c r="K25" s="24" t="s">
        <v>692</v>
      </c>
      <c r="L25" s="24" t="s">
        <v>15</v>
      </c>
      <c r="N25" s="24" t="s">
        <v>774</v>
      </c>
      <c r="O25" s="24" t="s">
        <v>696</v>
      </c>
      <c r="P25" s="25">
        <f>AVERAGE(P5,P9,P12,P15,P18,P19,P20)</f>
        <v>24897331.897944834</v>
      </c>
      <c r="R25" s="25" t="s">
        <v>775</v>
      </c>
      <c r="S25" s="25" t="s">
        <v>696</v>
      </c>
      <c r="T25" s="25">
        <f>SUM(T5,T9,T12,T15,T18,T19,T20)</f>
        <v>2870620696</v>
      </c>
    </row>
    <row r="26" spans="1:20" x14ac:dyDescent="0.2">
      <c r="A26" s="11" t="s">
        <v>66</v>
      </c>
      <c r="B26">
        <v>45.486420000000003</v>
      </c>
      <c r="C26">
        <v>2215.7252159999998</v>
      </c>
      <c r="D26">
        <v>9.2797499999999999</v>
      </c>
      <c r="E26">
        <v>451.89620100000002</v>
      </c>
      <c r="F26">
        <v>14834196</v>
      </c>
      <c r="G26">
        <v>3026344</v>
      </c>
      <c r="H26">
        <v>17838726</v>
      </c>
      <c r="I26">
        <v>2664525858</v>
      </c>
      <c r="J26" s="24" t="s">
        <v>41</v>
      </c>
      <c r="K26" s="24" t="s">
        <v>694</v>
      </c>
      <c r="L26" s="24" t="s">
        <v>15</v>
      </c>
    </row>
    <row r="27" spans="1:20" x14ac:dyDescent="0.2">
      <c r="A27" s="11" t="s">
        <v>67</v>
      </c>
      <c r="B27">
        <v>9.289E-2</v>
      </c>
      <c r="C27">
        <v>4.9902439999999997</v>
      </c>
      <c r="D27">
        <v>0.14852000000000001</v>
      </c>
      <c r="E27">
        <v>7.7760280000000002</v>
      </c>
      <c r="F27">
        <v>33830</v>
      </c>
      <c r="G27">
        <v>54092</v>
      </c>
      <c r="H27">
        <v>33830</v>
      </c>
      <c r="I27">
        <v>4990244</v>
      </c>
      <c r="J27" s="24" t="s">
        <v>41</v>
      </c>
      <c r="K27" s="24" t="s">
        <v>689</v>
      </c>
      <c r="L27" s="24" t="s">
        <v>42</v>
      </c>
    </row>
    <row r="28" spans="1:20" x14ac:dyDescent="0.2">
      <c r="A28" s="11" t="s">
        <v>68</v>
      </c>
      <c r="B28">
        <v>1.4155800000000001</v>
      </c>
      <c r="C28">
        <v>77.004701999999995</v>
      </c>
      <c r="D28">
        <v>0.52373999999999998</v>
      </c>
      <c r="E28">
        <v>28.176860000000001</v>
      </c>
      <c r="F28">
        <v>515572</v>
      </c>
      <c r="G28">
        <v>190754</v>
      </c>
      <c r="H28">
        <v>534634</v>
      </c>
      <c r="I28">
        <v>79854569</v>
      </c>
      <c r="J28" s="24" t="s">
        <v>41</v>
      </c>
      <c r="K28" s="24" t="s">
        <v>690</v>
      </c>
      <c r="L28" s="24" t="s">
        <v>42</v>
      </c>
    </row>
    <row r="29" spans="1:20" x14ac:dyDescent="0.2">
      <c r="A29" s="11" t="s">
        <v>69</v>
      </c>
      <c r="B29">
        <v>6.4147100000000004</v>
      </c>
      <c r="C29">
        <v>349.30488000000003</v>
      </c>
      <c r="D29">
        <v>12.11501</v>
      </c>
      <c r="E29">
        <v>658.81877699999995</v>
      </c>
      <c r="F29">
        <v>2336324</v>
      </c>
      <c r="G29">
        <v>4412450</v>
      </c>
      <c r="H29">
        <v>2352004</v>
      </c>
      <c r="I29">
        <v>351634855</v>
      </c>
      <c r="J29" s="24" t="s">
        <v>41</v>
      </c>
      <c r="K29" s="24" t="s">
        <v>691</v>
      </c>
      <c r="L29" s="24" t="s">
        <v>42</v>
      </c>
    </row>
    <row r="30" spans="1:20" x14ac:dyDescent="0.2">
      <c r="A30" s="11" t="s">
        <v>70</v>
      </c>
      <c r="B30">
        <v>0.24934000000000001</v>
      </c>
      <c r="C30">
        <v>13.470359999999999</v>
      </c>
      <c r="D30">
        <v>0.27010000000000001</v>
      </c>
      <c r="E30">
        <v>14.305747999999999</v>
      </c>
      <c r="F30">
        <v>90814</v>
      </c>
      <c r="G30">
        <v>98374</v>
      </c>
      <c r="H30">
        <v>189188</v>
      </c>
      <c r="I30">
        <v>27776108</v>
      </c>
      <c r="J30" s="24" t="s">
        <v>41</v>
      </c>
      <c r="K30" s="24" t="s">
        <v>692</v>
      </c>
      <c r="L30" s="24" t="s">
        <v>42</v>
      </c>
    </row>
    <row r="31" spans="1:20" x14ac:dyDescent="0.2">
      <c r="A31" s="11" t="s">
        <v>71</v>
      </c>
      <c r="B31">
        <v>57.496569999999998</v>
      </c>
      <c r="C31">
        <v>3123.5861209999998</v>
      </c>
      <c r="D31">
        <v>12.470420000000001</v>
      </c>
      <c r="E31">
        <v>677.94367499999998</v>
      </c>
      <c r="F31">
        <v>20941030</v>
      </c>
      <c r="G31">
        <v>4541898</v>
      </c>
      <c r="H31">
        <v>25437484</v>
      </c>
      <c r="I31">
        <v>3795076522</v>
      </c>
      <c r="J31" s="24" t="s">
        <v>41</v>
      </c>
      <c r="K31" s="24" t="s">
        <v>694</v>
      </c>
      <c r="L31" s="24" t="s">
        <v>42</v>
      </c>
    </row>
    <row r="32" spans="1:20" x14ac:dyDescent="0.2">
      <c r="A32" s="11" t="s">
        <v>72</v>
      </c>
      <c r="B32">
        <v>7.5469999999999995E-2</v>
      </c>
      <c r="C32">
        <v>3.3260519999999998</v>
      </c>
      <c r="D32">
        <v>0.12556999999999999</v>
      </c>
      <c r="E32">
        <v>5.4129550000000002</v>
      </c>
      <c r="F32">
        <v>22836</v>
      </c>
      <c r="G32">
        <v>37998</v>
      </c>
      <c r="H32">
        <v>22836</v>
      </c>
      <c r="I32">
        <v>3326052</v>
      </c>
      <c r="J32" s="24" t="s">
        <v>41</v>
      </c>
      <c r="K32" s="24" t="s">
        <v>689</v>
      </c>
      <c r="L32" s="24" t="s">
        <v>15</v>
      </c>
    </row>
    <row r="33" spans="1:12" x14ac:dyDescent="0.2">
      <c r="A33" s="11" t="s">
        <v>73</v>
      </c>
      <c r="B33">
        <v>5.1344799999999999</v>
      </c>
      <c r="C33">
        <v>231.85902300000001</v>
      </c>
      <c r="D33">
        <v>0.50758999999999999</v>
      </c>
      <c r="E33">
        <v>22.626486</v>
      </c>
      <c r="F33">
        <v>1553702</v>
      </c>
      <c r="G33">
        <v>153598</v>
      </c>
      <c r="H33">
        <v>1565830</v>
      </c>
      <c r="I33">
        <v>233667450</v>
      </c>
      <c r="J33" s="24" t="s">
        <v>41</v>
      </c>
      <c r="K33" s="24" t="s">
        <v>690</v>
      </c>
      <c r="L33" s="24" t="s">
        <v>15</v>
      </c>
    </row>
    <row r="34" spans="1:12" x14ac:dyDescent="0.2">
      <c r="A34" s="11" t="s">
        <v>74</v>
      </c>
      <c r="B34">
        <v>2.63144</v>
      </c>
      <c r="C34">
        <v>118.879593</v>
      </c>
      <c r="D34">
        <v>4.3990099999999996</v>
      </c>
      <c r="E34">
        <v>198.192283</v>
      </c>
      <c r="F34">
        <v>796278</v>
      </c>
      <c r="G34">
        <v>1331148</v>
      </c>
      <c r="H34">
        <v>825250</v>
      </c>
      <c r="I34">
        <v>123197274</v>
      </c>
      <c r="J34" s="24" t="s">
        <v>41</v>
      </c>
      <c r="K34" s="24" t="s">
        <v>691</v>
      </c>
      <c r="L34" s="24" t="s">
        <v>15</v>
      </c>
    </row>
    <row r="35" spans="1:12" x14ac:dyDescent="0.2">
      <c r="A35" s="11" t="s">
        <v>75</v>
      </c>
      <c r="B35">
        <v>0.20441000000000001</v>
      </c>
      <c r="C35">
        <v>9.1503160000000001</v>
      </c>
      <c r="D35">
        <v>0.15373000000000001</v>
      </c>
      <c r="E35">
        <v>6.6173159999999998</v>
      </c>
      <c r="F35">
        <v>61854</v>
      </c>
      <c r="G35">
        <v>46520</v>
      </c>
      <c r="H35">
        <v>108374</v>
      </c>
      <c r="I35">
        <v>15767632</v>
      </c>
      <c r="J35" s="24" t="s">
        <v>41</v>
      </c>
      <c r="K35" s="24" t="s">
        <v>692</v>
      </c>
      <c r="L35" s="24" t="s">
        <v>15</v>
      </c>
    </row>
    <row r="36" spans="1:12" x14ac:dyDescent="0.2">
      <c r="A36" s="11" t="s">
        <v>76</v>
      </c>
      <c r="B36">
        <v>60.212220000000002</v>
      </c>
      <c r="C36">
        <v>2716.2597059999998</v>
      </c>
      <c r="D36">
        <v>4.6461499999999996</v>
      </c>
      <c r="E36">
        <v>209.14962600000001</v>
      </c>
      <c r="F36">
        <v>18220312</v>
      </c>
      <c r="G36">
        <v>1405932</v>
      </c>
      <c r="H36">
        <v>19608038</v>
      </c>
      <c r="I36">
        <v>2922963356</v>
      </c>
      <c r="J36" s="24" t="s">
        <v>41</v>
      </c>
      <c r="K36" s="24" t="s">
        <v>694</v>
      </c>
      <c r="L36" s="24" t="s">
        <v>15</v>
      </c>
    </row>
    <row r="37" spans="1:12" x14ac:dyDescent="0.2">
      <c r="A37" s="11" t="s">
        <v>77</v>
      </c>
      <c r="B37">
        <v>0.12199</v>
      </c>
      <c r="C37">
        <v>6.244656</v>
      </c>
      <c r="D37">
        <v>0.18009</v>
      </c>
      <c r="E37">
        <v>8.6040449999999993</v>
      </c>
      <c r="F37">
        <v>42282</v>
      </c>
      <c r="G37">
        <v>62418</v>
      </c>
      <c r="H37">
        <v>42282</v>
      </c>
      <c r="I37">
        <v>6244656</v>
      </c>
      <c r="J37" s="24" t="s">
        <v>41</v>
      </c>
      <c r="K37" s="24" t="s">
        <v>689</v>
      </c>
      <c r="L37" s="24" t="s">
        <v>42</v>
      </c>
    </row>
    <row r="38" spans="1:12" x14ac:dyDescent="0.2">
      <c r="A38" s="11" t="s">
        <v>78</v>
      </c>
      <c r="B38">
        <v>0.92442999999999997</v>
      </c>
      <c r="C38">
        <v>47.863047999999999</v>
      </c>
      <c r="D38">
        <v>0.48719000000000001</v>
      </c>
      <c r="E38">
        <v>24.520980000000002</v>
      </c>
      <c r="F38">
        <v>320398</v>
      </c>
      <c r="G38">
        <v>168856</v>
      </c>
      <c r="H38">
        <v>340320</v>
      </c>
      <c r="I38">
        <v>50835737</v>
      </c>
      <c r="J38" s="24" t="s">
        <v>41</v>
      </c>
      <c r="K38" s="24" t="s">
        <v>690</v>
      </c>
      <c r="L38" s="24" t="s">
        <v>42</v>
      </c>
    </row>
    <row r="39" spans="1:12" x14ac:dyDescent="0.2">
      <c r="A39" s="11" t="s">
        <v>79</v>
      </c>
      <c r="B39">
        <v>6.1449299999999996</v>
      </c>
      <c r="C39">
        <v>317.972331</v>
      </c>
      <c r="D39">
        <v>9.9666200000000007</v>
      </c>
      <c r="E39">
        <v>514.27893400000005</v>
      </c>
      <c r="F39">
        <v>2129772</v>
      </c>
      <c r="G39">
        <v>3454328</v>
      </c>
      <c r="H39">
        <v>2141102</v>
      </c>
      <c r="I39">
        <v>319649738</v>
      </c>
      <c r="J39" s="24" t="s">
        <v>41</v>
      </c>
      <c r="K39" s="24" t="s">
        <v>691</v>
      </c>
      <c r="L39" s="24" t="s">
        <v>42</v>
      </c>
    </row>
    <row r="40" spans="1:12" x14ac:dyDescent="0.2">
      <c r="A40" s="11" t="s">
        <v>80</v>
      </c>
      <c r="B40">
        <v>0.25866</v>
      </c>
      <c r="C40">
        <v>13.271506</v>
      </c>
      <c r="D40">
        <v>0.26971000000000001</v>
      </c>
      <c r="E40">
        <v>13.428993999999999</v>
      </c>
      <c r="F40">
        <v>89648</v>
      </c>
      <c r="G40">
        <v>93478</v>
      </c>
      <c r="H40">
        <v>183126</v>
      </c>
      <c r="I40">
        <v>26700500</v>
      </c>
      <c r="J40" s="24" t="s">
        <v>41</v>
      </c>
      <c r="K40" s="24" t="s">
        <v>692</v>
      </c>
      <c r="L40" s="24" t="s">
        <v>42</v>
      </c>
    </row>
    <row r="41" spans="1:12" x14ac:dyDescent="0.2">
      <c r="A41" s="11" t="s">
        <v>81</v>
      </c>
      <c r="B41">
        <v>55.975580000000001</v>
      </c>
      <c r="C41">
        <v>2889.5175559999998</v>
      </c>
      <c r="D41">
        <v>10.295540000000001</v>
      </c>
      <c r="E41">
        <v>531.06426399999998</v>
      </c>
      <c r="F41">
        <v>19400568</v>
      </c>
      <c r="G41">
        <v>3568328</v>
      </c>
      <c r="H41">
        <v>22926646</v>
      </c>
      <c r="I41">
        <v>3414738310</v>
      </c>
      <c r="J41" s="24" t="s">
        <v>41</v>
      </c>
      <c r="K41" s="24" t="s">
        <v>694</v>
      </c>
      <c r="L41" s="24" t="s">
        <v>42</v>
      </c>
    </row>
    <row r="42" spans="1:12" x14ac:dyDescent="0.2">
      <c r="A42" s="11" t="s">
        <v>82</v>
      </c>
      <c r="B42">
        <v>0.17666999999999999</v>
      </c>
      <c r="C42">
        <v>9.344462</v>
      </c>
      <c r="D42">
        <v>0.24893000000000001</v>
      </c>
      <c r="E42">
        <v>12.693222</v>
      </c>
      <c r="F42">
        <v>63164</v>
      </c>
      <c r="G42">
        <v>88998</v>
      </c>
      <c r="H42">
        <v>63164</v>
      </c>
      <c r="I42">
        <v>9344462</v>
      </c>
      <c r="J42" s="24" t="s">
        <v>41</v>
      </c>
      <c r="K42" s="24" t="s">
        <v>689</v>
      </c>
      <c r="L42" s="24" t="s">
        <v>15</v>
      </c>
    </row>
    <row r="43" spans="1:12" x14ac:dyDescent="0.2">
      <c r="A43" s="11" t="s">
        <v>83</v>
      </c>
      <c r="B43">
        <v>0.83367000000000002</v>
      </c>
      <c r="C43">
        <v>44.541893000000002</v>
      </c>
      <c r="D43">
        <v>0.53025</v>
      </c>
      <c r="E43">
        <v>27.756405000000001</v>
      </c>
      <c r="F43">
        <v>298052</v>
      </c>
      <c r="G43">
        <v>189576</v>
      </c>
      <c r="H43">
        <v>328072</v>
      </c>
      <c r="I43">
        <v>49025432</v>
      </c>
      <c r="J43" s="24" t="s">
        <v>41</v>
      </c>
      <c r="K43" s="24" t="s">
        <v>690</v>
      </c>
      <c r="L43" s="24" t="s">
        <v>15</v>
      </c>
    </row>
    <row r="44" spans="1:12" x14ac:dyDescent="0.2">
      <c r="A44" s="11" t="s">
        <v>84</v>
      </c>
      <c r="B44">
        <v>5.5258700000000003</v>
      </c>
      <c r="C44">
        <v>295.093703</v>
      </c>
      <c r="D44">
        <v>9.1951699999999992</v>
      </c>
      <c r="E44">
        <v>489.86789099999999</v>
      </c>
      <c r="F44">
        <v>1975606</v>
      </c>
      <c r="G44">
        <v>3287454</v>
      </c>
      <c r="H44">
        <v>1986380</v>
      </c>
      <c r="I44">
        <v>296693238</v>
      </c>
      <c r="J44" s="24" t="s">
        <v>41</v>
      </c>
      <c r="K44" s="24" t="s">
        <v>691</v>
      </c>
      <c r="L44" s="24" t="s">
        <v>15</v>
      </c>
    </row>
    <row r="45" spans="1:12" x14ac:dyDescent="0.2">
      <c r="A45" s="11" t="s">
        <v>85</v>
      </c>
      <c r="B45">
        <v>0.31724999999999998</v>
      </c>
      <c r="C45">
        <v>16.799682000000001</v>
      </c>
      <c r="D45">
        <v>0.31938</v>
      </c>
      <c r="E45">
        <v>16.552244000000002</v>
      </c>
      <c r="F45">
        <v>113422</v>
      </c>
      <c r="G45">
        <v>114184</v>
      </c>
      <c r="H45">
        <v>227606</v>
      </c>
      <c r="I45">
        <v>33351926</v>
      </c>
      <c r="J45" s="24" t="s">
        <v>41</v>
      </c>
      <c r="K45" s="24" t="s">
        <v>692</v>
      </c>
      <c r="L45" s="24" t="s">
        <v>15</v>
      </c>
    </row>
    <row r="46" spans="1:12" x14ac:dyDescent="0.2">
      <c r="A46" s="11" t="s">
        <v>86</v>
      </c>
      <c r="B46">
        <v>50.912419999999997</v>
      </c>
      <c r="C46">
        <v>2713.809135</v>
      </c>
      <c r="D46">
        <v>9.5341299999999993</v>
      </c>
      <c r="E46">
        <v>507.71695299999999</v>
      </c>
      <c r="F46">
        <v>18202194</v>
      </c>
      <c r="G46">
        <v>3408640</v>
      </c>
      <c r="H46">
        <v>21563790</v>
      </c>
      <c r="I46">
        <v>3214934325</v>
      </c>
      <c r="J46" s="24" t="s">
        <v>41</v>
      </c>
      <c r="K46" s="24" t="s">
        <v>694</v>
      </c>
      <c r="L46" s="24" t="s">
        <v>15</v>
      </c>
    </row>
    <row r="47" spans="1:12" x14ac:dyDescent="0.2">
      <c r="A47" s="11" t="s">
        <v>87</v>
      </c>
      <c r="B47">
        <v>8.6669999999999997E-2</v>
      </c>
      <c r="C47">
        <v>5.7363580000000001</v>
      </c>
      <c r="D47">
        <v>0.12651000000000001</v>
      </c>
      <c r="E47">
        <v>8.4247730000000001</v>
      </c>
      <c r="F47">
        <v>39532</v>
      </c>
      <c r="G47">
        <v>57706</v>
      </c>
      <c r="H47">
        <v>49014</v>
      </c>
      <c r="I47">
        <v>7079341</v>
      </c>
      <c r="J47" s="24" t="s">
        <v>88</v>
      </c>
      <c r="K47" s="24" t="s">
        <v>689</v>
      </c>
      <c r="L47" s="24" t="s">
        <v>42</v>
      </c>
    </row>
    <row r="48" spans="1:12" x14ac:dyDescent="0.2">
      <c r="A48" s="11" t="s">
        <v>89</v>
      </c>
      <c r="B48">
        <v>0.34966000000000003</v>
      </c>
      <c r="C48">
        <v>23.787625999999999</v>
      </c>
      <c r="D48">
        <v>0.34442</v>
      </c>
      <c r="E48">
        <v>23.317318</v>
      </c>
      <c r="F48">
        <v>159492</v>
      </c>
      <c r="G48">
        <v>157104</v>
      </c>
      <c r="H48">
        <v>242640</v>
      </c>
      <c r="I48">
        <v>36155754</v>
      </c>
      <c r="J48" s="24" t="s">
        <v>88</v>
      </c>
      <c r="K48" s="24" t="s">
        <v>690</v>
      </c>
      <c r="L48" s="24" t="s">
        <v>42</v>
      </c>
    </row>
    <row r="49" spans="1:12" x14ac:dyDescent="0.2">
      <c r="A49" s="11" t="s">
        <v>90</v>
      </c>
      <c r="B49">
        <v>4.0139199999999997</v>
      </c>
      <c r="C49">
        <v>273.35120699999999</v>
      </c>
      <c r="D49">
        <v>14.371919999999999</v>
      </c>
      <c r="E49">
        <v>976.71901100000002</v>
      </c>
      <c r="F49">
        <v>1830888</v>
      </c>
      <c r="G49">
        <v>6555528</v>
      </c>
      <c r="H49">
        <v>8378522</v>
      </c>
      <c r="I49">
        <v>1248945414</v>
      </c>
      <c r="J49" s="24" t="s">
        <v>88</v>
      </c>
      <c r="K49" s="24" t="s">
        <v>691</v>
      </c>
      <c r="L49" s="24" t="s">
        <v>42</v>
      </c>
    </row>
    <row r="50" spans="1:12" x14ac:dyDescent="0.2">
      <c r="A50" s="11" t="s">
        <v>91</v>
      </c>
      <c r="B50">
        <v>0.14383000000000001</v>
      </c>
      <c r="C50">
        <v>9.5209419999999998</v>
      </c>
      <c r="D50">
        <v>0.16508</v>
      </c>
      <c r="E50">
        <v>10.999601999999999</v>
      </c>
      <c r="F50">
        <v>65606</v>
      </c>
      <c r="G50">
        <v>75300</v>
      </c>
      <c r="H50">
        <v>140906</v>
      </c>
      <c r="I50">
        <v>20520544</v>
      </c>
      <c r="J50" s="24" t="s">
        <v>88</v>
      </c>
      <c r="K50" s="24" t="s">
        <v>692</v>
      </c>
      <c r="L50" s="24" t="s">
        <v>42</v>
      </c>
    </row>
    <row r="51" spans="1:12" x14ac:dyDescent="0.2">
      <c r="A51" s="11" t="s">
        <v>92</v>
      </c>
      <c r="B51">
        <v>65.364189999999994</v>
      </c>
      <c r="C51">
        <v>4440.1909850000002</v>
      </c>
      <c r="D51">
        <v>14.51469</v>
      </c>
      <c r="E51">
        <v>986.21548600000006</v>
      </c>
      <c r="F51">
        <v>29814850</v>
      </c>
      <c r="G51">
        <v>6620648</v>
      </c>
      <c r="H51">
        <v>29814850</v>
      </c>
      <c r="I51">
        <v>4440190985</v>
      </c>
      <c r="J51" s="24" t="s">
        <v>88</v>
      </c>
      <c r="K51" s="24" t="s">
        <v>694</v>
      </c>
      <c r="L51" s="24" t="s">
        <v>42</v>
      </c>
    </row>
    <row r="52" spans="1:12" x14ac:dyDescent="0.2">
      <c r="A52" s="11" t="s">
        <v>93</v>
      </c>
      <c r="B52">
        <v>8.1439999999999999E-2</v>
      </c>
      <c r="C52">
        <v>5.2150049999999997</v>
      </c>
      <c r="D52">
        <v>9.8900000000000002E-2</v>
      </c>
      <c r="E52">
        <v>6.3549040000000003</v>
      </c>
      <c r="F52">
        <v>35852</v>
      </c>
      <c r="G52">
        <v>43538</v>
      </c>
      <c r="H52">
        <v>43496</v>
      </c>
      <c r="I52">
        <v>6299207</v>
      </c>
      <c r="J52" s="24" t="s">
        <v>88</v>
      </c>
      <c r="K52" s="24" t="s">
        <v>689</v>
      </c>
      <c r="L52" s="24" t="s">
        <v>15</v>
      </c>
    </row>
    <row r="53" spans="1:12" x14ac:dyDescent="0.2">
      <c r="A53" s="11" t="s">
        <v>94</v>
      </c>
      <c r="B53">
        <v>0.28693000000000002</v>
      </c>
      <c r="C53">
        <v>18.864267999999999</v>
      </c>
      <c r="D53">
        <v>0.27272000000000002</v>
      </c>
      <c r="E53">
        <v>17.856442999999999</v>
      </c>
      <c r="F53">
        <v>126310</v>
      </c>
      <c r="G53">
        <v>120056</v>
      </c>
      <c r="H53">
        <v>189482</v>
      </c>
      <c r="I53">
        <v>28259999</v>
      </c>
      <c r="J53" s="24" t="s">
        <v>88</v>
      </c>
      <c r="K53" s="24" t="s">
        <v>690</v>
      </c>
      <c r="L53" s="24" t="s">
        <v>15</v>
      </c>
    </row>
    <row r="54" spans="1:12" x14ac:dyDescent="0.2">
      <c r="A54" s="11" t="s">
        <v>95</v>
      </c>
      <c r="B54">
        <v>3.70478</v>
      </c>
      <c r="C54">
        <v>243.82982000000001</v>
      </c>
      <c r="D54">
        <v>13.38594</v>
      </c>
      <c r="E54">
        <v>879.42948100000001</v>
      </c>
      <c r="F54">
        <v>1630892</v>
      </c>
      <c r="G54">
        <v>5892658</v>
      </c>
      <c r="H54">
        <v>7517672</v>
      </c>
      <c r="I54">
        <v>1122407523</v>
      </c>
      <c r="J54" s="24" t="s">
        <v>88</v>
      </c>
      <c r="K54" s="24" t="s">
        <v>691</v>
      </c>
      <c r="L54" s="24" t="s">
        <v>15</v>
      </c>
    </row>
    <row r="55" spans="1:12" x14ac:dyDescent="0.2">
      <c r="A55" s="11" t="s">
        <v>96</v>
      </c>
      <c r="B55">
        <v>0.1263</v>
      </c>
      <c r="C55">
        <v>8.0792769999999994</v>
      </c>
      <c r="D55">
        <v>0.12920000000000001</v>
      </c>
      <c r="E55">
        <v>8.3531429999999993</v>
      </c>
      <c r="F55">
        <v>55600</v>
      </c>
      <c r="G55">
        <v>56874</v>
      </c>
      <c r="H55">
        <v>112474</v>
      </c>
      <c r="I55">
        <v>16432420</v>
      </c>
      <c r="J55" s="24" t="s">
        <v>88</v>
      </c>
      <c r="K55" s="24" t="s">
        <v>692</v>
      </c>
      <c r="L55" s="24" t="s">
        <v>15</v>
      </c>
    </row>
    <row r="56" spans="1:12" x14ac:dyDescent="0.2">
      <c r="A56" s="11" t="s">
        <v>97</v>
      </c>
      <c r="B56">
        <v>68.992829999999998</v>
      </c>
      <c r="C56">
        <v>4530.7336420000001</v>
      </c>
      <c r="D56">
        <v>13.49686</v>
      </c>
      <c r="E56">
        <v>886.56118300000003</v>
      </c>
      <c r="F56">
        <v>30371506</v>
      </c>
      <c r="G56">
        <v>5941488</v>
      </c>
      <c r="H56">
        <v>30371506</v>
      </c>
      <c r="I56">
        <v>4530733642</v>
      </c>
      <c r="J56" s="24" t="s">
        <v>88</v>
      </c>
      <c r="K56" s="24" t="s">
        <v>694</v>
      </c>
      <c r="L56" s="24" t="s">
        <v>15</v>
      </c>
    </row>
    <row r="57" spans="1:12" x14ac:dyDescent="0.2">
      <c r="A57" s="11" t="s">
        <v>98</v>
      </c>
      <c r="B57">
        <v>9.035E-2</v>
      </c>
      <c r="C57">
        <v>5.6852729999999996</v>
      </c>
      <c r="D57">
        <v>0.12565999999999999</v>
      </c>
      <c r="E57">
        <v>7.8505469999999997</v>
      </c>
      <c r="F57">
        <v>38830</v>
      </c>
      <c r="G57">
        <v>54002</v>
      </c>
      <c r="H57">
        <v>47578</v>
      </c>
      <c r="I57">
        <v>6915239</v>
      </c>
      <c r="J57" s="24" t="s">
        <v>88</v>
      </c>
      <c r="K57" s="24" t="s">
        <v>689</v>
      </c>
      <c r="L57" s="24" t="s">
        <v>42</v>
      </c>
    </row>
    <row r="58" spans="1:12" x14ac:dyDescent="0.2">
      <c r="A58" s="11" t="s">
        <v>99</v>
      </c>
      <c r="B58">
        <v>0.35032999999999997</v>
      </c>
      <c r="C58">
        <v>22.463476</v>
      </c>
      <c r="D58">
        <v>0.31847999999999999</v>
      </c>
      <c r="E58">
        <v>20.260808999999998</v>
      </c>
      <c r="F58">
        <v>150556</v>
      </c>
      <c r="G58">
        <v>136866</v>
      </c>
      <c r="H58">
        <v>225550</v>
      </c>
      <c r="I58">
        <v>33590002</v>
      </c>
      <c r="J58" s="24" t="s">
        <v>88</v>
      </c>
      <c r="K58" s="24" t="s">
        <v>690</v>
      </c>
      <c r="L58" s="24" t="s">
        <v>42</v>
      </c>
    </row>
    <row r="59" spans="1:12" x14ac:dyDescent="0.2">
      <c r="A59" s="11" t="s">
        <v>100</v>
      </c>
      <c r="B59">
        <v>3.9528500000000002</v>
      </c>
      <c r="C59">
        <v>253.687894</v>
      </c>
      <c r="D59">
        <v>13.71644</v>
      </c>
      <c r="E59">
        <v>878.657644</v>
      </c>
      <c r="F59">
        <v>1698744</v>
      </c>
      <c r="G59">
        <v>5894660</v>
      </c>
      <c r="H59">
        <v>7585490</v>
      </c>
      <c r="I59">
        <v>1131244472</v>
      </c>
      <c r="J59" s="24" t="s">
        <v>88</v>
      </c>
      <c r="K59" s="24" t="s">
        <v>691</v>
      </c>
      <c r="L59" s="24" t="s">
        <v>42</v>
      </c>
    </row>
    <row r="60" spans="1:12" x14ac:dyDescent="0.2">
      <c r="A60" s="11" t="s">
        <v>101</v>
      </c>
      <c r="B60">
        <v>0.17024</v>
      </c>
      <c r="C60">
        <v>10.746305</v>
      </c>
      <c r="D60">
        <v>0.17263999999999999</v>
      </c>
      <c r="E60">
        <v>10.82493</v>
      </c>
      <c r="F60">
        <v>73162</v>
      </c>
      <c r="G60">
        <v>74194</v>
      </c>
      <c r="H60">
        <v>147356</v>
      </c>
      <c r="I60">
        <v>21571235</v>
      </c>
      <c r="J60" s="24" t="s">
        <v>88</v>
      </c>
      <c r="K60" s="24" t="s">
        <v>692</v>
      </c>
      <c r="L60" s="24" t="s">
        <v>42</v>
      </c>
    </row>
    <row r="61" spans="1:12" x14ac:dyDescent="0.2">
      <c r="A61" s="11" t="s">
        <v>102</v>
      </c>
      <c r="B61">
        <v>66.656210000000002</v>
      </c>
      <c r="C61">
        <v>4263.9181140000001</v>
      </c>
      <c r="D61">
        <v>13.87438</v>
      </c>
      <c r="E61">
        <v>888.52666899999997</v>
      </c>
      <c r="F61">
        <v>28645614</v>
      </c>
      <c r="G61">
        <v>5962536</v>
      </c>
      <c r="H61">
        <v>28645614</v>
      </c>
      <c r="I61">
        <v>4263918114</v>
      </c>
      <c r="J61" s="24" t="s">
        <v>88</v>
      </c>
      <c r="K61" s="24" t="s">
        <v>694</v>
      </c>
      <c r="L61" s="24" t="s">
        <v>42</v>
      </c>
    </row>
    <row r="62" spans="1:12" x14ac:dyDescent="0.2">
      <c r="A62" s="11" t="s">
        <v>103</v>
      </c>
      <c r="B62">
        <v>4.7500000000000001E-2</v>
      </c>
      <c r="C62">
        <v>3.3545769999999999</v>
      </c>
      <c r="D62">
        <v>4.6399999999999997E-2</v>
      </c>
      <c r="E62">
        <v>3.2644289999999998</v>
      </c>
      <c r="F62">
        <v>22882</v>
      </c>
      <c r="G62">
        <v>22354</v>
      </c>
      <c r="H62">
        <v>26628</v>
      </c>
      <c r="I62">
        <v>3880913</v>
      </c>
      <c r="J62" s="24" t="s">
        <v>88</v>
      </c>
      <c r="K62" s="24" t="s">
        <v>689</v>
      </c>
      <c r="L62" s="24" t="s">
        <v>15</v>
      </c>
    </row>
    <row r="63" spans="1:12" x14ac:dyDescent="0.2">
      <c r="A63" s="11" t="s">
        <v>104</v>
      </c>
      <c r="B63">
        <v>0.12853999999999999</v>
      </c>
      <c r="C63">
        <v>9.2172619999999998</v>
      </c>
      <c r="D63">
        <v>0.10856</v>
      </c>
      <c r="E63">
        <v>7.7367270000000001</v>
      </c>
      <c r="F63">
        <v>61918</v>
      </c>
      <c r="G63">
        <v>52294</v>
      </c>
      <c r="H63">
        <v>91152</v>
      </c>
      <c r="I63">
        <v>13547883</v>
      </c>
      <c r="J63" s="24" t="s">
        <v>88</v>
      </c>
      <c r="K63" s="24" t="s">
        <v>690</v>
      </c>
      <c r="L63" s="24" t="s">
        <v>15</v>
      </c>
    </row>
    <row r="64" spans="1:12" x14ac:dyDescent="0.2">
      <c r="A64" s="11" t="s">
        <v>105</v>
      </c>
      <c r="B64">
        <v>1.61554</v>
      </c>
      <c r="C64">
        <v>116.31744500000001</v>
      </c>
      <c r="D64">
        <v>5.9134200000000003</v>
      </c>
      <c r="E64">
        <v>425.03807499999999</v>
      </c>
      <c r="F64">
        <v>778236</v>
      </c>
      <c r="G64">
        <v>2848604</v>
      </c>
      <c r="H64">
        <v>3623954</v>
      </c>
      <c r="I64">
        <v>540956480</v>
      </c>
      <c r="J64" s="24" t="s">
        <v>88</v>
      </c>
      <c r="K64" s="24" t="s">
        <v>691</v>
      </c>
      <c r="L64" s="24" t="s">
        <v>15</v>
      </c>
    </row>
    <row r="65" spans="1:12" x14ac:dyDescent="0.2">
      <c r="A65" s="11" t="s">
        <v>106</v>
      </c>
      <c r="B65">
        <v>5.7639999999999997E-2</v>
      </c>
      <c r="C65">
        <v>4.0583309999999999</v>
      </c>
      <c r="D65">
        <v>6.447E-2</v>
      </c>
      <c r="E65">
        <v>4.5405959999999999</v>
      </c>
      <c r="F65">
        <v>27764</v>
      </c>
      <c r="G65">
        <v>31058</v>
      </c>
      <c r="H65">
        <v>58822</v>
      </c>
      <c r="I65">
        <v>8598927</v>
      </c>
      <c r="J65" s="24" t="s">
        <v>88</v>
      </c>
      <c r="K65" s="24" t="s">
        <v>692</v>
      </c>
      <c r="L65" s="24" t="s">
        <v>15</v>
      </c>
    </row>
    <row r="66" spans="1:12" x14ac:dyDescent="0.2">
      <c r="A66" s="11" t="s">
        <v>107</v>
      </c>
      <c r="B66">
        <v>74.168840000000003</v>
      </c>
      <c r="C66">
        <v>5324.9113090000001</v>
      </c>
      <c r="D66">
        <v>5.9728000000000003</v>
      </c>
      <c r="E66">
        <v>429.19924200000003</v>
      </c>
      <c r="F66">
        <v>35728496</v>
      </c>
      <c r="G66">
        <v>2877206</v>
      </c>
      <c r="H66">
        <v>35728496</v>
      </c>
      <c r="I66">
        <v>5324911309</v>
      </c>
      <c r="J66" s="24" t="s">
        <v>88</v>
      </c>
      <c r="K66" s="24" t="s">
        <v>694</v>
      </c>
      <c r="L66" s="24" t="s">
        <v>15</v>
      </c>
    </row>
    <row r="67" spans="1:12" x14ac:dyDescent="0.2">
      <c r="A67" s="11" t="s">
        <v>108</v>
      </c>
      <c r="B67">
        <v>5.2109999999999997E-2</v>
      </c>
      <c r="C67">
        <v>3.6716730000000002</v>
      </c>
      <c r="D67">
        <v>5.8209999999999998E-2</v>
      </c>
      <c r="E67">
        <v>4.0787440000000004</v>
      </c>
      <c r="F67">
        <v>25116</v>
      </c>
      <c r="G67">
        <v>28052</v>
      </c>
      <c r="H67">
        <v>30328</v>
      </c>
      <c r="I67">
        <v>4408473</v>
      </c>
      <c r="J67" s="24" t="s">
        <v>88</v>
      </c>
      <c r="K67" s="24" t="s">
        <v>689</v>
      </c>
      <c r="L67" s="24" t="s">
        <v>42</v>
      </c>
    </row>
    <row r="68" spans="1:12" x14ac:dyDescent="0.2">
      <c r="A68" s="11" t="s">
        <v>109</v>
      </c>
      <c r="B68">
        <v>0.18156</v>
      </c>
      <c r="C68">
        <v>13.039156999999999</v>
      </c>
      <c r="D68">
        <v>0.15306</v>
      </c>
      <c r="E68">
        <v>10.904415999999999</v>
      </c>
      <c r="F68">
        <v>87498</v>
      </c>
      <c r="G68">
        <v>73766</v>
      </c>
      <c r="H68">
        <v>126074</v>
      </c>
      <c r="I68">
        <v>18753970</v>
      </c>
      <c r="J68" s="24" t="s">
        <v>88</v>
      </c>
      <c r="K68" s="24" t="s">
        <v>690</v>
      </c>
      <c r="L68" s="24" t="s">
        <v>42</v>
      </c>
    </row>
    <row r="69" spans="1:12" x14ac:dyDescent="0.2">
      <c r="A69" s="11" t="s">
        <v>110</v>
      </c>
      <c r="B69">
        <v>2.0964399999999999</v>
      </c>
      <c r="C69">
        <v>150.99493899999999</v>
      </c>
      <c r="D69">
        <v>7.4614099999999999</v>
      </c>
      <c r="E69">
        <v>536.46618699999999</v>
      </c>
      <c r="F69">
        <v>1010348</v>
      </c>
      <c r="G69">
        <v>3595922</v>
      </c>
      <c r="H69">
        <v>4602152</v>
      </c>
      <c r="I69">
        <v>686882308</v>
      </c>
      <c r="J69" s="24" t="s">
        <v>88</v>
      </c>
      <c r="K69" s="24" t="s">
        <v>691</v>
      </c>
      <c r="L69" s="24" t="s">
        <v>42</v>
      </c>
    </row>
    <row r="70" spans="1:12" x14ac:dyDescent="0.2">
      <c r="A70" s="11" t="s">
        <v>111</v>
      </c>
      <c r="B70">
        <v>7.7909999999999993E-2</v>
      </c>
      <c r="C70">
        <v>5.485023</v>
      </c>
      <c r="D70">
        <v>8.3629999999999996E-2</v>
      </c>
      <c r="E70">
        <v>5.8801139999999998</v>
      </c>
      <c r="F70">
        <v>37548</v>
      </c>
      <c r="G70">
        <v>40302</v>
      </c>
      <c r="H70">
        <v>77850</v>
      </c>
      <c r="I70">
        <v>11365137</v>
      </c>
      <c r="J70" s="24" t="s">
        <v>88</v>
      </c>
      <c r="K70" s="24" t="s">
        <v>692</v>
      </c>
      <c r="L70" s="24" t="s">
        <v>42</v>
      </c>
    </row>
    <row r="71" spans="1:12" x14ac:dyDescent="0.2">
      <c r="A71" s="11" t="s">
        <v>112</v>
      </c>
      <c r="B71">
        <v>71.572429999999997</v>
      </c>
      <c r="C71">
        <v>5140.6854320000002</v>
      </c>
      <c r="D71">
        <v>7.5332299999999996</v>
      </c>
      <c r="E71">
        <v>541.48075400000005</v>
      </c>
      <c r="F71">
        <v>34493342</v>
      </c>
      <c r="G71">
        <v>3630536</v>
      </c>
      <c r="H71">
        <v>34493342</v>
      </c>
      <c r="I71">
        <v>5140685432</v>
      </c>
      <c r="J71" s="24" t="s">
        <v>88</v>
      </c>
      <c r="K71" s="24" t="s">
        <v>694</v>
      </c>
      <c r="L71" s="24" t="s">
        <v>42</v>
      </c>
    </row>
    <row r="72" spans="1:12" x14ac:dyDescent="0.2">
      <c r="A72" s="11" t="s">
        <v>113</v>
      </c>
      <c r="B72">
        <v>7.7770000000000006E-2</v>
      </c>
      <c r="C72">
        <v>5.7560500000000001</v>
      </c>
      <c r="D72">
        <v>0.11243</v>
      </c>
      <c r="E72">
        <v>8.2840100000000003</v>
      </c>
      <c r="F72">
        <v>39746</v>
      </c>
      <c r="G72">
        <v>57458</v>
      </c>
      <c r="H72">
        <v>51908</v>
      </c>
      <c r="I72">
        <v>7452060</v>
      </c>
      <c r="J72" s="24" t="s">
        <v>88</v>
      </c>
      <c r="K72" s="24" t="s">
        <v>689</v>
      </c>
      <c r="L72" s="24" t="s">
        <v>15</v>
      </c>
    </row>
    <row r="73" spans="1:12" x14ac:dyDescent="0.2">
      <c r="A73" s="11" t="s">
        <v>114</v>
      </c>
      <c r="B73">
        <v>0.42151</v>
      </c>
      <c r="C73">
        <v>32.118704000000001</v>
      </c>
      <c r="D73">
        <v>0.39284000000000002</v>
      </c>
      <c r="E73">
        <v>29.657729</v>
      </c>
      <c r="F73">
        <v>215416</v>
      </c>
      <c r="G73">
        <v>200764</v>
      </c>
      <c r="H73">
        <v>326228</v>
      </c>
      <c r="I73">
        <v>48545993</v>
      </c>
      <c r="J73" s="24" t="s">
        <v>88</v>
      </c>
      <c r="K73" s="24" t="s">
        <v>690</v>
      </c>
      <c r="L73" s="24" t="s">
        <v>15</v>
      </c>
    </row>
    <row r="74" spans="1:12" x14ac:dyDescent="0.2">
      <c r="A74" s="11" t="s">
        <v>115</v>
      </c>
      <c r="B74">
        <v>4.2758399999999996</v>
      </c>
      <c r="C74">
        <v>326.14460300000002</v>
      </c>
      <c r="D74">
        <v>14.33446</v>
      </c>
      <c r="E74">
        <v>1090.963524</v>
      </c>
      <c r="F74">
        <v>2185200</v>
      </c>
      <c r="G74">
        <v>7325732</v>
      </c>
      <c r="H74">
        <v>9490958</v>
      </c>
      <c r="I74">
        <v>1414234620</v>
      </c>
      <c r="J74" s="24" t="s">
        <v>88</v>
      </c>
      <c r="K74" s="24" t="s">
        <v>691</v>
      </c>
      <c r="L74" s="24" t="s">
        <v>15</v>
      </c>
    </row>
    <row r="75" spans="1:12" x14ac:dyDescent="0.2">
      <c r="A75" s="11" t="s">
        <v>116</v>
      </c>
      <c r="B75">
        <v>0.2079</v>
      </c>
      <c r="C75">
        <v>15.569997000000001</v>
      </c>
      <c r="D75">
        <v>0.19417999999999999</v>
      </c>
      <c r="E75">
        <v>14.477264</v>
      </c>
      <c r="F75">
        <v>106248</v>
      </c>
      <c r="G75">
        <v>99238</v>
      </c>
      <c r="H75">
        <v>205486</v>
      </c>
      <c r="I75">
        <v>30047261</v>
      </c>
      <c r="J75" s="24" t="s">
        <v>88</v>
      </c>
      <c r="K75" s="24" t="s">
        <v>692</v>
      </c>
      <c r="L75" s="24" t="s">
        <v>15</v>
      </c>
    </row>
    <row r="76" spans="1:12" x14ac:dyDescent="0.2">
      <c r="A76" s="11" t="s">
        <v>117</v>
      </c>
      <c r="B76">
        <v>65.535210000000006</v>
      </c>
      <c r="C76">
        <v>4983.4256590000005</v>
      </c>
      <c r="D76">
        <v>14.513350000000001</v>
      </c>
      <c r="E76">
        <v>1104.2363800000001</v>
      </c>
      <c r="F76">
        <v>33492256</v>
      </c>
      <c r="G76">
        <v>7417154</v>
      </c>
      <c r="H76">
        <v>33492256</v>
      </c>
      <c r="I76">
        <v>4983425659</v>
      </c>
      <c r="J76" s="24" t="s">
        <v>88</v>
      </c>
      <c r="K76" s="24" t="s">
        <v>694</v>
      </c>
      <c r="L76" s="24" t="s">
        <v>15</v>
      </c>
    </row>
    <row r="77" spans="1:12" x14ac:dyDescent="0.2">
      <c r="A77" s="11" t="s">
        <v>118</v>
      </c>
      <c r="B77">
        <v>4.9829999999999999E-2</v>
      </c>
      <c r="C77">
        <v>3.6894079999999998</v>
      </c>
      <c r="D77">
        <v>6.5970000000000001E-2</v>
      </c>
      <c r="E77">
        <v>4.8831660000000001</v>
      </c>
      <c r="F77">
        <v>25452</v>
      </c>
      <c r="G77">
        <v>33696</v>
      </c>
      <c r="H77">
        <v>32636</v>
      </c>
      <c r="I77">
        <v>4701423</v>
      </c>
      <c r="J77" s="24" t="s">
        <v>88</v>
      </c>
      <c r="K77" s="24" t="s">
        <v>689</v>
      </c>
      <c r="L77" s="24" t="s">
        <v>42</v>
      </c>
    </row>
    <row r="78" spans="1:12" x14ac:dyDescent="0.2">
      <c r="A78" s="11" t="s">
        <v>119</v>
      </c>
      <c r="B78">
        <v>0.24101</v>
      </c>
      <c r="C78">
        <v>18.335336999999999</v>
      </c>
      <c r="D78">
        <v>0.17959</v>
      </c>
      <c r="E78">
        <v>13.557287000000001</v>
      </c>
      <c r="F78">
        <v>123100</v>
      </c>
      <c r="G78">
        <v>91732</v>
      </c>
      <c r="H78">
        <v>173728</v>
      </c>
      <c r="I78">
        <v>25839700</v>
      </c>
      <c r="J78" s="24" t="s">
        <v>88</v>
      </c>
      <c r="K78" s="24" t="s">
        <v>690</v>
      </c>
      <c r="L78" s="24" t="s">
        <v>42</v>
      </c>
    </row>
    <row r="79" spans="1:12" x14ac:dyDescent="0.2">
      <c r="A79" s="11" t="s">
        <v>120</v>
      </c>
      <c r="B79">
        <v>3.2861500000000001</v>
      </c>
      <c r="C79">
        <v>250.512238</v>
      </c>
      <c r="D79">
        <v>12.75708</v>
      </c>
      <c r="E79">
        <v>970.30166799999995</v>
      </c>
      <c r="F79">
        <v>1678490</v>
      </c>
      <c r="G79">
        <v>6516030</v>
      </c>
      <c r="H79">
        <v>8187772</v>
      </c>
      <c r="I79">
        <v>1219847767</v>
      </c>
      <c r="J79" s="24" t="s">
        <v>88</v>
      </c>
      <c r="K79" s="24" t="s">
        <v>691</v>
      </c>
      <c r="L79" s="24" t="s">
        <v>42</v>
      </c>
    </row>
    <row r="80" spans="1:12" x14ac:dyDescent="0.2">
      <c r="A80" s="11" t="s">
        <v>121</v>
      </c>
      <c r="B80">
        <v>9.1420000000000001E-2</v>
      </c>
      <c r="C80">
        <v>6.7778390000000002</v>
      </c>
      <c r="D80">
        <v>9.8909999999999998E-2</v>
      </c>
      <c r="E80">
        <v>7.368455</v>
      </c>
      <c r="F80">
        <v>46696</v>
      </c>
      <c r="G80">
        <v>50520</v>
      </c>
      <c r="H80">
        <v>97216</v>
      </c>
      <c r="I80">
        <v>14146294</v>
      </c>
      <c r="J80" s="24" t="s">
        <v>88</v>
      </c>
      <c r="K80" s="24" t="s">
        <v>692</v>
      </c>
      <c r="L80" s="24" t="s">
        <v>42</v>
      </c>
    </row>
    <row r="81" spans="1:12" x14ac:dyDescent="0.2">
      <c r="A81" s="11" t="s">
        <v>122</v>
      </c>
      <c r="B81">
        <v>68.108450000000005</v>
      </c>
      <c r="C81">
        <v>5179.4226760000001</v>
      </c>
      <c r="D81">
        <v>12.84966</v>
      </c>
      <c r="E81">
        <v>977.17420000000004</v>
      </c>
      <c r="F81">
        <v>34788256</v>
      </c>
      <c r="G81">
        <v>6563314</v>
      </c>
      <c r="H81">
        <v>34788256</v>
      </c>
      <c r="I81">
        <v>5179422676</v>
      </c>
      <c r="J81" s="24" t="s">
        <v>88</v>
      </c>
      <c r="K81" s="24" t="s">
        <v>694</v>
      </c>
      <c r="L81" s="24" t="s">
        <v>42</v>
      </c>
    </row>
    <row r="82" spans="1:12" x14ac:dyDescent="0.2">
      <c r="A82" s="11" t="s">
        <v>123</v>
      </c>
      <c r="B82">
        <v>5.6329999999999998E-2</v>
      </c>
      <c r="C82">
        <v>3.789723</v>
      </c>
      <c r="D82">
        <v>7.0800000000000002E-2</v>
      </c>
      <c r="E82">
        <v>4.7567190000000004</v>
      </c>
      <c r="F82">
        <v>25844</v>
      </c>
      <c r="G82">
        <v>32478</v>
      </c>
      <c r="H82">
        <v>31470</v>
      </c>
      <c r="I82">
        <v>4588634</v>
      </c>
      <c r="J82" s="24" t="s">
        <v>88</v>
      </c>
      <c r="K82" s="24" t="s">
        <v>689</v>
      </c>
      <c r="L82" s="24" t="s">
        <v>15</v>
      </c>
    </row>
    <row r="83" spans="1:12" x14ac:dyDescent="0.2">
      <c r="A83" s="11" t="s">
        <v>124</v>
      </c>
      <c r="B83">
        <v>0.22122</v>
      </c>
      <c r="C83">
        <v>15.147053</v>
      </c>
      <c r="D83">
        <v>0.17982000000000001</v>
      </c>
      <c r="E83">
        <v>12.248087999999999</v>
      </c>
      <c r="F83">
        <v>101486</v>
      </c>
      <c r="G83">
        <v>82496</v>
      </c>
      <c r="H83">
        <v>146268</v>
      </c>
      <c r="I83">
        <v>21800579</v>
      </c>
      <c r="J83" s="24" t="s">
        <v>88</v>
      </c>
      <c r="K83" s="24" t="s">
        <v>690</v>
      </c>
      <c r="L83" s="24" t="s">
        <v>15</v>
      </c>
    </row>
    <row r="84" spans="1:12" x14ac:dyDescent="0.2">
      <c r="A84" s="11" t="s">
        <v>125</v>
      </c>
      <c r="B84">
        <v>2.9635699999999998</v>
      </c>
      <c r="C84">
        <v>203.21803800000001</v>
      </c>
      <c r="D84">
        <v>10.70077</v>
      </c>
      <c r="E84">
        <v>732.57871499999999</v>
      </c>
      <c r="F84">
        <v>1359566</v>
      </c>
      <c r="G84">
        <v>4909074</v>
      </c>
      <c r="H84">
        <v>6263788</v>
      </c>
      <c r="I84">
        <v>935100165</v>
      </c>
      <c r="J84" s="24" t="s">
        <v>88</v>
      </c>
      <c r="K84" s="24" t="s">
        <v>691</v>
      </c>
      <c r="L84" s="24" t="s">
        <v>15</v>
      </c>
    </row>
    <row r="85" spans="1:12" x14ac:dyDescent="0.2">
      <c r="A85" s="11" t="s">
        <v>126</v>
      </c>
      <c r="B85">
        <v>9.4880000000000006E-2</v>
      </c>
      <c r="C85">
        <v>6.3887099999999997</v>
      </c>
      <c r="D85">
        <v>9.5479999999999995E-2</v>
      </c>
      <c r="E85">
        <v>6.4342240000000004</v>
      </c>
      <c r="F85">
        <v>43528</v>
      </c>
      <c r="G85">
        <v>43804</v>
      </c>
      <c r="H85">
        <v>87332</v>
      </c>
      <c r="I85">
        <v>12822934</v>
      </c>
      <c r="J85" s="24" t="s">
        <v>88</v>
      </c>
      <c r="K85" s="24" t="s">
        <v>692</v>
      </c>
      <c r="L85" s="24" t="s">
        <v>15</v>
      </c>
    </row>
    <row r="86" spans="1:12" x14ac:dyDescent="0.2">
      <c r="A86" s="11" t="s">
        <v>127</v>
      </c>
      <c r="B86">
        <v>70.305729999999997</v>
      </c>
      <c r="C86">
        <v>4807.7131449999997</v>
      </c>
      <c r="D86">
        <v>10.78421</v>
      </c>
      <c r="E86">
        <v>738.16466100000002</v>
      </c>
      <c r="F86">
        <v>32253386</v>
      </c>
      <c r="G86">
        <v>4947354</v>
      </c>
      <c r="H86">
        <v>32253386</v>
      </c>
      <c r="I86">
        <v>4807713145</v>
      </c>
      <c r="J86" s="24" t="s">
        <v>88</v>
      </c>
      <c r="K86" s="24" t="s">
        <v>694</v>
      </c>
      <c r="L86" s="24" t="s">
        <v>15</v>
      </c>
    </row>
    <row r="87" spans="1:12" x14ac:dyDescent="0.2">
      <c r="A87" s="11" t="s">
        <v>128</v>
      </c>
      <c r="B87">
        <v>7.6069999999999999E-2</v>
      </c>
      <c r="C87">
        <v>5.0374150000000002</v>
      </c>
      <c r="D87">
        <v>6.3399999999999998E-2</v>
      </c>
      <c r="E87">
        <v>4.1647819999999998</v>
      </c>
      <c r="F87">
        <v>34336</v>
      </c>
      <c r="G87">
        <v>28616</v>
      </c>
      <c r="H87">
        <v>40634</v>
      </c>
      <c r="I87">
        <v>5925731</v>
      </c>
      <c r="J87" s="24" t="s">
        <v>88</v>
      </c>
      <c r="K87" s="24" t="s">
        <v>689</v>
      </c>
      <c r="L87" s="24" t="s">
        <v>42</v>
      </c>
    </row>
    <row r="88" spans="1:12" x14ac:dyDescent="0.2">
      <c r="A88" s="11" t="s">
        <v>129</v>
      </c>
      <c r="B88">
        <v>0.22853999999999999</v>
      </c>
      <c r="C88">
        <v>15.389733</v>
      </c>
      <c r="D88">
        <v>0.21501000000000001</v>
      </c>
      <c r="E88">
        <v>14.439181</v>
      </c>
      <c r="F88">
        <v>103156</v>
      </c>
      <c r="G88">
        <v>97046</v>
      </c>
      <c r="H88">
        <v>154380</v>
      </c>
      <c r="I88">
        <v>23020484</v>
      </c>
      <c r="J88" s="24" t="s">
        <v>88</v>
      </c>
      <c r="K88" s="24" t="s">
        <v>690</v>
      </c>
      <c r="L88" s="24" t="s">
        <v>42</v>
      </c>
    </row>
    <row r="89" spans="1:12" x14ac:dyDescent="0.2">
      <c r="A89" s="11" t="s">
        <v>130</v>
      </c>
      <c r="B89">
        <v>2.8186499999999999</v>
      </c>
      <c r="C89">
        <v>190.20969600000001</v>
      </c>
      <c r="D89">
        <v>10.266389999999999</v>
      </c>
      <c r="E89">
        <v>691.59201900000005</v>
      </c>
      <c r="F89">
        <v>1272228</v>
      </c>
      <c r="G89">
        <v>4633838</v>
      </c>
      <c r="H89">
        <v>5901088</v>
      </c>
      <c r="I89">
        <v>881085194</v>
      </c>
      <c r="J89" s="24" t="s">
        <v>88</v>
      </c>
      <c r="K89" s="24" t="s">
        <v>691</v>
      </c>
      <c r="L89" s="24" t="s">
        <v>42</v>
      </c>
    </row>
    <row r="90" spans="1:12" x14ac:dyDescent="0.2">
      <c r="A90" s="11" t="s">
        <v>131</v>
      </c>
      <c r="B90">
        <v>9.3020000000000005E-2</v>
      </c>
      <c r="C90">
        <v>6.1186670000000003</v>
      </c>
      <c r="D90">
        <v>9.3039999999999998E-2</v>
      </c>
      <c r="E90">
        <v>6.154439</v>
      </c>
      <c r="F90">
        <v>41986</v>
      </c>
      <c r="G90">
        <v>41994</v>
      </c>
      <c r="H90">
        <v>83980</v>
      </c>
      <c r="I90">
        <v>12273106</v>
      </c>
      <c r="J90" s="24" t="s">
        <v>88</v>
      </c>
      <c r="K90" s="24" t="s">
        <v>692</v>
      </c>
      <c r="L90" s="24" t="s">
        <v>42</v>
      </c>
    </row>
    <row r="91" spans="1:12" x14ac:dyDescent="0.2">
      <c r="A91" s="11" t="s">
        <v>132</v>
      </c>
      <c r="B91">
        <v>69.851209999999995</v>
      </c>
      <c r="C91">
        <v>4704.0272910000003</v>
      </c>
      <c r="D91">
        <v>10.356490000000001</v>
      </c>
      <c r="E91">
        <v>697.53979500000003</v>
      </c>
      <c r="F91">
        <v>31528048</v>
      </c>
      <c r="G91">
        <v>4674508</v>
      </c>
      <c r="H91">
        <v>31528048</v>
      </c>
      <c r="I91">
        <v>4704027291</v>
      </c>
      <c r="J91" s="24" t="s">
        <v>88</v>
      </c>
      <c r="K91" s="24" t="s">
        <v>694</v>
      </c>
      <c r="L91" s="24" t="s">
        <v>42</v>
      </c>
    </row>
    <row r="92" spans="1:12" x14ac:dyDescent="0.2">
      <c r="A92" s="11" t="s">
        <v>133</v>
      </c>
      <c r="B92">
        <v>5.3370000000000001E-2</v>
      </c>
      <c r="C92">
        <v>3.657321</v>
      </c>
      <c r="D92">
        <v>5.7889999999999997E-2</v>
      </c>
      <c r="E92">
        <v>3.966475</v>
      </c>
      <c r="F92">
        <v>25176</v>
      </c>
      <c r="G92">
        <v>27308</v>
      </c>
      <c r="H92">
        <v>30748</v>
      </c>
      <c r="I92">
        <v>4442578</v>
      </c>
      <c r="J92" s="24" t="s">
        <v>88</v>
      </c>
      <c r="K92" s="24" t="s">
        <v>689</v>
      </c>
      <c r="L92" s="24" t="s">
        <v>15</v>
      </c>
    </row>
    <row r="93" spans="1:12" x14ac:dyDescent="0.2">
      <c r="A93" s="11" t="s">
        <v>134</v>
      </c>
      <c r="B93">
        <v>0.18719</v>
      </c>
      <c r="C93">
        <v>13.172936999999999</v>
      </c>
      <c r="D93">
        <v>0.16086</v>
      </c>
      <c r="E93">
        <v>11.249567000000001</v>
      </c>
      <c r="F93">
        <v>88300</v>
      </c>
      <c r="G93">
        <v>75880</v>
      </c>
      <c r="H93">
        <v>129508</v>
      </c>
      <c r="I93">
        <v>19291020</v>
      </c>
      <c r="J93" s="24" t="s">
        <v>88</v>
      </c>
      <c r="K93" s="24" t="s">
        <v>690</v>
      </c>
      <c r="L93" s="24" t="s">
        <v>15</v>
      </c>
    </row>
    <row r="94" spans="1:12" x14ac:dyDescent="0.2">
      <c r="A94" s="11" t="s">
        <v>135</v>
      </c>
      <c r="B94">
        <v>2.2204199999999998</v>
      </c>
      <c r="C94">
        <v>156.557491</v>
      </c>
      <c r="D94">
        <v>8.0136099999999999</v>
      </c>
      <c r="E94">
        <v>564.07662500000004</v>
      </c>
      <c r="F94">
        <v>1047398</v>
      </c>
      <c r="G94">
        <v>3780118</v>
      </c>
      <c r="H94">
        <v>4823234</v>
      </c>
      <c r="I94">
        <v>720023646</v>
      </c>
      <c r="J94" s="24" t="s">
        <v>88</v>
      </c>
      <c r="K94" s="24" t="s">
        <v>691</v>
      </c>
      <c r="L94" s="24" t="s">
        <v>15</v>
      </c>
    </row>
    <row r="95" spans="1:12" x14ac:dyDescent="0.2">
      <c r="A95" s="11" t="s">
        <v>136</v>
      </c>
      <c r="B95">
        <v>8.2030000000000006E-2</v>
      </c>
      <c r="C95">
        <v>5.6138029999999999</v>
      </c>
      <c r="D95">
        <v>8.3220000000000002E-2</v>
      </c>
      <c r="E95">
        <v>5.7375230000000004</v>
      </c>
      <c r="F95">
        <v>38696</v>
      </c>
      <c r="G95">
        <v>39256</v>
      </c>
      <c r="H95">
        <v>77952</v>
      </c>
      <c r="I95">
        <v>11351326</v>
      </c>
      <c r="J95" s="24" t="s">
        <v>88</v>
      </c>
      <c r="K95" s="24" t="s">
        <v>692</v>
      </c>
      <c r="L95" s="24" t="s">
        <v>15</v>
      </c>
    </row>
    <row r="96" spans="1:12" x14ac:dyDescent="0.2">
      <c r="A96" s="11" t="s">
        <v>137</v>
      </c>
      <c r="B96">
        <v>72.318049999999999</v>
      </c>
      <c r="C96">
        <v>5086.9048270000003</v>
      </c>
      <c r="D96">
        <v>8.0931599999999992</v>
      </c>
      <c r="E96">
        <v>569.54597200000001</v>
      </c>
      <c r="F96">
        <v>34113310</v>
      </c>
      <c r="G96">
        <v>3817642</v>
      </c>
      <c r="H96">
        <v>34113310</v>
      </c>
      <c r="I96">
        <v>5086904827</v>
      </c>
      <c r="J96" s="24" t="s">
        <v>88</v>
      </c>
      <c r="K96" s="24" t="s">
        <v>694</v>
      </c>
      <c r="L96" s="24" t="s">
        <v>15</v>
      </c>
    </row>
    <row r="97" spans="1:12" x14ac:dyDescent="0.2">
      <c r="A97" s="11" t="s">
        <v>138</v>
      </c>
      <c r="B97">
        <v>3.9919999999999997E-2</v>
      </c>
      <c r="C97">
        <v>2.5178959999999999</v>
      </c>
      <c r="D97">
        <v>5.8799999999999998E-2</v>
      </c>
      <c r="E97">
        <v>3.5065750000000002</v>
      </c>
      <c r="F97">
        <v>17378</v>
      </c>
      <c r="G97">
        <v>25594</v>
      </c>
      <c r="H97">
        <v>19512</v>
      </c>
      <c r="I97">
        <v>2815565</v>
      </c>
      <c r="J97" s="24" t="s">
        <v>139</v>
      </c>
      <c r="K97" s="24" t="s">
        <v>689</v>
      </c>
      <c r="L97" s="24" t="s">
        <v>42</v>
      </c>
    </row>
    <row r="98" spans="1:12" x14ac:dyDescent="0.2">
      <c r="A98" s="11" t="s">
        <v>140</v>
      </c>
      <c r="B98">
        <v>7.8283100000000001</v>
      </c>
      <c r="C98">
        <v>508.015851</v>
      </c>
      <c r="D98">
        <v>0.91571000000000002</v>
      </c>
      <c r="E98">
        <v>58.533645999999997</v>
      </c>
      <c r="F98">
        <v>3407438</v>
      </c>
      <c r="G98">
        <v>398584</v>
      </c>
      <c r="H98">
        <v>3697188</v>
      </c>
      <c r="I98">
        <v>550628273</v>
      </c>
      <c r="J98" s="24" t="s">
        <v>139</v>
      </c>
      <c r="K98" s="24" t="s">
        <v>690</v>
      </c>
      <c r="L98" s="24" t="s">
        <v>42</v>
      </c>
    </row>
    <row r="99" spans="1:12" x14ac:dyDescent="0.2">
      <c r="A99" s="11" t="s">
        <v>141</v>
      </c>
      <c r="B99">
        <v>3.7444799999999998</v>
      </c>
      <c r="C99">
        <v>243.12815399999999</v>
      </c>
      <c r="D99">
        <v>0.60880000000000001</v>
      </c>
      <c r="E99">
        <v>38.991312000000001</v>
      </c>
      <c r="F99">
        <v>1629866</v>
      </c>
      <c r="G99">
        <v>264994</v>
      </c>
      <c r="H99">
        <v>1888698</v>
      </c>
      <c r="I99">
        <v>281379523</v>
      </c>
      <c r="J99" s="24" t="s">
        <v>139</v>
      </c>
      <c r="K99" s="24" t="s">
        <v>691</v>
      </c>
      <c r="L99" s="24" t="s">
        <v>42</v>
      </c>
    </row>
    <row r="100" spans="1:12" x14ac:dyDescent="0.2">
      <c r="A100" s="11" t="s">
        <v>142</v>
      </c>
      <c r="B100">
        <v>5.3789999999999998E-2</v>
      </c>
      <c r="C100">
        <v>3.3412999999999999</v>
      </c>
      <c r="D100">
        <v>9.178E-2</v>
      </c>
      <c r="E100">
        <v>5.4726759999999999</v>
      </c>
      <c r="F100">
        <v>23414</v>
      </c>
      <c r="G100">
        <v>39948</v>
      </c>
      <c r="H100">
        <v>63362</v>
      </c>
      <c r="I100">
        <v>8813976</v>
      </c>
      <c r="J100" s="24" t="s">
        <v>139</v>
      </c>
      <c r="K100" s="24" t="s">
        <v>692</v>
      </c>
      <c r="L100" s="24" t="s">
        <v>42</v>
      </c>
    </row>
    <row r="101" spans="1:12" x14ac:dyDescent="0.2">
      <c r="A101" s="11" t="s">
        <v>143</v>
      </c>
      <c r="B101">
        <v>60.672629999999998</v>
      </c>
      <c r="C101">
        <v>3917.511023</v>
      </c>
      <c r="D101">
        <v>1.11541</v>
      </c>
      <c r="E101">
        <v>71.027216999999993</v>
      </c>
      <c r="F101">
        <v>26409062</v>
      </c>
      <c r="G101">
        <v>485506</v>
      </c>
      <c r="H101">
        <v>26412312</v>
      </c>
      <c r="I101">
        <v>3917926475</v>
      </c>
      <c r="J101" s="24" t="s">
        <v>139</v>
      </c>
      <c r="K101" s="24" t="s">
        <v>694</v>
      </c>
      <c r="L101" s="24" t="s">
        <v>42</v>
      </c>
    </row>
    <row r="102" spans="1:12" x14ac:dyDescent="0.2">
      <c r="A102" s="11" t="s">
        <v>144</v>
      </c>
      <c r="B102">
        <v>2.4580000000000001E-2</v>
      </c>
      <c r="C102">
        <v>1.9415210000000001</v>
      </c>
      <c r="D102">
        <v>3.449E-2</v>
      </c>
      <c r="E102">
        <v>2.5038309999999999</v>
      </c>
      <c r="F102">
        <v>13428</v>
      </c>
      <c r="G102">
        <v>18838</v>
      </c>
      <c r="H102">
        <v>15006</v>
      </c>
      <c r="I102">
        <v>2153028</v>
      </c>
      <c r="J102" s="24" t="s">
        <v>139</v>
      </c>
      <c r="K102" s="24" t="s">
        <v>689</v>
      </c>
      <c r="L102" s="24" t="s">
        <v>15</v>
      </c>
    </row>
    <row r="103" spans="1:12" x14ac:dyDescent="0.2">
      <c r="A103" s="11" t="s">
        <v>145</v>
      </c>
      <c r="B103">
        <v>6.8240100000000004</v>
      </c>
      <c r="C103">
        <v>555.92311600000005</v>
      </c>
      <c r="D103">
        <v>0.72545999999999999</v>
      </c>
      <c r="E103">
        <v>58.196945999999997</v>
      </c>
      <c r="F103">
        <v>3727376</v>
      </c>
      <c r="G103">
        <v>396256</v>
      </c>
      <c r="H103">
        <v>4021498</v>
      </c>
      <c r="I103">
        <v>599192350</v>
      </c>
      <c r="J103" s="24" t="s">
        <v>139</v>
      </c>
      <c r="K103" s="24" t="s">
        <v>690</v>
      </c>
      <c r="L103" s="24" t="s">
        <v>15</v>
      </c>
    </row>
    <row r="104" spans="1:12" x14ac:dyDescent="0.2">
      <c r="A104" s="11" t="s">
        <v>146</v>
      </c>
      <c r="B104">
        <v>2.0317699999999999</v>
      </c>
      <c r="C104">
        <v>165.56025</v>
      </c>
      <c r="D104">
        <v>0.37483</v>
      </c>
      <c r="E104">
        <v>30.059114999999998</v>
      </c>
      <c r="F104">
        <v>1109782</v>
      </c>
      <c r="G104">
        <v>204736</v>
      </c>
      <c r="H104">
        <v>1308890</v>
      </c>
      <c r="I104">
        <v>194962882</v>
      </c>
      <c r="J104" s="24" t="s">
        <v>139</v>
      </c>
      <c r="K104" s="24" t="s">
        <v>691</v>
      </c>
      <c r="L104" s="24" t="s">
        <v>15</v>
      </c>
    </row>
    <row r="105" spans="1:12" x14ac:dyDescent="0.2">
      <c r="A105" s="11" t="s">
        <v>147</v>
      </c>
      <c r="B105">
        <v>3.6769999999999997E-2</v>
      </c>
      <c r="C105">
        <v>2.8759359999999998</v>
      </c>
      <c r="D105">
        <v>6.3769999999999993E-2</v>
      </c>
      <c r="E105">
        <v>4.6643210000000002</v>
      </c>
      <c r="F105">
        <v>20086</v>
      </c>
      <c r="G105">
        <v>34830</v>
      </c>
      <c r="H105">
        <v>54916</v>
      </c>
      <c r="I105">
        <v>7540257</v>
      </c>
      <c r="J105" s="24" t="s">
        <v>139</v>
      </c>
      <c r="K105" s="24" t="s">
        <v>692</v>
      </c>
      <c r="L105" s="24" t="s">
        <v>15</v>
      </c>
    </row>
    <row r="106" spans="1:12" x14ac:dyDescent="0.2">
      <c r="A106" s="11" t="s">
        <v>148</v>
      </c>
      <c r="B106">
        <v>64.325919999999996</v>
      </c>
      <c r="C106">
        <v>5219.7433449999999</v>
      </c>
      <c r="D106">
        <v>0.79451000000000005</v>
      </c>
      <c r="E106">
        <v>63.371895000000002</v>
      </c>
      <c r="F106">
        <v>35135764</v>
      </c>
      <c r="G106">
        <v>433972</v>
      </c>
      <c r="H106">
        <v>35138094</v>
      </c>
      <c r="I106">
        <v>5220027692</v>
      </c>
      <c r="J106" s="24" t="s">
        <v>139</v>
      </c>
      <c r="K106" s="24" t="s">
        <v>694</v>
      </c>
      <c r="L106" s="24" t="s">
        <v>15</v>
      </c>
    </row>
    <row r="107" spans="1:12" x14ac:dyDescent="0.2">
      <c r="A107" s="11" t="s">
        <v>149</v>
      </c>
      <c r="B107">
        <v>3.141E-2</v>
      </c>
      <c r="C107">
        <v>1.883929</v>
      </c>
      <c r="D107">
        <v>3.3860000000000001E-2</v>
      </c>
      <c r="E107">
        <v>1.950504</v>
      </c>
      <c r="F107">
        <v>13012</v>
      </c>
      <c r="G107">
        <v>14026</v>
      </c>
      <c r="H107">
        <v>14456</v>
      </c>
      <c r="I107">
        <v>2092051</v>
      </c>
      <c r="J107" s="24" t="s">
        <v>139</v>
      </c>
      <c r="K107" s="24" t="s">
        <v>689</v>
      </c>
      <c r="L107" s="24" t="s">
        <v>42</v>
      </c>
    </row>
    <row r="108" spans="1:12" x14ac:dyDescent="0.2">
      <c r="A108" s="11" t="s">
        <v>150</v>
      </c>
      <c r="B108">
        <v>4.3019299999999996</v>
      </c>
      <c r="C108">
        <v>265.75779799999998</v>
      </c>
      <c r="D108">
        <v>0.49625000000000002</v>
      </c>
      <c r="E108">
        <v>30.383655000000001</v>
      </c>
      <c r="F108">
        <v>1782042</v>
      </c>
      <c r="G108">
        <v>205568</v>
      </c>
      <c r="H108">
        <v>1930884</v>
      </c>
      <c r="I108">
        <v>287787565</v>
      </c>
      <c r="J108" s="24" t="s">
        <v>139</v>
      </c>
      <c r="K108" s="24" t="s">
        <v>690</v>
      </c>
      <c r="L108" s="24" t="s">
        <v>42</v>
      </c>
    </row>
    <row r="109" spans="1:12" x14ac:dyDescent="0.2">
      <c r="A109" s="11" t="s">
        <v>151</v>
      </c>
      <c r="B109">
        <v>3.56427</v>
      </c>
      <c r="C109">
        <v>220.28413900000001</v>
      </c>
      <c r="D109">
        <v>0.49223</v>
      </c>
      <c r="E109">
        <v>30.200092000000001</v>
      </c>
      <c r="F109">
        <v>1476474</v>
      </c>
      <c r="G109">
        <v>203904</v>
      </c>
      <c r="H109">
        <v>1673604</v>
      </c>
      <c r="I109">
        <v>249558799</v>
      </c>
      <c r="J109" s="24" t="s">
        <v>139</v>
      </c>
      <c r="K109" s="24" t="s">
        <v>691</v>
      </c>
      <c r="L109" s="24" t="s">
        <v>42</v>
      </c>
    </row>
    <row r="110" spans="1:12" x14ac:dyDescent="0.2">
      <c r="A110" s="11" t="s">
        <v>152</v>
      </c>
      <c r="B110">
        <v>5.0209999999999998E-2</v>
      </c>
      <c r="C110">
        <v>2.9939429999999998</v>
      </c>
      <c r="D110">
        <v>6.318E-2</v>
      </c>
      <c r="E110">
        <v>3.662515</v>
      </c>
      <c r="F110">
        <v>20800</v>
      </c>
      <c r="G110">
        <v>26170</v>
      </c>
      <c r="H110">
        <v>46970</v>
      </c>
      <c r="I110">
        <v>6656458</v>
      </c>
      <c r="J110" s="24" t="s">
        <v>139</v>
      </c>
      <c r="K110" s="24" t="s">
        <v>692</v>
      </c>
      <c r="L110" s="24" t="s">
        <v>42</v>
      </c>
    </row>
    <row r="111" spans="1:12" x14ac:dyDescent="0.2">
      <c r="A111" s="11" t="s">
        <v>153</v>
      </c>
      <c r="B111">
        <v>63.197589999999998</v>
      </c>
      <c r="C111">
        <v>3889.3271460000001</v>
      </c>
      <c r="D111">
        <v>0.76046999999999998</v>
      </c>
      <c r="E111">
        <v>46.487701000000001</v>
      </c>
      <c r="F111">
        <v>26179140</v>
      </c>
      <c r="G111">
        <v>315020</v>
      </c>
      <c r="H111">
        <v>26181168</v>
      </c>
      <c r="I111">
        <v>3889593276</v>
      </c>
      <c r="J111" s="24" t="s">
        <v>139</v>
      </c>
      <c r="K111" s="24" t="s">
        <v>694</v>
      </c>
      <c r="L111" s="24" t="s">
        <v>42</v>
      </c>
    </row>
    <row r="112" spans="1:12" x14ac:dyDescent="0.2">
      <c r="A112" s="11" t="s">
        <v>154</v>
      </c>
      <c r="B112">
        <v>3.1379999999999998E-2</v>
      </c>
      <c r="C112">
        <v>2.323969</v>
      </c>
      <c r="D112">
        <v>4.3029999999999999E-2</v>
      </c>
      <c r="E112">
        <v>2.9434870000000002</v>
      </c>
      <c r="F112">
        <v>16064</v>
      </c>
      <c r="G112">
        <v>22026</v>
      </c>
      <c r="H112">
        <v>18132</v>
      </c>
      <c r="I112">
        <v>2614348</v>
      </c>
      <c r="J112" s="24" t="s">
        <v>139</v>
      </c>
      <c r="K112" s="24" t="s">
        <v>689</v>
      </c>
      <c r="L112" s="24" t="s">
        <v>15</v>
      </c>
    </row>
    <row r="113" spans="1:12" x14ac:dyDescent="0.2">
      <c r="A113" s="11" t="s">
        <v>155</v>
      </c>
      <c r="B113">
        <v>5.4620199999999999</v>
      </c>
      <c r="C113">
        <v>416.57719900000001</v>
      </c>
      <c r="D113">
        <v>0.64609000000000005</v>
      </c>
      <c r="E113">
        <v>48.478287999999999</v>
      </c>
      <c r="F113">
        <v>2795724</v>
      </c>
      <c r="G113">
        <v>330700</v>
      </c>
      <c r="H113">
        <v>3035122</v>
      </c>
      <c r="I113">
        <v>451732108</v>
      </c>
      <c r="J113" s="24" t="s">
        <v>139</v>
      </c>
      <c r="K113" s="24" t="s">
        <v>690</v>
      </c>
      <c r="L113" s="24" t="s">
        <v>15</v>
      </c>
    </row>
    <row r="114" spans="1:12" x14ac:dyDescent="0.2">
      <c r="A114" s="11" t="s">
        <v>156</v>
      </c>
      <c r="B114">
        <v>3.9631799999999999</v>
      </c>
      <c r="C114">
        <v>302.51687399999997</v>
      </c>
      <c r="D114">
        <v>0.56667999999999996</v>
      </c>
      <c r="E114">
        <v>42.741748000000001</v>
      </c>
      <c r="F114">
        <v>2028548</v>
      </c>
      <c r="G114">
        <v>290054</v>
      </c>
      <c r="H114">
        <v>2311992</v>
      </c>
      <c r="I114">
        <v>344463312</v>
      </c>
      <c r="J114" s="24" t="s">
        <v>139</v>
      </c>
      <c r="K114" s="24" t="s">
        <v>691</v>
      </c>
      <c r="L114" s="24" t="s">
        <v>15</v>
      </c>
    </row>
    <row r="115" spans="1:12" x14ac:dyDescent="0.2">
      <c r="A115" s="11" t="s">
        <v>157</v>
      </c>
      <c r="B115">
        <v>4.793E-2</v>
      </c>
      <c r="C115">
        <v>3.5047169999999999</v>
      </c>
      <c r="D115">
        <v>6.9639999999999994E-2</v>
      </c>
      <c r="E115">
        <v>4.8122230000000004</v>
      </c>
      <c r="F115">
        <v>24532</v>
      </c>
      <c r="G115">
        <v>35646</v>
      </c>
      <c r="H115">
        <v>60178</v>
      </c>
      <c r="I115">
        <v>8316940</v>
      </c>
      <c r="J115" s="24" t="s">
        <v>139</v>
      </c>
      <c r="K115" s="24" t="s">
        <v>692</v>
      </c>
      <c r="L115" s="24" t="s">
        <v>15</v>
      </c>
    </row>
    <row r="116" spans="1:12" x14ac:dyDescent="0.2">
      <c r="A116" s="11" t="s">
        <v>158</v>
      </c>
      <c r="B116">
        <v>61.456850000000003</v>
      </c>
      <c r="C116">
        <v>4666.8287899999996</v>
      </c>
      <c r="D116">
        <v>0.9234</v>
      </c>
      <c r="E116">
        <v>69.169617000000002</v>
      </c>
      <c r="F116">
        <v>31456586</v>
      </c>
      <c r="G116">
        <v>472642</v>
      </c>
      <c r="H116">
        <v>31459718</v>
      </c>
      <c r="I116">
        <v>4667221710</v>
      </c>
      <c r="J116" s="24" t="s">
        <v>139</v>
      </c>
      <c r="K116" s="24" t="s">
        <v>694</v>
      </c>
      <c r="L116" s="24" t="s">
        <v>15</v>
      </c>
    </row>
    <row r="117" spans="1:12" x14ac:dyDescent="0.2">
      <c r="A117" s="11" t="s">
        <v>159</v>
      </c>
      <c r="B117">
        <v>4.367E-2</v>
      </c>
      <c r="C117">
        <v>2.7851590000000002</v>
      </c>
      <c r="D117">
        <v>4.8480000000000002E-2</v>
      </c>
      <c r="E117">
        <v>3.0198420000000001</v>
      </c>
      <c r="F117">
        <v>19042</v>
      </c>
      <c r="G117">
        <v>21138</v>
      </c>
      <c r="H117">
        <v>20890</v>
      </c>
      <c r="I117">
        <v>3054497</v>
      </c>
      <c r="J117" s="24" t="s">
        <v>139</v>
      </c>
      <c r="K117" s="24" t="s">
        <v>689</v>
      </c>
      <c r="L117" s="24" t="s">
        <v>42</v>
      </c>
    </row>
    <row r="118" spans="1:12" x14ac:dyDescent="0.2">
      <c r="A118" s="11" t="s">
        <v>160</v>
      </c>
      <c r="B118">
        <v>13.108000000000001</v>
      </c>
      <c r="C118">
        <v>852.22254299999997</v>
      </c>
      <c r="D118">
        <v>1.33816</v>
      </c>
      <c r="E118">
        <v>86.711039999999997</v>
      </c>
      <c r="F118">
        <v>5715702</v>
      </c>
      <c r="G118">
        <v>583500</v>
      </c>
      <c r="H118">
        <v>6173900</v>
      </c>
      <c r="I118">
        <v>920414505</v>
      </c>
      <c r="J118" s="24" t="s">
        <v>139</v>
      </c>
      <c r="K118" s="24" t="s">
        <v>690</v>
      </c>
      <c r="L118" s="24" t="s">
        <v>42</v>
      </c>
    </row>
    <row r="119" spans="1:12" x14ac:dyDescent="0.2">
      <c r="A119" s="11" t="s">
        <v>161</v>
      </c>
      <c r="B119">
        <v>0.19303999999999999</v>
      </c>
      <c r="C119">
        <v>12.488564999999999</v>
      </c>
      <c r="D119">
        <v>0.30754999999999999</v>
      </c>
      <c r="E119">
        <v>19.778749999999999</v>
      </c>
      <c r="F119">
        <v>84174</v>
      </c>
      <c r="G119">
        <v>134106</v>
      </c>
      <c r="H119">
        <v>208138</v>
      </c>
      <c r="I119">
        <v>30835683</v>
      </c>
      <c r="J119" s="24" t="s">
        <v>139</v>
      </c>
      <c r="K119" s="24" t="s">
        <v>691</v>
      </c>
      <c r="L119" s="24" t="s">
        <v>42</v>
      </c>
    </row>
    <row r="120" spans="1:12" x14ac:dyDescent="0.2">
      <c r="A120" s="11" t="s">
        <v>162</v>
      </c>
      <c r="B120">
        <v>5.8700000000000002E-2</v>
      </c>
      <c r="C120">
        <v>3.6942919999999999</v>
      </c>
      <c r="D120">
        <v>8.7760000000000005E-2</v>
      </c>
      <c r="E120">
        <v>5.5092930000000004</v>
      </c>
      <c r="F120">
        <v>25598</v>
      </c>
      <c r="G120">
        <v>38268</v>
      </c>
      <c r="H120">
        <v>63866</v>
      </c>
      <c r="I120">
        <v>9203585</v>
      </c>
      <c r="J120" s="24" t="s">
        <v>139</v>
      </c>
      <c r="K120" s="24" t="s">
        <v>692</v>
      </c>
      <c r="L120" s="24" t="s">
        <v>42</v>
      </c>
    </row>
    <row r="121" spans="1:12" x14ac:dyDescent="0.2">
      <c r="A121" s="11" t="s">
        <v>163</v>
      </c>
      <c r="B121">
        <v>59.441519999999997</v>
      </c>
      <c r="C121">
        <v>3856.647465</v>
      </c>
      <c r="D121">
        <v>1.14255</v>
      </c>
      <c r="E121">
        <v>73.898740000000004</v>
      </c>
      <c r="F121">
        <v>25919290</v>
      </c>
      <c r="G121">
        <v>498206</v>
      </c>
      <c r="H121">
        <v>25922046</v>
      </c>
      <c r="I121">
        <v>3857019600</v>
      </c>
      <c r="J121" s="24" t="s">
        <v>139</v>
      </c>
      <c r="K121" s="24" t="s">
        <v>694</v>
      </c>
      <c r="L121" s="24" t="s">
        <v>42</v>
      </c>
    </row>
    <row r="122" spans="1:12" x14ac:dyDescent="0.2">
      <c r="A122" s="11" t="s">
        <v>164</v>
      </c>
      <c r="B122">
        <v>2.4379999999999999E-2</v>
      </c>
      <c r="C122">
        <v>1.781048</v>
      </c>
      <c r="D122">
        <v>3.5150000000000001E-2</v>
      </c>
      <c r="E122">
        <v>2.406177</v>
      </c>
      <c r="F122">
        <v>12210</v>
      </c>
      <c r="G122">
        <v>17608</v>
      </c>
      <c r="H122">
        <v>13462</v>
      </c>
      <c r="I122">
        <v>1954160</v>
      </c>
      <c r="J122" s="24" t="s">
        <v>139</v>
      </c>
      <c r="K122" s="24" t="s">
        <v>689</v>
      </c>
      <c r="L122" s="24" t="s">
        <v>15</v>
      </c>
    </row>
    <row r="123" spans="1:12" x14ac:dyDescent="0.2">
      <c r="A123" s="11" t="s">
        <v>165</v>
      </c>
      <c r="B123">
        <v>13.03299</v>
      </c>
      <c r="C123">
        <v>973.73449800000003</v>
      </c>
      <c r="D123">
        <v>1.0707500000000001</v>
      </c>
      <c r="E123">
        <v>79.396919999999994</v>
      </c>
      <c r="F123">
        <v>6528056</v>
      </c>
      <c r="G123">
        <v>536324</v>
      </c>
      <c r="H123">
        <v>6929134</v>
      </c>
      <c r="I123">
        <v>1033176174</v>
      </c>
      <c r="J123" s="24" t="s">
        <v>139</v>
      </c>
      <c r="K123" s="24" t="s">
        <v>690</v>
      </c>
      <c r="L123" s="24" t="s">
        <v>15</v>
      </c>
    </row>
    <row r="124" spans="1:12" x14ac:dyDescent="0.2">
      <c r="A124" s="11" t="s">
        <v>166</v>
      </c>
      <c r="B124">
        <v>0.21415000000000001</v>
      </c>
      <c r="C124">
        <v>15.958557000000001</v>
      </c>
      <c r="D124">
        <v>0.27961000000000003</v>
      </c>
      <c r="E124">
        <v>20.561724000000002</v>
      </c>
      <c r="F124">
        <v>107264</v>
      </c>
      <c r="G124">
        <v>140052</v>
      </c>
      <c r="H124">
        <v>242344</v>
      </c>
      <c r="I124">
        <v>35905979</v>
      </c>
      <c r="J124" s="24" t="s">
        <v>139</v>
      </c>
      <c r="K124" s="24" t="s">
        <v>691</v>
      </c>
      <c r="L124" s="24" t="s">
        <v>15</v>
      </c>
    </row>
    <row r="125" spans="1:12" x14ac:dyDescent="0.2">
      <c r="A125" s="11" t="s">
        <v>167</v>
      </c>
      <c r="B125">
        <v>3.456E-2</v>
      </c>
      <c r="C125">
        <v>2.4809929999999998</v>
      </c>
      <c r="D125">
        <v>5.5759999999999997E-2</v>
      </c>
      <c r="E125">
        <v>3.8057940000000001</v>
      </c>
      <c r="F125">
        <v>17310</v>
      </c>
      <c r="G125">
        <v>27928</v>
      </c>
      <c r="H125">
        <v>45238</v>
      </c>
      <c r="I125">
        <v>6286787</v>
      </c>
      <c r="J125" s="24" t="s">
        <v>139</v>
      </c>
      <c r="K125" s="24" t="s">
        <v>692</v>
      </c>
      <c r="L125" s="24" t="s">
        <v>15</v>
      </c>
    </row>
    <row r="126" spans="1:12" x14ac:dyDescent="0.2">
      <c r="A126" s="11" t="s">
        <v>168</v>
      </c>
      <c r="B126">
        <v>60.166170000000001</v>
      </c>
      <c r="C126">
        <v>4477.7316279999995</v>
      </c>
      <c r="D126">
        <v>0.87450000000000006</v>
      </c>
      <c r="E126">
        <v>64.411693</v>
      </c>
      <c r="F126">
        <v>30136464</v>
      </c>
      <c r="G126">
        <v>438026</v>
      </c>
      <c r="H126">
        <v>30138470</v>
      </c>
      <c r="I126">
        <v>4477975190</v>
      </c>
      <c r="J126" s="24" t="s">
        <v>139</v>
      </c>
      <c r="K126" s="24" t="s">
        <v>694</v>
      </c>
      <c r="L126" s="24" t="s">
        <v>15</v>
      </c>
    </row>
    <row r="127" spans="1:12" x14ac:dyDescent="0.2">
      <c r="A127" s="11" t="s">
        <v>169</v>
      </c>
      <c r="B127">
        <v>4.1939999999999998E-2</v>
      </c>
      <c r="C127">
        <v>3.3687770000000001</v>
      </c>
      <c r="D127">
        <v>5.3870000000000001E-2</v>
      </c>
      <c r="E127">
        <v>4.1852780000000003</v>
      </c>
      <c r="F127">
        <v>22978</v>
      </c>
      <c r="G127">
        <v>29514</v>
      </c>
      <c r="H127">
        <v>25322</v>
      </c>
      <c r="I127">
        <v>3705427</v>
      </c>
      <c r="J127" s="24" t="s">
        <v>139</v>
      </c>
      <c r="K127" s="24" t="s">
        <v>689</v>
      </c>
      <c r="L127" s="24" t="s">
        <v>42</v>
      </c>
    </row>
    <row r="128" spans="1:12" x14ac:dyDescent="0.2">
      <c r="A128" s="11" t="s">
        <v>170</v>
      </c>
      <c r="B128">
        <v>5.9510800000000001</v>
      </c>
      <c r="C128">
        <v>486.35644500000001</v>
      </c>
      <c r="D128">
        <v>0.60063</v>
      </c>
      <c r="E128">
        <v>48.551640999999996</v>
      </c>
      <c r="F128">
        <v>3260312</v>
      </c>
      <c r="G128">
        <v>329056</v>
      </c>
      <c r="H128">
        <v>3480958</v>
      </c>
      <c r="I128">
        <v>518929564</v>
      </c>
      <c r="J128" s="24" t="s">
        <v>139</v>
      </c>
      <c r="K128" s="24" t="s">
        <v>690</v>
      </c>
      <c r="L128" s="24" t="s">
        <v>42</v>
      </c>
    </row>
    <row r="129" spans="1:12" x14ac:dyDescent="0.2">
      <c r="A129" s="11" t="s">
        <v>171</v>
      </c>
      <c r="B129">
        <v>4.9639899999999999</v>
      </c>
      <c r="C129">
        <v>405.98084999999998</v>
      </c>
      <c r="D129">
        <v>0.59257000000000004</v>
      </c>
      <c r="E129">
        <v>48.048732000000001</v>
      </c>
      <c r="F129">
        <v>2719532</v>
      </c>
      <c r="G129">
        <v>324638</v>
      </c>
      <c r="H129">
        <v>3037116</v>
      </c>
      <c r="I129">
        <v>453118231</v>
      </c>
      <c r="J129" s="24" t="s">
        <v>139</v>
      </c>
      <c r="K129" s="24" t="s">
        <v>691</v>
      </c>
      <c r="L129" s="24" t="s">
        <v>42</v>
      </c>
    </row>
    <row r="130" spans="1:12" x14ac:dyDescent="0.2">
      <c r="A130" s="11" t="s">
        <v>172</v>
      </c>
      <c r="B130">
        <v>6.5699999999999995E-2</v>
      </c>
      <c r="C130">
        <v>5.2169020000000002</v>
      </c>
      <c r="D130">
        <v>8.5699999999999998E-2</v>
      </c>
      <c r="E130">
        <v>6.6879270000000002</v>
      </c>
      <c r="F130">
        <v>35996</v>
      </c>
      <c r="G130">
        <v>46952</v>
      </c>
      <c r="H130">
        <v>82948</v>
      </c>
      <c r="I130">
        <v>11904829</v>
      </c>
      <c r="J130" s="24" t="s">
        <v>139</v>
      </c>
      <c r="K130" s="24" t="s">
        <v>692</v>
      </c>
      <c r="L130" s="24" t="s">
        <v>42</v>
      </c>
    </row>
    <row r="131" spans="1:12" x14ac:dyDescent="0.2">
      <c r="A131" s="11" t="s">
        <v>173</v>
      </c>
      <c r="B131">
        <v>60.433199999999999</v>
      </c>
      <c r="C131">
        <v>4930.7875089999998</v>
      </c>
      <c r="D131">
        <v>0.87402000000000002</v>
      </c>
      <c r="E131">
        <v>70.607197999999997</v>
      </c>
      <c r="F131">
        <v>33108450</v>
      </c>
      <c r="G131">
        <v>478836</v>
      </c>
      <c r="H131">
        <v>33111662</v>
      </c>
      <c r="I131">
        <v>4931227477</v>
      </c>
      <c r="J131" s="24" t="s">
        <v>139</v>
      </c>
      <c r="K131" s="24" t="s">
        <v>694</v>
      </c>
      <c r="L131" s="24" t="s">
        <v>42</v>
      </c>
    </row>
    <row r="132" spans="1:12" x14ac:dyDescent="0.2">
      <c r="A132" s="11" t="s">
        <v>174</v>
      </c>
      <c r="B132">
        <v>8.8830000000000006E-2</v>
      </c>
      <c r="C132">
        <v>5.6701079999999999</v>
      </c>
      <c r="D132">
        <v>7.4520000000000003E-2</v>
      </c>
      <c r="E132">
        <v>4.6536720000000003</v>
      </c>
      <c r="F132">
        <v>38444</v>
      </c>
      <c r="G132">
        <v>32248</v>
      </c>
      <c r="H132">
        <v>41968</v>
      </c>
      <c r="I132">
        <v>6182500</v>
      </c>
      <c r="J132" s="24" t="s">
        <v>139</v>
      </c>
      <c r="K132" s="24" t="s">
        <v>689</v>
      </c>
      <c r="L132" s="24" t="s">
        <v>15</v>
      </c>
    </row>
    <row r="133" spans="1:12" x14ac:dyDescent="0.2">
      <c r="A133" s="11" t="s">
        <v>175</v>
      </c>
      <c r="B133">
        <v>2.8590399999999998</v>
      </c>
      <c r="C133">
        <v>184.82787099999999</v>
      </c>
      <c r="D133">
        <v>0.45182</v>
      </c>
      <c r="E133">
        <v>28.955259999999999</v>
      </c>
      <c r="F133">
        <v>1237284</v>
      </c>
      <c r="G133">
        <v>195532</v>
      </c>
      <c r="H133">
        <v>1349570</v>
      </c>
      <c r="I133">
        <v>201473114</v>
      </c>
      <c r="J133" s="24" t="s">
        <v>139</v>
      </c>
      <c r="K133" s="24" t="s">
        <v>690</v>
      </c>
      <c r="L133" s="24" t="s">
        <v>15</v>
      </c>
    </row>
    <row r="134" spans="1:12" x14ac:dyDescent="0.2">
      <c r="A134" s="11" t="s">
        <v>176</v>
      </c>
      <c r="B134">
        <v>17.234020000000001</v>
      </c>
      <c r="C134">
        <v>1115.003872</v>
      </c>
      <c r="D134">
        <v>1.4495400000000001</v>
      </c>
      <c r="E134">
        <v>93.381781000000004</v>
      </c>
      <c r="F134">
        <v>7458238</v>
      </c>
      <c r="G134">
        <v>627306</v>
      </c>
      <c r="H134">
        <v>8074006</v>
      </c>
      <c r="I134">
        <v>1206748489</v>
      </c>
      <c r="J134" s="24" t="s">
        <v>139</v>
      </c>
      <c r="K134" s="24" t="s">
        <v>691</v>
      </c>
      <c r="L134" s="24" t="s">
        <v>15</v>
      </c>
    </row>
    <row r="135" spans="1:12" x14ac:dyDescent="0.2">
      <c r="A135" s="11" t="s">
        <v>177</v>
      </c>
      <c r="B135">
        <v>0.16273000000000001</v>
      </c>
      <c r="C135">
        <v>10.371074</v>
      </c>
      <c r="D135">
        <v>0.13807</v>
      </c>
      <c r="E135">
        <v>8.6651670000000003</v>
      </c>
      <c r="F135">
        <v>70422</v>
      </c>
      <c r="G135">
        <v>59752</v>
      </c>
      <c r="H135">
        <v>130174</v>
      </c>
      <c r="I135">
        <v>19036241</v>
      </c>
      <c r="J135" s="24" t="s">
        <v>139</v>
      </c>
      <c r="K135" s="24" t="s">
        <v>692</v>
      </c>
      <c r="L135" s="24" t="s">
        <v>15</v>
      </c>
    </row>
    <row r="136" spans="1:12" x14ac:dyDescent="0.2">
      <c r="A136" s="11" t="s">
        <v>178</v>
      </c>
      <c r="B136">
        <v>54.18873</v>
      </c>
      <c r="C136">
        <v>3491.4866659999998</v>
      </c>
      <c r="D136">
        <v>1.6214999999999999</v>
      </c>
      <c r="E136">
        <v>104.241384</v>
      </c>
      <c r="F136">
        <v>23450850</v>
      </c>
      <c r="G136">
        <v>701726</v>
      </c>
      <c r="H136">
        <v>23455132</v>
      </c>
      <c r="I136">
        <v>3492099489</v>
      </c>
      <c r="J136" s="24" t="s">
        <v>139</v>
      </c>
      <c r="K136" s="24" t="s">
        <v>694</v>
      </c>
      <c r="L136" s="24" t="s">
        <v>15</v>
      </c>
    </row>
    <row r="137" spans="1:12" x14ac:dyDescent="0.2">
      <c r="A137" s="11" t="s">
        <v>179</v>
      </c>
      <c r="B137">
        <v>5.5939999999999997E-2</v>
      </c>
      <c r="C137">
        <v>3.9430749999999999</v>
      </c>
      <c r="D137">
        <v>4.1360000000000001E-2</v>
      </c>
      <c r="E137">
        <v>2.6863619999999999</v>
      </c>
      <c r="F137">
        <v>27152</v>
      </c>
      <c r="G137">
        <v>20076</v>
      </c>
      <c r="H137">
        <v>27152</v>
      </c>
      <c r="I137">
        <v>3943075</v>
      </c>
      <c r="J137" s="24" t="s">
        <v>180</v>
      </c>
      <c r="K137" s="24" t="s">
        <v>689</v>
      </c>
      <c r="L137" s="24" t="s">
        <v>42</v>
      </c>
    </row>
    <row r="138" spans="1:12" x14ac:dyDescent="0.2">
      <c r="A138" s="11" t="s">
        <v>181</v>
      </c>
      <c r="B138">
        <v>0.36099999999999999</v>
      </c>
      <c r="C138">
        <v>26.105737000000001</v>
      </c>
      <c r="D138">
        <v>0.11938</v>
      </c>
      <c r="E138">
        <v>8.2683999999999997</v>
      </c>
      <c r="F138">
        <v>175228</v>
      </c>
      <c r="G138">
        <v>57948</v>
      </c>
      <c r="H138">
        <v>200280</v>
      </c>
      <c r="I138">
        <v>29665094</v>
      </c>
      <c r="J138" s="24" t="s">
        <v>180</v>
      </c>
      <c r="K138" s="24" t="s">
        <v>690</v>
      </c>
      <c r="L138" s="24" t="s">
        <v>42</v>
      </c>
    </row>
    <row r="139" spans="1:12" x14ac:dyDescent="0.2">
      <c r="A139" s="11" t="s">
        <v>182</v>
      </c>
      <c r="B139">
        <v>10.679679999999999</v>
      </c>
      <c r="C139">
        <v>774.17915100000005</v>
      </c>
      <c r="D139">
        <v>1.31839</v>
      </c>
      <c r="E139">
        <v>95.063546000000002</v>
      </c>
      <c r="F139">
        <v>5183932</v>
      </c>
      <c r="G139">
        <v>639948</v>
      </c>
      <c r="H139">
        <v>5813426</v>
      </c>
      <c r="I139">
        <v>867852169</v>
      </c>
      <c r="J139" s="24" t="s">
        <v>180</v>
      </c>
      <c r="K139" s="24" t="s">
        <v>691</v>
      </c>
      <c r="L139" s="24" t="s">
        <v>42</v>
      </c>
    </row>
    <row r="140" spans="1:12" x14ac:dyDescent="0.2">
      <c r="A140" s="11" t="s">
        <v>183</v>
      </c>
      <c r="B140">
        <v>0.10191</v>
      </c>
      <c r="C140">
        <v>7.2356660000000002</v>
      </c>
      <c r="D140">
        <v>8.3140000000000006E-2</v>
      </c>
      <c r="E140">
        <v>5.6157789999999999</v>
      </c>
      <c r="F140">
        <v>49468</v>
      </c>
      <c r="G140">
        <v>40358</v>
      </c>
      <c r="H140">
        <v>89826</v>
      </c>
      <c r="I140">
        <v>12851445</v>
      </c>
      <c r="J140" s="24" t="s">
        <v>180</v>
      </c>
      <c r="K140" s="24" t="s">
        <v>692</v>
      </c>
      <c r="L140" s="24" t="s">
        <v>42</v>
      </c>
    </row>
    <row r="141" spans="1:12" x14ac:dyDescent="0.2">
      <c r="A141" s="11" t="s">
        <v>184</v>
      </c>
      <c r="B141">
        <v>61.814030000000002</v>
      </c>
      <c r="C141">
        <v>4455.9934970000004</v>
      </c>
      <c r="D141">
        <v>1.34351</v>
      </c>
      <c r="E141">
        <v>96.471765000000005</v>
      </c>
      <c r="F141">
        <v>30004628</v>
      </c>
      <c r="G141">
        <v>652142</v>
      </c>
      <c r="H141">
        <v>30008420</v>
      </c>
      <c r="I141">
        <v>4456448140</v>
      </c>
      <c r="J141" s="24" t="s">
        <v>180</v>
      </c>
      <c r="K141" s="24" t="s">
        <v>694</v>
      </c>
      <c r="L141" s="24" t="s">
        <v>42</v>
      </c>
    </row>
    <row r="142" spans="1:12" x14ac:dyDescent="0.2">
      <c r="A142" s="11" t="s">
        <v>185</v>
      </c>
      <c r="B142">
        <v>2.7220000000000001E-2</v>
      </c>
      <c r="C142">
        <v>1.742896</v>
      </c>
      <c r="D142">
        <v>2.5260000000000001E-2</v>
      </c>
      <c r="E142">
        <v>1.5149809999999999</v>
      </c>
      <c r="F142">
        <v>12280</v>
      </c>
      <c r="G142">
        <v>11394</v>
      </c>
      <c r="H142">
        <v>12280</v>
      </c>
      <c r="I142">
        <v>1742896</v>
      </c>
      <c r="J142" s="24" t="s">
        <v>180</v>
      </c>
      <c r="K142" s="24" t="s">
        <v>689</v>
      </c>
      <c r="L142" s="24" t="s">
        <v>15</v>
      </c>
    </row>
    <row r="143" spans="1:12" x14ac:dyDescent="0.2">
      <c r="A143" s="11" t="s">
        <v>186</v>
      </c>
      <c r="B143">
        <v>0.18037</v>
      </c>
      <c r="C143">
        <v>12.093362000000001</v>
      </c>
      <c r="D143">
        <v>8.3250000000000005E-2</v>
      </c>
      <c r="E143">
        <v>5.347467</v>
      </c>
      <c r="F143">
        <v>81372</v>
      </c>
      <c r="G143">
        <v>37556</v>
      </c>
      <c r="H143">
        <v>98828</v>
      </c>
      <c r="I143">
        <v>14585565</v>
      </c>
      <c r="J143" s="24" t="s">
        <v>180</v>
      </c>
      <c r="K143" s="24" t="s">
        <v>690</v>
      </c>
      <c r="L143" s="24" t="s">
        <v>15</v>
      </c>
    </row>
    <row r="144" spans="1:12" x14ac:dyDescent="0.2">
      <c r="A144" s="11" t="s">
        <v>187</v>
      </c>
      <c r="B144">
        <v>5.1277999999999997</v>
      </c>
      <c r="C144">
        <v>345.083439</v>
      </c>
      <c r="D144">
        <v>0.73492000000000002</v>
      </c>
      <c r="E144">
        <v>49.105257999999999</v>
      </c>
      <c r="F144">
        <v>2313352</v>
      </c>
      <c r="G144">
        <v>331550</v>
      </c>
      <c r="H144">
        <v>2639304</v>
      </c>
      <c r="I144">
        <v>393468847</v>
      </c>
      <c r="J144" s="24" t="s">
        <v>180</v>
      </c>
      <c r="K144" s="24" t="s">
        <v>691</v>
      </c>
      <c r="L144" s="24" t="s">
        <v>15</v>
      </c>
    </row>
    <row r="145" spans="1:12" x14ac:dyDescent="0.2">
      <c r="A145" s="11" t="s">
        <v>188</v>
      </c>
      <c r="B145">
        <v>4.9790000000000001E-2</v>
      </c>
      <c r="C145">
        <v>3.262178</v>
      </c>
      <c r="D145">
        <v>5.0619999999999998E-2</v>
      </c>
      <c r="E145">
        <v>3.1220240000000001</v>
      </c>
      <c r="F145">
        <v>22462</v>
      </c>
      <c r="G145">
        <v>22836</v>
      </c>
      <c r="H145">
        <v>45298</v>
      </c>
      <c r="I145">
        <v>6384202</v>
      </c>
      <c r="J145" s="24" t="s">
        <v>180</v>
      </c>
      <c r="K145" s="24" t="s">
        <v>692</v>
      </c>
      <c r="L145" s="24" t="s">
        <v>15</v>
      </c>
    </row>
    <row r="146" spans="1:12" x14ac:dyDescent="0.2">
      <c r="A146" s="11" t="s">
        <v>189</v>
      </c>
      <c r="B146">
        <v>71.326859999999996</v>
      </c>
      <c r="C146">
        <v>4777.8245209999995</v>
      </c>
      <c r="D146">
        <v>0.75812999999999997</v>
      </c>
      <c r="E146">
        <v>50.398772000000001</v>
      </c>
      <c r="F146">
        <v>32178324</v>
      </c>
      <c r="G146">
        <v>342022</v>
      </c>
      <c r="H146">
        <v>32180516</v>
      </c>
      <c r="I146">
        <v>4778085598</v>
      </c>
      <c r="J146" s="24" t="s">
        <v>180</v>
      </c>
      <c r="K146" s="24" t="s">
        <v>694</v>
      </c>
      <c r="L146" s="24" t="s">
        <v>15</v>
      </c>
    </row>
    <row r="147" spans="1:12" x14ac:dyDescent="0.2">
      <c r="A147" s="11" t="s">
        <v>190</v>
      </c>
      <c r="B147">
        <v>5.5370000000000003E-2</v>
      </c>
      <c r="C147">
        <v>4.1760000000000002</v>
      </c>
      <c r="D147">
        <v>5.1749999999999997E-2</v>
      </c>
      <c r="E147">
        <v>3.8221720000000001</v>
      </c>
      <c r="F147">
        <v>29040</v>
      </c>
      <c r="G147">
        <v>27140</v>
      </c>
      <c r="H147">
        <v>29040</v>
      </c>
      <c r="I147">
        <v>4176000</v>
      </c>
      <c r="J147" s="24" t="s">
        <v>180</v>
      </c>
      <c r="K147" s="24" t="s">
        <v>689</v>
      </c>
      <c r="L147" s="24" t="s">
        <v>15</v>
      </c>
    </row>
    <row r="148" spans="1:12" x14ac:dyDescent="0.2">
      <c r="A148" s="11" t="s">
        <v>191</v>
      </c>
      <c r="B148">
        <v>0.50149999999999995</v>
      </c>
      <c r="C148">
        <v>39.160519999999998</v>
      </c>
      <c r="D148">
        <v>0.15826000000000001</v>
      </c>
      <c r="E148">
        <v>12.13679</v>
      </c>
      <c r="F148">
        <v>263026</v>
      </c>
      <c r="G148">
        <v>83004</v>
      </c>
      <c r="H148">
        <v>297834</v>
      </c>
      <c r="I148">
        <v>44261665</v>
      </c>
      <c r="J148" s="24" t="s">
        <v>180</v>
      </c>
      <c r="K148" s="24" t="s">
        <v>690</v>
      </c>
      <c r="L148" s="24" t="s">
        <v>15</v>
      </c>
    </row>
    <row r="149" spans="1:12" x14ac:dyDescent="0.2">
      <c r="A149" s="11" t="s">
        <v>192</v>
      </c>
      <c r="B149">
        <v>16.928450000000002</v>
      </c>
      <c r="C149">
        <v>1324.285877</v>
      </c>
      <c r="D149">
        <v>1.98275</v>
      </c>
      <c r="E149">
        <v>154.76828</v>
      </c>
      <c r="F149">
        <v>8878676</v>
      </c>
      <c r="G149">
        <v>1039918</v>
      </c>
      <c r="H149">
        <v>9904820</v>
      </c>
      <c r="I149">
        <v>1477104275</v>
      </c>
      <c r="J149" s="24" t="s">
        <v>180</v>
      </c>
      <c r="K149" s="24" t="s">
        <v>691</v>
      </c>
      <c r="L149" s="24" t="s">
        <v>15</v>
      </c>
    </row>
    <row r="150" spans="1:12" x14ac:dyDescent="0.2">
      <c r="A150" s="11" t="s">
        <v>193</v>
      </c>
      <c r="B150">
        <v>0.12503</v>
      </c>
      <c r="C150">
        <v>9.5384419999999999</v>
      </c>
      <c r="D150">
        <v>9.9169999999999994E-2</v>
      </c>
      <c r="E150">
        <v>7.4569020000000004</v>
      </c>
      <c r="F150">
        <v>65576</v>
      </c>
      <c r="G150">
        <v>52014</v>
      </c>
      <c r="H150">
        <v>117590</v>
      </c>
      <c r="I150">
        <v>16995344</v>
      </c>
      <c r="J150" s="24" t="s">
        <v>180</v>
      </c>
      <c r="K150" s="24" t="s">
        <v>692</v>
      </c>
      <c r="L150" s="24" t="s">
        <v>15</v>
      </c>
    </row>
    <row r="151" spans="1:12" x14ac:dyDescent="0.2">
      <c r="A151" s="11" t="s">
        <v>194</v>
      </c>
      <c r="B151">
        <v>57.959479999999999</v>
      </c>
      <c r="C151">
        <v>4519.3171689999999</v>
      </c>
      <c r="D151">
        <v>2.0005600000000001</v>
      </c>
      <c r="E151">
        <v>155.94448700000001</v>
      </c>
      <c r="F151">
        <v>30398726</v>
      </c>
      <c r="G151">
        <v>1049258</v>
      </c>
      <c r="H151">
        <v>30403316</v>
      </c>
      <c r="I151">
        <v>4519936061</v>
      </c>
      <c r="J151" s="24" t="s">
        <v>180</v>
      </c>
      <c r="K151" s="24" t="s">
        <v>694</v>
      </c>
      <c r="L151" s="24" t="s">
        <v>15</v>
      </c>
    </row>
    <row r="152" spans="1:12" x14ac:dyDescent="0.2">
      <c r="A152" s="11" t="s">
        <v>195</v>
      </c>
      <c r="B152">
        <v>4.2759999999999999E-2</v>
      </c>
      <c r="C152">
        <v>2.8195049999999999</v>
      </c>
      <c r="D152">
        <v>3.8920000000000003E-2</v>
      </c>
      <c r="E152">
        <v>2.3801700000000001</v>
      </c>
      <c r="F152">
        <v>19586</v>
      </c>
      <c r="G152">
        <v>17824</v>
      </c>
      <c r="H152">
        <v>19586</v>
      </c>
      <c r="I152">
        <v>2819505</v>
      </c>
      <c r="J152" s="24" t="s">
        <v>180</v>
      </c>
      <c r="K152" s="24" t="s">
        <v>689</v>
      </c>
      <c r="L152" s="24" t="s">
        <v>42</v>
      </c>
    </row>
    <row r="153" spans="1:12" x14ac:dyDescent="0.2">
      <c r="A153" s="11" t="s">
        <v>196</v>
      </c>
      <c r="B153">
        <v>0.29479</v>
      </c>
      <c r="C153">
        <v>20.096730999999998</v>
      </c>
      <c r="D153">
        <v>0.10081</v>
      </c>
      <c r="E153">
        <v>6.5300099999999999</v>
      </c>
      <c r="F153">
        <v>135016</v>
      </c>
      <c r="G153">
        <v>46172</v>
      </c>
      <c r="H153">
        <v>155782</v>
      </c>
      <c r="I153">
        <v>23034279</v>
      </c>
      <c r="J153" s="24" t="s">
        <v>180</v>
      </c>
      <c r="K153" s="24" t="s">
        <v>690</v>
      </c>
      <c r="L153" s="24" t="s">
        <v>42</v>
      </c>
    </row>
    <row r="154" spans="1:12" x14ac:dyDescent="0.2">
      <c r="A154" s="11" t="s">
        <v>197</v>
      </c>
      <c r="B154">
        <v>9.1782699999999995</v>
      </c>
      <c r="C154">
        <v>627.51099299999998</v>
      </c>
      <c r="D154">
        <v>1.2855099999999999</v>
      </c>
      <c r="E154">
        <v>87.435957999999999</v>
      </c>
      <c r="F154">
        <v>4203706</v>
      </c>
      <c r="G154">
        <v>588772</v>
      </c>
      <c r="H154">
        <v>4781880</v>
      </c>
      <c r="I154">
        <v>713510083</v>
      </c>
      <c r="J154" s="24" t="s">
        <v>180</v>
      </c>
      <c r="K154" s="24" t="s">
        <v>691</v>
      </c>
      <c r="L154" s="24" t="s">
        <v>42</v>
      </c>
    </row>
    <row r="155" spans="1:12" x14ac:dyDescent="0.2">
      <c r="A155" s="11" t="s">
        <v>198</v>
      </c>
      <c r="B155">
        <v>8.5730000000000001E-2</v>
      </c>
      <c r="C155">
        <v>5.7099000000000002</v>
      </c>
      <c r="D155">
        <v>7.6340000000000005E-2</v>
      </c>
      <c r="E155">
        <v>4.8027319999999998</v>
      </c>
      <c r="F155">
        <v>39264</v>
      </c>
      <c r="G155">
        <v>34964</v>
      </c>
      <c r="H155">
        <v>74228</v>
      </c>
      <c r="I155">
        <v>10512632</v>
      </c>
      <c r="J155" s="24" t="s">
        <v>180</v>
      </c>
      <c r="K155" s="24" t="s">
        <v>692</v>
      </c>
      <c r="L155" s="24" t="s">
        <v>42</v>
      </c>
    </row>
    <row r="156" spans="1:12" x14ac:dyDescent="0.2">
      <c r="A156" s="11" t="s">
        <v>199</v>
      </c>
      <c r="B156">
        <v>63.119959999999999</v>
      </c>
      <c r="C156">
        <v>4287.6462890000003</v>
      </c>
      <c r="D156">
        <v>1.30731</v>
      </c>
      <c r="E156">
        <v>88.522347999999994</v>
      </c>
      <c r="F156">
        <v>28909328</v>
      </c>
      <c r="G156">
        <v>598756</v>
      </c>
      <c r="H156">
        <v>28912966</v>
      </c>
      <c r="I156">
        <v>4288103704</v>
      </c>
      <c r="J156" s="24" t="s">
        <v>180</v>
      </c>
      <c r="K156" s="24" t="s">
        <v>694</v>
      </c>
      <c r="L156" s="24" t="s">
        <v>42</v>
      </c>
    </row>
    <row r="157" spans="1:12" x14ac:dyDescent="0.2">
      <c r="A157" s="11" t="s">
        <v>200</v>
      </c>
      <c r="B157">
        <v>63.119959999999999</v>
      </c>
      <c r="C157">
        <v>4287.6462890000003</v>
      </c>
      <c r="D157">
        <v>1.30731</v>
      </c>
      <c r="E157">
        <v>88.522347999999994</v>
      </c>
      <c r="F157">
        <v>28909328</v>
      </c>
      <c r="G157">
        <v>598756</v>
      </c>
      <c r="H157">
        <v>28912966</v>
      </c>
      <c r="I157">
        <v>4288103704</v>
      </c>
      <c r="J157" s="24" t="s">
        <v>180</v>
      </c>
      <c r="K157" s="24" t="s">
        <v>689</v>
      </c>
      <c r="L157" s="24" t="s">
        <v>15</v>
      </c>
    </row>
    <row r="158" spans="1:12" x14ac:dyDescent="0.2">
      <c r="A158" s="11" t="s">
        <v>201</v>
      </c>
      <c r="B158">
        <v>0.29524</v>
      </c>
      <c r="C158">
        <v>20.678840999999998</v>
      </c>
      <c r="D158">
        <v>0.10818999999999999</v>
      </c>
      <c r="E158">
        <v>7.1592060000000002</v>
      </c>
      <c r="F158">
        <v>138978</v>
      </c>
      <c r="G158">
        <v>50930</v>
      </c>
      <c r="H158">
        <v>162792</v>
      </c>
      <c r="I158">
        <v>24015837</v>
      </c>
      <c r="J158" s="24" t="s">
        <v>180</v>
      </c>
      <c r="K158" s="24" t="s">
        <v>690</v>
      </c>
      <c r="L158" s="24" t="s">
        <v>15</v>
      </c>
    </row>
    <row r="159" spans="1:12" x14ac:dyDescent="0.2">
      <c r="A159" s="11" t="s">
        <v>202</v>
      </c>
      <c r="B159">
        <v>8.9137500000000003</v>
      </c>
      <c r="C159">
        <v>626.31722100000002</v>
      </c>
      <c r="D159">
        <v>1.23587</v>
      </c>
      <c r="E159">
        <v>86.331424999999996</v>
      </c>
      <c r="F159">
        <v>4195962</v>
      </c>
      <c r="G159">
        <v>581760</v>
      </c>
      <c r="H159">
        <v>4768364</v>
      </c>
      <c r="I159">
        <v>711416577</v>
      </c>
      <c r="J159" s="24" t="s">
        <v>180</v>
      </c>
      <c r="K159" s="24" t="s">
        <v>691</v>
      </c>
      <c r="L159" s="24" t="s">
        <v>15</v>
      </c>
    </row>
    <row r="160" spans="1:12" x14ac:dyDescent="0.2">
      <c r="A160" s="11" t="s">
        <v>203</v>
      </c>
      <c r="B160">
        <v>7.9710000000000003E-2</v>
      </c>
      <c r="C160">
        <v>5.4546809999999999</v>
      </c>
      <c r="D160">
        <v>7.4880000000000002E-2</v>
      </c>
      <c r="E160">
        <v>4.8124250000000002</v>
      </c>
      <c r="F160">
        <v>37520</v>
      </c>
      <c r="G160">
        <v>35246</v>
      </c>
      <c r="H160">
        <v>72766</v>
      </c>
      <c r="I160">
        <v>10267106</v>
      </c>
      <c r="J160" s="24" t="s">
        <v>180</v>
      </c>
      <c r="K160" s="24" t="s">
        <v>692</v>
      </c>
      <c r="L160" s="24" t="s">
        <v>15</v>
      </c>
    </row>
    <row r="161" spans="1:12" x14ac:dyDescent="0.2">
      <c r="A161" s="11" t="s">
        <v>204</v>
      </c>
      <c r="B161">
        <v>66.355900000000005</v>
      </c>
      <c r="C161">
        <v>4634.5060899999999</v>
      </c>
      <c r="D161">
        <v>1.2668299999999999</v>
      </c>
      <c r="E161">
        <v>88.019097000000002</v>
      </c>
      <c r="F161">
        <v>31235654</v>
      </c>
      <c r="G161">
        <v>596334</v>
      </c>
      <c r="H161">
        <v>31239068</v>
      </c>
      <c r="I161">
        <v>4634920938</v>
      </c>
      <c r="J161" s="24" t="s">
        <v>180</v>
      </c>
      <c r="K161" s="24" t="s">
        <v>694</v>
      </c>
      <c r="L161" s="24" t="s">
        <v>15</v>
      </c>
    </row>
    <row r="162" spans="1:12" x14ac:dyDescent="0.2">
      <c r="A162" s="11" t="s">
        <v>205</v>
      </c>
      <c r="B162">
        <v>4.2720000000000001E-2</v>
      </c>
      <c r="C162">
        <v>2.7939090000000002</v>
      </c>
      <c r="D162">
        <v>3.8589999999999999E-2</v>
      </c>
      <c r="E162">
        <v>2.5225409999999999</v>
      </c>
      <c r="F162">
        <v>19472</v>
      </c>
      <c r="G162">
        <v>17586</v>
      </c>
      <c r="H162">
        <v>19472</v>
      </c>
      <c r="I162">
        <v>2793909</v>
      </c>
      <c r="J162" s="24" t="s">
        <v>180</v>
      </c>
      <c r="K162" s="24" t="s">
        <v>689</v>
      </c>
      <c r="L162" s="24" t="s">
        <v>42</v>
      </c>
    </row>
    <row r="163" spans="1:12" x14ac:dyDescent="0.2">
      <c r="A163" s="11" t="s">
        <v>206</v>
      </c>
      <c r="B163">
        <v>0.65929000000000004</v>
      </c>
      <c r="C163">
        <v>44.864274999999999</v>
      </c>
      <c r="D163">
        <v>0.14835000000000001</v>
      </c>
      <c r="E163">
        <v>10.024376999999999</v>
      </c>
      <c r="F163">
        <v>300480</v>
      </c>
      <c r="G163">
        <v>67612</v>
      </c>
      <c r="H163">
        <v>329842</v>
      </c>
      <c r="I163">
        <v>49223286</v>
      </c>
      <c r="J163" s="24" t="s">
        <v>180</v>
      </c>
      <c r="K163" s="24" t="s">
        <v>690</v>
      </c>
      <c r="L163" s="24" t="s">
        <v>42</v>
      </c>
    </row>
    <row r="164" spans="1:12" x14ac:dyDescent="0.2">
      <c r="A164" s="11" t="s">
        <v>207</v>
      </c>
      <c r="B164">
        <v>14.122780000000001</v>
      </c>
      <c r="C164">
        <v>962.012294</v>
      </c>
      <c r="D164">
        <v>1.4855</v>
      </c>
      <c r="E164">
        <v>101.00779300000001</v>
      </c>
      <c r="F164">
        <v>6436622</v>
      </c>
      <c r="G164">
        <v>677036</v>
      </c>
      <c r="H164">
        <v>7104404</v>
      </c>
      <c r="I164">
        <v>1061678067</v>
      </c>
      <c r="J164" s="24" t="s">
        <v>180</v>
      </c>
      <c r="K164" s="24" t="s">
        <v>691</v>
      </c>
      <c r="L164" s="24" t="s">
        <v>42</v>
      </c>
    </row>
    <row r="165" spans="1:12" x14ac:dyDescent="0.2">
      <c r="A165" s="11" t="s">
        <v>208</v>
      </c>
      <c r="B165">
        <v>0.10508000000000001</v>
      </c>
      <c r="C165">
        <v>6.9767989999999998</v>
      </c>
      <c r="D165">
        <v>8.7010000000000004E-2</v>
      </c>
      <c r="E165">
        <v>5.7866819999999999</v>
      </c>
      <c r="F165">
        <v>47892</v>
      </c>
      <c r="G165">
        <v>39654</v>
      </c>
      <c r="H165">
        <v>87546</v>
      </c>
      <c r="I165">
        <v>12763481</v>
      </c>
      <c r="J165" s="24" t="s">
        <v>180</v>
      </c>
      <c r="K165" s="24" t="s">
        <v>692</v>
      </c>
      <c r="L165" s="24" t="s">
        <v>42</v>
      </c>
    </row>
    <row r="166" spans="1:12" x14ac:dyDescent="0.2">
      <c r="A166" s="11" t="s">
        <v>209</v>
      </c>
      <c r="B166">
        <v>64.107650000000007</v>
      </c>
      <c r="C166">
        <v>4359.363335</v>
      </c>
      <c r="D166">
        <v>1.50871</v>
      </c>
      <c r="E166">
        <v>102.519791</v>
      </c>
      <c r="F166">
        <v>29217816</v>
      </c>
      <c r="G166">
        <v>687614</v>
      </c>
      <c r="H166">
        <v>29220914</v>
      </c>
      <c r="I166">
        <v>4359798617</v>
      </c>
      <c r="J166" s="24" t="s">
        <v>180</v>
      </c>
      <c r="K166" s="24" t="s">
        <v>694</v>
      </c>
      <c r="L166" s="24" t="s">
        <v>42</v>
      </c>
    </row>
    <row r="167" spans="1:12" x14ac:dyDescent="0.2">
      <c r="A167" s="11" t="s">
        <v>210</v>
      </c>
      <c r="B167">
        <v>5.237E-2</v>
      </c>
      <c r="C167">
        <v>4.0244299999999997</v>
      </c>
      <c r="D167">
        <v>4.7960000000000003E-2</v>
      </c>
      <c r="E167">
        <v>3.5936840000000001</v>
      </c>
      <c r="F167">
        <v>27822</v>
      </c>
      <c r="G167">
        <v>25478</v>
      </c>
      <c r="H167">
        <v>27822</v>
      </c>
      <c r="I167">
        <v>4024430</v>
      </c>
      <c r="J167" s="24" t="s">
        <v>180</v>
      </c>
      <c r="K167" s="24" t="s">
        <v>689</v>
      </c>
      <c r="L167" s="24" t="s">
        <v>15</v>
      </c>
    </row>
    <row r="168" spans="1:12" x14ac:dyDescent="0.2">
      <c r="A168" s="11" t="s">
        <v>211</v>
      </c>
      <c r="B168">
        <v>0.47526000000000002</v>
      </c>
      <c r="C168">
        <v>37.629565999999997</v>
      </c>
      <c r="D168">
        <v>0.17086000000000001</v>
      </c>
      <c r="E168">
        <v>13.333900999999999</v>
      </c>
      <c r="F168">
        <v>252464</v>
      </c>
      <c r="G168">
        <v>90760</v>
      </c>
      <c r="H168">
        <v>293756</v>
      </c>
      <c r="I168">
        <v>43716800</v>
      </c>
      <c r="J168" s="24" t="s">
        <v>180</v>
      </c>
      <c r="K168" s="24" t="s">
        <v>690</v>
      </c>
      <c r="L168" s="24" t="s">
        <v>15</v>
      </c>
    </row>
    <row r="169" spans="1:12" x14ac:dyDescent="0.2">
      <c r="A169" s="11" t="s">
        <v>212</v>
      </c>
      <c r="B169">
        <v>14.45374</v>
      </c>
      <c r="C169">
        <v>1147.5962730000001</v>
      </c>
      <c r="D169">
        <v>1.93973</v>
      </c>
      <c r="E169">
        <v>153.63910000000001</v>
      </c>
      <c r="F169">
        <v>7677944</v>
      </c>
      <c r="G169">
        <v>1030402</v>
      </c>
      <c r="H169">
        <v>8558568</v>
      </c>
      <c r="I169">
        <v>1278944806</v>
      </c>
      <c r="J169" s="24" t="s">
        <v>180</v>
      </c>
      <c r="K169" s="24" t="s">
        <v>691</v>
      </c>
      <c r="L169" s="24" t="s">
        <v>15</v>
      </c>
    </row>
    <row r="170" spans="1:12" x14ac:dyDescent="0.2">
      <c r="A170" s="11" t="s">
        <v>213</v>
      </c>
      <c r="B170">
        <v>0.74978999999999996</v>
      </c>
      <c r="C170">
        <v>59.101951</v>
      </c>
      <c r="D170">
        <v>0.38584000000000002</v>
      </c>
      <c r="E170">
        <v>30.308204</v>
      </c>
      <c r="F170">
        <v>398294</v>
      </c>
      <c r="G170">
        <v>204960</v>
      </c>
      <c r="H170">
        <v>603254</v>
      </c>
      <c r="I170">
        <v>89410155</v>
      </c>
      <c r="J170" s="24" t="s">
        <v>180</v>
      </c>
      <c r="K170" s="24" t="s">
        <v>692</v>
      </c>
      <c r="L170" s="24" t="s">
        <v>15</v>
      </c>
    </row>
    <row r="171" spans="1:12" x14ac:dyDescent="0.2">
      <c r="A171" s="11" t="s">
        <v>214</v>
      </c>
      <c r="B171">
        <v>58.74015</v>
      </c>
      <c r="C171">
        <v>4650.7120679999998</v>
      </c>
      <c r="D171">
        <v>1.7521800000000001</v>
      </c>
      <c r="E171">
        <v>138.53052700000001</v>
      </c>
      <c r="F171">
        <v>31203242</v>
      </c>
      <c r="G171">
        <v>930770</v>
      </c>
      <c r="H171">
        <v>31207458</v>
      </c>
      <c r="I171">
        <v>4651289313</v>
      </c>
      <c r="J171" s="24" t="s">
        <v>180</v>
      </c>
      <c r="K171" s="24" t="s">
        <v>694</v>
      </c>
      <c r="L171" s="24" t="s">
        <v>15</v>
      </c>
    </row>
    <row r="172" spans="1:12" x14ac:dyDescent="0.2">
      <c r="A172" s="11" t="s">
        <v>215</v>
      </c>
      <c r="B172">
        <v>6.7059999999999995E-2</v>
      </c>
      <c r="C172">
        <v>4.7132370000000003</v>
      </c>
      <c r="D172">
        <v>5.9990000000000002E-2</v>
      </c>
      <c r="E172">
        <v>4.0894000000000004</v>
      </c>
      <c r="F172">
        <v>32664</v>
      </c>
      <c r="G172">
        <v>29220</v>
      </c>
      <c r="H172">
        <v>32664</v>
      </c>
      <c r="I172">
        <v>4713237</v>
      </c>
      <c r="J172" s="24" t="s">
        <v>180</v>
      </c>
      <c r="K172" s="24" t="s">
        <v>689</v>
      </c>
      <c r="L172" s="24" t="s">
        <v>42</v>
      </c>
    </row>
    <row r="173" spans="1:12" x14ac:dyDescent="0.2">
      <c r="A173" s="11" t="s">
        <v>216</v>
      </c>
      <c r="B173">
        <v>0.53825000000000001</v>
      </c>
      <c r="C173">
        <v>39.076832000000003</v>
      </c>
      <c r="D173">
        <v>0.18168000000000001</v>
      </c>
      <c r="E173">
        <v>12.904415</v>
      </c>
      <c r="F173">
        <v>262194</v>
      </c>
      <c r="G173">
        <v>88502</v>
      </c>
      <c r="H173">
        <v>300958</v>
      </c>
      <c r="I173">
        <v>44742431</v>
      </c>
      <c r="J173" s="24" t="s">
        <v>180</v>
      </c>
      <c r="K173" s="24" t="s">
        <v>690</v>
      </c>
      <c r="L173" s="24" t="s">
        <v>42</v>
      </c>
    </row>
    <row r="174" spans="1:12" x14ac:dyDescent="0.2">
      <c r="A174" s="11" t="s">
        <v>217</v>
      </c>
      <c r="B174">
        <v>17.814070000000001</v>
      </c>
      <c r="C174">
        <v>1295.44839</v>
      </c>
      <c r="D174">
        <v>2.7078799999999998</v>
      </c>
      <c r="E174">
        <v>196.428698</v>
      </c>
      <c r="F174">
        <v>8677584</v>
      </c>
      <c r="G174">
        <v>1319062</v>
      </c>
      <c r="H174">
        <v>9804580</v>
      </c>
      <c r="I174">
        <v>1463363870</v>
      </c>
      <c r="J174" s="24" t="s">
        <v>180</v>
      </c>
      <c r="K174" s="24" t="s">
        <v>691</v>
      </c>
      <c r="L174" s="24" t="s">
        <v>42</v>
      </c>
    </row>
    <row r="175" spans="1:12" x14ac:dyDescent="0.2">
      <c r="A175" s="11" t="s">
        <v>218</v>
      </c>
      <c r="B175">
        <v>0.98926000000000003</v>
      </c>
      <c r="C175">
        <v>71.439743000000007</v>
      </c>
      <c r="D175">
        <v>0.54254999999999998</v>
      </c>
      <c r="E175">
        <v>38.987126000000004</v>
      </c>
      <c r="F175">
        <v>481886</v>
      </c>
      <c r="G175">
        <v>264286</v>
      </c>
      <c r="H175">
        <v>746172</v>
      </c>
      <c r="I175">
        <v>110426869</v>
      </c>
      <c r="J175" s="24" t="s">
        <v>180</v>
      </c>
      <c r="K175" s="24" t="s">
        <v>692</v>
      </c>
      <c r="L175" s="24" t="s">
        <v>42</v>
      </c>
    </row>
    <row r="176" spans="1:12" x14ac:dyDescent="0.2">
      <c r="A176" s="11" t="s">
        <v>219</v>
      </c>
      <c r="B176">
        <v>56.130189999999999</v>
      </c>
      <c r="C176">
        <v>4066.7941689999998</v>
      </c>
      <c r="D176">
        <v>2.4548700000000001</v>
      </c>
      <c r="E176">
        <v>177.676917</v>
      </c>
      <c r="F176">
        <v>27342116</v>
      </c>
      <c r="G176">
        <v>1195814</v>
      </c>
      <c r="H176">
        <v>27347244</v>
      </c>
      <c r="I176">
        <v>4067479193</v>
      </c>
      <c r="J176" s="24" t="s">
        <v>180</v>
      </c>
      <c r="K176" s="24" t="s">
        <v>694</v>
      </c>
      <c r="L176" s="24" t="s">
        <v>42</v>
      </c>
    </row>
    <row r="177" spans="1:12" x14ac:dyDescent="0.2">
      <c r="A177" s="11" t="s">
        <v>220</v>
      </c>
      <c r="B177">
        <v>6.3280000000000003E-2</v>
      </c>
      <c r="C177">
        <v>4.2739260000000003</v>
      </c>
      <c r="D177">
        <v>5.9429999999999997E-2</v>
      </c>
      <c r="E177">
        <v>3.9043420000000002</v>
      </c>
      <c r="F177">
        <v>29622</v>
      </c>
      <c r="G177">
        <v>27818</v>
      </c>
      <c r="H177">
        <v>29622</v>
      </c>
      <c r="I177">
        <v>4273926</v>
      </c>
      <c r="J177" s="24" t="s">
        <v>180</v>
      </c>
      <c r="K177" s="24" t="s">
        <v>689</v>
      </c>
      <c r="L177" s="24" t="s">
        <v>15</v>
      </c>
    </row>
    <row r="178" spans="1:12" x14ac:dyDescent="0.2">
      <c r="A178" s="11" t="s">
        <v>221</v>
      </c>
      <c r="B178">
        <v>0.79545999999999994</v>
      </c>
      <c r="C178">
        <v>55.467973999999998</v>
      </c>
      <c r="D178">
        <v>0.22753999999999999</v>
      </c>
      <c r="E178">
        <v>15.618162999999999</v>
      </c>
      <c r="F178">
        <v>372358</v>
      </c>
      <c r="G178">
        <v>106514</v>
      </c>
      <c r="H178">
        <v>420618</v>
      </c>
      <c r="I178">
        <v>62562253</v>
      </c>
      <c r="J178" s="24" t="s">
        <v>180</v>
      </c>
      <c r="K178" s="24" t="s">
        <v>690</v>
      </c>
      <c r="L178" s="24" t="s">
        <v>15</v>
      </c>
    </row>
    <row r="179" spans="1:12" x14ac:dyDescent="0.2">
      <c r="A179" s="11" t="s">
        <v>222</v>
      </c>
      <c r="B179">
        <v>21.099019999999999</v>
      </c>
      <c r="C179">
        <v>1473.242565</v>
      </c>
      <c r="D179">
        <v>2.63897</v>
      </c>
      <c r="E179">
        <v>183.97155100000001</v>
      </c>
      <c r="F179">
        <v>9876590</v>
      </c>
      <c r="G179">
        <v>1235320</v>
      </c>
      <c r="H179">
        <v>11094026</v>
      </c>
      <c r="I179">
        <v>1654663034</v>
      </c>
      <c r="J179" s="24" t="s">
        <v>180</v>
      </c>
      <c r="K179" s="24" t="s">
        <v>691</v>
      </c>
      <c r="L179" s="24" t="s">
        <v>15</v>
      </c>
    </row>
    <row r="180" spans="1:12" x14ac:dyDescent="0.2">
      <c r="A180" s="11" t="s">
        <v>223</v>
      </c>
      <c r="B180">
        <v>0.15448999999999999</v>
      </c>
      <c r="C180">
        <v>10.547001</v>
      </c>
      <c r="D180">
        <v>0.12581999999999999</v>
      </c>
      <c r="E180">
        <v>8.4599620000000009</v>
      </c>
      <c r="F180">
        <v>72318</v>
      </c>
      <c r="G180">
        <v>58898</v>
      </c>
      <c r="H180">
        <v>131216</v>
      </c>
      <c r="I180">
        <v>19006963</v>
      </c>
      <c r="J180" s="24" t="s">
        <v>180</v>
      </c>
      <c r="K180" s="24" t="s">
        <v>692</v>
      </c>
      <c r="L180" s="24" t="s">
        <v>15</v>
      </c>
    </row>
    <row r="181" spans="1:12" x14ac:dyDescent="0.2">
      <c r="A181" s="11" t="s">
        <v>224</v>
      </c>
      <c r="B181">
        <v>54.133620000000001</v>
      </c>
      <c r="C181">
        <v>3768.2679509999998</v>
      </c>
      <c r="D181">
        <v>2.6665299999999998</v>
      </c>
      <c r="E181">
        <v>185.650508</v>
      </c>
      <c r="F181">
        <v>25340300</v>
      </c>
      <c r="G181">
        <v>1248218</v>
      </c>
      <c r="H181">
        <v>25344882</v>
      </c>
      <c r="I181">
        <v>3768885656</v>
      </c>
      <c r="J181" s="24" t="s">
        <v>180</v>
      </c>
      <c r="K181" s="24" t="s">
        <v>694</v>
      </c>
      <c r="L181" s="24" t="s">
        <v>15</v>
      </c>
    </row>
    <row r="182" spans="1:12" x14ac:dyDescent="0.2">
      <c r="A182" s="11" t="s">
        <v>225</v>
      </c>
      <c r="B182">
        <v>13.39377</v>
      </c>
      <c r="C182">
        <v>951.86400700000002</v>
      </c>
      <c r="D182">
        <v>13.421419999999999</v>
      </c>
      <c r="E182">
        <v>955.30948999999998</v>
      </c>
      <c r="F182">
        <v>6364328</v>
      </c>
      <c r="G182">
        <v>6377470</v>
      </c>
      <c r="H182">
        <v>6364328</v>
      </c>
      <c r="I182">
        <v>951864007</v>
      </c>
      <c r="J182" s="24" t="s">
        <v>226</v>
      </c>
      <c r="K182" s="24" t="s">
        <v>689</v>
      </c>
      <c r="L182" s="24" t="s">
        <v>42</v>
      </c>
    </row>
    <row r="183" spans="1:12" x14ac:dyDescent="0.2">
      <c r="A183" s="11" t="s">
        <v>227</v>
      </c>
      <c r="B183">
        <v>6.1812100000000001</v>
      </c>
      <c r="C183">
        <v>439.28517900000003</v>
      </c>
      <c r="D183">
        <v>12.593629999999999</v>
      </c>
      <c r="E183">
        <v>896.38932499999999</v>
      </c>
      <c r="F183">
        <v>2937130</v>
      </c>
      <c r="G183">
        <v>5984126</v>
      </c>
      <c r="H183">
        <v>6036734</v>
      </c>
      <c r="I183">
        <v>903646870</v>
      </c>
      <c r="J183" s="24" t="s">
        <v>226</v>
      </c>
      <c r="K183" s="24" t="s">
        <v>690</v>
      </c>
      <c r="L183" s="24" t="s">
        <v>42</v>
      </c>
    </row>
    <row r="184" spans="1:12" x14ac:dyDescent="0.2">
      <c r="A184" s="11" t="s">
        <v>228</v>
      </c>
      <c r="B184">
        <v>0.13819999999999999</v>
      </c>
      <c r="C184">
        <v>9.8126499999999997</v>
      </c>
      <c r="D184">
        <v>1.8020000000000001E-2</v>
      </c>
      <c r="E184">
        <v>1.2693160000000001</v>
      </c>
      <c r="F184">
        <v>65670</v>
      </c>
      <c r="G184">
        <v>8562</v>
      </c>
      <c r="H184">
        <v>73058</v>
      </c>
      <c r="I184">
        <v>10914274</v>
      </c>
      <c r="J184" s="24" t="s">
        <v>226</v>
      </c>
      <c r="K184" s="24" t="s">
        <v>691</v>
      </c>
      <c r="L184" s="24" t="s">
        <v>42</v>
      </c>
    </row>
    <row r="185" spans="1:12" x14ac:dyDescent="0.2">
      <c r="A185" s="11" t="s">
        <v>229</v>
      </c>
      <c r="B185">
        <v>7.1129300000000004</v>
      </c>
      <c r="C185">
        <v>505.92873800000001</v>
      </c>
      <c r="D185">
        <v>8.2025400000000008</v>
      </c>
      <c r="E185">
        <v>583.77675799999997</v>
      </c>
      <c r="F185">
        <v>3379858</v>
      </c>
      <c r="G185">
        <v>3897608</v>
      </c>
      <c r="H185">
        <v>7277466</v>
      </c>
      <c r="I185">
        <v>1089705496</v>
      </c>
      <c r="J185" s="24" t="s">
        <v>226</v>
      </c>
      <c r="K185" s="24" t="s">
        <v>692</v>
      </c>
      <c r="L185" s="24" t="s">
        <v>42</v>
      </c>
    </row>
    <row r="186" spans="1:12" x14ac:dyDescent="0.2">
      <c r="A186" s="11" t="s">
        <v>230</v>
      </c>
      <c r="B186">
        <v>16.645990000000001</v>
      </c>
      <c r="C186">
        <v>1181.1601129999999</v>
      </c>
      <c r="D186">
        <v>0.1638</v>
      </c>
      <c r="E186">
        <v>11.650039</v>
      </c>
      <c r="F186">
        <v>7909692</v>
      </c>
      <c r="G186">
        <v>77834</v>
      </c>
      <c r="H186">
        <v>7960350</v>
      </c>
      <c r="I186">
        <v>1188745196</v>
      </c>
      <c r="J186" s="24" t="s">
        <v>226</v>
      </c>
      <c r="K186" s="24" t="s">
        <v>694</v>
      </c>
      <c r="L186" s="24" t="s">
        <v>42</v>
      </c>
    </row>
    <row r="187" spans="1:12" x14ac:dyDescent="0.2">
      <c r="A187" s="11" t="s">
        <v>231</v>
      </c>
      <c r="B187">
        <v>10.30068</v>
      </c>
      <c r="C187">
        <v>654.65142600000001</v>
      </c>
      <c r="D187">
        <v>13.49089</v>
      </c>
      <c r="E187">
        <v>859.40998200000001</v>
      </c>
      <c r="F187">
        <v>4383424</v>
      </c>
      <c r="G187">
        <v>5741012</v>
      </c>
      <c r="H187">
        <v>4383424</v>
      </c>
      <c r="I187">
        <v>654651426</v>
      </c>
      <c r="J187" s="24" t="s">
        <v>226</v>
      </c>
      <c r="K187" s="24" t="s">
        <v>689</v>
      </c>
      <c r="L187" s="24" t="s">
        <v>15</v>
      </c>
    </row>
    <row r="188" spans="1:12" x14ac:dyDescent="0.2">
      <c r="A188" s="11" t="s">
        <v>232</v>
      </c>
      <c r="B188">
        <v>6.44224</v>
      </c>
      <c r="C188">
        <v>409.65831100000003</v>
      </c>
      <c r="D188">
        <v>12.643940000000001</v>
      </c>
      <c r="E188">
        <v>805.48635200000001</v>
      </c>
      <c r="F188">
        <v>2741476</v>
      </c>
      <c r="G188">
        <v>5380594</v>
      </c>
      <c r="H188">
        <v>5522608</v>
      </c>
      <c r="I188">
        <v>825987051</v>
      </c>
      <c r="J188" s="24" t="s">
        <v>226</v>
      </c>
      <c r="K188" s="24" t="s">
        <v>690</v>
      </c>
      <c r="L188" s="24" t="s">
        <v>15</v>
      </c>
    </row>
    <row r="189" spans="1:12" x14ac:dyDescent="0.2">
      <c r="A189" s="11" t="s">
        <v>233</v>
      </c>
      <c r="B189">
        <v>0.17967</v>
      </c>
      <c r="C189">
        <v>11.422961000000001</v>
      </c>
      <c r="D189">
        <v>3.5470000000000002E-2</v>
      </c>
      <c r="E189">
        <v>2.2501989999999998</v>
      </c>
      <c r="F189">
        <v>76460</v>
      </c>
      <c r="G189">
        <v>15096</v>
      </c>
      <c r="H189">
        <v>91104</v>
      </c>
      <c r="I189">
        <v>13611958</v>
      </c>
      <c r="J189" s="24" t="s">
        <v>226</v>
      </c>
      <c r="K189" s="24" t="s">
        <v>691</v>
      </c>
      <c r="L189" s="24" t="s">
        <v>15</v>
      </c>
    </row>
    <row r="190" spans="1:12" x14ac:dyDescent="0.2">
      <c r="A190" s="11" t="s">
        <v>234</v>
      </c>
      <c r="B190">
        <v>6.6033099999999996</v>
      </c>
      <c r="C190">
        <v>420.11720500000001</v>
      </c>
      <c r="D190">
        <v>8.1893100000000008</v>
      </c>
      <c r="E190">
        <v>521.69594500000005</v>
      </c>
      <c r="F190">
        <v>2810022</v>
      </c>
      <c r="G190">
        <v>3484940</v>
      </c>
      <c r="H190">
        <v>6294962</v>
      </c>
      <c r="I190">
        <v>941813150</v>
      </c>
      <c r="J190" s="24" t="s">
        <v>226</v>
      </c>
      <c r="K190" s="24" t="s">
        <v>692</v>
      </c>
      <c r="L190" s="24" t="s">
        <v>15</v>
      </c>
    </row>
    <row r="191" spans="1:12" x14ac:dyDescent="0.2">
      <c r="A191" s="11" t="s">
        <v>235</v>
      </c>
      <c r="B191">
        <v>19.253160000000001</v>
      </c>
      <c r="C191">
        <v>1223.0080809999999</v>
      </c>
      <c r="D191">
        <v>0.14959</v>
      </c>
      <c r="E191">
        <v>9.5271939999999997</v>
      </c>
      <c r="F191">
        <v>8193130</v>
      </c>
      <c r="G191">
        <v>63658</v>
      </c>
      <c r="H191">
        <v>8232598</v>
      </c>
      <c r="I191">
        <v>1228917270</v>
      </c>
      <c r="J191" s="24" t="s">
        <v>226</v>
      </c>
      <c r="K191" s="24" t="s">
        <v>694</v>
      </c>
      <c r="L191" s="24" t="s">
        <v>15</v>
      </c>
    </row>
    <row r="192" spans="1:12" x14ac:dyDescent="0.2">
      <c r="A192" s="11" t="s">
        <v>236</v>
      </c>
      <c r="B192">
        <v>14.03598</v>
      </c>
      <c r="C192">
        <v>1421.277102</v>
      </c>
      <c r="D192">
        <v>19.220120000000001</v>
      </c>
      <c r="E192">
        <v>1954.2049099999999</v>
      </c>
      <c r="F192">
        <v>9544668</v>
      </c>
      <c r="G192">
        <v>13069958</v>
      </c>
      <c r="H192">
        <v>9544668</v>
      </c>
      <c r="I192">
        <v>1421277102</v>
      </c>
      <c r="J192" s="24" t="s">
        <v>226</v>
      </c>
      <c r="K192" s="24" t="s">
        <v>689</v>
      </c>
      <c r="L192" s="24" t="s">
        <v>42</v>
      </c>
    </row>
    <row r="193" spans="1:12" x14ac:dyDescent="0.2">
      <c r="A193" s="11" t="s">
        <v>237</v>
      </c>
      <c r="B193">
        <v>8.5251800000000006</v>
      </c>
      <c r="C193">
        <v>864.54611699999998</v>
      </c>
      <c r="D193">
        <v>17.723240000000001</v>
      </c>
      <c r="E193">
        <v>1802.1950240000001</v>
      </c>
      <c r="F193">
        <v>5797248</v>
      </c>
      <c r="G193">
        <v>12052060</v>
      </c>
      <c r="H193">
        <v>11969478</v>
      </c>
      <c r="I193">
        <v>1787393926</v>
      </c>
      <c r="J193" s="24" t="s">
        <v>226</v>
      </c>
      <c r="K193" s="24" t="s">
        <v>690</v>
      </c>
      <c r="L193" s="24" t="s">
        <v>42</v>
      </c>
    </row>
    <row r="194" spans="1:12" x14ac:dyDescent="0.2">
      <c r="A194" s="11" t="s">
        <v>238</v>
      </c>
      <c r="B194">
        <v>8.5680000000000006E-2</v>
      </c>
      <c r="C194">
        <v>8.5992409999999992</v>
      </c>
      <c r="D194">
        <v>4.7050000000000002E-2</v>
      </c>
      <c r="E194">
        <v>4.7468380000000003</v>
      </c>
      <c r="F194">
        <v>58266</v>
      </c>
      <c r="G194">
        <v>31998</v>
      </c>
      <c r="H194">
        <v>89552</v>
      </c>
      <c r="I194">
        <v>13265862</v>
      </c>
      <c r="J194" s="24" t="s">
        <v>226</v>
      </c>
      <c r="K194" s="24" t="s">
        <v>691</v>
      </c>
      <c r="L194" s="24" t="s">
        <v>42</v>
      </c>
    </row>
    <row r="195" spans="1:12" x14ac:dyDescent="0.2">
      <c r="A195" s="11" t="s">
        <v>239</v>
      </c>
      <c r="B195">
        <v>8.4250299999999996</v>
      </c>
      <c r="C195">
        <v>854.84618</v>
      </c>
      <c r="D195">
        <v>11.681929999999999</v>
      </c>
      <c r="E195">
        <v>1187.8290059999999</v>
      </c>
      <c r="F195">
        <v>5729142</v>
      </c>
      <c r="G195">
        <v>7943882</v>
      </c>
      <c r="H195">
        <v>13673024</v>
      </c>
      <c r="I195">
        <v>2042675186</v>
      </c>
      <c r="J195" s="24" t="s">
        <v>226</v>
      </c>
      <c r="K195" s="24" t="s">
        <v>692</v>
      </c>
      <c r="L195" s="24" t="s">
        <v>42</v>
      </c>
    </row>
    <row r="196" spans="1:12" x14ac:dyDescent="0.2">
      <c r="A196" s="11" t="s">
        <v>240</v>
      </c>
      <c r="B196">
        <v>9.3476300000000005</v>
      </c>
      <c r="C196">
        <v>944.80706399999997</v>
      </c>
      <c r="D196">
        <v>0.12679000000000001</v>
      </c>
      <c r="E196">
        <v>12.894119</v>
      </c>
      <c r="F196">
        <v>6356524</v>
      </c>
      <c r="G196">
        <v>86220</v>
      </c>
      <c r="H196">
        <v>6412402</v>
      </c>
      <c r="I196">
        <v>953173669</v>
      </c>
      <c r="J196" s="24" t="s">
        <v>226</v>
      </c>
      <c r="K196" s="24" t="s">
        <v>694</v>
      </c>
      <c r="L196" s="24" t="s">
        <v>42</v>
      </c>
    </row>
    <row r="197" spans="1:12" x14ac:dyDescent="0.2">
      <c r="A197" s="11" t="s">
        <v>241</v>
      </c>
      <c r="B197">
        <v>10.31672</v>
      </c>
      <c r="C197">
        <v>662.14153999999996</v>
      </c>
      <c r="D197">
        <v>13.88556</v>
      </c>
      <c r="E197">
        <v>892.555834</v>
      </c>
      <c r="F197">
        <v>4426038</v>
      </c>
      <c r="G197">
        <v>5957126</v>
      </c>
      <c r="H197">
        <v>4426038</v>
      </c>
      <c r="I197">
        <v>662141540</v>
      </c>
      <c r="J197" s="24" t="s">
        <v>226</v>
      </c>
      <c r="K197" s="24" t="s">
        <v>689</v>
      </c>
      <c r="L197" s="24" t="s">
        <v>15</v>
      </c>
    </row>
    <row r="198" spans="1:12" x14ac:dyDescent="0.2">
      <c r="A198" s="11" t="s">
        <v>242</v>
      </c>
      <c r="B198">
        <v>7.4524699999999999</v>
      </c>
      <c r="C198">
        <v>478.45559200000002</v>
      </c>
      <c r="D198">
        <v>12.958080000000001</v>
      </c>
      <c r="E198">
        <v>832.92961400000002</v>
      </c>
      <c r="F198">
        <v>3197226</v>
      </c>
      <c r="G198">
        <v>5559222</v>
      </c>
      <c r="H198">
        <v>6196288</v>
      </c>
      <c r="I198">
        <v>927832866</v>
      </c>
      <c r="J198" s="24" t="s">
        <v>226</v>
      </c>
      <c r="K198" s="24" t="s">
        <v>690</v>
      </c>
      <c r="L198" s="24" t="s">
        <v>15</v>
      </c>
    </row>
    <row r="199" spans="1:12" x14ac:dyDescent="0.2">
      <c r="A199" s="11" t="s">
        <v>243</v>
      </c>
      <c r="B199">
        <v>0.14774000000000001</v>
      </c>
      <c r="C199">
        <v>9.4723469999999992</v>
      </c>
      <c r="D199">
        <v>6.2950000000000006E-2</v>
      </c>
      <c r="E199">
        <v>4.0272360000000003</v>
      </c>
      <c r="F199">
        <v>63384</v>
      </c>
      <c r="G199">
        <v>27006</v>
      </c>
      <c r="H199">
        <v>89908</v>
      </c>
      <c r="I199">
        <v>13438019</v>
      </c>
      <c r="J199" s="24" t="s">
        <v>226</v>
      </c>
      <c r="K199" s="24" t="s">
        <v>691</v>
      </c>
      <c r="L199" s="24" t="s">
        <v>15</v>
      </c>
    </row>
    <row r="200" spans="1:12" x14ac:dyDescent="0.2">
      <c r="A200" s="11" t="s">
        <v>244</v>
      </c>
      <c r="B200">
        <v>6.1927000000000003</v>
      </c>
      <c r="C200">
        <v>397.80755099999999</v>
      </c>
      <c r="D200">
        <v>8.0489099999999993</v>
      </c>
      <c r="E200">
        <v>517.33630400000004</v>
      </c>
      <c r="F200">
        <v>2656768</v>
      </c>
      <c r="G200">
        <v>3453110</v>
      </c>
      <c r="H200">
        <v>6109878</v>
      </c>
      <c r="I200">
        <v>915143855</v>
      </c>
      <c r="J200" s="24" t="s">
        <v>226</v>
      </c>
      <c r="K200" s="24" t="s">
        <v>692</v>
      </c>
      <c r="L200" s="24" t="s">
        <v>15</v>
      </c>
    </row>
    <row r="201" spans="1:12" x14ac:dyDescent="0.2">
      <c r="A201" s="11" t="s">
        <v>245</v>
      </c>
      <c r="B201">
        <v>21.14855</v>
      </c>
      <c r="C201">
        <v>1356.2637790000001</v>
      </c>
      <c r="D201">
        <v>0.20125000000000001</v>
      </c>
      <c r="E201">
        <v>12.911199</v>
      </c>
      <c r="F201">
        <v>9073062</v>
      </c>
      <c r="G201">
        <v>86338</v>
      </c>
      <c r="H201">
        <v>9129748</v>
      </c>
      <c r="I201">
        <v>1364750197</v>
      </c>
      <c r="J201" s="24" t="s">
        <v>226</v>
      </c>
      <c r="K201" s="24" t="s">
        <v>694</v>
      </c>
      <c r="L201" s="24" t="s">
        <v>15</v>
      </c>
    </row>
    <row r="202" spans="1:12" x14ac:dyDescent="0.2">
      <c r="A202" s="11" t="s">
        <v>246</v>
      </c>
      <c r="B202">
        <v>5.0750400000000004</v>
      </c>
      <c r="C202">
        <v>344.51245599999999</v>
      </c>
      <c r="D202">
        <v>0.38772000000000001</v>
      </c>
      <c r="E202">
        <v>26.338587</v>
      </c>
      <c r="F202">
        <v>2302936</v>
      </c>
      <c r="G202">
        <v>175938</v>
      </c>
      <c r="H202">
        <v>2302936</v>
      </c>
      <c r="I202">
        <v>344512456</v>
      </c>
      <c r="J202" s="24" t="s">
        <v>226</v>
      </c>
      <c r="K202" s="24" t="s">
        <v>689</v>
      </c>
      <c r="L202" s="24" t="s">
        <v>42</v>
      </c>
    </row>
    <row r="203" spans="1:12" x14ac:dyDescent="0.2">
      <c r="A203" s="11" t="s">
        <v>247</v>
      </c>
      <c r="B203">
        <v>0.15598999999999999</v>
      </c>
      <c r="C203">
        <v>10.560146</v>
      </c>
      <c r="D203">
        <v>0.25078</v>
      </c>
      <c r="E203">
        <v>17.033301000000002</v>
      </c>
      <c r="F203">
        <v>70786</v>
      </c>
      <c r="G203">
        <v>113796</v>
      </c>
      <c r="H203">
        <v>131618</v>
      </c>
      <c r="I203">
        <v>19671958</v>
      </c>
      <c r="J203" s="24" t="s">
        <v>226</v>
      </c>
      <c r="K203" s="24" t="s">
        <v>690</v>
      </c>
      <c r="L203" s="24" t="s">
        <v>42</v>
      </c>
    </row>
    <row r="204" spans="1:12" x14ac:dyDescent="0.2">
      <c r="A204" s="11" t="s">
        <v>248</v>
      </c>
      <c r="B204">
        <v>3.1350000000000003E-2</v>
      </c>
      <c r="C204">
        <v>2.1109689999999999</v>
      </c>
      <c r="D204">
        <v>6.6499999999999997E-3</v>
      </c>
      <c r="E204">
        <v>0.43324299999999999</v>
      </c>
      <c r="F204">
        <v>14224</v>
      </c>
      <c r="G204">
        <v>3018</v>
      </c>
      <c r="H204">
        <v>15902</v>
      </c>
      <c r="I204">
        <v>2352202</v>
      </c>
      <c r="J204" s="24" t="s">
        <v>226</v>
      </c>
      <c r="K204" s="24" t="s">
        <v>691</v>
      </c>
      <c r="L204" s="24" t="s">
        <v>42</v>
      </c>
    </row>
    <row r="205" spans="1:12" x14ac:dyDescent="0.2">
      <c r="A205" s="11" t="s">
        <v>249</v>
      </c>
      <c r="B205">
        <v>0.18146000000000001</v>
      </c>
      <c r="C205">
        <v>12.276089000000001</v>
      </c>
      <c r="D205">
        <v>0.18534999999999999</v>
      </c>
      <c r="E205">
        <v>12.570867</v>
      </c>
      <c r="F205">
        <v>82342</v>
      </c>
      <c r="G205">
        <v>84108</v>
      </c>
      <c r="H205">
        <v>166450</v>
      </c>
      <c r="I205">
        <v>24846956</v>
      </c>
      <c r="J205" s="24" t="s">
        <v>226</v>
      </c>
      <c r="K205" s="24" t="s">
        <v>692</v>
      </c>
      <c r="L205" s="24" t="s">
        <v>42</v>
      </c>
    </row>
    <row r="206" spans="1:12" x14ac:dyDescent="0.2">
      <c r="A206" s="11" t="s">
        <v>250</v>
      </c>
      <c r="B206">
        <v>47.793840000000003</v>
      </c>
      <c r="C206">
        <v>3243.8373759999999</v>
      </c>
      <c r="D206">
        <v>0.11056000000000001</v>
      </c>
      <c r="E206">
        <v>7.4957180000000001</v>
      </c>
      <c r="F206">
        <v>21687730</v>
      </c>
      <c r="G206">
        <v>50168</v>
      </c>
      <c r="H206">
        <v>21734760</v>
      </c>
      <c r="I206">
        <v>3250877985</v>
      </c>
      <c r="J206" s="24" t="s">
        <v>226</v>
      </c>
      <c r="K206" s="24" t="s">
        <v>694</v>
      </c>
      <c r="L206" s="24" t="s">
        <v>42</v>
      </c>
    </row>
    <row r="207" spans="1:12" x14ac:dyDescent="0.2">
      <c r="A207" s="11" t="s">
        <v>251</v>
      </c>
      <c r="B207">
        <v>8.7353299999999994</v>
      </c>
      <c r="C207">
        <v>575.55778699999996</v>
      </c>
      <c r="D207">
        <v>0.50888</v>
      </c>
      <c r="E207">
        <v>33.539633000000002</v>
      </c>
      <c r="F207">
        <v>3847290</v>
      </c>
      <c r="G207">
        <v>224124</v>
      </c>
      <c r="H207">
        <v>3847290</v>
      </c>
      <c r="I207">
        <v>575557787</v>
      </c>
      <c r="J207" s="24" t="s">
        <v>226</v>
      </c>
      <c r="K207" s="24" t="s">
        <v>689</v>
      </c>
      <c r="L207" s="24" t="s">
        <v>15</v>
      </c>
    </row>
    <row r="208" spans="1:12" x14ac:dyDescent="0.2">
      <c r="A208" s="11" t="s">
        <v>252</v>
      </c>
      <c r="B208">
        <v>0.27833000000000002</v>
      </c>
      <c r="C208">
        <v>18.302106999999999</v>
      </c>
      <c r="D208">
        <v>0.30936000000000002</v>
      </c>
      <c r="E208">
        <v>20.383175000000001</v>
      </c>
      <c r="F208">
        <v>122584</v>
      </c>
      <c r="G208">
        <v>136250</v>
      </c>
      <c r="H208">
        <v>194964</v>
      </c>
      <c r="I208">
        <v>29139616</v>
      </c>
      <c r="J208" s="24" t="s">
        <v>226</v>
      </c>
      <c r="K208" s="24" t="s">
        <v>690</v>
      </c>
      <c r="L208" s="24" t="s">
        <v>15</v>
      </c>
    </row>
    <row r="209" spans="1:12" x14ac:dyDescent="0.2">
      <c r="A209" s="11" t="s">
        <v>253</v>
      </c>
      <c r="B209">
        <v>0.19625000000000001</v>
      </c>
      <c r="C209">
        <v>12.915436</v>
      </c>
      <c r="D209">
        <v>1.7639999999999999E-2</v>
      </c>
      <c r="E209">
        <v>1.144709</v>
      </c>
      <c r="F209">
        <v>86434</v>
      </c>
      <c r="G209">
        <v>7770</v>
      </c>
      <c r="H209">
        <v>91934</v>
      </c>
      <c r="I209">
        <v>13731801</v>
      </c>
      <c r="J209" s="24" t="s">
        <v>226</v>
      </c>
      <c r="K209" s="24" t="s">
        <v>691</v>
      </c>
      <c r="L209" s="24" t="s">
        <v>15</v>
      </c>
    </row>
    <row r="210" spans="1:12" x14ac:dyDescent="0.2">
      <c r="A210" s="11" t="s">
        <v>254</v>
      </c>
      <c r="B210">
        <v>0.20124</v>
      </c>
      <c r="C210">
        <v>13.187512</v>
      </c>
      <c r="D210">
        <v>0.23366999999999999</v>
      </c>
      <c r="E210">
        <v>15.365985</v>
      </c>
      <c r="F210">
        <v>88630</v>
      </c>
      <c r="G210">
        <v>102916</v>
      </c>
      <c r="H210">
        <v>191546</v>
      </c>
      <c r="I210">
        <v>28553497</v>
      </c>
      <c r="J210" s="24" t="s">
        <v>226</v>
      </c>
      <c r="K210" s="24" t="s">
        <v>692</v>
      </c>
      <c r="L210" s="24" t="s">
        <v>15</v>
      </c>
    </row>
    <row r="211" spans="1:12" x14ac:dyDescent="0.2">
      <c r="A211" s="11" t="s">
        <v>255</v>
      </c>
      <c r="B211">
        <v>39.638620000000003</v>
      </c>
      <c r="C211">
        <v>2611.3436029999998</v>
      </c>
      <c r="D211">
        <v>0.16783000000000001</v>
      </c>
      <c r="E211">
        <v>11.049861</v>
      </c>
      <c r="F211">
        <v>17457986</v>
      </c>
      <c r="G211">
        <v>73916</v>
      </c>
      <c r="H211">
        <v>17526878</v>
      </c>
      <c r="I211">
        <v>2621658891</v>
      </c>
      <c r="J211" s="24" t="s">
        <v>226</v>
      </c>
      <c r="K211" s="24" t="s">
        <v>694</v>
      </c>
      <c r="L211" s="24" t="s">
        <v>15</v>
      </c>
    </row>
    <row r="212" spans="1:12" x14ac:dyDescent="0.2">
      <c r="A212" s="11" t="s">
        <v>256</v>
      </c>
      <c r="B212">
        <v>6.1879999999999998E-2</v>
      </c>
      <c r="C212">
        <v>4.2159190000000004</v>
      </c>
      <c r="D212">
        <v>6.089E-2</v>
      </c>
      <c r="E212">
        <v>4.0678850000000004</v>
      </c>
      <c r="F212">
        <v>29232</v>
      </c>
      <c r="G212">
        <v>28762</v>
      </c>
      <c r="H212">
        <v>29232</v>
      </c>
      <c r="I212">
        <v>4215919</v>
      </c>
      <c r="J212" s="24" t="s">
        <v>257</v>
      </c>
      <c r="K212" s="24" t="s">
        <v>689</v>
      </c>
      <c r="L212" s="24" t="s">
        <v>42</v>
      </c>
    </row>
    <row r="213" spans="1:12" x14ac:dyDescent="0.2">
      <c r="A213" s="11" t="s">
        <v>258</v>
      </c>
      <c r="B213">
        <v>0.61072000000000004</v>
      </c>
      <c r="C213">
        <v>42.995474999999999</v>
      </c>
      <c r="D213">
        <v>0.23669999999999999</v>
      </c>
      <c r="E213">
        <v>16.448549</v>
      </c>
      <c r="F213">
        <v>288496</v>
      </c>
      <c r="G213">
        <v>111814</v>
      </c>
      <c r="H213">
        <v>332482</v>
      </c>
      <c r="I213">
        <v>49461924</v>
      </c>
      <c r="J213" s="24" t="s">
        <v>257</v>
      </c>
      <c r="K213" s="24" t="s">
        <v>690</v>
      </c>
      <c r="L213" s="24" t="s">
        <v>42</v>
      </c>
    </row>
    <row r="214" spans="1:12" x14ac:dyDescent="0.2">
      <c r="A214" s="11" t="s">
        <v>259</v>
      </c>
      <c r="B214">
        <v>16.242719999999998</v>
      </c>
      <c r="C214">
        <v>1145.370703</v>
      </c>
      <c r="D214">
        <v>1.82053</v>
      </c>
      <c r="E214">
        <v>128.04199700000001</v>
      </c>
      <c r="F214">
        <v>7672860</v>
      </c>
      <c r="G214">
        <v>859996</v>
      </c>
      <c r="H214">
        <v>8521320</v>
      </c>
      <c r="I214">
        <v>1271802745</v>
      </c>
      <c r="J214" s="24" t="s">
        <v>257</v>
      </c>
      <c r="K214" s="24" t="s">
        <v>691</v>
      </c>
      <c r="L214" s="24" t="s">
        <v>42</v>
      </c>
    </row>
    <row r="215" spans="1:12" x14ac:dyDescent="0.2">
      <c r="A215" s="11" t="s">
        <v>260</v>
      </c>
      <c r="B215">
        <v>0.19592999999999999</v>
      </c>
      <c r="C215">
        <v>13.617886</v>
      </c>
      <c r="D215">
        <v>0.14938000000000001</v>
      </c>
      <c r="E215">
        <v>10.269682</v>
      </c>
      <c r="F215">
        <v>92554</v>
      </c>
      <c r="G215">
        <v>70564</v>
      </c>
      <c r="H215">
        <v>163118</v>
      </c>
      <c r="I215">
        <v>23887568</v>
      </c>
      <c r="J215" s="24" t="s">
        <v>257</v>
      </c>
      <c r="K215" s="24" t="s">
        <v>692</v>
      </c>
      <c r="L215" s="24" t="s">
        <v>42</v>
      </c>
    </row>
    <row r="216" spans="1:12" x14ac:dyDescent="0.2">
      <c r="A216" s="11" t="s">
        <v>261</v>
      </c>
      <c r="B216">
        <v>41.888370000000002</v>
      </c>
      <c r="C216">
        <v>2949.0199830000001</v>
      </c>
      <c r="D216">
        <v>1.8655200000000001</v>
      </c>
      <c r="E216">
        <v>131.02243300000001</v>
      </c>
      <c r="F216">
        <v>19787548</v>
      </c>
      <c r="G216">
        <v>881248</v>
      </c>
      <c r="H216">
        <v>19791854</v>
      </c>
      <c r="I216">
        <v>2949604868</v>
      </c>
      <c r="J216" s="24" t="s">
        <v>257</v>
      </c>
      <c r="K216" s="24" t="s">
        <v>694</v>
      </c>
      <c r="L216" s="24" t="s">
        <v>42</v>
      </c>
    </row>
    <row r="217" spans="1:12" x14ac:dyDescent="0.2">
      <c r="A217" s="11" t="s">
        <v>262</v>
      </c>
      <c r="B217">
        <v>9.0810000000000002E-2</v>
      </c>
      <c r="C217">
        <v>6.0206099999999996</v>
      </c>
      <c r="D217">
        <v>9.4990000000000005E-2</v>
      </c>
      <c r="E217">
        <v>6.2775080000000001</v>
      </c>
      <c r="F217">
        <v>41818</v>
      </c>
      <c r="G217">
        <v>43742</v>
      </c>
      <c r="H217">
        <v>41818</v>
      </c>
      <c r="I217">
        <v>6020610</v>
      </c>
      <c r="J217" s="24" t="s">
        <v>257</v>
      </c>
      <c r="K217" s="24" t="s">
        <v>689</v>
      </c>
      <c r="L217" s="24" t="s">
        <v>42</v>
      </c>
    </row>
    <row r="218" spans="1:12" x14ac:dyDescent="0.2">
      <c r="A218" s="11" t="s">
        <v>263</v>
      </c>
      <c r="B218">
        <v>1.0288299999999999</v>
      </c>
      <c r="C218">
        <v>70.613620999999995</v>
      </c>
      <c r="D218">
        <v>0.36830000000000002</v>
      </c>
      <c r="E218">
        <v>25.089834</v>
      </c>
      <c r="F218">
        <v>473770</v>
      </c>
      <c r="G218">
        <v>169598</v>
      </c>
      <c r="H218">
        <v>528686</v>
      </c>
      <c r="I218">
        <v>78720485</v>
      </c>
      <c r="J218" s="24" t="s">
        <v>257</v>
      </c>
      <c r="K218" s="24" t="s">
        <v>690</v>
      </c>
      <c r="L218" s="24" t="s">
        <v>42</v>
      </c>
    </row>
    <row r="219" spans="1:12" x14ac:dyDescent="0.2">
      <c r="A219" s="11" t="s">
        <v>264</v>
      </c>
      <c r="B219">
        <v>24.07244</v>
      </c>
      <c r="C219">
        <v>1654.163597</v>
      </c>
      <c r="D219">
        <v>3.09056</v>
      </c>
      <c r="E219">
        <v>212.00433899999999</v>
      </c>
      <c r="F219">
        <v>11085194</v>
      </c>
      <c r="G219">
        <v>1423182</v>
      </c>
      <c r="H219">
        <v>12480730</v>
      </c>
      <c r="I219">
        <v>1862150165</v>
      </c>
      <c r="J219" s="24" t="s">
        <v>257</v>
      </c>
      <c r="K219" s="24" t="s">
        <v>691</v>
      </c>
      <c r="L219" s="24" t="s">
        <v>42</v>
      </c>
    </row>
    <row r="220" spans="1:12" x14ac:dyDescent="0.2">
      <c r="A220" s="11" t="s">
        <v>265</v>
      </c>
      <c r="B220">
        <v>0.31423000000000001</v>
      </c>
      <c r="C220">
        <v>21.253053999999999</v>
      </c>
      <c r="D220">
        <v>0.27722999999999998</v>
      </c>
      <c r="E220">
        <v>18.76512</v>
      </c>
      <c r="F220">
        <v>144702</v>
      </c>
      <c r="G220">
        <v>127662</v>
      </c>
      <c r="H220">
        <v>272364</v>
      </c>
      <c r="I220">
        <v>40018174</v>
      </c>
      <c r="J220" s="24" t="s">
        <v>257</v>
      </c>
      <c r="K220" s="24" t="s">
        <v>692</v>
      </c>
      <c r="L220" s="24" t="s">
        <v>42</v>
      </c>
    </row>
    <row r="221" spans="1:12" x14ac:dyDescent="0.2">
      <c r="A221" s="11" t="s">
        <v>266</v>
      </c>
      <c r="B221">
        <v>39.183140000000002</v>
      </c>
      <c r="C221">
        <v>2686.2817279999999</v>
      </c>
      <c r="D221">
        <v>3.1089699999999998</v>
      </c>
      <c r="E221">
        <v>213.09187700000001</v>
      </c>
      <c r="F221">
        <v>18043564</v>
      </c>
      <c r="G221">
        <v>1431660</v>
      </c>
      <c r="H221">
        <v>18050776</v>
      </c>
      <c r="I221">
        <v>2687285616</v>
      </c>
      <c r="J221" s="24" t="s">
        <v>257</v>
      </c>
      <c r="K221" s="24" t="s">
        <v>694</v>
      </c>
      <c r="L221" s="24" t="s">
        <v>42</v>
      </c>
    </row>
    <row r="222" spans="1:12" x14ac:dyDescent="0.2">
      <c r="A222" s="11" t="s">
        <v>267</v>
      </c>
      <c r="B222">
        <v>0.10689</v>
      </c>
      <c r="C222">
        <v>7.7722129999999998</v>
      </c>
      <c r="D222">
        <v>8.1850000000000006E-2</v>
      </c>
      <c r="E222">
        <v>5.8741899999999996</v>
      </c>
      <c r="F222">
        <v>54226</v>
      </c>
      <c r="G222">
        <v>41522</v>
      </c>
      <c r="H222">
        <v>54226</v>
      </c>
      <c r="I222">
        <v>7772213</v>
      </c>
      <c r="J222" s="24" t="s">
        <v>257</v>
      </c>
      <c r="K222" s="24" t="s">
        <v>689</v>
      </c>
      <c r="L222" s="24" t="s">
        <v>15</v>
      </c>
    </row>
    <row r="223" spans="1:12" x14ac:dyDescent="0.2">
      <c r="A223" s="11" t="s">
        <v>268</v>
      </c>
      <c r="B223">
        <v>0.78995000000000004</v>
      </c>
      <c r="C223">
        <v>59.691865</v>
      </c>
      <c r="D223">
        <v>0.28395999999999999</v>
      </c>
      <c r="E223">
        <v>21.233602000000001</v>
      </c>
      <c r="F223">
        <v>400742</v>
      </c>
      <c r="G223">
        <v>144054</v>
      </c>
      <c r="H223">
        <v>448428</v>
      </c>
      <c r="I223">
        <v>66709729</v>
      </c>
      <c r="J223" s="24" t="s">
        <v>257</v>
      </c>
      <c r="K223" s="24" t="s">
        <v>690</v>
      </c>
      <c r="L223" s="24" t="s">
        <v>15</v>
      </c>
    </row>
    <row r="224" spans="1:12" x14ac:dyDescent="0.2">
      <c r="A224" s="11" t="s">
        <v>269</v>
      </c>
      <c r="B224">
        <v>19.452829999999999</v>
      </c>
      <c r="C224">
        <v>1472.377146</v>
      </c>
      <c r="D224">
        <v>2.5916600000000001</v>
      </c>
      <c r="E224">
        <v>195.81170499999999</v>
      </c>
      <c r="F224">
        <v>9868484</v>
      </c>
      <c r="G224">
        <v>1314758</v>
      </c>
      <c r="H224">
        <v>11166048</v>
      </c>
      <c r="I224">
        <v>1665747420</v>
      </c>
      <c r="J224" s="24" t="s">
        <v>257</v>
      </c>
      <c r="K224" s="24" t="s">
        <v>691</v>
      </c>
      <c r="L224" s="24" t="s">
        <v>15</v>
      </c>
    </row>
    <row r="225" spans="1:12" x14ac:dyDescent="0.2">
      <c r="A225" s="11" t="s">
        <v>270</v>
      </c>
      <c r="B225">
        <v>0.21729000000000001</v>
      </c>
      <c r="C225">
        <v>16.092855</v>
      </c>
      <c r="D225">
        <v>0.20277999999999999</v>
      </c>
      <c r="E225">
        <v>14.970604</v>
      </c>
      <c r="F225">
        <v>110232</v>
      </c>
      <c r="G225">
        <v>102870</v>
      </c>
      <c r="H225">
        <v>213102</v>
      </c>
      <c r="I225">
        <v>31063459</v>
      </c>
      <c r="J225" s="24" t="s">
        <v>257</v>
      </c>
      <c r="K225" s="24" t="s">
        <v>692</v>
      </c>
      <c r="L225" s="24" t="s">
        <v>15</v>
      </c>
    </row>
    <row r="226" spans="1:12" x14ac:dyDescent="0.2">
      <c r="A226" s="11" t="s">
        <v>271</v>
      </c>
      <c r="B226">
        <v>41.558680000000003</v>
      </c>
      <c r="C226">
        <v>3138.6983970000001</v>
      </c>
      <c r="D226">
        <v>2.6186600000000002</v>
      </c>
      <c r="E226">
        <v>197.64217400000001</v>
      </c>
      <c r="F226">
        <v>21082856</v>
      </c>
      <c r="G226">
        <v>1328456</v>
      </c>
      <c r="H226">
        <v>21090312</v>
      </c>
      <c r="I226">
        <v>3139722587</v>
      </c>
      <c r="J226" s="24" t="s">
        <v>257</v>
      </c>
      <c r="K226" s="24" t="s">
        <v>694</v>
      </c>
      <c r="L226" s="24" t="s">
        <v>15</v>
      </c>
    </row>
    <row r="227" spans="1:12" x14ac:dyDescent="0.2">
      <c r="A227" s="11" t="s">
        <v>272</v>
      </c>
      <c r="B227">
        <v>9.0819999999999998E-2</v>
      </c>
      <c r="C227">
        <v>5.1106689999999997</v>
      </c>
      <c r="D227">
        <v>7.2359999999999994E-2</v>
      </c>
      <c r="E227">
        <v>4.0586599999999997</v>
      </c>
      <c r="F227">
        <v>35340</v>
      </c>
      <c r="G227">
        <v>28156</v>
      </c>
      <c r="H227">
        <v>35340</v>
      </c>
      <c r="I227">
        <v>5110669</v>
      </c>
      <c r="J227" s="24" t="s">
        <v>257</v>
      </c>
      <c r="K227" s="24" t="s">
        <v>689</v>
      </c>
      <c r="L227" s="24" t="s">
        <v>42</v>
      </c>
    </row>
    <row r="228" spans="1:12" x14ac:dyDescent="0.2">
      <c r="A228" s="11" t="s">
        <v>273</v>
      </c>
      <c r="B228">
        <v>0.63951000000000002</v>
      </c>
      <c r="C228">
        <v>37.075687000000002</v>
      </c>
      <c r="D228">
        <v>0.20638000000000001</v>
      </c>
      <c r="E228">
        <v>11.887601999999999</v>
      </c>
      <c r="F228">
        <v>248838</v>
      </c>
      <c r="G228">
        <v>80304</v>
      </c>
      <c r="H228">
        <v>280820</v>
      </c>
      <c r="I228">
        <v>41818120</v>
      </c>
      <c r="J228" s="24" t="s">
        <v>257</v>
      </c>
      <c r="K228" s="24" t="s">
        <v>690</v>
      </c>
      <c r="L228" s="24" t="s">
        <v>42</v>
      </c>
    </row>
    <row r="229" spans="1:12" x14ac:dyDescent="0.2">
      <c r="A229" s="11" t="s">
        <v>274</v>
      </c>
      <c r="B229">
        <v>26.281960000000002</v>
      </c>
      <c r="C229">
        <v>1526.9299920000001</v>
      </c>
      <c r="D229">
        <v>2.9095800000000001</v>
      </c>
      <c r="E229">
        <v>168.855636</v>
      </c>
      <c r="F229">
        <v>10226566</v>
      </c>
      <c r="G229">
        <v>1132144</v>
      </c>
      <c r="H229">
        <v>11344808</v>
      </c>
      <c r="I229">
        <v>1693768498</v>
      </c>
      <c r="J229" s="24" t="s">
        <v>257</v>
      </c>
      <c r="K229" s="24" t="s">
        <v>691</v>
      </c>
      <c r="L229" s="24" t="s">
        <v>42</v>
      </c>
    </row>
    <row r="230" spans="1:12" x14ac:dyDescent="0.2">
      <c r="A230" s="11" t="s">
        <v>275</v>
      </c>
      <c r="B230">
        <v>0.18315000000000001</v>
      </c>
      <c r="C230">
        <v>10.401501</v>
      </c>
      <c r="D230">
        <v>0.14387</v>
      </c>
      <c r="E230">
        <v>8.1847349999999999</v>
      </c>
      <c r="F230">
        <v>71264</v>
      </c>
      <c r="G230">
        <v>55982</v>
      </c>
      <c r="H230">
        <v>127246</v>
      </c>
      <c r="I230">
        <v>18586236</v>
      </c>
      <c r="J230" s="24" t="s">
        <v>257</v>
      </c>
      <c r="K230" s="24" t="s">
        <v>692</v>
      </c>
      <c r="L230" s="24" t="s">
        <v>42</v>
      </c>
    </row>
    <row r="231" spans="1:12" x14ac:dyDescent="0.2">
      <c r="A231" s="11" t="s">
        <v>276</v>
      </c>
      <c r="B231">
        <v>38.49785</v>
      </c>
      <c r="C231">
        <v>2231.928664</v>
      </c>
      <c r="D231">
        <v>2.9300799999999998</v>
      </c>
      <c r="E231">
        <v>169.96676400000001</v>
      </c>
      <c r="F231">
        <v>14979888</v>
      </c>
      <c r="G231">
        <v>1140122</v>
      </c>
      <c r="H231">
        <v>14984568</v>
      </c>
      <c r="I231">
        <v>2232586566</v>
      </c>
      <c r="J231" s="24" t="s">
        <v>257</v>
      </c>
      <c r="K231" s="24" t="s">
        <v>694</v>
      </c>
      <c r="L231" s="24" t="s">
        <v>42</v>
      </c>
    </row>
    <row r="232" spans="1:12" x14ac:dyDescent="0.2">
      <c r="A232" s="11" t="s">
        <v>277</v>
      </c>
      <c r="B232">
        <v>9.0319999999999998E-2</v>
      </c>
      <c r="C232">
        <v>6.0179210000000003</v>
      </c>
      <c r="D232">
        <v>7.1849999999999997E-2</v>
      </c>
      <c r="E232">
        <v>4.7417179999999997</v>
      </c>
      <c r="F232">
        <v>41504</v>
      </c>
      <c r="G232">
        <v>33016</v>
      </c>
      <c r="H232">
        <v>41504</v>
      </c>
      <c r="I232">
        <v>6017921</v>
      </c>
      <c r="J232" s="24" t="s">
        <v>257</v>
      </c>
      <c r="K232" s="24" t="s">
        <v>689</v>
      </c>
      <c r="L232" s="24" t="s">
        <v>15</v>
      </c>
    </row>
    <row r="233" spans="1:12" x14ac:dyDescent="0.2">
      <c r="A233" s="11" t="s">
        <v>278</v>
      </c>
      <c r="B233">
        <v>0.52239000000000002</v>
      </c>
      <c r="C233">
        <v>35.750664999999998</v>
      </c>
      <c r="D233">
        <v>0.18146000000000001</v>
      </c>
      <c r="E233">
        <v>12.293950000000001</v>
      </c>
      <c r="F233">
        <v>240042</v>
      </c>
      <c r="G233">
        <v>83382</v>
      </c>
      <c r="H233">
        <v>273904</v>
      </c>
      <c r="I233">
        <v>40739887</v>
      </c>
      <c r="J233" s="24" t="s">
        <v>257</v>
      </c>
      <c r="K233" s="24" t="s">
        <v>690</v>
      </c>
      <c r="L233" s="24" t="s">
        <v>15</v>
      </c>
    </row>
    <row r="234" spans="1:12" x14ac:dyDescent="0.2">
      <c r="A234" s="11" t="s">
        <v>279</v>
      </c>
      <c r="B234">
        <v>16.686669999999999</v>
      </c>
      <c r="C234">
        <v>1144.8586580000001</v>
      </c>
      <c r="D234">
        <v>2.0272100000000002</v>
      </c>
      <c r="E234">
        <v>138.825853</v>
      </c>
      <c r="F234">
        <v>7667598</v>
      </c>
      <c r="G234">
        <v>931510</v>
      </c>
      <c r="H234">
        <v>8588364</v>
      </c>
      <c r="I234">
        <v>1282161356</v>
      </c>
      <c r="J234" s="24" t="s">
        <v>257</v>
      </c>
      <c r="K234" s="24" t="s">
        <v>691</v>
      </c>
      <c r="L234" s="24" t="s">
        <v>15</v>
      </c>
    </row>
    <row r="235" spans="1:12" x14ac:dyDescent="0.2">
      <c r="A235" s="11" t="s">
        <v>280</v>
      </c>
      <c r="B235">
        <v>0.15511</v>
      </c>
      <c r="C235">
        <v>10.398025000000001</v>
      </c>
      <c r="D235">
        <v>0.12762000000000001</v>
      </c>
      <c r="E235">
        <v>8.5366990000000005</v>
      </c>
      <c r="F235">
        <v>71274</v>
      </c>
      <c r="G235">
        <v>58640</v>
      </c>
      <c r="H235">
        <v>129914</v>
      </c>
      <c r="I235">
        <v>18934724</v>
      </c>
      <c r="J235" s="24" t="s">
        <v>257</v>
      </c>
      <c r="K235" s="24" t="s">
        <v>692</v>
      </c>
      <c r="L235" s="24" t="s">
        <v>15</v>
      </c>
    </row>
    <row r="236" spans="1:12" x14ac:dyDescent="0.2">
      <c r="A236" s="11" t="s">
        <v>281</v>
      </c>
      <c r="B236">
        <v>43.404159999999997</v>
      </c>
      <c r="C236">
        <v>2973.4961429999998</v>
      </c>
      <c r="D236">
        <v>2.06839</v>
      </c>
      <c r="E236">
        <v>141.520117</v>
      </c>
      <c r="F236">
        <v>19944406</v>
      </c>
      <c r="G236">
        <v>950434</v>
      </c>
      <c r="H236">
        <v>19950558</v>
      </c>
      <c r="I236">
        <v>2974350542</v>
      </c>
      <c r="J236" s="24" t="s">
        <v>257</v>
      </c>
      <c r="K236" s="24" t="s">
        <v>694</v>
      </c>
      <c r="L236" s="24" t="s">
        <v>15</v>
      </c>
    </row>
    <row r="237" spans="1:12" x14ac:dyDescent="0.2">
      <c r="A237" s="11" t="s">
        <v>282</v>
      </c>
      <c r="B237">
        <v>7.5630000000000003E-2</v>
      </c>
      <c r="C237">
        <v>4.5384979999999997</v>
      </c>
      <c r="D237">
        <v>8.2780000000000006E-2</v>
      </c>
      <c r="E237">
        <v>4.9265359999999996</v>
      </c>
      <c r="F237">
        <v>31850</v>
      </c>
      <c r="G237">
        <v>34862</v>
      </c>
      <c r="H237">
        <v>31850</v>
      </c>
      <c r="I237">
        <v>4538498</v>
      </c>
      <c r="J237" s="24" t="s">
        <v>257</v>
      </c>
      <c r="K237" s="24" t="s">
        <v>689</v>
      </c>
      <c r="L237" s="24" t="s">
        <v>42</v>
      </c>
    </row>
    <row r="238" spans="1:12" x14ac:dyDescent="0.2">
      <c r="A238" s="11" t="s">
        <v>283</v>
      </c>
      <c r="B238">
        <v>0.94508999999999999</v>
      </c>
      <c r="C238">
        <v>59.287381000000003</v>
      </c>
      <c r="D238">
        <v>0.37740000000000001</v>
      </c>
      <c r="E238">
        <v>23.450545000000002</v>
      </c>
      <c r="F238">
        <v>398022</v>
      </c>
      <c r="G238">
        <v>158940</v>
      </c>
      <c r="H238">
        <v>454356</v>
      </c>
      <c r="I238">
        <v>67594010</v>
      </c>
      <c r="J238" s="24" t="s">
        <v>257</v>
      </c>
      <c r="K238" s="24" t="s">
        <v>690</v>
      </c>
      <c r="L238" s="24" t="s">
        <v>42</v>
      </c>
    </row>
    <row r="239" spans="1:12" x14ac:dyDescent="0.2">
      <c r="A239" s="11" t="s">
        <v>284</v>
      </c>
      <c r="B239">
        <v>23.605090000000001</v>
      </c>
      <c r="C239">
        <v>1482.7402589999999</v>
      </c>
      <c r="D239">
        <v>2.9553199999999999</v>
      </c>
      <c r="E239">
        <v>185.25442000000001</v>
      </c>
      <c r="F239">
        <v>9941190</v>
      </c>
      <c r="G239">
        <v>1244620</v>
      </c>
      <c r="H239">
        <v>11169164</v>
      </c>
      <c r="I239">
        <v>1665635826</v>
      </c>
      <c r="J239" s="24" t="s">
        <v>257</v>
      </c>
      <c r="K239" s="24" t="s">
        <v>691</v>
      </c>
      <c r="L239" s="24" t="s">
        <v>42</v>
      </c>
    </row>
    <row r="240" spans="1:12" x14ac:dyDescent="0.2">
      <c r="A240" s="11" t="s">
        <v>285</v>
      </c>
      <c r="B240">
        <v>0.26373000000000002</v>
      </c>
      <c r="C240">
        <v>16.287358999999999</v>
      </c>
      <c r="D240">
        <v>0.24698000000000001</v>
      </c>
      <c r="E240">
        <v>15.194996</v>
      </c>
      <c r="F240">
        <v>111068</v>
      </c>
      <c r="G240">
        <v>104016</v>
      </c>
      <c r="H240">
        <v>215084</v>
      </c>
      <c r="I240">
        <v>31482355</v>
      </c>
      <c r="J240" s="24" t="s">
        <v>257</v>
      </c>
      <c r="K240" s="24" t="s">
        <v>692</v>
      </c>
      <c r="L240" s="24" t="s">
        <v>42</v>
      </c>
    </row>
    <row r="241" spans="1:12" x14ac:dyDescent="0.2">
      <c r="A241" s="11" t="s">
        <v>286</v>
      </c>
      <c r="B241">
        <v>40.022649999999999</v>
      </c>
      <c r="C241">
        <v>2507.669238</v>
      </c>
      <c r="D241">
        <v>3.00746</v>
      </c>
      <c r="E241">
        <v>188.34301400000001</v>
      </c>
      <c r="F241">
        <v>16855384</v>
      </c>
      <c r="G241">
        <v>1266578</v>
      </c>
      <c r="H241">
        <v>16861032</v>
      </c>
      <c r="I241">
        <v>2508444559</v>
      </c>
      <c r="J241" s="24" t="s">
        <v>257</v>
      </c>
      <c r="K241" s="24" t="s">
        <v>694</v>
      </c>
      <c r="L241" s="24" t="s">
        <v>42</v>
      </c>
    </row>
    <row r="242" spans="1:12" x14ac:dyDescent="0.2">
      <c r="A242" s="11" t="s">
        <v>287</v>
      </c>
      <c r="B242">
        <v>7.3899999999999993E-2</v>
      </c>
      <c r="C242">
        <v>4.05593</v>
      </c>
      <c r="D242">
        <v>5.9110000000000003E-2</v>
      </c>
      <c r="E242">
        <v>3.1847789999999998</v>
      </c>
      <c r="F242">
        <v>28322</v>
      </c>
      <c r="G242">
        <v>22656</v>
      </c>
      <c r="H242">
        <v>28322</v>
      </c>
      <c r="I242">
        <v>4055930</v>
      </c>
      <c r="J242" s="24" t="s">
        <v>257</v>
      </c>
      <c r="K242" s="24" t="s">
        <v>689</v>
      </c>
      <c r="L242" s="24" t="s">
        <v>15</v>
      </c>
    </row>
    <row r="243" spans="1:12" x14ac:dyDescent="0.2">
      <c r="A243" s="11" t="s">
        <v>288</v>
      </c>
      <c r="B243">
        <v>0.48518</v>
      </c>
      <c r="C243">
        <v>27.674789000000001</v>
      </c>
      <c r="D243">
        <v>0.16752</v>
      </c>
      <c r="E243">
        <v>9.399222</v>
      </c>
      <c r="F243">
        <v>185956</v>
      </c>
      <c r="G243">
        <v>64206</v>
      </c>
      <c r="H243">
        <v>214170</v>
      </c>
      <c r="I243">
        <v>31813346</v>
      </c>
      <c r="J243" s="24" t="s">
        <v>257</v>
      </c>
      <c r="K243" s="24" t="s">
        <v>690</v>
      </c>
      <c r="L243" s="24" t="s">
        <v>15</v>
      </c>
    </row>
    <row r="244" spans="1:12" x14ac:dyDescent="0.2">
      <c r="A244" s="11" t="s">
        <v>289</v>
      </c>
      <c r="B244">
        <v>13.88072</v>
      </c>
      <c r="C244">
        <v>794.23440100000005</v>
      </c>
      <c r="D244">
        <v>1.9215199999999999</v>
      </c>
      <c r="E244">
        <v>109.72551</v>
      </c>
      <c r="F244">
        <v>5320092</v>
      </c>
      <c r="G244">
        <v>736464</v>
      </c>
      <c r="H244">
        <v>6042848</v>
      </c>
      <c r="I244">
        <v>901993387</v>
      </c>
      <c r="J244" s="24" t="s">
        <v>257</v>
      </c>
      <c r="K244" s="24" t="s">
        <v>691</v>
      </c>
      <c r="L244" s="24" t="s">
        <v>15</v>
      </c>
    </row>
    <row r="245" spans="1:12" x14ac:dyDescent="0.2">
      <c r="A245" s="11" t="s">
        <v>290</v>
      </c>
      <c r="B245">
        <v>0.17591999999999999</v>
      </c>
      <c r="C245">
        <v>9.8695760000000003</v>
      </c>
      <c r="D245">
        <v>0.12847</v>
      </c>
      <c r="E245">
        <v>7.1169330000000004</v>
      </c>
      <c r="F245">
        <v>67424</v>
      </c>
      <c r="G245">
        <v>49238</v>
      </c>
      <c r="H245">
        <v>116662</v>
      </c>
      <c r="I245">
        <v>16986509</v>
      </c>
      <c r="J245" s="24" t="s">
        <v>257</v>
      </c>
      <c r="K245" s="24" t="s">
        <v>692</v>
      </c>
      <c r="L245" s="24" t="s">
        <v>15</v>
      </c>
    </row>
    <row r="246" spans="1:12" x14ac:dyDescent="0.2">
      <c r="A246" s="11" t="s">
        <v>291</v>
      </c>
      <c r="B246">
        <v>44.221260000000001</v>
      </c>
      <c r="C246">
        <v>2525.6648249999998</v>
      </c>
      <c r="D246">
        <v>1.9539500000000001</v>
      </c>
      <c r="E246">
        <v>111.424052</v>
      </c>
      <c r="F246">
        <v>16948768</v>
      </c>
      <c r="G246">
        <v>748896</v>
      </c>
      <c r="H246">
        <v>16953240</v>
      </c>
      <c r="I246">
        <v>2526274711</v>
      </c>
      <c r="J246" s="24" t="s">
        <v>257</v>
      </c>
      <c r="K246" s="24" t="s">
        <v>694</v>
      </c>
      <c r="L246" s="24" t="s">
        <v>15</v>
      </c>
    </row>
    <row r="247" spans="1:12" x14ac:dyDescent="0.2">
      <c r="A247" s="11" t="s">
        <v>292</v>
      </c>
      <c r="B247">
        <v>6.2309999999999997E-2</v>
      </c>
      <c r="C247">
        <v>3.7473890000000001</v>
      </c>
      <c r="D247">
        <v>5.7230000000000003E-2</v>
      </c>
      <c r="E247">
        <v>3.4239769999999998</v>
      </c>
      <c r="F247">
        <v>26236</v>
      </c>
      <c r="G247">
        <v>24098</v>
      </c>
      <c r="H247">
        <v>26236</v>
      </c>
      <c r="I247">
        <v>3747389</v>
      </c>
      <c r="J247" s="24" t="s">
        <v>257</v>
      </c>
      <c r="K247" s="24" t="s">
        <v>689</v>
      </c>
      <c r="L247" s="24" t="s">
        <v>42</v>
      </c>
    </row>
    <row r="248" spans="1:12" x14ac:dyDescent="0.2">
      <c r="A248" s="11" t="s">
        <v>293</v>
      </c>
      <c r="B248">
        <v>0.46838000000000002</v>
      </c>
      <c r="C248">
        <v>29.381263000000001</v>
      </c>
      <c r="D248">
        <v>0.14693000000000001</v>
      </c>
      <c r="E248">
        <v>9.0774740000000005</v>
      </c>
      <c r="F248">
        <v>197218</v>
      </c>
      <c r="G248">
        <v>61866</v>
      </c>
      <c r="H248">
        <v>221260</v>
      </c>
      <c r="I248">
        <v>32909454</v>
      </c>
      <c r="J248" s="24" t="s">
        <v>257</v>
      </c>
      <c r="K248" s="24" t="s">
        <v>690</v>
      </c>
      <c r="L248" s="24" t="s">
        <v>42</v>
      </c>
    </row>
    <row r="249" spans="1:12" x14ac:dyDescent="0.2">
      <c r="A249" s="11" t="s">
        <v>294</v>
      </c>
      <c r="B249">
        <v>16.030139999999999</v>
      </c>
      <c r="C249">
        <v>1008.009728</v>
      </c>
      <c r="D249">
        <v>1.9623699999999999</v>
      </c>
      <c r="E249">
        <v>123.18947199999999</v>
      </c>
      <c r="F249">
        <v>6749756</v>
      </c>
      <c r="G249">
        <v>826288</v>
      </c>
      <c r="H249">
        <v>7565898</v>
      </c>
      <c r="I249">
        <v>1129761498</v>
      </c>
      <c r="J249" s="24" t="s">
        <v>257</v>
      </c>
      <c r="K249" s="24" t="s">
        <v>691</v>
      </c>
      <c r="L249" s="24" t="s">
        <v>42</v>
      </c>
    </row>
    <row r="250" spans="1:12" x14ac:dyDescent="0.2">
      <c r="A250" s="11" t="s">
        <v>295</v>
      </c>
      <c r="B250">
        <v>0.14244000000000001</v>
      </c>
      <c r="C250">
        <v>8.7438880000000001</v>
      </c>
      <c r="D250">
        <v>0.1106</v>
      </c>
      <c r="E250">
        <v>6.7515859999999996</v>
      </c>
      <c r="F250">
        <v>59976</v>
      </c>
      <c r="G250">
        <v>46572</v>
      </c>
      <c r="H250">
        <v>106548</v>
      </c>
      <c r="I250">
        <v>15495474</v>
      </c>
      <c r="J250" s="24" t="s">
        <v>257</v>
      </c>
      <c r="K250" s="24" t="s">
        <v>692</v>
      </c>
      <c r="L250" s="24" t="s">
        <v>42</v>
      </c>
    </row>
    <row r="251" spans="1:12" x14ac:dyDescent="0.2">
      <c r="A251" s="11" t="s">
        <v>296</v>
      </c>
      <c r="B251">
        <v>43.781170000000003</v>
      </c>
      <c r="C251">
        <v>2748.6485830000001</v>
      </c>
      <c r="D251">
        <v>1.98722</v>
      </c>
      <c r="E251">
        <v>124.64427999999999</v>
      </c>
      <c r="F251">
        <v>18434790</v>
      </c>
      <c r="G251">
        <v>836754</v>
      </c>
      <c r="H251">
        <v>18439458</v>
      </c>
      <c r="I251">
        <v>2749300797</v>
      </c>
      <c r="J251" s="24" t="s">
        <v>257</v>
      </c>
      <c r="K251" s="24" t="s">
        <v>694</v>
      </c>
      <c r="L251" s="24" t="s">
        <v>42</v>
      </c>
    </row>
    <row r="252" spans="1:12" x14ac:dyDescent="0.2">
      <c r="A252" s="11" t="s">
        <v>297</v>
      </c>
      <c r="B252">
        <v>6.0290000000000003E-2</v>
      </c>
      <c r="C252">
        <v>4.1372869999999997</v>
      </c>
      <c r="D252">
        <v>5.0459999999999998E-2</v>
      </c>
      <c r="E252">
        <v>3.4083100000000002</v>
      </c>
      <c r="F252">
        <v>29174</v>
      </c>
      <c r="G252">
        <v>24418</v>
      </c>
      <c r="H252">
        <v>29174</v>
      </c>
      <c r="I252">
        <v>4137287</v>
      </c>
      <c r="J252" s="24" t="s">
        <v>257</v>
      </c>
      <c r="K252" s="24" t="s">
        <v>689</v>
      </c>
      <c r="L252" s="24" t="s">
        <v>15</v>
      </c>
    </row>
    <row r="253" spans="1:12" x14ac:dyDescent="0.2">
      <c r="A253" s="11" t="s">
        <v>298</v>
      </c>
      <c r="B253">
        <v>0.31694</v>
      </c>
      <c r="C253">
        <v>22.804196999999998</v>
      </c>
      <c r="D253">
        <v>0.11398999999999999</v>
      </c>
      <c r="E253">
        <v>8.0260610000000003</v>
      </c>
      <c r="F253">
        <v>153362</v>
      </c>
      <c r="G253">
        <v>55158</v>
      </c>
      <c r="H253">
        <v>175482</v>
      </c>
      <c r="I253">
        <v>26021508</v>
      </c>
      <c r="J253" s="24" t="s">
        <v>257</v>
      </c>
      <c r="K253" s="24" t="s">
        <v>690</v>
      </c>
      <c r="L253" s="24" t="s">
        <v>15</v>
      </c>
    </row>
    <row r="254" spans="1:12" x14ac:dyDescent="0.2">
      <c r="A254" s="11" t="s">
        <v>299</v>
      </c>
      <c r="B254">
        <v>8.6783099999999997</v>
      </c>
      <c r="C254">
        <v>626.92633899999998</v>
      </c>
      <c r="D254">
        <v>1.25308</v>
      </c>
      <c r="E254">
        <v>90.323922999999994</v>
      </c>
      <c r="F254">
        <v>4199226</v>
      </c>
      <c r="G254">
        <v>606336</v>
      </c>
      <c r="H254">
        <v>4798490</v>
      </c>
      <c r="I254">
        <v>716291462</v>
      </c>
      <c r="J254" s="24" t="s">
        <v>257</v>
      </c>
      <c r="K254" s="24" t="s">
        <v>691</v>
      </c>
      <c r="L254" s="24" t="s">
        <v>15</v>
      </c>
    </row>
    <row r="255" spans="1:12" x14ac:dyDescent="0.2">
      <c r="A255" s="11" t="s">
        <v>300</v>
      </c>
      <c r="B255">
        <v>0.10050000000000001</v>
      </c>
      <c r="C255">
        <v>7.0488670000000004</v>
      </c>
      <c r="D255">
        <v>8.745E-2</v>
      </c>
      <c r="E255">
        <v>6.0416980000000002</v>
      </c>
      <c r="F255">
        <v>48630</v>
      </c>
      <c r="G255">
        <v>42314</v>
      </c>
      <c r="H255">
        <v>90944</v>
      </c>
      <c r="I255">
        <v>13090565</v>
      </c>
      <c r="J255" s="24" t="s">
        <v>257</v>
      </c>
      <c r="K255" s="24" t="s">
        <v>692</v>
      </c>
      <c r="L255" s="24" t="s">
        <v>15</v>
      </c>
    </row>
    <row r="256" spans="1:12" x14ac:dyDescent="0.2">
      <c r="A256" s="11" t="s">
        <v>301</v>
      </c>
      <c r="B256">
        <v>48.585500000000003</v>
      </c>
      <c r="C256">
        <v>3505.4893609999999</v>
      </c>
      <c r="D256">
        <v>1.28895</v>
      </c>
      <c r="E256">
        <v>92.727637999999999</v>
      </c>
      <c r="F256">
        <v>23509344</v>
      </c>
      <c r="G256">
        <v>623692</v>
      </c>
      <c r="H256">
        <v>23514792</v>
      </c>
      <c r="I256">
        <v>3506222654</v>
      </c>
      <c r="J256" s="24" t="s">
        <v>257</v>
      </c>
      <c r="K256" s="24" t="s">
        <v>694</v>
      </c>
      <c r="L256" s="24" t="s">
        <v>15</v>
      </c>
    </row>
    <row r="257" spans="1:12" x14ac:dyDescent="0.2">
      <c r="A257" s="11" t="s">
        <v>302</v>
      </c>
      <c r="B257">
        <v>0.12106</v>
      </c>
      <c r="C257">
        <v>10.194933000000001</v>
      </c>
      <c r="D257">
        <v>4.1489999999999999E-2</v>
      </c>
      <c r="E257">
        <v>3.4217300000000002</v>
      </c>
      <c r="F257">
        <v>69296</v>
      </c>
      <c r="G257">
        <v>23750</v>
      </c>
      <c r="H257">
        <v>69296</v>
      </c>
      <c r="I257">
        <v>10194933</v>
      </c>
      <c r="J257" s="24" t="s">
        <v>41</v>
      </c>
      <c r="K257" s="24" t="s">
        <v>689</v>
      </c>
      <c r="L257" s="24" t="s">
        <v>42</v>
      </c>
    </row>
    <row r="258" spans="1:12" x14ac:dyDescent="0.2">
      <c r="A258" s="11" t="s">
        <v>303</v>
      </c>
      <c r="B258">
        <v>3.1269999999999999E-2</v>
      </c>
      <c r="C258">
        <v>2.6182240000000001</v>
      </c>
      <c r="D258">
        <v>3.6549999999999999E-2</v>
      </c>
      <c r="E258">
        <v>3.0463040000000001</v>
      </c>
      <c r="F258">
        <v>17900</v>
      </c>
      <c r="G258">
        <v>20920</v>
      </c>
      <c r="H258">
        <v>25244</v>
      </c>
      <c r="I258">
        <v>3686811</v>
      </c>
      <c r="J258" s="24" t="s">
        <v>41</v>
      </c>
      <c r="K258" s="24" t="s">
        <v>690</v>
      </c>
      <c r="L258" s="24" t="s">
        <v>42</v>
      </c>
    </row>
    <row r="259" spans="1:12" x14ac:dyDescent="0.2">
      <c r="A259" s="11" t="s">
        <v>304</v>
      </c>
      <c r="B259">
        <v>0.51726000000000005</v>
      </c>
      <c r="C259">
        <v>44.171289999999999</v>
      </c>
      <c r="D259">
        <v>5.7330800000000002</v>
      </c>
      <c r="E259">
        <v>490.04260699999998</v>
      </c>
      <c r="F259">
        <v>296096</v>
      </c>
      <c r="G259">
        <v>3281788</v>
      </c>
      <c r="H259">
        <v>297272</v>
      </c>
      <c r="I259">
        <v>44342964</v>
      </c>
      <c r="J259" s="24" t="s">
        <v>41</v>
      </c>
      <c r="K259" s="24" t="s">
        <v>691</v>
      </c>
      <c r="L259" s="24" t="s">
        <v>42</v>
      </c>
    </row>
    <row r="260" spans="1:12" x14ac:dyDescent="0.2">
      <c r="A260" s="11" t="s">
        <v>305</v>
      </c>
      <c r="B260">
        <v>12.29335</v>
      </c>
      <c r="C260">
        <v>1048.317176</v>
      </c>
      <c r="D260">
        <v>6.5750299999999999</v>
      </c>
      <c r="E260">
        <v>561.76699499999995</v>
      </c>
      <c r="F260">
        <v>7037082</v>
      </c>
      <c r="G260">
        <v>3763742</v>
      </c>
      <c r="H260">
        <v>10800824</v>
      </c>
      <c r="I260">
        <v>1610084171</v>
      </c>
      <c r="J260" s="24" t="s">
        <v>41</v>
      </c>
      <c r="K260" s="24" t="s">
        <v>692</v>
      </c>
      <c r="L260" s="24" t="s">
        <v>42</v>
      </c>
    </row>
    <row r="261" spans="1:12" x14ac:dyDescent="0.2">
      <c r="A261" s="11" t="s">
        <v>306</v>
      </c>
      <c r="B261">
        <v>50.92698</v>
      </c>
      <c r="C261">
        <v>4350.7542999999996</v>
      </c>
      <c r="D261">
        <v>1.50125</v>
      </c>
      <c r="E261">
        <v>127.95677999999999</v>
      </c>
      <c r="F261">
        <v>29152134</v>
      </c>
      <c r="G261">
        <v>859358</v>
      </c>
      <c r="H261">
        <v>29238350</v>
      </c>
      <c r="I261">
        <v>4363512377</v>
      </c>
      <c r="J261" s="24" t="s">
        <v>41</v>
      </c>
      <c r="K261" s="24" t="s">
        <v>694</v>
      </c>
      <c r="L261" s="24" t="s">
        <v>42</v>
      </c>
    </row>
    <row r="262" spans="1:12" x14ac:dyDescent="0.2">
      <c r="A262" s="11" t="s">
        <v>307</v>
      </c>
      <c r="B262">
        <v>12.29335</v>
      </c>
      <c r="C262">
        <v>1048.317176</v>
      </c>
      <c r="D262">
        <v>6.5750299999999999</v>
      </c>
      <c r="E262">
        <v>561.76699499999995</v>
      </c>
      <c r="F262">
        <v>7037082</v>
      </c>
      <c r="G262">
        <v>3763742</v>
      </c>
      <c r="H262">
        <v>10800824</v>
      </c>
      <c r="I262">
        <v>1610084171</v>
      </c>
      <c r="J262" s="24" t="s">
        <v>41</v>
      </c>
      <c r="K262" s="24" t="s">
        <v>689</v>
      </c>
      <c r="L262" s="24" t="s">
        <v>42</v>
      </c>
    </row>
    <row r="263" spans="1:12" x14ac:dyDescent="0.2">
      <c r="A263" s="11" t="s">
        <v>308</v>
      </c>
      <c r="B263">
        <v>1.48248</v>
      </c>
      <c r="C263">
        <v>116.389949</v>
      </c>
      <c r="D263">
        <v>2.2793600000000001</v>
      </c>
      <c r="E263">
        <v>179.653254</v>
      </c>
      <c r="F263">
        <v>781728</v>
      </c>
      <c r="G263">
        <v>1201934</v>
      </c>
      <c r="H263">
        <v>1208058</v>
      </c>
      <c r="I263">
        <v>180079254</v>
      </c>
      <c r="J263" s="24" t="s">
        <v>41</v>
      </c>
      <c r="K263" s="24" t="s">
        <v>690</v>
      </c>
      <c r="L263" s="24" t="s">
        <v>42</v>
      </c>
    </row>
    <row r="264" spans="1:12" x14ac:dyDescent="0.2">
      <c r="A264" s="11" t="s">
        <v>309</v>
      </c>
      <c r="B264">
        <v>4.6517099999999996</v>
      </c>
      <c r="C264">
        <v>365.829792</v>
      </c>
      <c r="D264">
        <v>10.72354</v>
      </c>
      <c r="E264">
        <v>842.83817199999999</v>
      </c>
      <c r="F264">
        <v>2452904</v>
      </c>
      <c r="G264">
        <v>5654654</v>
      </c>
      <c r="H264">
        <v>2468128</v>
      </c>
      <c r="I264">
        <v>368092694</v>
      </c>
      <c r="J264" s="24" t="s">
        <v>41</v>
      </c>
      <c r="K264" s="24" t="s">
        <v>691</v>
      </c>
      <c r="L264" s="24" t="s">
        <v>42</v>
      </c>
    </row>
    <row r="265" spans="1:12" x14ac:dyDescent="0.2">
      <c r="A265" s="11" t="s">
        <v>310</v>
      </c>
      <c r="B265">
        <v>1.86452</v>
      </c>
      <c r="C265">
        <v>146.65628899999999</v>
      </c>
      <c r="D265">
        <v>1.792</v>
      </c>
      <c r="E265">
        <v>141.19517200000001</v>
      </c>
      <c r="F265">
        <v>983184</v>
      </c>
      <c r="G265">
        <v>944942</v>
      </c>
      <c r="H265">
        <v>1928126</v>
      </c>
      <c r="I265">
        <v>287851461</v>
      </c>
      <c r="J265" s="24" t="s">
        <v>41</v>
      </c>
      <c r="K265" s="24" t="s">
        <v>692</v>
      </c>
      <c r="L265" s="24" t="s">
        <v>42</v>
      </c>
    </row>
    <row r="266" spans="1:12" x14ac:dyDescent="0.2">
      <c r="A266" s="11" t="s">
        <v>311</v>
      </c>
      <c r="B266">
        <v>55.61871</v>
      </c>
      <c r="C266">
        <v>4371.985154</v>
      </c>
      <c r="D266">
        <v>11.250220000000001</v>
      </c>
      <c r="E266">
        <v>884.28745800000002</v>
      </c>
      <c r="F266">
        <v>29328434</v>
      </c>
      <c r="G266">
        <v>5932378</v>
      </c>
      <c r="H266">
        <v>35184130</v>
      </c>
      <c r="I266">
        <v>5244871325</v>
      </c>
      <c r="J266" s="24" t="s">
        <v>41</v>
      </c>
      <c r="K266" s="24" t="s">
        <v>694</v>
      </c>
      <c r="L266" s="24" t="s">
        <v>42</v>
      </c>
    </row>
    <row r="267" spans="1:12" x14ac:dyDescent="0.2">
      <c r="A267" s="11" t="s">
        <v>312</v>
      </c>
      <c r="B267">
        <v>0.11641</v>
      </c>
      <c r="C267">
        <v>9.3593969999999995</v>
      </c>
      <c r="D267">
        <v>0.16697999999999999</v>
      </c>
      <c r="E267">
        <v>13.507987</v>
      </c>
      <c r="F267">
        <v>63818</v>
      </c>
      <c r="G267">
        <v>91544</v>
      </c>
      <c r="H267">
        <v>63818</v>
      </c>
      <c r="I267">
        <v>9359397</v>
      </c>
      <c r="J267" s="24" t="s">
        <v>41</v>
      </c>
      <c r="K267" s="24" t="s">
        <v>689</v>
      </c>
      <c r="L267" s="24" t="s">
        <v>42</v>
      </c>
    </row>
    <row r="268" spans="1:12" x14ac:dyDescent="0.2">
      <c r="A268" s="11" t="s">
        <v>313</v>
      </c>
      <c r="B268">
        <v>0.46200999999999998</v>
      </c>
      <c r="C268">
        <v>37.791609999999999</v>
      </c>
      <c r="D268">
        <v>0.29944999999999999</v>
      </c>
      <c r="E268">
        <v>24.454877</v>
      </c>
      <c r="F268">
        <v>253282</v>
      </c>
      <c r="G268">
        <v>164164</v>
      </c>
      <c r="H268">
        <v>283954</v>
      </c>
      <c r="I268">
        <v>42351544</v>
      </c>
      <c r="J268" s="24" t="s">
        <v>41</v>
      </c>
      <c r="K268" s="24" t="s">
        <v>690</v>
      </c>
      <c r="L268" s="24" t="s">
        <v>42</v>
      </c>
    </row>
    <row r="269" spans="1:12" x14ac:dyDescent="0.2">
      <c r="A269" s="11" t="s">
        <v>314</v>
      </c>
      <c r="B269">
        <v>4.7535400000000001</v>
      </c>
      <c r="C269">
        <v>389.30215299999998</v>
      </c>
      <c r="D269">
        <v>12.04256</v>
      </c>
      <c r="E269">
        <v>985.60235299999999</v>
      </c>
      <c r="F269">
        <v>2605998</v>
      </c>
      <c r="G269">
        <v>6602000</v>
      </c>
      <c r="H269">
        <v>2619402</v>
      </c>
      <c r="I269">
        <v>391299143</v>
      </c>
      <c r="J269" s="24" t="s">
        <v>41</v>
      </c>
      <c r="K269" s="24" t="s">
        <v>691</v>
      </c>
      <c r="L269" s="24" t="s">
        <v>42</v>
      </c>
    </row>
    <row r="270" spans="1:12" x14ac:dyDescent="0.2">
      <c r="A270" s="11" t="s">
        <v>315</v>
      </c>
      <c r="B270">
        <v>0.3024</v>
      </c>
      <c r="C270">
        <v>24.504646999999999</v>
      </c>
      <c r="D270">
        <v>0.20177999999999999</v>
      </c>
      <c r="E270">
        <v>16.353663000000001</v>
      </c>
      <c r="F270">
        <v>165784</v>
      </c>
      <c r="G270">
        <v>110620</v>
      </c>
      <c r="H270">
        <v>276404</v>
      </c>
      <c r="I270">
        <v>40858310</v>
      </c>
      <c r="J270" s="24" t="s">
        <v>41</v>
      </c>
      <c r="K270" s="24" t="s">
        <v>692</v>
      </c>
      <c r="L270" s="24" t="s">
        <v>42</v>
      </c>
    </row>
    <row r="271" spans="1:12" x14ac:dyDescent="0.2">
      <c r="A271" s="11" t="s">
        <v>316</v>
      </c>
      <c r="B271">
        <v>61.610790000000001</v>
      </c>
      <c r="C271">
        <v>5042.5647419999996</v>
      </c>
      <c r="D271">
        <v>12.215909999999999</v>
      </c>
      <c r="E271">
        <v>999.68409099999997</v>
      </c>
      <c r="F271">
        <v>33776404</v>
      </c>
      <c r="G271">
        <v>6697032</v>
      </c>
      <c r="H271">
        <v>40432250</v>
      </c>
      <c r="I271">
        <v>6036184786</v>
      </c>
      <c r="J271" s="24" t="s">
        <v>41</v>
      </c>
      <c r="K271" s="24" t="s">
        <v>694</v>
      </c>
      <c r="L271" s="24" t="s">
        <v>42</v>
      </c>
    </row>
    <row r="272" spans="1:12" x14ac:dyDescent="0.2">
      <c r="A272" s="11" t="s">
        <v>317</v>
      </c>
      <c r="B272">
        <v>7.9979999999999996E-2</v>
      </c>
      <c r="C272">
        <v>5.3893820000000003</v>
      </c>
      <c r="D272">
        <v>7.8100000000000003E-2</v>
      </c>
      <c r="E272">
        <v>5.2567459999999997</v>
      </c>
      <c r="F272">
        <v>36422</v>
      </c>
      <c r="G272">
        <v>35564</v>
      </c>
      <c r="H272">
        <v>36422</v>
      </c>
      <c r="I272">
        <v>5389382</v>
      </c>
      <c r="J272" s="24" t="s">
        <v>41</v>
      </c>
      <c r="K272" s="24" t="s">
        <v>689</v>
      </c>
      <c r="L272" s="24" t="s">
        <v>42</v>
      </c>
    </row>
    <row r="273" spans="1:12" x14ac:dyDescent="0.2">
      <c r="A273" s="11" t="s">
        <v>318</v>
      </c>
      <c r="B273">
        <v>4.9599999999999998E-2</v>
      </c>
      <c r="C273">
        <v>3.3424390000000002</v>
      </c>
      <c r="D273">
        <v>8.0909999999999996E-2</v>
      </c>
      <c r="E273">
        <v>5.4706169999999998</v>
      </c>
      <c r="F273">
        <v>22586</v>
      </c>
      <c r="G273">
        <v>36844</v>
      </c>
      <c r="H273">
        <v>32172</v>
      </c>
      <c r="I273">
        <v>4767834</v>
      </c>
      <c r="J273" s="24" t="s">
        <v>41</v>
      </c>
      <c r="K273" s="24" t="s">
        <v>690</v>
      </c>
      <c r="L273" s="24" t="s">
        <v>42</v>
      </c>
    </row>
    <row r="274" spans="1:12" x14ac:dyDescent="0.2">
      <c r="A274" s="11" t="s">
        <v>319</v>
      </c>
      <c r="B274">
        <v>1.58247</v>
      </c>
      <c r="C274">
        <v>107.569755</v>
      </c>
      <c r="D274">
        <v>17.754770000000001</v>
      </c>
      <c r="E274">
        <v>1206.138528</v>
      </c>
      <c r="F274">
        <v>720632</v>
      </c>
      <c r="G274">
        <v>8085246</v>
      </c>
      <c r="H274">
        <v>722654</v>
      </c>
      <c r="I274">
        <v>107870123</v>
      </c>
      <c r="J274" s="24" t="s">
        <v>41</v>
      </c>
      <c r="K274" s="24" t="s">
        <v>691</v>
      </c>
      <c r="L274" s="24" t="s">
        <v>42</v>
      </c>
    </row>
    <row r="275" spans="1:12" x14ac:dyDescent="0.2">
      <c r="A275" s="11" t="s">
        <v>320</v>
      </c>
      <c r="B275">
        <v>38.241540000000001</v>
      </c>
      <c r="C275">
        <v>2593.3680939999999</v>
      </c>
      <c r="D275">
        <v>20.53623</v>
      </c>
      <c r="E275">
        <v>1394.5298310000001</v>
      </c>
      <c r="F275">
        <v>17414596</v>
      </c>
      <c r="G275">
        <v>9351876</v>
      </c>
      <c r="H275">
        <v>26766472</v>
      </c>
      <c r="I275">
        <v>3987897925</v>
      </c>
      <c r="J275" s="24" t="s">
        <v>41</v>
      </c>
      <c r="K275" s="24" t="s">
        <v>692</v>
      </c>
      <c r="L275" s="24" t="s">
        <v>42</v>
      </c>
    </row>
    <row r="276" spans="1:12" x14ac:dyDescent="0.2">
      <c r="A276" s="11" t="s">
        <v>321</v>
      </c>
      <c r="B276">
        <v>24.09046</v>
      </c>
      <c r="C276">
        <v>1635.0308889999999</v>
      </c>
      <c r="D276">
        <v>4.4135799999999996</v>
      </c>
      <c r="E276">
        <v>299.21083399999998</v>
      </c>
      <c r="F276">
        <v>10970418</v>
      </c>
      <c r="G276">
        <v>2009876</v>
      </c>
      <c r="H276">
        <v>11079912</v>
      </c>
      <c r="I276">
        <v>1651335067</v>
      </c>
      <c r="J276" s="24" t="s">
        <v>41</v>
      </c>
      <c r="K276" s="24" t="s">
        <v>694</v>
      </c>
      <c r="L276" s="24" t="s">
        <v>42</v>
      </c>
    </row>
    <row r="277" spans="1:12" x14ac:dyDescent="0.2">
      <c r="A277" s="11" t="s">
        <v>322</v>
      </c>
      <c r="B277">
        <v>0.20443</v>
      </c>
      <c r="C277">
        <v>17.459313000000002</v>
      </c>
      <c r="D277">
        <v>9.7890000000000005E-2</v>
      </c>
      <c r="E277">
        <v>8.2206919999999997</v>
      </c>
      <c r="F277">
        <v>117920</v>
      </c>
      <c r="G277">
        <v>56468</v>
      </c>
      <c r="H277">
        <v>117920</v>
      </c>
      <c r="I277">
        <v>17459313</v>
      </c>
      <c r="J277" s="24" t="s">
        <v>41</v>
      </c>
      <c r="K277" s="24" t="s">
        <v>689</v>
      </c>
      <c r="L277" s="24" t="s">
        <v>42</v>
      </c>
    </row>
    <row r="278" spans="1:12" x14ac:dyDescent="0.2">
      <c r="A278" s="11" t="s">
        <v>323</v>
      </c>
      <c r="B278">
        <v>8.0320000000000003E-2</v>
      </c>
      <c r="C278">
        <v>6.8196669999999999</v>
      </c>
      <c r="D278">
        <v>0.10223</v>
      </c>
      <c r="E278">
        <v>8.7034090000000006</v>
      </c>
      <c r="F278">
        <v>46332</v>
      </c>
      <c r="G278">
        <v>58972</v>
      </c>
      <c r="H278">
        <v>65632</v>
      </c>
      <c r="I278">
        <v>9671350</v>
      </c>
      <c r="J278" s="24" t="s">
        <v>41</v>
      </c>
      <c r="K278" s="24" t="s">
        <v>690</v>
      </c>
      <c r="L278" s="24" t="s">
        <v>42</v>
      </c>
    </row>
    <row r="279" spans="1:12" x14ac:dyDescent="0.2">
      <c r="A279" s="11" t="s">
        <v>324</v>
      </c>
      <c r="B279">
        <v>1.2762800000000001</v>
      </c>
      <c r="C279">
        <v>109.97736399999999</v>
      </c>
      <c r="D279">
        <v>13.96983</v>
      </c>
      <c r="E279">
        <v>1203.5889239999999</v>
      </c>
      <c r="F279">
        <v>736194</v>
      </c>
      <c r="G279">
        <v>8058206</v>
      </c>
      <c r="H279">
        <v>739114</v>
      </c>
      <c r="I279">
        <v>110409727</v>
      </c>
      <c r="J279" s="24" t="s">
        <v>41</v>
      </c>
      <c r="K279" s="24" t="s">
        <v>691</v>
      </c>
      <c r="L279" s="24" t="s">
        <v>42</v>
      </c>
    </row>
    <row r="280" spans="1:12" x14ac:dyDescent="0.2">
      <c r="A280" s="11" t="s">
        <v>325</v>
      </c>
      <c r="B280">
        <v>32.785589999999999</v>
      </c>
      <c r="C280">
        <v>2817.827847</v>
      </c>
      <c r="D280">
        <v>16.616330000000001</v>
      </c>
      <c r="E280">
        <v>1430.844253</v>
      </c>
      <c r="F280">
        <v>18911684</v>
      </c>
      <c r="G280">
        <v>9584784</v>
      </c>
      <c r="H280">
        <v>28496468</v>
      </c>
      <c r="I280">
        <v>4248672100</v>
      </c>
      <c r="J280" s="24" t="s">
        <v>41</v>
      </c>
      <c r="K280" s="24" t="s">
        <v>692</v>
      </c>
      <c r="L280" s="24" t="s">
        <v>42</v>
      </c>
    </row>
    <row r="281" spans="1:12" x14ac:dyDescent="0.2">
      <c r="A281" s="11" t="s">
        <v>326</v>
      </c>
      <c r="B281">
        <v>30.669750000000001</v>
      </c>
      <c r="C281">
        <v>2638.94965</v>
      </c>
      <c r="D281">
        <v>4.1595599999999999</v>
      </c>
      <c r="E281">
        <v>357.44366400000001</v>
      </c>
      <c r="F281">
        <v>17691204</v>
      </c>
      <c r="G281">
        <v>2399358</v>
      </c>
      <c r="H281">
        <v>17832664</v>
      </c>
      <c r="I281">
        <v>2659937691</v>
      </c>
      <c r="J281" s="24" t="s">
        <v>41</v>
      </c>
      <c r="K281" s="24" t="s">
        <v>694</v>
      </c>
      <c r="L281" s="24" t="s">
        <v>42</v>
      </c>
    </row>
    <row r="282" spans="1:12" x14ac:dyDescent="0.2">
      <c r="A282" s="11" t="s">
        <v>327</v>
      </c>
      <c r="B282">
        <v>0.19944000000000001</v>
      </c>
      <c r="C282">
        <v>16.403390999999999</v>
      </c>
      <c r="D282">
        <v>7.3940000000000006E-2</v>
      </c>
      <c r="E282">
        <v>5.9077440000000001</v>
      </c>
      <c r="F282">
        <v>111846</v>
      </c>
      <c r="G282">
        <v>41468</v>
      </c>
      <c r="H282">
        <v>111846</v>
      </c>
      <c r="I282">
        <v>16403391</v>
      </c>
      <c r="J282" s="24" t="s">
        <v>41</v>
      </c>
      <c r="K282" s="24" t="s">
        <v>689</v>
      </c>
      <c r="L282" s="24" t="s">
        <v>18</v>
      </c>
    </row>
    <row r="283" spans="1:12" x14ac:dyDescent="0.2">
      <c r="A283" s="11" t="s">
        <v>328</v>
      </c>
      <c r="B283">
        <v>7.2940000000000005E-2</v>
      </c>
      <c r="C283">
        <v>6.0033950000000003</v>
      </c>
      <c r="D283">
        <v>6.4949999999999994E-2</v>
      </c>
      <c r="E283">
        <v>5.2848949999999997</v>
      </c>
      <c r="F283">
        <v>40908</v>
      </c>
      <c r="G283">
        <v>36426</v>
      </c>
      <c r="H283">
        <v>51704</v>
      </c>
      <c r="I283">
        <v>7557753</v>
      </c>
      <c r="J283" s="24" t="s">
        <v>41</v>
      </c>
      <c r="K283" s="24" t="s">
        <v>690</v>
      </c>
      <c r="L283" s="24" t="s">
        <v>18</v>
      </c>
    </row>
    <row r="284" spans="1:12" x14ac:dyDescent="0.2">
      <c r="A284" s="11" t="s">
        <v>329</v>
      </c>
      <c r="B284">
        <v>0.14061999999999999</v>
      </c>
      <c r="C284">
        <v>11.604385000000001</v>
      </c>
      <c r="D284">
        <v>1.4193100000000001</v>
      </c>
      <c r="E284">
        <v>118.826683</v>
      </c>
      <c r="F284">
        <v>78862</v>
      </c>
      <c r="G284">
        <v>795960</v>
      </c>
      <c r="H284">
        <v>79360</v>
      </c>
      <c r="I284">
        <v>11664361</v>
      </c>
      <c r="J284" s="24" t="s">
        <v>41</v>
      </c>
      <c r="K284" s="24" t="s">
        <v>691</v>
      </c>
      <c r="L284" s="24" t="s">
        <v>18</v>
      </c>
    </row>
    <row r="285" spans="1:12" x14ac:dyDescent="0.2">
      <c r="A285" s="11" t="s">
        <v>330</v>
      </c>
      <c r="B285">
        <v>3.3713299999999999</v>
      </c>
      <c r="C285">
        <v>281.868987</v>
      </c>
      <c r="D285">
        <v>1.7079500000000001</v>
      </c>
      <c r="E285">
        <v>142.96476000000001</v>
      </c>
      <c r="F285">
        <v>1890670</v>
      </c>
      <c r="G285">
        <v>957834</v>
      </c>
      <c r="H285">
        <v>2848504</v>
      </c>
      <c r="I285">
        <v>424833747</v>
      </c>
      <c r="J285" s="24" t="s">
        <v>41</v>
      </c>
      <c r="K285" s="24" t="s">
        <v>692</v>
      </c>
      <c r="L285" s="24" t="s">
        <v>18</v>
      </c>
    </row>
    <row r="286" spans="1:12" x14ac:dyDescent="0.2">
      <c r="A286" s="11" t="s">
        <v>331</v>
      </c>
      <c r="B286">
        <v>65.531999999999996</v>
      </c>
      <c r="C286">
        <v>5490.4530169999998</v>
      </c>
      <c r="D286">
        <v>0.41752</v>
      </c>
      <c r="E286">
        <v>34.595412000000003</v>
      </c>
      <c r="F286">
        <v>36750842</v>
      </c>
      <c r="G286">
        <v>234150</v>
      </c>
      <c r="H286">
        <v>36777928</v>
      </c>
      <c r="I286">
        <v>5494221745</v>
      </c>
      <c r="J286" s="24" t="s">
        <v>41</v>
      </c>
      <c r="K286" s="24" t="s">
        <v>694</v>
      </c>
      <c r="L286" s="24" t="s">
        <v>18</v>
      </c>
    </row>
    <row r="287" spans="1:12" x14ac:dyDescent="0.2">
      <c r="A287" s="11" t="s">
        <v>332</v>
      </c>
      <c r="B287">
        <v>0.11889</v>
      </c>
      <c r="C287">
        <v>10.06683</v>
      </c>
      <c r="D287">
        <v>0.16042000000000001</v>
      </c>
      <c r="E287">
        <v>13.640077</v>
      </c>
      <c r="F287">
        <v>68570</v>
      </c>
      <c r="G287">
        <v>92522</v>
      </c>
      <c r="H287">
        <v>68570</v>
      </c>
      <c r="I287">
        <v>10066830</v>
      </c>
      <c r="J287" s="24" t="s">
        <v>41</v>
      </c>
      <c r="K287" s="24" t="s">
        <v>689</v>
      </c>
      <c r="L287" s="24" t="s">
        <v>18</v>
      </c>
    </row>
    <row r="288" spans="1:12" x14ac:dyDescent="0.2">
      <c r="A288" s="11" t="s">
        <v>333</v>
      </c>
      <c r="B288">
        <v>0.48093000000000002</v>
      </c>
      <c r="C288">
        <v>41.427461000000001</v>
      </c>
      <c r="D288">
        <v>0.29672999999999999</v>
      </c>
      <c r="E288">
        <v>25.485851</v>
      </c>
      <c r="F288">
        <v>277372</v>
      </c>
      <c r="G288">
        <v>171136</v>
      </c>
      <c r="H288">
        <v>307724</v>
      </c>
      <c r="I288">
        <v>45944699</v>
      </c>
      <c r="J288" s="24" t="s">
        <v>41</v>
      </c>
      <c r="K288" s="24" t="s">
        <v>690</v>
      </c>
      <c r="L288" s="24" t="s">
        <v>18</v>
      </c>
    </row>
    <row r="289" spans="1:12" x14ac:dyDescent="0.2">
      <c r="A289" s="11" t="s">
        <v>334</v>
      </c>
      <c r="B289">
        <v>4.0663499999999999</v>
      </c>
      <c r="C289">
        <v>350.58736299999998</v>
      </c>
      <c r="D289">
        <v>8.8648799999999994</v>
      </c>
      <c r="E289">
        <v>763.71856400000001</v>
      </c>
      <c r="F289">
        <v>2345244</v>
      </c>
      <c r="G289">
        <v>5112768</v>
      </c>
      <c r="H289">
        <v>2361002</v>
      </c>
      <c r="I289">
        <v>352933138</v>
      </c>
      <c r="J289" s="24" t="s">
        <v>41</v>
      </c>
      <c r="K289" s="24" t="s">
        <v>691</v>
      </c>
      <c r="L289" s="24" t="s">
        <v>18</v>
      </c>
    </row>
    <row r="290" spans="1:12" x14ac:dyDescent="0.2">
      <c r="A290" s="11" t="s">
        <v>335</v>
      </c>
      <c r="B290">
        <v>0.35510000000000003</v>
      </c>
      <c r="C290">
        <v>30.401244999999999</v>
      </c>
      <c r="D290">
        <v>0.19225999999999999</v>
      </c>
      <c r="E290">
        <v>16.386028</v>
      </c>
      <c r="F290">
        <v>204800</v>
      </c>
      <c r="G290">
        <v>110884</v>
      </c>
      <c r="H290">
        <v>315684</v>
      </c>
      <c r="I290">
        <v>46787273</v>
      </c>
      <c r="J290" s="24" t="s">
        <v>41</v>
      </c>
      <c r="K290" s="24" t="s">
        <v>692</v>
      </c>
      <c r="L290" s="24" t="s">
        <v>18</v>
      </c>
    </row>
    <row r="291" spans="1:12" x14ac:dyDescent="0.2">
      <c r="A291" s="11" t="s">
        <v>336</v>
      </c>
      <c r="B291">
        <v>63.375900000000001</v>
      </c>
      <c r="C291">
        <v>5459.6613550000002</v>
      </c>
      <c r="D291">
        <v>9.0401000000000007</v>
      </c>
      <c r="E291">
        <v>778.72878900000001</v>
      </c>
      <c r="F291">
        <v>36551666</v>
      </c>
      <c r="G291">
        <v>5213822</v>
      </c>
      <c r="H291">
        <v>41724732</v>
      </c>
      <c r="I291">
        <v>6232391889</v>
      </c>
      <c r="J291" s="24" t="s">
        <v>41</v>
      </c>
      <c r="K291" s="24" t="s">
        <v>694</v>
      </c>
      <c r="L291" s="24" t="s">
        <v>18</v>
      </c>
    </row>
    <row r="292" spans="1:12" x14ac:dyDescent="0.2">
      <c r="A292" s="11" t="s">
        <v>337</v>
      </c>
      <c r="B292">
        <v>0.17388999999999999</v>
      </c>
      <c r="C292">
        <v>14.307550000000001</v>
      </c>
      <c r="D292">
        <v>0.21279999999999999</v>
      </c>
      <c r="E292">
        <v>17.582322999999999</v>
      </c>
      <c r="F292">
        <v>97884</v>
      </c>
      <c r="G292">
        <v>119792</v>
      </c>
      <c r="H292">
        <v>97884</v>
      </c>
      <c r="I292">
        <v>14307550</v>
      </c>
      <c r="J292" s="24" t="s">
        <v>41</v>
      </c>
      <c r="K292" s="24" t="s">
        <v>689</v>
      </c>
      <c r="L292" s="24" t="s">
        <v>18</v>
      </c>
    </row>
    <row r="293" spans="1:12" x14ac:dyDescent="0.2">
      <c r="A293" s="11" t="s">
        <v>338</v>
      </c>
      <c r="B293">
        <v>0.42627999999999999</v>
      </c>
      <c r="C293">
        <v>35.770884000000002</v>
      </c>
      <c r="D293">
        <v>0.29126000000000002</v>
      </c>
      <c r="E293">
        <v>24.390727999999999</v>
      </c>
      <c r="F293">
        <v>239960</v>
      </c>
      <c r="G293">
        <v>163954</v>
      </c>
      <c r="H293">
        <v>282422</v>
      </c>
      <c r="I293">
        <v>42081602</v>
      </c>
      <c r="J293" s="24" t="s">
        <v>41</v>
      </c>
      <c r="K293" s="24" t="s">
        <v>690</v>
      </c>
      <c r="L293" s="24" t="s">
        <v>18</v>
      </c>
    </row>
    <row r="294" spans="1:12" x14ac:dyDescent="0.2">
      <c r="A294" s="11" t="s">
        <v>339</v>
      </c>
      <c r="B294">
        <v>3.1468099999999999</v>
      </c>
      <c r="C294">
        <v>264.61870199999998</v>
      </c>
      <c r="D294">
        <v>7.8903400000000001</v>
      </c>
      <c r="E294">
        <v>663.26291800000001</v>
      </c>
      <c r="F294">
        <v>1771408</v>
      </c>
      <c r="G294">
        <v>4441642</v>
      </c>
      <c r="H294">
        <v>1782734</v>
      </c>
      <c r="I294">
        <v>266307808</v>
      </c>
      <c r="J294" s="24" t="s">
        <v>41</v>
      </c>
      <c r="K294" s="24" t="s">
        <v>691</v>
      </c>
      <c r="L294" s="24" t="s">
        <v>18</v>
      </c>
    </row>
    <row r="295" spans="1:12" x14ac:dyDescent="0.2">
      <c r="A295" s="11" t="s">
        <v>340</v>
      </c>
      <c r="B295">
        <v>0.32829999999999998</v>
      </c>
      <c r="C295">
        <v>27.268718</v>
      </c>
      <c r="D295">
        <v>0.18467</v>
      </c>
      <c r="E295">
        <v>15.244027000000001</v>
      </c>
      <c r="F295">
        <v>184806</v>
      </c>
      <c r="G295">
        <v>103952</v>
      </c>
      <c r="H295">
        <v>288758</v>
      </c>
      <c r="I295">
        <v>42512745</v>
      </c>
      <c r="J295" s="24" t="s">
        <v>41</v>
      </c>
      <c r="K295" s="24" t="s">
        <v>692</v>
      </c>
      <c r="L295" s="24" t="s">
        <v>18</v>
      </c>
    </row>
    <row r="296" spans="1:12" x14ac:dyDescent="0.2">
      <c r="A296" s="11" t="s">
        <v>341</v>
      </c>
      <c r="B296">
        <v>61.708750000000002</v>
      </c>
      <c r="C296">
        <v>5186.9369580000002</v>
      </c>
      <c r="D296">
        <v>8.0573499999999996</v>
      </c>
      <c r="E296">
        <v>677.08260700000005</v>
      </c>
      <c r="F296">
        <v>34737200</v>
      </c>
      <c r="G296">
        <v>4535660</v>
      </c>
      <c r="H296">
        <v>39239632</v>
      </c>
      <c r="I296">
        <v>5859185495</v>
      </c>
      <c r="J296" s="24" t="s">
        <v>41</v>
      </c>
      <c r="K296" s="24" t="s">
        <v>694</v>
      </c>
      <c r="L296" s="24" t="s">
        <v>18</v>
      </c>
    </row>
    <row r="297" spans="1:12" x14ac:dyDescent="0.2">
      <c r="A297" s="11" t="s">
        <v>342</v>
      </c>
      <c r="B297">
        <v>0.22727</v>
      </c>
      <c r="C297">
        <v>19.560105</v>
      </c>
      <c r="D297">
        <v>0.13444</v>
      </c>
      <c r="E297">
        <v>11.483549</v>
      </c>
      <c r="F297">
        <v>132176</v>
      </c>
      <c r="G297">
        <v>78192</v>
      </c>
      <c r="H297">
        <v>132176</v>
      </c>
      <c r="I297">
        <v>19560105</v>
      </c>
      <c r="J297" s="24" t="s">
        <v>41</v>
      </c>
      <c r="K297" s="24" t="s">
        <v>689</v>
      </c>
      <c r="L297" s="24" t="s">
        <v>18</v>
      </c>
    </row>
    <row r="298" spans="1:12" x14ac:dyDescent="0.2">
      <c r="A298" s="11" t="s">
        <v>343</v>
      </c>
      <c r="B298">
        <v>0.14127000000000001</v>
      </c>
      <c r="C298">
        <v>12.168467</v>
      </c>
      <c r="D298">
        <v>0.15396000000000001</v>
      </c>
      <c r="E298">
        <v>13.256511</v>
      </c>
      <c r="F298">
        <v>82160</v>
      </c>
      <c r="G298">
        <v>89544</v>
      </c>
      <c r="H298">
        <v>112484</v>
      </c>
      <c r="I298">
        <v>16665468</v>
      </c>
      <c r="J298" s="24" t="s">
        <v>41</v>
      </c>
      <c r="K298" s="24" t="s">
        <v>690</v>
      </c>
      <c r="L298" s="24" t="s">
        <v>18</v>
      </c>
    </row>
    <row r="299" spans="1:12" x14ac:dyDescent="0.2">
      <c r="A299" s="11" t="s">
        <v>344</v>
      </c>
      <c r="B299">
        <v>1.8721300000000001</v>
      </c>
      <c r="C299">
        <v>162.68087700000001</v>
      </c>
      <c r="D299">
        <v>18.245170000000002</v>
      </c>
      <c r="E299">
        <v>1585.208142</v>
      </c>
      <c r="F299">
        <v>1088820</v>
      </c>
      <c r="G299">
        <v>10611282</v>
      </c>
      <c r="H299">
        <v>1096028</v>
      </c>
      <c r="I299">
        <v>163756785</v>
      </c>
      <c r="J299" s="24" t="s">
        <v>41</v>
      </c>
      <c r="K299" s="24" t="s">
        <v>691</v>
      </c>
      <c r="L299" s="24" t="s">
        <v>18</v>
      </c>
    </row>
    <row r="300" spans="1:12" x14ac:dyDescent="0.2">
      <c r="A300" s="11" t="s">
        <v>345</v>
      </c>
      <c r="B300">
        <v>47.271900000000002</v>
      </c>
      <c r="C300">
        <v>4094.246768</v>
      </c>
      <c r="D300">
        <v>22.745259999999998</v>
      </c>
      <c r="E300">
        <v>1974.4259259999999</v>
      </c>
      <c r="F300">
        <v>27493058</v>
      </c>
      <c r="G300">
        <v>13228508</v>
      </c>
      <c r="H300">
        <v>40721566</v>
      </c>
      <c r="I300">
        <v>6068672694</v>
      </c>
      <c r="J300" s="24" t="s">
        <v>41</v>
      </c>
      <c r="K300" s="24" t="s">
        <v>692</v>
      </c>
      <c r="L300" s="24" t="s">
        <v>18</v>
      </c>
    </row>
    <row r="301" spans="1:12" x14ac:dyDescent="0.2">
      <c r="A301" s="11" t="s">
        <v>346</v>
      </c>
      <c r="B301">
        <v>17.095389999999998</v>
      </c>
      <c r="C301">
        <v>1481.991121</v>
      </c>
      <c r="D301">
        <v>6.92286</v>
      </c>
      <c r="E301">
        <v>599.62665500000003</v>
      </c>
      <c r="F301">
        <v>9942580</v>
      </c>
      <c r="G301">
        <v>4026294</v>
      </c>
      <c r="H301">
        <v>10193800</v>
      </c>
      <c r="I301">
        <v>1519437203</v>
      </c>
      <c r="J301" s="24" t="s">
        <v>41</v>
      </c>
      <c r="K301" s="24" t="s">
        <v>694</v>
      </c>
      <c r="L301" s="24" t="s">
        <v>18</v>
      </c>
    </row>
    <row r="302" spans="1:12" x14ac:dyDescent="0.2">
      <c r="A302" s="11" t="s">
        <v>347</v>
      </c>
      <c r="B302">
        <v>0.12060999999999999</v>
      </c>
      <c r="C302">
        <v>10.949975999999999</v>
      </c>
      <c r="D302">
        <v>5.1339999999999997E-2</v>
      </c>
      <c r="E302">
        <v>4.534421</v>
      </c>
      <c r="F302">
        <v>74250</v>
      </c>
      <c r="G302">
        <v>31604</v>
      </c>
      <c r="H302">
        <v>74250</v>
      </c>
      <c r="I302">
        <v>10949976</v>
      </c>
      <c r="J302" s="24" t="s">
        <v>41</v>
      </c>
      <c r="K302" s="24" t="s">
        <v>689</v>
      </c>
      <c r="L302" s="24" t="s">
        <v>18</v>
      </c>
    </row>
    <row r="303" spans="1:12" x14ac:dyDescent="0.2">
      <c r="A303" s="11" t="s">
        <v>348</v>
      </c>
      <c r="B303">
        <v>4.7969999999999999E-2</v>
      </c>
      <c r="C303">
        <v>4.345072</v>
      </c>
      <c r="D303">
        <v>5.849E-2</v>
      </c>
      <c r="E303">
        <v>5.284065</v>
      </c>
      <c r="F303">
        <v>29530</v>
      </c>
      <c r="G303">
        <v>36010</v>
      </c>
      <c r="H303">
        <v>39782</v>
      </c>
      <c r="I303">
        <v>5852904</v>
      </c>
      <c r="J303" s="24" t="s">
        <v>41</v>
      </c>
      <c r="K303" s="24" t="s">
        <v>690</v>
      </c>
      <c r="L303" s="24" t="s">
        <v>18</v>
      </c>
    </row>
    <row r="304" spans="1:12" x14ac:dyDescent="0.2">
      <c r="A304" s="11" t="s">
        <v>349</v>
      </c>
      <c r="B304">
        <v>1.1539200000000001</v>
      </c>
      <c r="C304">
        <v>106.085016</v>
      </c>
      <c r="D304">
        <v>12.7165</v>
      </c>
      <c r="E304">
        <v>1169.4750550000001</v>
      </c>
      <c r="F304">
        <v>710382</v>
      </c>
      <c r="G304">
        <v>7828608</v>
      </c>
      <c r="H304">
        <v>712620</v>
      </c>
      <c r="I304">
        <v>106414782</v>
      </c>
      <c r="J304" s="24" t="s">
        <v>41</v>
      </c>
      <c r="K304" s="24" t="s">
        <v>691</v>
      </c>
      <c r="L304" s="24" t="s">
        <v>18</v>
      </c>
    </row>
    <row r="305" spans="1:12" x14ac:dyDescent="0.2">
      <c r="A305" s="11" t="s">
        <v>350</v>
      </c>
      <c r="B305">
        <v>31.292840000000002</v>
      </c>
      <c r="C305">
        <v>2870.2652079999998</v>
      </c>
      <c r="D305">
        <v>15.22247</v>
      </c>
      <c r="E305">
        <v>1398.8518240000001</v>
      </c>
      <c r="F305">
        <v>19264686</v>
      </c>
      <c r="G305">
        <v>9371348</v>
      </c>
      <c r="H305">
        <v>28636034</v>
      </c>
      <c r="I305">
        <v>4269117032</v>
      </c>
      <c r="J305" s="24" t="s">
        <v>41</v>
      </c>
      <c r="K305" s="24" t="s">
        <v>692</v>
      </c>
      <c r="L305" s="24" t="s">
        <v>18</v>
      </c>
    </row>
    <row r="306" spans="1:12" x14ac:dyDescent="0.2">
      <c r="A306" s="11" t="s">
        <v>351</v>
      </c>
      <c r="B306">
        <v>33.996490000000001</v>
      </c>
      <c r="C306">
        <v>3122.1161099999999</v>
      </c>
      <c r="D306">
        <v>3.9416799999999999</v>
      </c>
      <c r="E306">
        <v>361.19983100000002</v>
      </c>
      <c r="F306">
        <v>20929122</v>
      </c>
      <c r="G306">
        <v>2426602</v>
      </c>
      <c r="H306">
        <v>21074972</v>
      </c>
      <c r="I306">
        <v>3143764208</v>
      </c>
      <c r="J306" s="24" t="s">
        <v>41</v>
      </c>
      <c r="K306" s="24" t="s">
        <v>694</v>
      </c>
      <c r="L306" s="24" t="s">
        <v>18</v>
      </c>
    </row>
    <row r="307" spans="1:12" x14ac:dyDescent="0.2">
      <c r="A307" s="11" t="s">
        <v>352</v>
      </c>
      <c r="B307">
        <v>0.12445000000000001</v>
      </c>
      <c r="C307">
        <v>10.250228999999999</v>
      </c>
      <c r="D307">
        <v>0.1305</v>
      </c>
      <c r="E307">
        <v>10.889995000000001</v>
      </c>
      <c r="F307">
        <v>70610</v>
      </c>
      <c r="G307">
        <v>74048</v>
      </c>
      <c r="H307">
        <v>88300</v>
      </c>
      <c r="I307">
        <v>12855646</v>
      </c>
      <c r="J307" s="24" t="s">
        <v>88</v>
      </c>
      <c r="K307" s="24" t="s">
        <v>689</v>
      </c>
      <c r="L307" s="24" t="s">
        <v>42</v>
      </c>
    </row>
    <row r="308" spans="1:12" x14ac:dyDescent="0.2">
      <c r="A308" s="11" t="s">
        <v>353</v>
      </c>
      <c r="B308">
        <v>0.64422999999999997</v>
      </c>
      <c r="C308">
        <v>54.533399000000003</v>
      </c>
      <c r="D308">
        <v>0.44517000000000001</v>
      </c>
      <c r="E308">
        <v>37.652062000000001</v>
      </c>
      <c r="F308">
        <v>365534</v>
      </c>
      <c r="G308">
        <v>252590</v>
      </c>
      <c r="H308">
        <v>520170</v>
      </c>
      <c r="I308">
        <v>77616947</v>
      </c>
      <c r="J308" s="24" t="s">
        <v>88</v>
      </c>
      <c r="K308" s="24" t="s">
        <v>690</v>
      </c>
      <c r="L308" s="24" t="s">
        <v>42</v>
      </c>
    </row>
    <row r="309" spans="1:12" x14ac:dyDescent="0.2">
      <c r="A309" s="11" t="s">
        <v>354</v>
      </c>
      <c r="B309">
        <v>7.2060599999999999</v>
      </c>
      <c r="C309">
        <v>610.97396100000003</v>
      </c>
      <c r="D309">
        <v>18.609400000000001</v>
      </c>
      <c r="E309">
        <v>1577.099723</v>
      </c>
      <c r="F309">
        <v>4088712</v>
      </c>
      <c r="G309">
        <v>10558954</v>
      </c>
      <c r="H309">
        <v>14630312</v>
      </c>
      <c r="I309">
        <v>2185499117</v>
      </c>
      <c r="J309" s="24" t="s">
        <v>88</v>
      </c>
      <c r="K309" s="24" t="s">
        <v>691</v>
      </c>
      <c r="L309" s="24" t="s">
        <v>42</v>
      </c>
    </row>
    <row r="310" spans="1:12" x14ac:dyDescent="0.2">
      <c r="A310" s="11" t="s">
        <v>355</v>
      </c>
      <c r="B310">
        <v>0.29214000000000001</v>
      </c>
      <c r="C310">
        <v>24.145178999999999</v>
      </c>
      <c r="D310">
        <v>0.23505999999999999</v>
      </c>
      <c r="E310">
        <v>19.730802000000001</v>
      </c>
      <c r="F310">
        <v>165758</v>
      </c>
      <c r="G310">
        <v>133372</v>
      </c>
      <c r="H310">
        <v>299130</v>
      </c>
      <c r="I310">
        <v>43875981</v>
      </c>
      <c r="J310" s="24" t="s">
        <v>88</v>
      </c>
      <c r="K310" s="24" t="s">
        <v>692</v>
      </c>
      <c r="L310" s="24" t="s">
        <v>42</v>
      </c>
    </row>
    <row r="311" spans="1:12" x14ac:dyDescent="0.2">
      <c r="A311" s="11" t="s">
        <v>356</v>
      </c>
      <c r="B311">
        <v>63.643819999999998</v>
      </c>
      <c r="C311">
        <v>5383.7473250000003</v>
      </c>
      <c r="D311">
        <v>18.886199999999999</v>
      </c>
      <c r="E311">
        <v>1600.4739589999999</v>
      </c>
      <c r="F311">
        <v>36111446</v>
      </c>
      <c r="G311">
        <v>10716010</v>
      </c>
      <c r="H311">
        <v>36111446</v>
      </c>
      <c r="I311">
        <v>5383747325</v>
      </c>
      <c r="J311" s="24" t="s">
        <v>88</v>
      </c>
      <c r="K311" s="24" t="s">
        <v>694</v>
      </c>
      <c r="L311" s="24" t="s">
        <v>42</v>
      </c>
    </row>
    <row r="312" spans="1:12" x14ac:dyDescent="0.2">
      <c r="A312" s="11" t="s">
        <v>357</v>
      </c>
      <c r="B312">
        <v>7.8219999999999998E-2</v>
      </c>
      <c r="C312">
        <v>8.1700959999999991</v>
      </c>
      <c r="D312">
        <v>8.8039999999999993E-2</v>
      </c>
      <c r="E312">
        <v>9.3271549999999994</v>
      </c>
      <c r="F312">
        <v>56434</v>
      </c>
      <c r="G312">
        <v>63516</v>
      </c>
      <c r="H312">
        <v>70926</v>
      </c>
      <c r="I312">
        <v>10307883</v>
      </c>
      <c r="J312" s="24" t="s">
        <v>88</v>
      </c>
      <c r="K312" s="24" t="s">
        <v>689</v>
      </c>
      <c r="L312" s="24" t="s">
        <v>42</v>
      </c>
    </row>
    <row r="313" spans="1:12" x14ac:dyDescent="0.2">
      <c r="A313" s="11" t="s">
        <v>358</v>
      </c>
      <c r="B313">
        <v>0.48354999999999998</v>
      </c>
      <c r="C313">
        <v>52.071376999999998</v>
      </c>
      <c r="D313">
        <v>0.30266999999999999</v>
      </c>
      <c r="E313">
        <v>32.522193000000001</v>
      </c>
      <c r="F313">
        <v>348848</v>
      </c>
      <c r="G313">
        <v>218354</v>
      </c>
      <c r="H313">
        <v>470262</v>
      </c>
      <c r="I313">
        <v>70188661</v>
      </c>
      <c r="J313" s="24" t="s">
        <v>88</v>
      </c>
      <c r="K313" s="24" t="s">
        <v>690</v>
      </c>
      <c r="L313" s="24" t="s">
        <v>42</v>
      </c>
    </row>
    <row r="314" spans="1:12" x14ac:dyDescent="0.2">
      <c r="A314" s="11" t="s">
        <v>359</v>
      </c>
      <c r="B314">
        <v>7.2126900000000003</v>
      </c>
      <c r="C314">
        <v>777.84149600000001</v>
      </c>
      <c r="D314">
        <v>25.26052</v>
      </c>
      <c r="E314">
        <v>2722.7678460000002</v>
      </c>
      <c r="F314">
        <v>5203478</v>
      </c>
      <c r="G314">
        <v>18223800</v>
      </c>
      <c r="H314">
        <v>23408240</v>
      </c>
      <c r="I314">
        <v>3497783612</v>
      </c>
      <c r="J314" s="24" t="s">
        <v>88</v>
      </c>
      <c r="K314" s="24" t="s">
        <v>691</v>
      </c>
      <c r="L314" s="24" t="s">
        <v>42</v>
      </c>
    </row>
    <row r="315" spans="1:12" x14ac:dyDescent="0.2">
      <c r="A315" s="11" t="s">
        <v>360</v>
      </c>
      <c r="B315">
        <v>0.18875</v>
      </c>
      <c r="C315">
        <v>20.07282</v>
      </c>
      <c r="D315">
        <v>0.17907000000000001</v>
      </c>
      <c r="E315">
        <v>19.119516999999998</v>
      </c>
      <c r="F315">
        <v>136172</v>
      </c>
      <c r="G315">
        <v>129186</v>
      </c>
      <c r="H315">
        <v>265358</v>
      </c>
      <c r="I315">
        <v>39192337</v>
      </c>
      <c r="J315" s="24" t="s">
        <v>88</v>
      </c>
      <c r="K315" s="24" t="s">
        <v>692</v>
      </c>
      <c r="L315" s="24" t="s">
        <v>42</v>
      </c>
    </row>
    <row r="316" spans="1:12" x14ac:dyDescent="0.2">
      <c r="A316" s="11" t="s">
        <v>361</v>
      </c>
      <c r="B316">
        <v>60.500929999999997</v>
      </c>
      <c r="C316">
        <v>6515.6676740000003</v>
      </c>
      <c r="D316">
        <v>25.424779999999998</v>
      </c>
      <c r="E316">
        <v>2740.4208490000001</v>
      </c>
      <c r="F316">
        <v>43647428</v>
      </c>
      <c r="G316">
        <v>18342300</v>
      </c>
      <c r="H316">
        <v>43647428</v>
      </c>
      <c r="I316">
        <v>6515667674</v>
      </c>
      <c r="J316" s="24" t="s">
        <v>88</v>
      </c>
      <c r="K316" s="24" t="s">
        <v>694</v>
      </c>
      <c r="L316" s="24" t="s">
        <v>42</v>
      </c>
    </row>
    <row r="317" spans="1:12" x14ac:dyDescent="0.2">
      <c r="A317" s="11" t="s">
        <v>362</v>
      </c>
      <c r="B317">
        <v>7.0849999999999996E-2</v>
      </c>
      <c r="C317">
        <v>5.8442980000000002</v>
      </c>
      <c r="D317">
        <v>6.5119999999999997E-2</v>
      </c>
      <c r="E317">
        <v>5.4088669999999999</v>
      </c>
      <c r="F317">
        <v>40306</v>
      </c>
      <c r="G317">
        <v>37044</v>
      </c>
      <c r="H317">
        <v>49138</v>
      </c>
      <c r="I317">
        <v>7145074</v>
      </c>
      <c r="J317" s="24" t="s">
        <v>88</v>
      </c>
      <c r="K317" s="24" t="s">
        <v>689</v>
      </c>
      <c r="L317" s="24" t="s">
        <v>42</v>
      </c>
    </row>
    <row r="318" spans="1:12" x14ac:dyDescent="0.2">
      <c r="A318" s="11" t="s">
        <v>363</v>
      </c>
      <c r="B318">
        <v>0.36092999999999997</v>
      </c>
      <c r="C318">
        <v>30.600778999999999</v>
      </c>
      <c r="D318">
        <v>0.22103</v>
      </c>
      <c r="E318">
        <v>18.70073</v>
      </c>
      <c r="F318">
        <v>205328</v>
      </c>
      <c r="G318">
        <v>125744</v>
      </c>
      <c r="H318">
        <v>272752</v>
      </c>
      <c r="I318">
        <v>40642384</v>
      </c>
      <c r="J318" s="24" t="s">
        <v>88</v>
      </c>
      <c r="K318" s="24" t="s">
        <v>690</v>
      </c>
      <c r="L318" s="24" t="s">
        <v>42</v>
      </c>
    </row>
    <row r="319" spans="1:12" x14ac:dyDescent="0.2">
      <c r="A319" s="11" t="s">
        <v>364</v>
      </c>
      <c r="B319">
        <v>5.4865899999999996</v>
      </c>
      <c r="C319">
        <v>466.093322</v>
      </c>
      <c r="D319">
        <v>19.38871</v>
      </c>
      <c r="E319">
        <v>1646.206304</v>
      </c>
      <c r="F319">
        <v>3121280</v>
      </c>
      <c r="G319">
        <v>11030086</v>
      </c>
      <c r="H319">
        <v>14141636</v>
      </c>
      <c r="I319">
        <v>2110853804</v>
      </c>
      <c r="J319" s="24" t="s">
        <v>88</v>
      </c>
      <c r="K319" s="24" t="s">
        <v>691</v>
      </c>
      <c r="L319" s="24" t="s">
        <v>42</v>
      </c>
    </row>
    <row r="320" spans="1:12" x14ac:dyDescent="0.2">
      <c r="A320" s="11" t="s">
        <v>365</v>
      </c>
      <c r="B320">
        <v>0.16922000000000001</v>
      </c>
      <c r="C320">
        <v>14.028563</v>
      </c>
      <c r="D320">
        <v>0.12819</v>
      </c>
      <c r="E320">
        <v>10.758077999999999</v>
      </c>
      <c r="F320">
        <v>96268</v>
      </c>
      <c r="G320">
        <v>72928</v>
      </c>
      <c r="H320">
        <v>169196</v>
      </c>
      <c r="I320">
        <v>24786641</v>
      </c>
      <c r="J320" s="24" t="s">
        <v>88</v>
      </c>
      <c r="K320" s="24" t="s">
        <v>692</v>
      </c>
      <c r="L320" s="24" t="s">
        <v>42</v>
      </c>
    </row>
    <row r="321" spans="1:12" x14ac:dyDescent="0.2">
      <c r="A321" s="11" t="s">
        <v>366</v>
      </c>
      <c r="B321">
        <v>63.299790000000002</v>
      </c>
      <c r="C321">
        <v>5372.122969</v>
      </c>
      <c r="D321">
        <v>19.50421</v>
      </c>
      <c r="E321">
        <v>1655.9593970000001</v>
      </c>
      <c r="F321">
        <v>36010752</v>
      </c>
      <c r="G321">
        <v>11095792</v>
      </c>
      <c r="H321">
        <v>36010752</v>
      </c>
      <c r="I321">
        <v>5372122969</v>
      </c>
      <c r="J321" s="24" t="s">
        <v>88</v>
      </c>
      <c r="K321" s="24" t="s">
        <v>694</v>
      </c>
      <c r="L321" s="24" t="s">
        <v>42</v>
      </c>
    </row>
    <row r="322" spans="1:12" x14ac:dyDescent="0.2">
      <c r="A322" s="11" t="s">
        <v>367</v>
      </c>
      <c r="B322">
        <v>4.1265799999999997</v>
      </c>
      <c r="C322">
        <v>266.98049800000001</v>
      </c>
      <c r="D322">
        <v>5.10555</v>
      </c>
      <c r="E322">
        <v>331.01349900000002</v>
      </c>
      <c r="F322">
        <v>1791618</v>
      </c>
      <c r="G322">
        <v>2216654</v>
      </c>
      <c r="H322">
        <v>1805112</v>
      </c>
      <c r="I322">
        <v>268972047</v>
      </c>
      <c r="J322" s="24" t="s">
        <v>88</v>
      </c>
      <c r="K322" s="24" t="s">
        <v>689</v>
      </c>
      <c r="L322" s="24" t="s">
        <v>42</v>
      </c>
    </row>
    <row r="323" spans="1:12" x14ac:dyDescent="0.2">
      <c r="A323" s="11" t="s">
        <v>368</v>
      </c>
      <c r="B323">
        <v>2.89479</v>
      </c>
      <c r="C323">
        <v>187.56322399999999</v>
      </c>
      <c r="D323">
        <v>4.9637700000000002</v>
      </c>
      <c r="E323">
        <v>321.85104699999999</v>
      </c>
      <c r="F323">
        <v>1256820</v>
      </c>
      <c r="G323">
        <v>2155100</v>
      </c>
      <c r="H323">
        <v>2341028</v>
      </c>
      <c r="I323">
        <v>349330674</v>
      </c>
      <c r="J323" s="24" t="s">
        <v>88</v>
      </c>
      <c r="K323" s="24" t="s">
        <v>690</v>
      </c>
      <c r="L323" s="24" t="s">
        <v>42</v>
      </c>
    </row>
    <row r="324" spans="1:12" x14ac:dyDescent="0.2">
      <c r="A324" s="11" t="s">
        <v>369</v>
      </c>
      <c r="B324">
        <v>5.9177900000000001</v>
      </c>
      <c r="C324">
        <v>383.20805999999999</v>
      </c>
      <c r="D324">
        <v>20.67681</v>
      </c>
      <c r="E324">
        <v>1338.1426570000001</v>
      </c>
      <c r="F324">
        <v>2569302</v>
      </c>
      <c r="G324">
        <v>8977160</v>
      </c>
      <c r="H324">
        <v>11534978</v>
      </c>
      <c r="I324">
        <v>1719641851</v>
      </c>
      <c r="J324" s="24" t="s">
        <v>88</v>
      </c>
      <c r="K324" s="24" t="s">
        <v>691</v>
      </c>
      <c r="L324" s="24" t="s">
        <v>42</v>
      </c>
    </row>
    <row r="325" spans="1:12" x14ac:dyDescent="0.2">
      <c r="A325" s="11" t="s">
        <v>370</v>
      </c>
      <c r="B325">
        <v>2.85799</v>
      </c>
      <c r="C325">
        <v>184.918319</v>
      </c>
      <c r="D325">
        <v>3.88436</v>
      </c>
      <c r="E325">
        <v>252.135187</v>
      </c>
      <c r="F325">
        <v>1240842</v>
      </c>
      <c r="G325">
        <v>1686456</v>
      </c>
      <c r="H325">
        <v>2927298</v>
      </c>
      <c r="I325">
        <v>437053506</v>
      </c>
      <c r="J325" s="24" t="s">
        <v>88</v>
      </c>
      <c r="K325" s="24" t="s">
        <v>692</v>
      </c>
      <c r="L325" s="24" t="s">
        <v>42</v>
      </c>
    </row>
    <row r="326" spans="1:12" x14ac:dyDescent="0.2">
      <c r="A326" s="11" t="s">
        <v>371</v>
      </c>
      <c r="B326">
        <v>48.019210000000001</v>
      </c>
      <c r="C326">
        <v>3106.564343</v>
      </c>
      <c r="D326">
        <v>21.478829999999999</v>
      </c>
      <c r="E326">
        <v>1390.241563</v>
      </c>
      <c r="F326">
        <v>20848288</v>
      </c>
      <c r="G326">
        <v>9325366</v>
      </c>
      <c r="H326">
        <v>20848288</v>
      </c>
      <c r="I326">
        <v>3106564343</v>
      </c>
      <c r="J326" s="24" t="s">
        <v>88</v>
      </c>
      <c r="K326" s="24" t="s">
        <v>694</v>
      </c>
      <c r="L326" s="24" t="s">
        <v>42</v>
      </c>
    </row>
    <row r="327" spans="1:12" x14ac:dyDescent="0.2">
      <c r="A327" s="11" t="s">
        <v>372</v>
      </c>
      <c r="B327">
        <v>8.3080000000000001E-2</v>
      </c>
      <c r="C327">
        <v>7.3331540000000004</v>
      </c>
      <c r="D327">
        <v>8.9599999999999999E-2</v>
      </c>
      <c r="E327">
        <v>8.0065410000000004</v>
      </c>
      <c r="F327">
        <v>50630</v>
      </c>
      <c r="G327">
        <v>54606</v>
      </c>
      <c r="H327">
        <v>64646</v>
      </c>
      <c r="I327">
        <v>9400296</v>
      </c>
      <c r="J327" s="24" t="s">
        <v>88</v>
      </c>
      <c r="K327" s="24" t="s">
        <v>689</v>
      </c>
      <c r="L327" s="24" t="s">
        <v>42</v>
      </c>
    </row>
    <row r="328" spans="1:12" x14ac:dyDescent="0.2">
      <c r="A328" s="11" t="s">
        <v>373</v>
      </c>
      <c r="B328">
        <v>0.44777</v>
      </c>
      <c r="C328">
        <v>40.736527000000002</v>
      </c>
      <c r="D328">
        <v>0.2893</v>
      </c>
      <c r="E328">
        <v>26.252061999999999</v>
      </c>
      <c r="F328">
        <v>272894</v>
      </c>
      <c r="G328">
        <v>176314</v>
      </c>
      <c r="H328">
        <v>371960</v>
      </c>
      <c r="I328">
        <v>55507210</v>
      </c>
      <c r="J328" s="24" t="s">
        <v>88</v>
      </c>
      <c r="K328" s="24" t="s">
        <v>690</v>
      </c>
      <c r="L328" s="24" t="s">
        <v>42</v>
      </c>
    </row>
    <row r="329" spans="1:12" x14ac:dyDescent="0.2">
      <c r="A329" s="11" t="s">
        <v>374</v>
      </c>
      <c r="B329">
        <v>6.2676999999999996</v>
      </c>
      <c r="C329">
        <v>570.92581399999995</v>
      </c>
      <c r="D329">
        <v>21.542899999999999</v>
      </c>
      <c r="E329">
        <v>1961.506142</v>
      </c>
      <c r="F329">
        <v>3819838</v>
      </c>
      <c r="G329">
        <v>13129280</v>
      </c>
      <c r="H329">
        <v>16935568</v>
      </c>
      <c r="I329">
        <v>2530424991</v>
      </c>
      <c r="J329" s="24" t="s">
        <v>88</v>
      </c>
      <c r="K329" s="24" t="s">
        <v>691</v>
      </c>
      <c r="L329" s="24" t="s">
        <v>42</v>
      </c>
    </row>
    <row r="330" spans="1:12" x14ac:dyDescent="0.2">
      <c r="A330" s="11" t="s">
        <v>375</v>
      </c>
      <c r="B330">
        <v>0.19258</v>
      </c>
      <c r="C330">
        <v>17.280512000000002</v>
      </c>
      <c r="D330">
        <v>0.16056999999999999</v>
      </c>
      <c r="E330">
        <v>14.46382</v>
      </c>
      <c r="F330">
        <v>117366</v>
      </c>
      <c r="G330">
        <v>97858</v>
      </c>
      <c r="H330">
        <v>215224</v>
      </c>
      <c r="I330">
        <v>31744332</v>
      </c>
      <c r="J330" s="24" t="s">
        <v>88</v>
      </c>
      <c r="K330" s="24" t="s">
        <v>692</v>
      </c>
      <c r="L330" s="24" t="s">
        <v>42</v>
      </c>
    </row>
    <row r="331" spans="1:12" x14ac:dyDescent="0.2">
      <c r="A331" s="11" t="s">
        <v>376</v>
      </c>
      <c r="B331">
        <v>62.00909</v>
      </c>
      <c r="C331">
        <v>5641.209288</v>
      </c>
      <c r="D331">
        <v>21.701499999999999</v>
      </c>
      <c r="E331">
        <v>1975.878676</v>
      </c>
      <c r="F331">
        <v>37791326</v>
      </c>
      <c r="G331">
        <v>13225938</v>
      </c>
      <c r="H331">
        <v>37791326</v>
      </c>
      <c r="I331">
        <v>5641209288</v>
      </c>
      <c r="J331" s="24" t="s">
        <v>88</v>
      </c>
      <c r="K331" s="24" t="s">
        <v>694</v>
      </c>
      <c r="L331" s="24" t="s">
        <v>42</v>
      </c>
    </row>
    <row r="332" spans="1:12" x14ac:dyDescent="0.2">
      <c r="A332" s="11" t="s">
        <v>377</v>
      </c>
      <c r="B332">
        <v>6.3159999999999994E-2</v>
      </c>
      <c r="C332">
        <v>5.3405779999999998</v>
      </c>
      <c r="D332">
        <v>6.6339999999999996E-2</v>
      </c>
      <c r="E332">
        <v>5.672212</v>
      </c>
      <c r="F332">
        <v>37008</v>
      </c>
      <c r="G332">
        <v>38872</v>
      </c>
      <c r="H332">
        <v>47062</v>
      </c>
      <c r="I332">
        <v>6820447</v>
      </c>
      <c r="J332" s="24" t="s">
        <v>88</v>
      </c>
      <c r="K332" s="24" t="s">
        <v>689</v>
      </c>
      <c r="L332" s="24" t="s">
        <v>42</v>
      </c>
    </row>
    <row r="333" spans="1:12" x14ac:dyDescent="0.2">
      <c r="A333" s="11" t="s">
        <v>378</v>
      </c>
      <c r="B333">
        <v>0.38738</v>
      </c>
      <c r="C333">
        <v>33.865718000000001</v>
      </c>
      <c r="D333">
        <v>0.22545000000000001</v>
      </c>
      <c r="E333">
        <v>19.632009</v>
      </c>
      <c r="F333">
        <v>226992</v>
      </c>
      <c r="G333">
        <v>132106</v>
      </c>
      <c r="H333">
        <v>301310</v>
      </c>
      <c r="I333">
        <v>44935805</v>
      </c>
      <c r="J333" s="24" t="s">
        <v>88</v>
      </c>
      <c r="K333" s="24" t="s">
        <v>690</v>
      </c>
      <c r="L333" s="24" t="s">
        <v>42</v>
      </c>
    </row>
    <row r="334" spans="1:12" x14ac:dyDescent="0.2">
      <c r="A334" s="11" t="s">
        <v>379</v>
      </c>
      <c r="B334">
        <v>4.9264299999999999</v>
      </c>
      <c r="C334">
        <v>431.296538</v>
      </c>
      <c r="D334">
        <v>16.662669999999999</v>
      </c>
      <c r="E334">
        <v>1457.5760780000001</v>
      </c>
      <c r="F334">
        <v>2886752</v>
      </c>
      <c r="G334">
        <v>9763860</v>
      </c>
      <c r="H334">
        <v>12640426</v>
      </c>
      <c r="I334">
        <v>1887370170</v>
      </c>
      <c r="J334" s="24" t="s">
        <v>88</v>
      </c>
      <c r="K334" s="24" t="s">
        <v>691</v>
      </c>
      <c r="L334" s="24" t="s">
        <v>42</v>
      </c>
    </row>
    <row r="335" spans="1:12" x14ac:dyDescent="0.2">
      <c r="A335" s="11" t="s">
        <v>380</v>
      </c>
      <c r="B335">
        <v>0.18248</v>
      </c>
      <c r="C335">
        <v>15.766973999999999</v>
      </c>
      <c r="D335">
        <v>0.12827</v>
      </c>
      <c r="E335">
        <v>11.079981</v>
      </c>
      <c r="F335">
        <v>106930</v>
      </c>
      <c r="G335">
        <v>75164</v>
      </c>
      <c r="H335">
        <v>182094</v>
      </c>
      <c r="I335">
        <v>26846955</v>
      </c>
      <c r="J335" s="24" t="s">
        <v>88</v>
      </c>
      <c r="K335" s="24" t="s">
        <v>692</v>
      </c>
      <c r="L335" s="24" t="s">
        <v>42</v>
      </c>
    </row>
    <row r="336" spans="1:12" x14ac:dyDescent="0.2">
      <c r="A336" s="11" t="s">
        <v>381</v>
      </c>
      <c r="B336">
        <v>63.895189999999999</v>
      </c>
      <c r="C336">
        <v>5586.3634339999999</v>
      </c>
      <c r="D336">
        <v>16.790769999999998</v>
      </c>
      <c r="E336">
        <v>1468.7273769999999</v>
      </c>
      <c r="F336">
        <v>37440810</v>
      </c>
      <c r="G336">
        <v>9838928</v>
      </c>
      <c r="H336">
        <v>37440810</v>
      </c>
      <c r="I336">
        <v>5586363434</v>
      </c>
      <c r="J336" s="24" t="s">
        <v>88</v>
      </c>
      <c r="K336" s="24" t="s">
        <v>694</v>
      </c>
      <c r="L336" s="24" t="s">
        <v>42</v>
      </c>
    </row>
    <row r="337" spans="1:12" x14ac:dyDescent="0.2">
      <c r="A337" s="11" t="s">
        <v>382</v>
      </c>
      <c r="B337">
        <v>0.13291</v>
      </c>
      <c r="C337">
        <v>10.533875</v>
      </c>
      <c r="D337">
        <v>0.16822000000000001</v>
      </c>
      <c r="E337">
        <v>13.401215000000001</v>
      </c>
      <c r="F337">
        <v>71038</v>
      </c>
      <c r="G337">
        <v>89910</v>
      </c>
      <c r="H337">
        <v>79842</v>
      </c>
      <c r="I337">
        <v>11831964</v>
      </c>
      <c r="J337" s="24" t="s">
        <v>88</v>
      </c>
      <c r="K337" s="24" t="s">
        <v>689</v>
      </c>
      <c r="L337" s="24" t="s">
        <v>18</v>
      </c>
    </row>
    <row r="338" spans="1:12" x14ac:dyDescent="0.2">
      <c r="A338" s="11" t="s">
        <v>383</v>
      </c>
      <c r="B338">
        <v>0.36048999999999998</v>
      </c>
      <c r="C338">
        <v>28.779198999999998</v>
      </c>
      <c r="D338">
        <v>0.27277000000000001</v>
      </c>
      <c r="E338">
        <v>21.788447999999999</v>
      </c>
      <c r="F338">
        <v>192678</v>
      </c>
      <c r="G338">
        <v>145792</v>
      </c>
      <c r="H338">
        <v>272142</v>
      </c>
      <c r="I338">
        <v>40658458</v>
      </c>
      <c r="J338" s="24" t="s">
        <v>88</v>
      </c>
      <c r="K338" s="24" t="s">
        <v>690</v>
      </c>
      <c r="L338" s="24" t="s">
        <v>18</v>
      </c>
    </row>
    <row r="339" spans="1:12" x14ac:dyDescent="0.2">
      <c r="A339" s="11" t="s">
        <v>384</v>
      </c>
      <c r="B339">
        <v>3.91581</v>
      </c>
      <c r="C339">
        <v>312.63272999999998</v>
      </c>
      <c r="D339">
        <v>13.455719999999999</v>
      </c>
      <c r="E339">
        <v>1074.081126</v>
      </c>
      <c r="F339">
        <v>2092966</v>
      </c>
      <c r="G339">
        <v>7191958</v>
      </c>
      <c r="H339">
        <v>9276174</v>
      </c>
      <c r="I339">
        <v>1385420006</v>
      </c>
      <c r="J339" s="24" t="s">
        <v>88</v>
      </c>
      <c r="K339" s="24" t="s">
        <v>691</v>
      </c>
      <c r="L339" s="24" t="s">
        <v>18</v>
      </c>
    </row>
    <row r="340" spans="1:12" x14ac:dyDescent="0.2">
      <c r="A340" s="11" t="s">
        <v>385</v>
      </c>
      <c r="B340">
        <v>0.16577</v>
      </c>
      <c r="C340">
        <v>13.122484</v>
      </c>
      <c r="D340">
        <v>0.18776000000000001</v>
      </c>
      <c r="E340">
        <v>14.952264</v>
      </c>
      <c r="F340">
        <v>88602</v>
      </c>
      <c r="G340">
        <v>100356</v>
      </c>
      <c r="H340">
        <v>188958</v>
      </c>
      <c r="I340">
        <v>28074748</v>
      </c>
      <c r="J340" s="24" t="s">
        <v>88</v>
      </c>
      <c r="K340" s="24" t="s">
        <v>692</v>
      </c>
      <c r="L340" s="24" t="s">
        <v>18</v>
      </c>
    </row>
    <row r="341" spans="1:12" x14ac:dyDescent="0.2">
      <c r="A341" s="11" t="s">
        <v>386</v>
      </c>
      <c r="B341">
        <v>67.495739999999998</v>
      </c>
      <c r="C341">
        <v>5384.138011</v>
      </c>
      <c r="D341">
        <v>13.57403</v>
      </c>
      <c r="E341">
        <v>1083.498914</v>
      </c>
      <c r="F341">
        <v>36075852</v>
      </c>
      <c r="G341">
        <v>7255194</v>
      </c>
      <c r="H341">
        <v>36075852</v>
      </c>
      <c r="I341">
        <v>5384138011</v>
      </c>
      <c r="J341" s="24" t="s">
        <v>88</v>
      </c>
      <c r="K341" s="24" t="s">
        <v>694</v>
      </c>
      <c r="L341" s="24" t="s">
        <v>18</v>
      </c>
    </row>
    <row r="342" spans="1:12" x14ac:dyDescent="0.2">
      <c r="A342" s="11" t="s">
        <v>387</v>
      </c>
      <c r="B342">
        <v>0.12986</v>
      </c>
      <c r="C342">
        <v>10.825967</v>
      </c>
      <c r="D342">
        <v>0.12347</v>
      </c>
      <c r="E342">
        <v>10.45309</v>
      </c>
      <c r="F342">
        <v>75204</v>
      </c>
      <c r="G342">
        <v>71508</v>
      </c>
      <c r="H342">
        <v>91246</v>
      </c>
      <c r="I342">
        <v>13186503</v>
      </c>
      <c r="J342" s="24" t="s">
        <v>88</v>
      </c>
      <c r="K342" s="24" t="s">
        <v>689</v>
      </c>
      <c r="L342" s="24" t="s">
        <v>18</v>
      </c>
    </row>
    <row r="343" spans="1:12" x14ac:dyDescent="0.2">
      <c r="A343" s="11" t="s">
        <v>388</v>
      </c>
      <c r="B343">
        <v>0.54235</v>
      </c>
      <c r="C343">
        <v>46.843893000000001</v>
      </c>
      <c r="D343">
        <v>0.39328999999999997</v>
      </c>
      <c r="E343">
        <v>33.921033999999999</v>
      </c>
      <c r="F343">
        <v>314092</v>
      </c>
      <c r="G343">
        <v>227768</v>
      </c>
      <c r="H343">
        <v>449574</v>
      </c>
      <c r="I343">
        <v>67064631</v>
      </c>
      <c r="J343" s="24" t="s">
        <v>88</v>
      </c>
      <c r="K343" s="24" t="s">
        <v>690</v>
      </c>
      <c r="L343" s="24" t="s">
        <v>18</v>
      </c>
    </row>
    <row r="344" spans="1:12" x14ac:dyDescent="0.2">
      <c r="A344" s="11" t="s">
        <v>389</v>
      </c>
      <c r="B344">
        <v>6.7980999999999998</v>
      </c>
      <c r="C344">
        <v>588.46282299999996</v>
      </c>
      <c r="D344">
        <v>19.405609999999999</v>
      </c>
      <c r="E344">
        <v>1679.1303620000001</v>
      </c>
      <c r="F344">
        <v>3937028</v>
      </c>
      <c r="G344">
        <v>11238494</v>
      </c>
      <c r="H344">
        <v>15156830</v>
      </c>
      <c r="I344">
        <v>2264808537</v>
      </c>
      <c r="J344" s="24" t="s">
        <v>88</v>
      </c>
      <c r="K344" s="24" t="s">
        <v>691</v>
      </c>
      <c r="L344" s="24" t="s">
        <v>18</v>
      </c>
    </row>
    <row r="345" spans="1:12" x14ac:dyDescent="0.2">
      <c r="A345" s="11" t="s">
        <v>390</v>
      </c>
      <c r="B345">
        <v>0.30559999999999998</v>
      </c>
      <c r="C345">
        <v>25.398416999999998</v>
      </c>
      <c r="D345">
        <v>0.21510000000000001</v>
      </c>
      <c r="E345">
        <v>18.368911000000001</v>
      </c>
      <c r="F345">
        <v>176982</v>
      </c>
      <c r="G345">
        <v>124572</v>
      </c>
      <c r="H345">
        <v>301554</v>
      </c>
      <c r="I345">
        <v>43767328</v>
      </c>
      <c r="J345" s="24" t="s">
        <v>88</v>
      </c>
      <c r="K345" s="24" t="s">
        <v>692</v>
      </c>
      <c r="L345" s="24" t="s">
        <v>18</v>
      </c>
    </row>
    <row r="346" spans="1:12" x14ac:dyDescent="0.2">
      <c r="A346" s="11" t="s">
        <v>391</v>
      </c>
      <c r="B346">
        <v>64.212630000000004</v>
      </c>
      <c r="C346">
        <v>5547.94524</v>
      </c>
      <c r="D346">
        <v>19.63203</v>
      </c>
      <c r="E346">
        <v>1698.6198690000001</v>
      </c>
      <c r="F346">
        <v>37187876</v>
      </c>
      <c r="G346">
        <v>11369624</v>
      </c>
      <c r="H346">
        <v>37187876</v>
      </c>
      <c r="I346">
        <v>5547945240</v>
      </c>
      <c r="J346" s="24" t="s">
        <v>88</v>
      </c>
      <c r="K346" s="24" t="s">
        <v>694</v>
      </c>
      <c r="L346" s="24" t="s">
        <v>18</v>
      </c>
    </row>
    <row r="347" spans="1:12" x14ac:dyDescent="0.2">
      <c r="A347" s="11" t="s">
        <v>392</v>
      </c>
      <c r="B347">
        <v>7.4590000000000004E-2</v>
      </c>
      <c r="C347">
        <v>5.9297690000000003</v>
      </c>
      <c r="D347">
        <v>7.6560000000000003E-2</v>
      </c>
      <c r="E347">
        <v>6.1705579999999998</v>
      </c>
      <c r="F347">
        <v>40996</v>
      </c>
      <c r="G347">
        <v>42082</v>
      </c>
      <c r="H347">
        <v>52030</v>
      </c>
      <c r="I347">
        <v>7552362</v>
      </c>
      <c r="J347" s="24" t="s">
        <v>88</v>
      </c>
      <c r="K347" s="24" t="s">
        <v>689</v>
      </c>
      <c r="L347" s="24" t="s">
        <v>18</v>
      </c>
    </row>
    <row r="348" spans="1:12" x14ac:dyDescent="0.2">
      <c r="A348" s="11" t="s">
        <v>393</v>
      </c>
      <c r="B348">
        <v>0.36155999999999999</v>
      </c>
      <c r="C348">
        <v>29.662527999999998</v>
      </c>
      <c r="D348">
        <v>0.25530999999999998</v>
      </c>
      <c r="E348">
        <v>20.915496000000001</v>
      </c>
      <c r="F348">
        <v>198722</v>
      </c>
      <c r="G348">
        <v>140326</v>
      </c>
      <c r="H348">
        <v>283076</v>
      </c>
      <c r="I348">
        <v>42254631</v>
      </c>
      <c r="J348" s="24" t="s">
        <v>88</v>
      </c>
      <c r="K348" s="24" t="s">
        <v>690</v>
      </c>
      <c r="L348" s="24" t="s">
        <v>18</v>
      </c>
    </row>
    <row r="349" spans="1:12" x14ac:dyDescent="0.2">
      <c r="A349" s="11" t="s">
        <v>394</v>
      </c>
      <c r="B349">
        <v>4.78451</v>
      </c>
      <c r="C349">
        <v>393.13800400000002</v>
      </c>
      <c r="D349">
        <v>15.96486</v>
      </c>
      <c r="E349">
        <v>1311.2847360000001</v>
      </c>
      <c r="F349">
        <v>2629692</v>
      </c>
      <c r="G349">
        <v>8774698</v>
      </c>
      <c r="H349">
        <v>11393020</v>
      </c>
      <c r="I349">
        <v>1702739382</v>
      </c>
      <c r="J349" s="24" t="s">
        <v>88</v>
      </c>
      <c r="K349" s="24" t="s">
        <v>691</v>
      </c>
      <c r="L349" s="24" t="s">
        <v>18</v>
      </c>
    </row>
    <row r="350" spans="1:12" x14ac:dyDescent="0.2">
      <c r="A350" s="11" t="s">
        <v>395</v>
      </c>
      <c r="B350">
        <v>0.16408</v>
      </c>
      <c r="C350">
        <v>13.269591</v>
      </c>
      <c r="D350">
        <v>0.13286000000000001</v>
      </c>
      <c r="E350">
        <v>10.788819999999999</v>
      </c>
      <c r="F350">
        <v>90182</v>
      </c>
      <c r="G350">
        <v>73022</v>
      </c>
      <c r="H350">
        <v>163204</v>
      </c>
      <c r="I350">
        <v>24058411</v>
      </c>
      <c r="J350" s="24" t="s">
        <v>88</v>
      </c>
      <c r="K350" s="24" t="s">
        <v>692</v>
      </c>
      <c r="L350" s="24" t="s">
        <v>18</v>
      </c>
    </row>
    <row r="351" spans="1:12" x14ac:dyDescent="0.2">
      <c r="A351" s="11" t="s">
        <v>396</v>
      </c>
      <c r="B351">
        <v>65.706389999999999</v>
      </c>
      <c r="C351">
        <v>5390.5252630000005</v>
      </c>
      <c r="D351">
        <v>16.114339999999999</v>
      </c>
      <c r="E351">
        <v>1323.4987020000001</v>
      </c>
      <c r="F351">
        <v>36113918</v>
      </c>
      <c r="G351">
        <v>8856856</v>
      </c>
      <c r="H351">
        <v>36113918</v>
      </c>
      <c r="I351">
        <v>5390525263</v>
      </c>
      <c r="J351" s="24" t="s">
        <v>88</v>
      </c>
      <c r="K351" s="24" t="s">
        <v>694</v>
      </c>
      <c r="L351" s="24" t="s">
        <v>18</v>
      </c>
    </row>
    <row r="352" spans="1:12" x14ac:dyDescent="0.2">
      <c r="A352" s="11" t="s">
        <v>397</v>
      </c>
      <c r="B352">
        <v>0.14154</v>
      </c>
      <c r="C352">
        <v>11.383297000000001</v>
      </c>
      <c r="D352">
        <v>0.13694999999999999</v>
      </c>
      <c r="E352">
        <v>11.133761</v>
      </c>
      <c r="F352">
        <v>78676</v>
      </c>
      <c r="G352">
        <v>76124</v>
      </c>
      <c r="H352">
        <v>98188</v>
      </c>
      <c r="I352">
        <v>14259624</v>
      </c>
      <c r="J352" s="24" t="s">
        <v>88</v>
      </c>
      <c r="K352" s="24" t="s">
        <v>689</v>
      </c>
      <c r="L352" s="24" t="s">
        <v>18</v>
      </c>
    </row>
    <row r="353" spans="1:12" x14ac:dyDescent="0.2">
      <c r="A353" s="11" t="s">
        <v>398</v>
      </c>
      <c r="B353">
        <v>0.68369000000000002</v>
      </c>
      <c r="C353">
        <v>56.655510999999997</v>
      </c>
      <c r="D353">
        <v>0.47387000000000001</v>
      </c>
      <c r="E353">
        <v>39.209915000000002</v>
      </c>
      <c r="F353">
        <v>380042</v>
      </c>
      <c r="G353">
        <v>263410</v>
      </c>
      <c r="H353">
        <v>531718</v>
      </c>
      <c r="I353">
        <v>79279363</v>
      </c>
      <c r="J353" s="24" t="s">
        <v>88</v>
      </c>
      <c r="K353" s="24" t="s">
        <v>690</v>
      </c>
      <c r="L353" s="24" t="s">
        <v>18</v>
      </c>
    </row>
    <row r="354" spans="1:12" x14ac:dyDescent="0.2">
      <c r="A354" s="11" t="s">
        <v>399</v>
      </c>
      <c r="B354">
        <v>8.3494200000000003</v>
      </c>
      <c r="C354">
        <v>693.14293099999998</v>
      </c>
      <c r="D354">
        <v>22.841809999999999</v>
      </c>
      <c r="E354">
        <v>1894.929691</v>
      </c>
      <c r="F354">
        <v>4641190</v>
      </c>
      <c r="G354">
        <v>12697068</v>
      </c>
      <c r="H354">
        <v>17318596</v>
      </c>
      <c r="I354">
        <v>2585144168</v>
      </c>
      <c r="J354" s="24" t="s">
        <v>88</v>
      </c>
      <c r="K354" s="24" t="s">
        <v>691</v>
      </c>
      <c r="L354" s="24" t="s">
        <v>18</v>
      </c>
    </row>
    <row r="355" spans="1:12" x14ac:dyDescent="0.2">
      <c r="A355" s="11" t="s">
        <v>400</v>
      </c>
      <c r="B355">
        <v>0.29005999999999998</v>
      </c>
      <c r="C355">
        <v>23.709254999999999</v>
      </c>
      <c r="D355">
        <v>0.25052000000000002</v>
      </c>
      <c r="E355">
        <v>20.569541000000001</v>
      </c>
      <c r="F355">
        <v>161238</v>
      </c>
      <c r="G355">
        <v>139256</v>
      </c>
      <c r="H355">
        <v>300494</v>
      </c>
      <c r="I355">
        <v>44278796</v>
      </c>
      <c r="J355" s="24" t="s">
        <v>88</v>
      </c>
      <c r="K355" s="24" t="s">
        <v>692</v>
      </c>
      <c r="L355" s="24" t="s">
        <v>18</v>
      </c>
    </row>
    <row r="356" spans="1:12" x14ac:dyDescent="0.2">
      <c r="A356" s="11" t="s">
        <v>401</v>
      </c>
      <c r="B356">
        <v>60.958689999999997</v>
      </c>
      <c r="C356">
        <v>5053.1101559999997</v>
      </c>
      <c r="D356">
        <v>23.109570000000001</v>
      </c>
      <c r="E356">
        <v>1917.0872159999999</v>
      </c>
      <c r="F356">
        <v>33885086</v>
      </c>
      <c r="G356">
        <v>12845906</v>
      </c>
      <c r="H356">
        <v>33885086</v>
      </c>
      <c r="I356">
        <v>5053110156</v>
      </c>
      <c r="J356" s="24" t="s">
        <v>88</v>
      </c>
      <c r="K356" s="24" t="s">
        <v>694</v>
      </c>
      <c r="L356" s="24" t="s">
        <v>18</v>
      </c>
    </row>
    <row r="357" spans="1:12" x14ac:dyDescent="0.2">
      <c r="A357" s="11" t="s">
        <v>402</v>
      </c>
      <c r="B357">
        <v>0.26457999999999998</v>
      </c>
      <c r="C357">
        <v>15.442888999999999</v>
      </c>
      <c r="D357">
        <v>0.31622</v>
      </c>
      <c r="E357">
        <v>18.493717</v>
      </c>
      <c r="F357">
        <v>104184</v>
      </c>
      <c r="G357">
        <v>124522</v>
      </c>
      <c r="H357">
        <v>113558</v>
      </c>
      <c r="I357">
        <v>16810914</v>
      </c>
      <c r="J357" s="24" t="s">
        <v>88</v>
      </c>
      <c r="K357" s="24" t="s">
        <v>689</v>
      </c>
      <c r="L357" s="24" t="s">
        <v>18</v>
      </c>
    </row>
    <row r="358" spans="1:12" x14ac:dyDescent="0.2">
      <c r="A358" s="11" t="s">
        <v>403</v>
      </c>
      <c r="B358">
        <v>0.64790000000000003</v>
      </c>
      <c r="C358">
        <v>38.010590000000001</v>
      </c>
      <c r="D358">
        <v>0.49697999999999998</v>
      </c>
      <c r="E358">
        <v>29.148175999999999</v>
      </c>
      <c r="F358">
        <v>255128</v>
      </c>
      <c r="G358">
        <v>195700</v>
      </c>
      <c r="H358">
        <v>365018</v>
      </c>
      <c r="I358">
        <v>54395495</v>
      </c>
      <c r="J358" s="24" t="s">
        <v>88</v>
      </c>
      <c r="K358" s="24" t="s">
        <v>690</v>
      </c>
      <c r="L358" s="24" t="s">
        <v>18</v>
      </c>
    </row>
    <row r="359" spans="1:12" x14ac:dyDescent="0.2">
      <c r="A359" s="11" t="s">
        <v>404</v>
      </c>
      <c r="B359">
        <v>5.9754399999999999</v>
      </c>
      <c r="C359">
        <v>350.53272099999998</v>
      </c>
      <c r="D359">
        <v>18.995249999999999</v>
      </c>
      <c r="E359">
        <v>1113.726109</v>
      </c>
      <c r="F359">
        <v>2352994</v>
      </c>
      <c r="G359">
        <v>7479904</v>
      </c>
      <c r="H359">
        <v>9824046</v>
      </c>
      <c r="I359">
        <v>1462976835</v>
      </c>
      <c r="J359" s="24" t="s">
        <v>88</v>
      </c>
      <c r="K359" s="24" t="s">
        <v>691</v>
      </c>
      <c r="L359" s="24" t="s">
        <v>18</v>
      </c>
    </row>
    <row r="360" spans="1:12" x14ac:dyDescent="0.2">
      <c r="A360" s="11" t="s">
        <v>405</v>
      </c>
      <c r="B360">
        <v>0.33008999999999999</v>
      </c>
      <c r="C360">
        <v>19.216985000000001</v>
      </c>
      <c r="D360">
        <v>0.32479000000000002</v>
      </c>
      <c r="E360">
        <v>18.979668</v>
      </c>
      <c r="F360">
        <v>129982</v>
      </c>
      <c r="G360">
        <v>127894</v>
      </c>
      <c r="H360">
        <v>257876</v>
      </c>
      <c r="I360">
        <v>38196653</v>
      </c>
      <c r="J360" s="24" t="s">
        <v>88</v>
      </c>
      <c r="K360" s="24" t="s">
        <v>692</v>
      </c>
      <c r="L360" s="24" t="s">
        <v>18</v>
      </c>
    </row>
    <row r="361" spans="1:12" x14ac:dyDescent="0.2">
      <c r="A361" s="11" t="s">
        <v>406</v>
      </c>
      <c r="B361">
        <v>54.767699999999998</v>
      </c>
      <c r="C361">
        <v>3207.6372780000002</v>
      </c>
      <c r="D361">
        <v>19.198399999999999</v>
      </c>
      <c r="E361">
        <v>1125.5997970000001</v>
      </c>
      <c r="F361">
        <v>21566298</v>
      </c>
      <c r="G361">
        <v>7559900</v>
      </c>
      <c r="H361">
        <v>21566298</v>
      </c>
      <c r="I361">
        <v>3207637278</v>
      </c>
      <c r="J361" s="24" t="s">
        <v>88</v>
      </c>
      <c r="K361" s="24" t="s">
        <v>694</v>
      </c>
      <c r="L361" s="24" t="s">
        <v>18</v>
      </c>
    </row>
    <row r="362" spans="1:12" x14ac:dyDescent="0.2">
      <c r="A362" s="11" t="s">
        <v>407</v>
      </c>
      <c r="B362">
        <v>0.93508000000000002</v>
      </c>
      <c r="C362">
        <v>71.000583000000006</v>
      </c>
      <c r="D362">
        <v>1.2940499999999999</v>
      </c>
      <c r="E362">
        <v>98.527951999999999</v>
      </c>
      <c r="F362">
        <v>476178</v>
      </c>
      <c r="G362">
        <v>658974</v>
      </c>
      <c r="H362">
        <v>485480</v>
      </c>
      <c r="I362">
        <v>72367504</v>
      </c>
      <c r="J362" s="24" t="s">
        <v>88</v>
      </c>
      <c r="K362" s="24" t="s">
        <v>689</v>
      </c>
      <c r="L362" s="24" t="s">
        <v>18</v>
      </c>
    </row>
    <row r="363" spans="1:12" x14ac:dyDescent="0.2">
      <c r="A363" s="11" t="s">
        <v>408</v>
      </c>
      <c r="B363">
        <v>0.80869999999999997</v>
      </c>
      <c r="C363">
        <v>61.459004</v>
      </c>
      <c r="D363">
        <v>1.25963</v>
      </c>
      <c r="E363">
        <v>95.893932000000007</v>
      </c>
      <c r="F363">
        <v>411818</v>
      </c>
      <c r="G363">
        <v>641450</v>
      </c>
      <c r="H363">
        <v>755620</v>
      </c>
      <c r="I363">
        <v>112868889</v>
      </c>
      <c r="J363" s="24" t="s">
        <v>88</v>
      </c>
      <c r="K363" s="24" t="s">
        <v>690</v>
      </c>
      <c r="L363" s="24" t="s">
        <v>18</v>
      </c>
    </row>
    <row r="364" spans="1:12" x14ac:dyDescent="0.2">
      <c r="A364" s="11" t="s">
        <v>409</v>
      </c>
      <c r="B364">
        <v>3.97376</v>
      </c>
      <c r="C364">
        <v>301.857302</v>
      </c>
      <c r="D364">
        <v>13.79111</v>
      </c>
      <c r="E364">
        <v>1046.7977060000001</v>
      </c>
      <c r="F364">
        <v>2023580</v>
      </c>
      <c r="G364">
        <v>7022922</v>
      </c>
      <c r="H364">
        <v>9037508</v>
      </c>
      <c r="I364">
        <v>1347340339</v>
      </c>
      <c r="J364" s="24" t="s">
        <v>88</v>
      </c>
      <c r="K364" s="24" t="s">
        <v>691</v>
      </c>
      <c r="L364" s="24" t="s">
        <v>18</v>
      </c>
    </row>
    <row r="365" spans="1:12" x14ac:dyDescent="0.2">
      <c r="A365" s="11" t="s">
        <v>410</v>
      </c>
      <c r="B365">
        <v>0.66944000000000004</v>
      </c>
      <c r="C365">
        <v>50.793227000000002</v>
      </c>
      <c r="D365">
        <v>0.95176000000000005</v>
      </c>
      <c r="E365">
        <v>72.422250000000005</v>
      </c>
      <c r="F365">
        <v>340904</v>
      </c>
      <c r="G365">
        <v>484672</v>
      </c>
      <c r="H365">
        <v>825576</v>
      </c>
      <c r="I365">
        <v>123215477</v>
      </c>
      <c r="J365" s="24" t="s">
        <v>88</v>
      </c>
      <c r="K365" s="24" t="s">
        <v>692</v>
      </c>
      <c r="L365" s="24" t="s">
        <v>18</v>
      </c>
    </row>
    <row r="366" spans="1:12" x14ac:dyDescent="0.2">
      <c r="A366" s="11" t="s">
        <v>411</v>
      </c>
      <c r="B366">
        <v>62.067030000000003</v>
      </c>
      <c r="C366">
        <v>4706.893317</v>
      </c>
      <c r="D366">
        <v>14.00282</v>
      </c>
      <c r="E366">
        <v>1062.8640350000001</v>
      </c>
      <c r="F366">
        <v>31606728</v>
      </c>
      <c r="G366">
        <v>7130732</v>
      </c>
      <c r="H366">
        <v>31606728</v>
      </c>
      <c r="I366">
        <v>4706893317</v>
      </c>
      <c r="J366" s="24" t="s">
        <v>88</v>
      </c>
      <c r="K366" s="24" t="s">
        <v>694</v>
      </c>
      <c r="L366" s="24" t="s">
        <v>18</v>
      </c>
    </row>
    <row r="367" spans="1:12" x14ac:dyDescent="0.2">
      <c r="A367" s="11" t="s">
        <v>412</v>
      </c>
      <c r="B367">
        <v>9.0410000000000004E-2</v>
      </c>
      <c r="C367">
        <v>8.2129189999999994</v>
      </c>
      <c r="D367">
        <v>0.10271</v>
      </c>
      <c r="E367">
        <v>9.4378589999999996</v>
      </c>
      <c r="F367">
        <v>56416</v>
      </c>
      <c r="G367">
        <v>64094</v>
      </c>
      <c r="H367">
        <v>73860</v>
      </c>
      <c r="I367">
        <v>10791177</v>
      </c>
      <c r="J367" s="24" t="s">
        <v>88</v>
      </c>
      <c r="K367" s="24" t="s">
        <v>689</v>
      </c>
      <c r="L367" s="24" t="s">
        <v>18</v>
      </c>
    </row>
    <row r="368" spans="1:12" x14ac:dyDescent="0.2">
      <c r="A368" s="11" t="s">
        <v>413</v>
      </c>
      <c r="B368">
        <v>0.49204999999999999</v>
      </c>
      <c r="C368">
        <v>45.869934000000001</v>
      </c>
      <c r="D368">
        <v>0.32911000000000001</v>
      </c>
      <c r="E368">
        <v>30.632998000000001</v>
      </c>
      <c r="F368">
        <v>307046</v>
      </c>
      <c r="G368">
        <v>205370</v>
      </c>
      <c r="H368">
        <v>427808</v>
      </c>
      <c r="I368">
        <v>63909577</v>
      </c>
      <c r="J368" s="24" t="s">
        <v>88</v>
      </c>
      <c r="K368" s="24" t="s">
        <v>690</v>
      </c>
      <c r="L368" s="24" t="s">
        <v>18</v>
      </c>
    </row>
    <row r="369" spans="1:12" x14ac:dyDescent="0.2">
      <c r="A369" s="11" t="s">
        <v>414</v>
      </c>
      <c r="B369">
        <v>6.7244200000000003</v>
      </c>
      <c r="C369">
        <v>627.40903400000002</v>
      </c>
      <c r="D369">
        <v>22.704070000000002</v>
      </c>
      <c r="E369">
        <v>2117.7486520000002</v>
      </c>
      <c r="F369">
        <v>4196104</v>
      </c>
      <c r="G369">
        <v>14167552</v>
      </c>
      <c r="H369">
        <v>18347002</v>
      </c>
      <c r="I369">
        <v>2742695313</v>
      </c>
      <c r="J369" s="24" t="s">
        <v>88</v>
      </c>
      <c r="K369" s="24" t="s">
        <v>691</v>
      </c>
      <c r="L369" s="24" t="s">
        <v>18</v>
      </c>
    </row>
    <row r="370" spans="1:12" x14ac:dyDescent="0.2">
      <c r="A370" s="11" t="s">
        <v>415</v>
      </c>
      <c r="B370">
        <v>0.20129</v>
      </c>
      <c r="C370">
        <v>18.493469000000001</v>
      </c>
      <c r="D370">
        <v>0.17957000000000001</v>
      </c>
      <c r="E370">
        <v>16.593333000000001</v>
      </c>
      <c r="F370">
        <v>125604</v>
      </c>
      <c r="G370">
        <v>112054</v>
      </c>
      <c r="H370">
        <v>237658</v>
      </c>
      <c r="I370">
        <v>35086802</v>
      </c>
      <c r="J370" s="24" t="s">
        <v>88</v>
      </c>
      <c r="K370" s="24" t="s">
        <v>692</v>
      </c>
      <c r="L370" s="24" t="s">
        <v>18</v>
      </c>
    </row>
    <row r="371" spans="1:12" x14ac:dyDescent="0.2">
      <c r="A371" s="11" t="s">
        <v>416</v>
      </c>
      <c r="B371">
        <v>61.755159999999997</v>
      </c>
      <c r="C371">
        <v>5753.5367459999998</v>
      </c>
      <c r="D371">
        <v>22.899149999999999</v>
      </c>
      <c r="E371">
        <v>2135.8691199999998</v>
      </c>
      <c r="F371">
        <v>38535806</v>
      </c>
      <c r="G371">
        <v>14289284</v>
      </c>
      <c r="H371">
        <v>38535806</v>
      </c>
      <c r="I371">
        <v>5753536746</v>
      </c>
      <c r="J371" s="24" t="s">
        <v>88</v>
      </c>
      <c r="K371" s="24" t="s">
        <v>694</v>
      </c>
      <c r="L371" s="24" t="s">
        <v>18</v>
      </c>
    </row>
    <row r="372" spans="1:12" x14ac:dyDescent="0.2">
      <c r="A372" s="11" t="s">
        <v>417</v>
      </c>
      <c r="B372">
        <v>0.12009</v>
      </c>
      <c r="C372">
        <v>8.5312249999999992</v>
      </c>
      <c r="D372">
        <v>0.13536999999999999</v>
      </c>
      <c r="E372">
        <v>9.7029650000000007</v>
      </c>
      <c r="F372">
        <v>58090</v>
      </c>
      <c r="G372">
        <v>65480</v>
      </c>
      <c r="H372">
        <v>64186</v>
      </c>
      <c r="I372">
        <v>9439583</v>
      </c>
      <c r="J372" s="24" t="s">
        <v>139</v>
      </c>
      <c r="K372" s="24" t="s">
        <v>689</v>
      </c>
      <c r="L372" s="24" t="s">
        <v>18</v>
      </c>
    </row>
    <row r="373" spans="1:12" x14ac:dyDescent="0.2">
      <c r="A373" s="11" t="s">
        <v>418</v>
      </c>
      <c r="B373">
        <v>1.1709099999999999</v>
      </c>
      <c r="C373">
        <v>84.460807000000003</v>
      </c>
      <c r="D373">
        <v>0.36554999999999999</v>
      </c>
      <c r="E373">
        <v>26.341249000000001</v>
      </c>
      <c r="F373">
        <v>566386</v>
      </c>
      <c r="G373">
        <v>176822</v>
      </c>
      <c r="H373">
        <v>638226</v>
      </c>
      <c r="I373">
        <v>95167276</v>
      </c>
      <c r="J373" s="24" t="s">
        <v>139</v>
      </c>
      <c r="K373" s="24" t="s">
        <v>690</v>
      </c>
      <c r="L373" s="24" t="s">
        <v>18</v>
      </c>
    </row>
    <row r="374" spans="1:12" x14ac:dyDescent="0.2">
      <c r="A374" s="11" t="s">
        <v>419</v>
      </c>
      <c r="B374">
        <v>40.758899999999997</v>
      </c>
      <c r="C374">
        <v>2941.450073</v>
      </c>
      <c r="D374">
        <v>2.4149600000000002</v>
      </c>
      <c r="E374">
        <v>174.013183</v>
      </c>
      <c r="F374">
        <v>19715708</v>
      </c>
      <c r="G374">
        <v>1168154</v>
      </c>
      <c r="H374">
        <v>20856494</v>
      </c>
      <c r="I374">
        <v>3111427074</v>
      </c>
      <c r="J374" s="24" t="s">
        <v>139</v>
      </c>
      <c r="K374" s="24" t="s">
        <v>691</v>
      </c>
      <c r="L374" s="24" t="s">
        <v>18</v>
      </c>
    </row>
    <row r="375" spans="1:12" x14ac:dyDescent="0.2">
      <c r="A375" s="11" t="s">
        <v>420</v>
      </c>
      <c r="B375">
        <v>0.30402000000000001</v>
      </c>
      <c r="C375">
        <v>21.670583000000001</v>
      </c>
      <c r="D375">
        <v>0.2492</v>
      </c>
      <c r="E375">
        <v>17.874690999999999</v>
      </c>
      <c r="F375">
        <v>147058</v>
      </c>
      <c r="G375">
        <v>120540</v>
      </c>
      <c r="H375">
        <v>267598</v>
      </c>
      <c r="I375">
        <v>39545274</v>
      </c>
      <c r="J375" s="24" t="s">
        <v>139</v>
      </c>
      <c r="K375" s="24" t="s">
        <v>692</v>
      </c>
      <c r="L375" s="24" t="s">
        <v>18</v>
      </c>
    </row>
    <row r="376" spans="1:12" x14ac:dyDescent="0.2">
      <c r="A376" s="11" t="s">
        <v>421</v>
      </c>
      <c r="B376">
        <v>38.633389999999999</v>
      </c>
      <c r="C376">
        <v>2782.3858089999999</v>
      </c>
      <c r="D376">
        <v>2.4579200000000001</v>
      </c>
      <c r="E376">
        <v>177.10915299999999</v>
      </c>
      <c r="F376">
        <v>18687568</v>
      </c>
      <c r="G376">
        <v>1188936</v>
      </c>
      <c r="H376">
        <v>18693684</v>
      </c>
      <c r="I376">
        <v>2783289851</v>
      </c>
      <c r="J376" s="24" t="s">
        <v>139</v>
      </c>
      <c r="K376" s="24" t="s">
        <v>694</v>
      </c>
      <c r="L376" s="24" t="s">
        <v>42</v>
      </c>
    </row>
    <row r="377" spans="1:12" x14ac:dyDescent="0.2">
      <c r="A377" s="11" t="s">
        <v>422</v>
      </c>
      <c r="B377">
        <v>0.11898</v>
      </c>
      <c r="C377">
        <v>8.5435459999999992</v>
      </c>
      <c r="D377">
        <v>8.6099999999999996E-2</v>
      </c>
      <c r="E377">
        <v>6.1608799999999997</v>
      </c>
      <c r="F377">
        <v>58026</v>
      </c>
      <c r="G377">
        <v>41992</v>
      </c>
      <c r="H377">
        <v>61370</v>
      </c>
      <c r="I377">
        <v>9040435</v>
      </c>
      <c r="J377" s="24" t="s">
        <v>139</v>
      </c>
      <c r="K377" s="24" t="s">
        <v>689</v>
      </c>
      <c r="L377" s="24" t="s">
        <v>42</v>
      </c>
    </row>
    <row r="378" spans="1:12" x14ac:dyDescent="0.2">
      <c r="A378" s="11" t="s">
        <v>423</v>
      </c>
      <c r="B378">
        <v>0.79720999999999997</v>
      </c>
      <c r="C378">
        <v>58.003455000000002</v>
      </c>
      <c r="D378">
        <v>0.25579000000000002</v>
      </c>
      <c r="E378">
        <v>18.487991000000001</v>
      </c>
      <c r="F378">
        <v>388790</v>
      </c>
      <c r="G378">
        <v>124746</v>
      </c>
      <c r="H378">
        <v>443552</v>
      </c>
      <c r="I378">
        <v>66131063</v>
      </c>
      <c r="J378" s="24" t="s">
        <v>139</v>
      </c>
      <c r="K378" s="24" t="s">
        <v>690</v>
      </c>
      <c r="L378" s="24" t="s">
        <v>42</v>
      </c>
    </row>
    <row r="379" spans="1:12" x14ac:dyDescent="0.2">
      <c r="A379" s="11" t="s">
        <v>424</v>
      </c>
      <c r="B379">
        <v>23.732220000000002</v>
      </c>
      <c r="C379">
        <v>1728.596601</v>
      </c>
      <c r="D379">
        <v>5.2426199999999996</v>
      </c>
      <c r="E379">
        <v>381.42051500000002</v>
      </c>
      <c r="F379">
        <v>11573936</v>
      </c>
      <c r="G379">
        <v>2556766</v>
      </c>
      <c r="H379">
        <v>12233188</v>
      </c>
      <c r="I379">
        <v>1826911521</v>
      </c>
      <c r="J379" s="24" t="s">
        <v>139</v>
      </c>
      <c r="K379" s="24" t="s">
        <v>691</v>
      </c>
      <c r="L379" s="24" t="s">
        <v>42</v>
      </c>
    </row>
    <row r="380" spans="1:12" x14ac:dyDescent="0.2">
      <c r="A380" s="11" t="s">
        <v>425</v>
      </c>
      <c r="B380">
        <v>10.886200000000001</v>
      </c>
      <c r="C380">
        <v>789.880177</v>
      </c>
      <c r="D380">
        <v>4.2553099999999997</v>
      </c>
      <c r="E380">
        <v>309.46348699999999</v>
      </c>
      <c r="F380">
        <v>5309078</v>
      </c>
      <c r="G380">
        <v>2075266</v>
      </c>
      <c r="H380">
        <v>7384344</v>
      </c>
      <c r="I380">
        <v>1099343664</v>
      </c>
      <c r="J380" s="24" t="s">
        <v>139</v>
      </c>
      <c r="K380" s="24" t="s">
        <v>692</v>
      </c>
      <c r="L380" s="24" t="s">
        <v>42</v>
      </c>
    </row>
    <row r="381" spans="1:12" x14ac:dyDescent="0.2">
      <c r="A381" s="11" t="s">
        <v>426</v>
      </c>
      <c r="B381">
        <v>40.547220000000003</v>
      </c>
      <c r="C381">
        <v>2945.7255420000001</v>
      </c>
      <c r="D381">
        <v>1.75139</v>
      </c>
      <c r="E381">
        <v>127.186806</v>
      </c>
      <c r="F381">
        <v>19774420</v>
      </c>
      <c r="G381">
        <v>854132</v>
      </c>
      <c r="H381">
        <v>19778924</v>
      </c>
      <c r="I381">
        <v>2946374990</v>
      </c>
      <c r="J381" s="24" t="s">
        <v>139</v>
      </c>
      <c r="K381" s="24" t="s">
        <v>694</v>
      </c>
      <c r="L381" s="24" t="s">
        <v>42</v>
      </c>
    </row>
    <row r="382" spans="1:12" x14ac:dyDescent="0.2">
      <c r="A382" s="11" t="s">
        <v>427</v>
      </c>
      <c r="B382">
        <v>0.18310999999999999</v>
      </c>
      <c r="C382">
        <v>16.684642</v>
      </c>
      <c r="D382">
        <v>0.17910999999999999</v>
      </c>
      <c r="E382">
        <v>16.395790000000002</v>
      </c>
      <c r="F382">
        <v>113264</v>
      </c>
      <c r="G382">
        <v>110786</v>
      </c>
      <c r="H382">
        <v>122002</v>
      </c>
      <c r="I382">
        <v>17989726</v>
      </c>
      <c r="J382" s="24" t="s">
        <v>139</v>
      </c>
      <c r="K382" s="24" t="s">
        <v>689</v>
      </c>
      <c r="L382" s="24" t="s">
        <v>42</v>
      </c>
    </row>
    <row r="383" spans="1:12" x14ac:dyDescent="0.2">
      <c r="A383" s="11" t="s">
        <v>428</v>
      </c>
      <c r="B383">
        <v>1.6270800000000001</v>
      </c>
      <c r="C383">
        <v>150.33731900000001</v>
      </c>
      <c r="D383">
        <v>0.55259000000000003</v>
      </c>
      <c r="E383">
        <v>50.935367999999997</v>
      </c>
      <c r="F383">
        <v>1006432</v>
      </c>
      <c r="G383">
        <v>341802</v>
      </c>
      <c r="H383">
        <v>1158938</v>
      </c>
      <c r="I383">
        <v>173088998</v>
      </c>
      <c r="J383" s="24" t="s">
        <v>139</v>
      </c>
      <c r="K383" s="24" t="s">
        <v>690</v>
      </c>
      <c r="L383" s="24" t="s">
        <v>42</v>
      </c>
    </row>
    <row r="384" spans="1:12" x14ac:dyDescent="0.2">
      <c r="A384" s="11" t="s">
        <v>429</v>
      </c>
      <c r="B384">
        <v>45.785339999999998</v>
      </c>
      <c r="C384">
        <v>4233.8469859999996</v>
      </c>
      <c r="D384">
        <v>2.87425</v>
      </c>
      <c r="E384">
        <v>265.45991400000003</v>
      </c>
      <c r="F384">
        <v>28320512</v>
      </c>
      <c r="G384">
        <v>1777866</v>
      </c>
      <c r="H384">
        <v>30048138</v>
      </c>
      <c r="I384">
        <v>4491853350</v>
      </c>
      <c r="J384" s="24" t="s">
        <v>139</v>
      </c>
      <c r="K384" s="24" t="s">
        <v>691</v>
      </c>
      <c r="L384" s="24" t="s">
        <v>42</v>
      </c>
    </row>
    <row r="385" spans="1:12" x14ac:dyDescent="0.2">
      <c r="A385" s="11" t="s">
        <v>430</v>
      </c>
      <c r="B385">
        <v>0.45829999999999999</v>
      </c>
      <c r="C385">
        <v>41.169421999999997</v>
      </c>
      <c r="D385">
        <v>0.33843000000000001</v>
      </c>
      <c r="E385">
        <v>31.037908999999999</v>
      </c>
      <c r="F385">
        <v>283484</v>
      </c>
      <c r="G385">
        <v>209336</v>
      </c>
      <c r="H385">
        <v>492820</v>
      </c>
      <c r="I385">
        <v>72207331</v>
      </c>
      <c r="J385" s="24" t="s">
        <v>139</v>
      </c>
      <c r="K385" s="24" t="s">
        <v>692</v>
      </c>
      <c r="L385" s="24" t="s">
        <v>42</v>
      </c>
    </row>
    <row r="386" spans="1:12" x14ac:dyDescent="0.2">
      <c r="A386" s="11" t="s">
        <v>431</v>
      </c>
      <c r="B386">
        <v>33.413130000000002</v>
      </c>
      <c r="C386">
        <v>3079.6857030000001</v>
      </c>
      <c r="D386">
        <v>2.9463900000000001</v>
      </c>
      <c r="E386">
        <v>272.04167699999999</v>
      </c>
      <c r="F386">
        <v>20667684</v>
      </c>
      <c r="G386">
        <v>1822492</v>
      </c>
      <c r="H386">
        <v>20677570</v>
      </c>
      <c r="I386">
        <v>3081142255</v>
      </c>
      <c r="J386" s="24" t="s">
        <v>139</v>
      </c>
      <c r="K386" s="24" t="s">
        <v>694</v>
      </c>
      <c r="L386" s="24" t="s">
        <v>42</v>
      </c>
    </row>
    <row r="387" spans="1:12" x14ac:dyDescent="0.2">
      <c r="A387" s="11" t="s">
        <v>432</v>
      </c>
      <c r="B387">
        <v>0.16821</v>
      </c>
      <c r="C387">
        <v>13.674626</v>
      </c>
      <c r="D387">
        <v>0.10573</v>
      </c>
      <c r="E387">
        <v>8.6066319999999994</v>
      </c>
      <c r="F387">
        <v>92898</v>
      </c>
      <c r="G387">
        <v>58394</v>
      </c>
      <c r="H387">
        <v>98602</v>
      </c>
      <c r="I387">
        <v>14517978</v>
      </c>
      <c r="J387" s="24" t="s">
        <v>139</v>
      </c>
      <c r="K387" s="24" t="s">
        <v>689</v>
      </c>
      <c r="L387" s="24" t="s">
        <v>42</v>
      </c>
    </row>
    <row r="388" spans="1:12" x14ac:dyDescent="0.2">
      <c r="A388" s="11" t="s">
        <v>433</v>
      </c>
      <c r="B388">
        <v>0.99795999999999996</v>
      </c>
      <c r="C388">
        <v>82.281846999999999</v>
      </c>
      <c r="D388">
        <v>0.34606999999999999</v>
      </c>
      <c r="E388">
        <v>28.486118999999999</v>
      </c>
      <c r="F388">
        <v>551150</v>
      </c>
      <c r="G388">
        <v>191128</v>
      </c>
      <c r="H388">
        <v>634514</v>
      </c>
      <c r="I388">
        <v>94713492</v>
      </c>
      <c r="J388" s="24" t="s">
        <v>139</v>
      </c>
      <c r="K388" s="24" t="s">
        <v>690</v>
      </c>
      <c r="L388" s="24" t="s">
        <v>42</v>
      </c>
    </row>
    <row r="389" spans="1:12" x14ac:dyDescent="0.2">
      <c r="A389" s="11" t="s">
        <v>434</v>
      </c>
      <c r="B389">
        <v>34.98807</v>
      </c>
      <c r="C389">
        <v>2888.8755980000001</v>
      </c>
      <c r="D389">
        <v>1.99264</v>
      </c>
      <c r="E389">
        <v>164.33821399999999</v>
      </c>
      <c r="F389">
        <v>19323054</v>
      </c>
      <c r="G389">
        <v>1100484</v>
      </c>
      <c r="H389">
        <v>20395064</v>
      </c>
      <c r="I389">
        <v>3048984029</v>
      </c>
      <c r="J389" s="24" t="s">
        <v>139</v>
      </c>
      <c r="K389" s="24" t="s">
        <v>691</v>
      </c>
      <c r="L389" s="24" t="s">
        <v>42</v>
      </c>
    </row>
    <row r="390" spans="1:12" x14ac:dyDescent="0.2">
      <c r="A390" s="11" t="s">
        <v>435</v>
      </c>
      <c r="B390">
        <v>0.29065999999999997</v>
      </c>
      <c r="C390">
        <v>23.686896999999998</v>
      </c>
      <c r="D390">
        <v>0.21251999999999999</v>
      </c>
      <c r="E390">
        <v>17.403549000000002</v>
      </c>
      <c r="F390">
        <v>160522</v>
      </c>
      <c r="G390">
        <v>117368</v>
      </c>
      <c r="H390">
        <v>277890</v>
      </c>
      <c r="I390">
        <v>41090446</v>
      </c>
      <c r="J390" s="24" t="s">
        <v>139</v>
      </c>
      <c r="K390" s="24" t="s">
        <v>692</v>
      </c>
      <c r="L390" s="24" t="s">
        <v>42</v>
      </c>
    </row>
    <row r="391" spans="1:12" x14ac:dyDescent="0.2">
      <c r="A391" s="11" t="s">
        <v>436</v>
      </c>
      <c r="B391">
        <v>42.544310000000003</v>
      </c>
      <c r="C391">
        <v>3505.9185969999999</v>
      </c>
      <c r="D391">
        <v>2.0423499999999999</v>
      </c>
      <c r="E391">
        <v>168.38278800000001</v>
      </c>
      <c r="F391">
        <v>23496180</v>
      </c>
      <c r="G391">
        <v>1127940</v>
      </c>
      <c r="H391">
        <v>23502454</v>
      </c>
      <c r="I391">
        <v>3506836994</v>
      </c>
      <c r="J391" s="24" t="s">
        <v>139</v>
      </c>
      <c r="K391" s="24" t="s">
        <v>694</v>
      </c>
      <c r="L391" s="24" t="s">
        <v>42</v>
      </c>
    </row>
    <row r="392" spans="1:12" x14ac:dyDescent="0.2">
      <c r="A392" s="11" t="s">
        <v>437</v>
      </c>
      <c r="B392">
        <v>0.13186999999999999</v>
      </c>
      <c r="C392">
        <v>7.6306440000000002</v>
      </c>
      <c r="D392">
        <v>0.14829999999999999</v>
      </c>
      <c r="E392">
        <v>8.6345130000000001</v>
      </c>
      <c r="F392">
        <v>51686</v>
      </c>
      <c r="G392">
        <v>58124</v>
      </c>
      <c r="H392">
        <v>57052</v>
      </c>
      <c r="I392">
        <v>8430279</v>
      </c>
      <c r="J392" s="24" t="s">
        <v>139</v>
      </c>
      <c r="K392" s="24" t="s">
        <v>689</v>
      </c>
      <c r="L392" s="24" t="s">
        <v>42</v>
      </c>
    </row>
    <row r="393" spans="1:12" x14ac:dyDescent="0.2">
      <c r="A393" s="11" t="s">
        <v>438</v>
      </c>
      <c r="B393">
        <v>0.90093000000000001</v>
      </c>
      <c r="C393">
        <v>52.665671000000003</v>
      </c>
      <c r="D393">
        <v>0.31122</v>
      </c>
      <c r="E393">
        <v>18.183042</v>
      </c>
      <c r="F393">
        <v>353102</v>
      </c>
      <c r="G393">
        <v>121976</v>
      </c>
      <c r="H393">
        <v>401682</v>
      </c>
      <c r="I393">
        <v>59910272</v>
      </c>
      <c r="J393" s="24" t="s">
        <v>139</v>
      </c>
      <c r="K393" s="24" t="s">
        <v>690</v>
      </c>
      <c r="L393" s="24" t="s">
        <v>42</v>
      </c>
    </row>
    <row r="394" spans="1:12" x14ac:dyDescent="0.2">
      <c r="A394" s="11" t="s">
        <v>439</v>
      </c>
      <c r="B394">
        <v>27.68919</v>
      </c>
      <c r="C394">
        <v>1619.3357559999999</v>
      </c>
      <c r="D394">
        <v>1.6629799999999999</v>
      </c>
      <c r="E394">
        <v>97.081258000000005</v>
      </c>
      <c r="F394">
        <v>10852274</v>
      </c>
      <c r="G394">
        <v>651774</v>
      </c>
      <c r="H394">
        <v>11488428</v>
      </c>
      <c r="I394">
        <v>1714121411</v>
      </c>
      <c r="J394" s="24" t="s">
        <v>139</v>
      </c>
      <c r="K394" s="24" t="s">
        <v>691</v>
      </c>
      <c r="L394" s="24" t="s">
        <v>42</v>
      </c>
    </row>
    <row r="395" spans="1:12" x14ac:dyDescent="0.2">
      <c r="A395" s="11" t="s">
        <v>440</v>
      </c>
      <c r="B395">
        <v>0.25296999999999997</v>
      </c>
      <c r="C395">
        <v>14.560872</v>
      </c>
      <c r="D395">
        <v>0.22575000000000001</v>
      </c>
      <c r="E395">
        <v>13.118520999999999</v>
      </c>
      <c r="F395">
        <v>99148</v>
      </c>
      <c r="G395">
        <v>88478</v>
      </c>
      <c r="H395">
        <v>187626</v>
      </c>
      <c r="I395">
        <v>27679393</v>
      </c>
      <c r="J395" s="24" t="s">
        <v>139</v>
      </c>
      <c r="K395" s="24" t="s">
        <v>692</v>
      </c>
      <c r="L395" s="24" t="s">
        <v>42</v>
      </c>
    </row>
    <row r="396" spans="1:12" x14ac:dyDescent="0.2">
      <c r="A396" s="11" t="s">
        <v>441</v>
      </c>
      <c r="B396">
        <v>48.728319999999997</v>
      </c>
      <c r="C396">
        <v>2842.5797440000001</v>
      </c>
      <c r="D396">
        <v>1.72119</v>
      </c>
      <c r="E396">
        <v>100.464583</v>
      </c>
      <c r="F396">
        <v>19098178</v>
      </c>
      <c r="G396">
        <v>674588</v>
      </c>
      <c r="H396">
        <v>19103880</v>
      </c>
      <c r="I396">
        <v>2843422169</v>
      </c>
      <c r="J396" s="24" t="s">
        <v>139</v>
      </c>
      <c r="K396" s="24" t="s">
        <v>694</v>
      </c>
      <c r="L396" s="24" t="s">
        <v>42</v>
      </c>
    </row>
    <row r="397" spans="1:12" x14ac:dyDescent="0.2">
      <c r="A397" s="11" t="s">
        <v>442</v>
      </c>
      <c r="B397">
        <v>0.16486000000000001</v>
      </c>
      <c r="C397">
        <v>16.313561</v>
      </c>
      <c r="D397">
        <v>0.16904</v>
      </c>
      <c r="E397">
        <v>16.869810999999999</v>
      </c>
      <c r="F397">
        <v>111880</v>
      </c>
      <c r="G397">
        <v>114718</v>
      </c>
      <c r="H397">
        <v>124694</v>
      </c>
      <c r="I397">
        <v>18222199</v>
      </c>
      <c r="J397" s="24" t="s">
        <v>139</v>
      </c>
      <c r="K397" s="24" t="s">
        <v>689</v>
      </c>
      <c r="L397" s="24" t="s">
        <v>42</v>
      </c>
    </row>
    <row r="398" spans="1:12" x14ac:dyDescent="0.2">
      <c r="A398" s="11" t="s">
        <v>443</v>
      </c>
      <c r="B398">
        <v>1.4473499999999999</v>
      </c>
      <c r="C398">
        <v>146.63585699999999</v>
      </c>
      <c r="D398">
        <v>0.50688999999999995</v>
      </c>
      <c r="E398">
        <v>51.224868999999998</v>
      </c>
      <c r="F398">
        <v>982224</v>
      </c>
      <c r="G398">
        <v>343996</v>
      </c>
      <c r="H398">
        <v>1126424</v>
      </c>
      <c r="I398">
        <v>168119837</v>
      </c>
      <c r="J398" s="24" t="s">
        <v>139</v>
      </c>
      <c r="K398" s="24" t="s">
        <v>690</v>
      </c>
      <c r="L398" s="24" t="s">
        <v>42</v>
      </c>
    </row>
    <row r="399" spans="1:12" x14ac:dyDescent="0.2">
      <c r="A399" s="11" t="s">
        <v>444</v>
      </c>
      <c r="B399">
        <v>47.390940000000001</v>
      </c>
      <c r="C399">
        <v>4808.0386070000004</v>
      </c>
      <c r="D399">
        <v>3.0318299999999998</v>
      </c>
      <c r="E399">
        <v>307.29537399999998</v>
      </c>
      <c r="F399">
        <v>32161092</v>
      </c>
      <c r="G399">
        <v>2057504</v>
      </c>
      <c r="H399">
        <v>34171376</v>
      </c>
      <c r="I399">
        <v>5108306427</v>
      </c>
      <c r="J399" s="24" t="s">
        <v>139</v>
      </c>
      <c r="K399" s="24" t="s">
        <v>691</v>
      </c>
      <c r="L399" s="24" t="s">
        <v>42</v>
      </c>
    </row>
    <row r="400" spans="1:12" x14ac:dyDescent="0.2">
      <c r="A400" s="11" t="s">
        <v>445</v>
      </c>
      <c r="B400">
        <v>0.45382</v>
      </c>
      <c r="C400">
        <v>45.482636999999997</v>
      </c>
      <c r="D400">
        <v>0.33167999999999997</v>
      </c>
      <c r="E400">
        <v>33.338405999999999</v>
      </c>
      <c r="F400">
        <v>307976</v>
      </c>
      <c r="G400">
        <v>225092</v>
      </c>
      <c r="H400">
        <v>533068</v>
      </c>
      <c r="I400">
        <v>78821043</v>
      </c>
      <c r="J400" s="24" t="s">
        <v>139</v>
      </c>
      <c r="K400" s="24" t="s">
        <v>692</v>
      </c>
      <c r="L400" s="24" t="s">
        <v>42</v>
      </c>
    </row>
    <row r="401" spans="1:12" x14ac:dyDescent="0.2">
      <c r="A401" s="11" t="s">
        <v>446</v>
      </c>
      <c r="B401">
        <v>33.568800000000003</v>
      </c>
      <c r="C401">
        <v>3396.000297</v>
      </c>
      <c r="D401">
        <v>3.1222099999999999</v>
      </c>
      <c r="E401">
        <v>316.312341</v>
      </c>
      <c r="F401">
        <v>22780922</v>
      </c>
      <c r="G401">
        <v>2118836</v>
      </c>
      <c r="H401">
        <v>22794830</v>
      </c>
      <c r="I401">
        <v>3398029438</v>
      </c>
      <c r="J401" s="24" t="s">
        <v>139</v>
      </c>
      <c r="K401" s="24" t="s">
        <v>694</v>
      </c>
      <c r="L401" s="24" t="s">
        <v>42</v>
      </c>
    </row>
    <row r="402" spans="1:12" x14ac:dyDescent="0.2">
      <c r="A402" s="11" t="s">
        <v>447</v>
      </c>
      <c r="B402">
        <v>0.15856999999999999</v>
      </c>
      <c r="C402">
        <v>10.917562999999999</v>
      </c>
      <c r="D402">
        <v>0.18040999999999999</v>
      </c>
      <c r="E402">
        <v>12.498225</v>
      </c>
      <c r="F402">
        <v>73900</v>
      </c>
      <c r="G402">
        <v>84078</v>
      </c>
      <c r="H402">
        <v>81194</v>
      </c>
      <c r="I402">
        <v>12005480</v>
      </c>
      <c r="J402" s="24" t="s">
        <v>139</v>
      </c>
      <c r="K402" s="24" t="s">
        <v>689</v>
      </c>
      <c r="L402" s="24" t="s">
        <v>18</v>
      </c>
    </row>
    <row r="403" spans="1:12" x14ac:dyDescent="0.2">
      <c r="A403" s="11" t="s">
        <v>448</v>
      </c>
      <c r="B403">
        <v>1.20458</v>
      </c>
      <c r="C403">
        <v>83.789339999999996</v>
      </c>
      <c r="D403">
        <v>0.40511000000000003</v>
      </c>
      <c r="E403">
        <v>28.149820999999999</v>
      </c>
      <c r="F403">
        <v>561374</v>
      </c>
      <c r="G403">
        <v>188796</v>
      </c>
      <c r="H403">
        <v>642270</v>
      </c>
      <c r="I403">
        <v>95852377</v>
      </c>
      <c r="J403" s="24" t="s">
        <v>139</v>
      </c>
      <c r="K403" s="24" t="s">
        <v>690</v>
      </c>
      <c r="L403" s="24" t="s">
        <v>18</v>
      </c>
    </row>
    <row r="404" spans="1:12" x14ac:dyDescent="0.2">
      <c r="A404" s="11" t="s">
        <v>449</v>
      </c>
      <c r="B404">
        <v>32.13212</v>
      </c>
      <c r="C404">
        <v>2236.5412809999998</v>
      </c>
      <c r="D404">
        <v>2.1470799999999999</v>
      </c>
      <c r="E404">
        <v>149.24413300000001</v>
      </c>
      <c r="F404">
        <v>14974630</v>
      </c>
      <c r="G404">
        <v>1000610</v>
      </c>
      <c r="H404">
        <v>15950246</v>
      </c>
      <c r="I404">
        <v>2382088010</v>
      </c>
      <c r="J404" s="24" t="s">
        <v>139</v>
      </c>
      <c r="K404" s="24" t="s">
        <v>691</v>
      </c>
      <c r="L404" s="24" t="s">
        <v>18</v>
      </c>
    </row>
    <row r="405" spans="1:12" x14ac:dyDescent="0.2">
      <c r="A405" s="11" t="s">
        <v>450</v>
      </c>
      <c r="B405">
        <v>0.31989000000000001</v>
      </c>
      <c r="C405">
        <v>22.019213000000001</v>
      </c>
      <c r="D405">
        <v>0.27272000000000002</v>
      </c>
      <c r="E405">
        <v>18.877769000000001</v>
      </c>
      <c r="F405">
        <v>149080</v>
      </c>
      <c r="G405">
        <v>127096</v>
      </c>
      <c r="H405">
        <v>276176</v>
      </c>
      <c r="I405">
        <v>40896982</v>
      </c>
      <c r="J405" s="24" t="s">
        <v>139</v>
      </c>
      <c r="K405" s="24" t="s">
        <v>692</v>
      </c>
      <c r="L405" s="24" t="s">
        <v>18</v>
      </c>
    </row>
    <row r="406" spans="1:12" x14ac:dyDescent="0.2">
      <c r="A406" s="11" t="s">
        <v>451</v>
      </c>
      <c r="B406">
        <v>43.882730000000002</v>
      </c>
      <c r="C406">
        <v>3047.916694</v>
      </c>
      <c r="D406">
        <v>2.2242600000000001</v>
      </c>
      <c r="E406">
        <v>154.58820299999999</v>
      </c>
      <c r="F406">
        <v>20450802</v>
      </c>
      <c r="G406">
        <v>1036578</v>
      </c>
      <c r="H406">
        <v>20459076</v>
      </c>
      <c r="I406">
        <v>3049145296</v>
      </c>
      <c r="J406" s="24" t="s">
        <v>139</v>
      </c>
      <c r="K406" s="24" t="s">
        <v>694</v>
      </c>
      <c r="L406" s="24" t="s">
        <v>18</v>
      </c>
    </row>
    <row r="407" spans="1:12" x14ac:dyDescent="0.2">
      <c r="A407" s="11" t="s">
        <v>452</v>
      </c>
      <c r="B407">
        <v>0.17915</v>
      </c>
      <c r="C407">
        <v>15.964964999999999</v>
      </c>
      <c r="D407">
        <v>0.17884</v>
      </c>
      <c r="E407">
        <v>16.041426000000001</v>
      </c>
      <c r="F407">
        <v>108998</v>
      </c>
      <c r="G407">
        <v>108806</v>
      </c>
      <c r="H407">
        <v>119144</v>
      </c>
      <c r="I407">
        <v>17475183</v>
      </c>
      <c r="J407" s="24" t="s">
        <v>139</v>
      </c>
      <c r="K407" s="24" t="s">
        <v>689</v>
      </c>
      <c r="L407" s="24" t="s">
        <v>18</v>
      </c>
    </row>
    <row r="408" spans="1:12" x14ac:dyDescent="0.2">
      <c r="A408" s="11" t="s">
        <v>453</v>
      </c>
      <c r="B408">
        <v>1.60619</v>
      </c>
      <c r="C408">
        <v>145.99738500000001</v>
      </c>
      <c r="D408">
        <v>0.52171999999999996</v>
      </c>
      <c r="E408">
        <v>47.223073999999997</v>
      </c>
      <c r="F408">
        <v>977210</v>
      </c>
      <c r="G408">
        <v>317416</v>
      </c>
      <c r="H408">
        <v>1116170</v>
      </c>
      <c r="I408">
        <v>166674180</v>
      </c>
      <c r="J408" s="24" t="s">
        <v>139</v>
      </c>
      <c r="K408" s="24" t="s">
        <v>690</v>
      </c>
      <c r="L408" s="24" t="s">
        <v>18</v>
      </c>
    </row>
    <row r="409" spans="1:12" x14ac:dyDescent="0.2">
      <c r="A409" s="11" t="s">
        <v>454</v>
      </c>
      <c r="B409">
        <v>41.647779999999997</v>
      </c>
      <c r="C409">
        <v>3788.4030889999999</v>
      </c>
      <c r="D409">
        <v>2.7614299999999998</v>
      </c>
      <c r="E409">
        <v>250.83160000000001</v>
      </c>
      <c r="F409">
        <v>25338604</v>
      </c>
      <c r="G409">
        <v>1680062</v>
      </c>
      <c r="H409">
        <v>26968822</v>
      </c>
      <c r="I409">
        <v>4031841337</v>
      </c>
      <c r="J409" s="24" t="s">
        <v>139</v>
      </c>
      <c r="K409" s="24" t="s">
        <v>691</v>
      </c>
      <c r="L409" s="24" t="s">
        <v>18</v>
      </c>
    </row>
    <row r="410" spans="1:12" x14ac:dyDescent="0.2">
      <c r="A410" s="11" t="s">
        <v>455</v>
      </c>
      <c r="B410">
        <v>0.46000999999999997</v>
      </c>
      <c r="C410">
        <v>41.374282000000001</v>
      </c>
      <c r="D410">
        <v>0.34744000000000003</v>
      </c>
      <c r="E410">
        <v>31.286583</v>
      </c>
      <c r="F410">
        <v>279870</v>
      </c>
      <c r="G410">
        <v>211386</v>
      </c>
      <c r="H410">
        <v>491256</v>
      </c>
      <c r="I410">
        <v>72660865</v>
      </c>
      <c r="J410" s="24" t="s">
        <v>139</v>
      </c>
      <c r="K410" s="24" t="s">
        <v>692</v>
      </c>
      <c r="L410" s="24" t="s">
        <v>18</v>
      </c>
    </row>
    <row r="411" spans="1:12" x14ac:dyDescent="0.2">
      <c r="A411" s="11" t="s">
        <v>456</v>
      </c>
      <c r="B411">
        <v>36.858139999999999</v>
      </c>
      <c r="C411">
        <v>3338.452581</v>
      </c>
      <c r="D411">
        <v>2.8468300000000002</v>
      </c>
      <c r="E411">
        <v>258.403457</v>
      </c>
      <c r="F411">
        <v>22424576</v>
      </c>
      <c r="G411">
        <v>1732016</v>
      </c>
      <c r="H411">
        <v>22435506</v>
      </c>
      <c r="I411">
        <v>3340048862</v>
      </c>
      <c r="J411" s="24" t="s">
        <v>139</v>
      </c>
      <c r="K411" s="24" t="s">
        <v>694</v>
      </c>
      <c r="L411" s="24" t="s">
        <v>18</v>
      </c>
    </row>
    <row r="412" spans="1:12" x14ac:dyDescent="0.2">
      <c r="A412" s="11" t="s">
        <v>457</v>
      </c>
      <c r="B412">
        <v>0.17863999999999999</v>
      </c>
      <c r="C412">
        <v>14.211722999999999</v>
      </c>
      <c r="D412">
        <v>0.17751</v>
      </c>
      <c r="E412">
        <v>14.261150000000001</v>
      </c>
      <c r="F412">
        <v>97254</v>
      </c>
      <c r="G412">
        <v>96636</v>
      </c>
      <c r="H412">
        <v>108214</v>
      </c>
      <c r="I412">
        <v>15840513</v>
      </c>
      <c r="J412" s="24" t="s">
        <v>139</v>
      </c>
      <c r="K412" s="24" t="s">
        <v>689</v>
      </c>
      <c r="L412" s="24" t="s">
        <v>18</v>
      </c>
    </row>
    <row r="413" spans="1:12" x14ac:dyDescent="0.2">
      <c r="A413" s="11" t="s">
        <v>458</v>
      </c>
      <c r="B413">
        <v>1.5240899999999999</v>
      </c>
      <c r="C413">
        <v>123.86279999999999</v>
      </c>
      <c r="D413">
        <v>0.56738999999999995</v>
      </c>
      <c r="E413">
        <v>46.053173999999999</v>
      </c>
      <c r="F413">
        <v>829714</v>
      </c>
      <c r="G413">
        <v>308888</v>
      </c>
      <c r="H413">
        <v>966758</v>
      </c>
      <c r="I413">
        <v>144305872</v>
      </c>
      <c r="J413" s="24" t="s">
        <v>139</v>
      </c>
      <c r="K413" s="24" t="s">
        <v>690</v>
      </c>
      <c r="L413" s="24" t="s">
        <v>18</v>
      </c>
    </row>
    <row r="414" spans="1:12" x14ac:dyDescent="0.2">
      <c r="A414" s="11" t="s">
        <v>459</v>
      </c>
      <c r="B414">
        <v>44.835450000000002</v>
      </c>
      <c r="C414">
        <v>3648.3410909999998</v>
      </c>
      <c r="D414">
        <v>3.1192700000000002</v>
      </c>
      <c r="E414">
        <v>253.56903700000001</v>
      </c>
      <c r="F414">
        <v>24408368</v>
      </c>
      <c r="G414">
        <v>1698128</v>
      </c>
      <c r="H414">
        <v>26066072</v>
      </c>
      <c r="I414">
        <v>3895898837</v>
      </c>
      <c r="J414" s="24" t="s">
        <v>139</v>
      </c>
      <c r="K414" s="24" t="s">
        <v>691</v>
      </c>
      <c r="L414" s="24" t="s">
        <v>18</v>
      </c>
    </row>
    <row r="415" spans="1:12" x14ac:dyDescent="0.2">
      <c r="A415" s="11" t="s">
        <v>460</v>
      </c>
      <c r="B415">
        <v>0.45932000000000001</v>
      </c>
      <c r="C415">
        <v>36.829742000000003</v>
      </c>
      <c r="D415">
        <v>0.33992</v>
      </c>
      <c r="E415">
        <v>27.437498000000001</v>
      </c>
      <c r="F415">
        <v>250052</v>
      </c>
      <c r="G415">
        <v>185054</v>
      </c>
      <c r="H415">
        <v>435106</v>
      </c>
      <c r="I415">
        <v>64267240</v>
      </c>
      <c r="J415" s="24" t="s">
        <v>139</v>
      </c>
      <c r="K415" s="24" t="s">
        <v>692</v>
      </c>
      <c r="L415" s="24" t="s">
        <v>18</v>
      </c>
    </row>
    <row r="416" spans="1:12" x14ac:dyDescent="0.2">
      <c r="A416" s="11" t="s">
        <v>461</v>
      </c>
      <c r="B416">
        <v>35.376069999999999</v>
      </c>
      <c r="C416">
        <v>2869.9683580000001</v>
      </c>
      <c r="D416">
        <v>3.2333500000000002</v>
      </c>
      <c r="E416">
        <v>262.75251500000002</v>
      </c>
      <c r="F416">
        <v>19258694</v>
      </c>
      <c r="G416">
        <v>1760230</v>
      </c>
      <c r="H416">
        <v>19270344</v>
      </c>
      <c r="I416">
        <v>2871687776</v>
      </c>
      <c r="J416" s="24" t="s">
        <v>139</v>
      </c>
      <c r="K416" s="24" t="s">
        <v>694</v>
      </c>
      <c r="L416" s="24" t="s">
        <v>18</v>
      </c>
    </row>
    <row r="417" spans="1:12" x14ac:dyDescent="0.2">
      <c r="A417" s="11" t="s">
        <v>462</v>
      </c>
      <c r="B417">
        <v>0.17837</v>
      </c>
      <c r="C417">
        <v>13.940931000000001</v>
      </c>
      <c r="D417">
        <v>0.17766999999999999</v>
      </c>
      <c r="E417">
        <v>14.005549</v>
      </c>
      <c r="F417">
        <v>95264</v>
      </c>
      <c r="G417">
        <v>94892</v>
      </c>
      <c r="H417">
        <v>105434</v>
      </c>
      <c r="I417">
        <v>15452403</v>
      </c>
      <c r="J417" s="24" t="s">
        <v>139</v>
      </c>
      <c r="K417" s="24" t="s">
        <v>689</v>
      </c>
      <c r="L417" s="24" t="s">
        <v>18</v>
      </c>
    </row>
    <row r="418" spans="1:12" x14ac:dyDescent="0.2">
      <c r="A418" s="11" t="s">
        <v>463</v>
      </c>
      <c r="B418">
        <v>1.5593900000000001</v>
      </c>
      <c r="C418">
        <v>124.465912</v>
      </c>
      <c r="D418">
        <v>0.50538000000000005</v>
      </c>
      <c r="E418">
        <v>40.234124000000001</v>
      </c>
      <c r="F418">
        <v>832860</v>
      </c>
      <c r="G418">
        <v>269922</v>
      </c>
      <c r="H418">
        <v>954810</v>
      </c>
      <c r="I418">
        <v>142642258</v>
      </c>
      <c r="J418" s="24" t="s">
        <v>139</v>
      </c>
      <c r="K418" s="24" t="s">
        <v>690</v>
      </c>
      <c r="L418" s="24" t="s">
        <v>18</v>
      </c>
    </row>
    <row r="419" spans="1:12" x14ac:dyDescent="0.2">
      <c r="A419" s="11" t="s">
        <v>464</v>
      </c>
      <c r="B419">
        <v>33.603560000000002</v>
      </c>
      <c r="C419">
        <v>2683.8742619999998</v>
      </c>
      <c r="D419">
        <v>2.9278900000000001</v>
      </c>
      <c r="E419">
        <v>233.671423</v>
      </c>
      <c r="F419">
        <v>17947402</v>
      </c>
      <c r="G419">
        <v>1563766</v>
      </c>
      <c r="H419">
        <v>19468956</v>
      </c>
      <c r="I419">
        <v>2911255633</v>
      </c>
      <c r="J419" s="24" t="s">
        <v>139</v>
      </c>
      <c r="K419" s="24" t="s">
        <v>691</v>
      </c>
      <c r="L419" s="24" t="s">
        <v>18</v>
      </c>
    </row>
    <row r="420" spans="1:12" x14ac:dyDescent="0.2">
      <c r="A420" s="11" t="s">
        <v>465</v>
      </c>
      <c r="B420">
        <v>0.54437000000000002</v>
      </c>
      <c r="C420">
        <v>43.015168000000003</v>
      </c>
      <c r="D420">
        <v>0.33228999999999997</v>
      </c>
      <c r="E420">
        <v>26.322099999999999</v>
      </c>
      <c r="F420">
        <v>290746</v>
      </c>
      <c r="G420">
        <v>177476</v>
      </c>
      <c r="H420">
        <v>468222</v>
      </c>
      <c r="I420">
        <v>69337268</v>
      </c>
      <c r="J420" s="24" t="s">
        <v>139</v>
      </c>
      <c r="K420" s="24" t="s">
        <v>692</v>
      </c>
      <c r="L420" s="24" t="s">
        <v>18</v>
      </c>
    </row>
    <row r="421" spans="1:12" x14ac:dyDescent="0.2">
      <c r="A421" s="11" t="s">
        <v>466</v>
      </c>
      <c r="B421">
        <v>45.877330000000001</v>
      </c>
      <c r="C421">
        <v>3654.869526</v>
      </c>
      <c r="D421">
        <v>3.0238999999999998</v>
      </c>
      <c r="E421">
        <v>241.21469500000001</v>
      </c>
      <c r="F421">
        <v>24502732</v>
      </c>
      <c r="G421">
        <v>1615044</v>
      </c>
      <c r="H421">
        <v>24513474</v>
      </c>
      <c r="I421">
        <v>3656454066</v>
      </c>
      <c r="J421" s="24" t="s">
        <v>139</v>
      </c>
      <c r="K421" s="24" t="s">
        <v>694</v>
      </c>
      <c r="L421" s="24" t="s">
        <v>18</v>
      </c>
    </row>
    <row r="422" spans="1:12" x14ac:dyDescent="0.2">
      <c r="A422" s="11" t="s">
        <v>467</v>
      </c>
      <c r="B422">
        <v>0.12958</v>
      </c>
      <c r="C422">
        <v>10.154837000000001</v>
      </c>
      <c r="D422">
        <v>0.13277</v>
      </c>
      <c r="E422">
        <v>10.48462</v>
      </c>
      <c r="F422">
        <v>69398</v>
      </c>
      <c r="G422">
        <v>71106</v>
      </c>
      <c r="H422">
        <v>76922</v>
      </c>
      <c r="I422">
        <v>11274146</v>
      </c>
      <c r="J422" s="24" t="s">
        <v>139</v>
      </c>
      <c r="K422" s="24" t="s">
        <v>689</v>
      </c>
      <c r="L422" s="24" t="s">
        <v>18</v>
      </c>
    </row>
    <row r="423" spans="1:12" x14ac:dyDescent="0.2">
      <c r="A423" s="11" t="s">
        <v>468</v>
      </c>
      <c r="B423">
        <v>1.1863900000000001</v>
      </c>
      <c r="C423">
        <v>94.852372000000003</v>
      </c>
      <c r="D423">
        <v>0.38733000000000001</v>
      </c>
      <c r="E423">
        <v>30.89845</v>
      </c>
      <c r="F423">
        <v>635384</v>
      </c>
      <c r="G423">
        <v>207438</v>
      </c>
      <c r="H423">
        <v>724428</v>
      </c>
      <c r="I423">
        <v>108120455</v>
      </c>
      <c r="J423" s="24" t="s">
        <v>139</v>
      </c>
      <c r="K423" s="24" t="s">
        <v>690</v>
      </c>
      <c r="L423" s="24" t="s">
        <v>18</v>
      </c>
    </row>
    <row r="424" spans="1:12" x14ac:dyDescent="0.2">
      <c r="A424" s="11" t="s">
        <v>469</v>
      </c>
      <c r="B424">
        <v>46.71848</v>
      </c>
      <c r="C424">
        <v>3739.9148110000001</v>
      </c>
      <c r="D424">
        <v>2.6820599999999999</v>
      </c>
      <c r="E424">
        <v>214.42022800000001</v>
      </c>
      <c r="F424">
        <v>25020538</v>
      </c>
      <c r="G424">
        <v>1436406</v>
      </c>
      <c r="H424">
        <v>26424570</v>
      </c>
      <c r="I424">
        <v>3949526446</v>
      </c>
      <c r="J424" s="24" t="s">
        <v>139</v>
      </c>
      <c r="K424" s="24" t="s">
        <v>691</v>
      </c>
      <c r="L424" s="24" t="s">
        <v>18</v>
      </c>
    </row>
    <row r="425" spans="1:12" x14ac:dyDescent="0.2">
      <c r="A425" s="11" t="s">
        <v>470</v>
      </c>
      <c r="B425">
        <v>0.32738</v>
      </c>
      <c r="C425">
        <v>25.829438</v>
      </c>
      <c r="D425">
        <v>0.24446000000000001</v>
      </c>
      <c r="E425">
        <v>19.388856000000001</v>
      </c>
      <c r="F425">
        <v>175330</v>
      </c>
      <c r="G425">
        <v>130922</v>
      </c>
      <c r="H425">
        <v>306252</v>
      </c>
      <c r="I425">
        <v>45218294</v>
      </c>
      <c r="J425" s="24" t="s">
        <v>139</v>
      </c>
      <c r="K425" s="24" t="s">
        <v>692</v>
      </c>
      <c r="L425" s="24" t="s">
        <v>18</v>
      </c>
    </row>
    <row r="426" spans="1:12" x14ac:dyDescent="0.2">
      <c r="A426" s="11" t="s">
        <v>471</v>
      </c>
      <c r="B426">
        <v>33.89667</v>
      </c>
      <c r="C426">
        <v>2706.0903990000002</v>
      </c>
      <c r="D426">
        <v>2.7309199999999998</v>
      </c>
      <c r="E426">
        <v>218.253694</v>
      </c>
      <c r="F426">
        <v>18153694</v>
      </c>
      <c r="G426">
        <v>1462570</v>
      </c>
      <c r="H426">
        <v>18162006</v>
      </c>
      <c r="I426">
        <v>2707311422</v>
      </c>
      <c r="J426" s="24" t="s">
        <v>139</v>
      </c>
      <c r="K426" s="24" t="s">
        <v>694</v>
      </c>
      <c r="L426" s="24" t="s">
        <v>18</v>
      </c>
    </row>
    <row r="427" spans="1:12" x14ac:dyDescent="0.2">
      <c r="A427" s="11" t="s">
        <v>472</v>
      </c>
      <c r="B427">
        <v>24.00423</v>
      </c>
      <c r="C427">
        <v>2346.9962690000002</v>
      </c>
      <c r="D427">
        <v>0.19314000000000001</v>
      </c>
      <c r="E427">
        <v>18.620097999999999</v>
      </c>
      <c r="F427">
        <v>15715120</v>
      </c>
      <c r="G427">
        <v>126446</v>
      </c>
      <c r="H427">
        <v>15715120</v>
      </c>
      <c r="I427">
        <v>2346996269</v>
      </c>
      <c r="J427" s="24" t="s">
        <v>226</v>
      </c>
      <c r="K427" s="24" t="s">
        <v>689</v>
      </c>
      <c r="L427" s="24" t="s">
        <v>18</v>
      </c>
    </row>
    <row r="428" spans="1:12" x14ac:dyDescent="0.2">
      <c r="A428" s="11" t="s">
        <v>473</v>
      </c>
      <c r="B428">
        <v>0.16941000000000001</v>
      </c>
      <c r="C428">
        <v>16.413035000000001</v>
      </c>
      <c r="D428">
        <v>0.15645000000000001</v>
      </c>
      <c r="E428">
        <v>15.082447999999999</v>
      </c>
      <c r="F428">
        <v>110908</v>
      </c>
      <c r="G428">
        <v>102426</v>
      </c>
      <c r="H428">
        <v>163548</v>
      </c>
      <c r="I428">
        <v>24175548</v>
      </c>
      <c r="J428" s="24" t="s">
        <v>226</v>
      </c>
      <c r="K428" s="24" t="s">
        <v>690</v>
      </c>
      <c r="L428" s="24" t="s">
        <v>18</v>
      </c>
    </row>
    <row r="429" spans="1:12" x14ac:dyDescent="0.2">
      <c r="A429" s="11" t="s">
        <v>474</v>
      </c>
      <c r="B429">
        <v>4.8840000000000001E-2</v>
      </c>
      <c r="C429">
        <v>4.7422909999999998</v>
      </c>
      <c r="D429">
        <v>2.5600000000000001E-2</v>
      </c>
      <c r="E429">
        <v>2.4531640000000001</v>
      </c>
      <c r="F429">
        <v>31976</v>
      </c>
      <c r="G429">
        <v>16762</v>
      </c>
      <c r="H429">
        <v>37534</v>
      </c>
      <c r="I429">
        <v>5550475</v>
      </c>
      <c r="J429" s="24" t="s">
        <v>226</v>
      </c>
      <c r="K429" s="24" t="s">
        <v>691</v>
      </c>
      <c r="L429" s="24" t="s">
        <v>18</v>
      </c>
    </row>
    <row r="430" spans="1:12" x14ac:dyDescent="0.2">
      <c r="A430" s="11" t="s">
        <v>475</v>
      </c>
      <c r="B430">
        <v>0.37052000000000002</v>
      </c>
      <c r="C430">
        <v>36.031903</v>
      </c>
      <c r="D430">
        <v>0.13774</v>
      </c>
      <c r="E430">
        <v>13.279287</v>
      </c>
      <c r="F430">
        <v>242574</v>
      </c>
      <c r="G430">
        <v>90176</v>
      </c>
      <c r="H430">
        <v>332750</v>
      </c>
      <c r="I430">
        <v>49311190</v>
      </c>
      <c r="J430" s="24" t="s">
        <v>226</v>
      </c>
      <c r="K430" s="24" t="s">
        <v>692</v>
      </c>
      <c r="L430" s="24" t="s">
        <v>18</v>
      </c>
    </row>
    <row r="431" spans="1:12" x14ac:dyDescent="0.2">
      <c r="A431" s="11" t="s">
        <v>476</v>
      </c>
      <c r="B431">
        <v>41.068950000000001</v>
      </c>
      <c r="C431">
        <v>4016.1082580000002</v>
      </c>
      <c r="D431">
        <v>3.4259999999999999E-2</v>
      </c>
      <c r="E431">
        <v>3.3194919999999999</v>
      </c>
      <c r="F431">
        <v>26887072</v>
      </c>
      <c r="G431">
        <v>22432</v>
      </c>
      <c r="H431">
        <v>26907996</v>
      </c>
      <c r="I431">
        <v>4019224095</v>
      </c>
      <c r="J431" s="24" t="s">
        <v>226</v>
      </c>
      <c r="K431" s="24" t="s">
        <v>694</v>
      </c>
      <c r="L431" s="24" t="s">
        <v>42</v>
      </c>
    </row>
    <row r="432" spans="1:12" x14ac:dyDescent="0.2">
      <c r="A432" s="11" t="s">
        <v>477</v>
      </c>
      <c r="B432">
        <v>9.7339199999999995</v>
      </c>
      <c r="C432">
        <v>867.25749399999995</v>
      </c>
      <c r="D432">
        <v>0.95274000000000003</v>
      </c>
      <c r="E432">
        <v>83.613259999999997</v>
      </c>
      <c r="F432">
        <v>5827972</v>
      </c>
      <c r="G432">
        <v>570434</v>
      </c>
      <c r="H432">
        <v>5827972</v>
      </c>
      <c r="I432">
        <v>867257494</v>
      </c>
      <c r="J432" s="24" t="s">
        <v>226</v>
      </c>
      <c r="K432" s="24" t="s">
        <v>689</v>
      </c>
      <c r="L432" s="24" t="s">
        <v>42</v>
      </c>
    </row>
    <row r="433" spans="1:12" x14ac:dyDescent="0.2">
      <c r="A433" s="11" t="s">
        <v>478</v>
      </c>
      <c r="B433">
        <v>1.3067</v>
      </c>
      <c r="C433">
        <v>115.84001000000001</v>
      </c>
      <c r="D433">
        <v>0.97057000000000004</v>
      </c>
      <c r="E433">
        <v>85.490562999999995</v>
      </c>
      <c r="F433">
        <v>782356</v>
      </c>
      <c r="G433">
        <v>581110</v>
      </c>
      <c r="H433">
        <v>1058238</v>
      </c>
      <c r="I433">
        <v>156351020</v>
      </c>
      <c r="J433" s="24" t="s">
        <v>226</v>
      </c>
      <c r="K433" s="24" t="s">
        <v>690</v>
      </c>
      <c r="L433" s="24" t="s">
        <v>42</v>
      </c>
    </row>
    <row r="434" spans="1:12" x14ac:dyDescent="0.2">
      <c r="A434" s="11" t="s">
        <v>479</v>
      </c>
      <c r="B434">
        <v>2.861E-2</v>
      </c>
      <c r="C434">
        <v>2.538243</v>
      </c>
      <c r="D434">
        <v>1.2789999999999999E-2</v>
      </c>
      <c r="E434">
        <v>1.126528</v>
      </c>
      <c r="F434">
        <v>17130</v>
      </c>
      <c r="G434">
        <v>7656</v>
      </c>
      <c r="H434">
        <v>22422</v>
      </c>
      <c r="I434">
        <v>3322322</v>
      </c>
      <c r="J434" s="24" t="s">
        <v>226</v>
      </c>
      <c r="K434" s="24" t="s">
        <v>691</v>
      </c>
      <c r="L434" s="24" t="s">
        <v>42</v>
      </c>
    </row>
    <row r="435" spans="1:12" x14ac:dyDescent="0.2">
      <c r="A435" s="11" t="s">
        <v>480</v>
      </c>
      <c r="B435">
        <v>2.0964700000000001</v>
      </c>
      <c r="C435">
        <v>186.59615500000001</v>
      </c>
      <c r="D435">
        <v>0.69594</v>
      </c>
      <c r="E435">
        <v>61.287545000000001</v>
      </c>
      <c r="F435">
        <v>1255216</v>
      </c>
      <c r="G435">
        <v>416680</v>
      </c>
      <c r="H435">
        <v>1671896</v>
      </c>
      <c r="I435">
        <v>247883700</v>
      </c>
      <c r="J435" s="24" t="s">
        <v>226</v>
      </c>
      <c r="K435" s="24" t="s">
        <v>692</v>
      </c>
      <c r="L435" s="24" t="s">
        <v>42</v>
      </c>
    </row>
    <row r="436" spans="1:12" x14ac:dyDescent="0.2">
      <c r="A436" s="11" t="s">
        <v>481</v>
      </c>
      <c r="B436">
        <v>44.718179999999997</v>
      </c>
      <c r="C436">
        <v>3993.2939329999999</v>
      </c>
      <c r="D436">
        <v>3.9949999999999999E-2</v>
      </c>
      <c r="E436">
        <v>3.5681590000000001</v>
      </c>
      <c r="F436">
        <v>26774038</v>
      </c>
      <c r="G436">
        <v>23922</v>
      </c>
      <c r="H436">
        <v>26791760</v>
      </c>
      <c r="I436">
        <v>3995941911</v>
      </c>
      <c r="J436" s="24" t="s">
        <v>226</v>
      </c>
      <c r="K436" s="24" t="s">
        <v>694</v>
      </c>
      <c r="L436" s="24" t="s">
        <v>42</v>
      </c>
    </row>
    <row r="437" spans="1:12" x14ac:dyDescent="0.2">
      <c r="A437" s="11" t="s">
        <v>482</v>
      </c>
      <c r="B437">
        <v>15.827500000000001</v>
      </c>
      <c r="C437">
        <v>1321.3224130000001</v>
      </c>
      <c r="D437">
        <v>0.30992999999999998</v>
      </c>
      <c r="E437">
        <v>25.553211000000001</v>
      </c>
      <c r="F437">
        <v>8855148</v>
      </c>
      <c r="G437">
        <v>173402</v>
      </c>
      <c r="H437">
        <v>8855148</v>
      </c>
      <c r="I437">
        <v>1321322413</v>
      </c>
      <c r="J437" s="24" t="s">
        <v>226</v>
      </c>
      <c r="K437" s="24" t="s">
        <v>689</v>
      </c>
      <c r="L437" s="24" t="s">
        <v>42</v>
      </c>
    </row>
    <row r="438" spans="1:12" x14ac:dyDescent="0.2">
      <c r="A438" s="11" t="s">
        <v>483</v>
      </c>
      <c r="B438">
        <v>0.27706999999999998</v>
      </c>
      <c r="C438">
        <v>22.942741000000002</v>
      </c>
      <c r="D438">
        <v>0.27766999999999997</v>
      </c>
      <c r="E438">
        <v>22.894694999999999</v>
      </c>
      <c r="F438">
        <v>155016</v>
      </c>
      <c r="G438">
        <v>155348</v>
      </c>
      <c r="H438">
        <v>232226</v>
      </c>
      <c r="I438">
        <v>34350516</v>
      </c>
      <c r="J438" s="24" t="s">
        <v>226</v>
      </c>
      <c r="K438" s="24" t="s">
        <v>690</v>
      </c>
      <c r="L438" s="24" t="s">
        <v>42</v>
      </c>
    </row>
    <row r="439" spans="1:12" x14ac:dyDescent="0.2">
      <c r="A439" s="11" t="s">
        <v>484</v>
      </c>
      <c r="B439">
        <v>3.4500000000000003E-2</v>
      </c>
      <c r="C439">
        <v>2.857418</v>
      </c>
      <c r="D439">
        <v>1.6109999999999999E-2</v>
      </c>
      <c r="E439">
        <v>1.280036</v>
      </c>
      <c r="F439">
        <v>19302</v>
      </c>
      <c r="G439">
        <v>9014</v>
      </c>
      <c r="H439">
        <v>23676</v>
      </c>
      <c r="I439">
        <v>3489422</v>
      </c>
      <c r="J439" s="24" t="s">
        <v>226</v>
      </c>
      <c r="K439" s="24" t="s">
        <v>691</v>
      </c>
      <c r="L439" s="24" t="s">
        <v>42</v>
      </c>
    </row>
    <row r="440" spans="1:12" x14ac:dyDescent="0.2">
      <c r="A440" s="11" t="s">
        <v>485</v>
      </c>
      <c r="B440">
        <v>0.57604</v>
      </c>
      <c r="C440">
        <v>47.750568999999999</v>
      </c>
      <c r="D440">
        <v>0.21743000000000001</v>
      </c>
      <c r="E440">
        <v>17.898344000000002</v>
      </c>
      <c r="F440">
        <v>322284</v>
      </c>
      <c r="G440">
        <v>121650</v>
      </c>
      <c r="H440">
        <v>443934</v>
      </c>
      <c r="I440">
        <v>65648913</v>
      </c>
      <c r="J440" s="24" t="s">
        <v>226</v>
      </c>
      <c r="K440" s="24" t="s">
        <v>692</v>
      </c>
      <c r="L440" s="24" t="s">
        <v>42</v>
      </c>
    </row>
    <row r="441" spans="1:12" x14ac:dyDescent="0.2">
      <c r="A441" s="11" t="s">
        <v>486</v>
      </c>
      <c r="B441">
        <v>46.647919999999999</v>
      </c>
      <c r="C441">
        <v>3898.1190150000002</v>
      </c>
      <c r="D441">
        <v>3.934E-2</v>
      </c>
      <c r="E441">
        <v>3.2462140000000002</v>
      </c>
      <c r="F441">
        <v>26098520</v>
      </c>
      <c r="G441">
        <v>22010</v>
      </c>
      <c r="H441">
        <v>26117564</v>
      </c>
      <c r="I441">
        <v>3900957739</v>
      </c>
      <c r="J441" s="24" t="s">
        <v>226</v>
      </c>
      <c r="K441" s="24" t="s">
        <v>694</v>
      </c>
      <c r="L441" s="24" t="s">
        <v>42</v>
      </c>
    </row>
    <row r="442" spans="1:12" x14ac:dyDescent="0.2">
      <c r="A442" s="11" t="s">
        <v>487</v>
      </c>
      <c r="B442">
        <v>8.9176099999999998</v>
      </c>
      <c r="C442">
        <v>552.02151100000003</v>
      </c>
      <c r="D442">
        <v>9.16066</v>
      </c>
      <c r="E442">
        <v>568.59543499999995</v>
      </c>
      <c r="F442">
        <v>3700352</v>
      </c>
      <c r="G442">
        <v>3801202</v>
      </c>
      <c r="H442">
        <v>3700352</v>
      </c>
      <c r="I442">
        <v>552021511</v>
      </c>
      <c r="J442" s="24" t="s">
        <v>226</v>
      </c>
      <c r="K442" s="24" t="s">
        <v>689</v>
      </c>
      <c r="L442" s="24" t="s">
        <v>42</v>
      </c>
    </row>
    <row r="443" spans="1:12" x14ac:dyDescent="0.2">
      <c r="A443" s="11" t="s">
        <v>488</v>
      </c>
      <c r="B443">
        <v>3.7013099999999999</v>
      </c>
      <c r="C443">
        <v>229.30960400000001</v>
      </c>
      <c r="D443">
        <v>9.0518400000000003</v>
      </c>
      <c r="E443">
        <v>561.91493800000001</v>
      </c>
      <c r="F443">
        <v>1535852</v>
      </c>
      <c r="G443">
        <v>3756048</v>
      </c>
      <c r="H443">
        <v>3122050</v>
      </c>
      <c r="I443">
        <v>466587592</v>
      </c>
      <c r="J443" s="24" t="s">
        <v>226</v>
      </c>
      <c r="K443" s="24" t="s">
        <v>690</v>
      </c>
      <c r="L443" s="24" t="s">
        <v>42</v>
      </c>
    </row>
    <row r="444" spans="1:12" x14ac:dyDescent="0.2">
      <c r="A444" s="11" t="s">
        <v>489</v>
      </c>
      <c r="B444">
        <v>0.12002</v>
      </c>
      <c r="C444">
        <v>7.3985050000000001</v>
      </c>
      <c r="D444">
        <v>2.0920000000000001E-2</v>
      </c>
      <c r="E444">
        <v>1.275784</v>
      </c>
      <c r="F444">
        <v>49804</v>
      </c>
      <c r="G444">
        <v>8682</v>
      </c>
      <c r="H444">
        <v>57586</v>
      </c>
      <c r="I444">
        <v>8550747</v>
      </c>
      <c r="J444" s="24" t="s">
        <v>226</v>
      </c>
      <c r="K444" s="24" t="s">
        <v>691</v>
      </c>
      <c r="L444" s="24" t="s">
        <v>42</v>
      </c>
    </row>
    <row r="445" spans="1:12" x14ac:dyDescent="0.2">
      <c r="A445" s="11" t="s">
        <v>490</v>
      </c>
      <c r="B445">
        <v>3.4522900000000001</v>
      </c>
      <c r="C445">
        <v>214.05672200000001</v>
      </c>
      <c r="D445">
        <v>6.5625</v>
      </c>
      <c r="E445">
        <v>407.43096300000002</v>
      </c>
      <c r="F445">
        <v>1432524</v>
      </c>
      <c r="G445">
        <v>2723100</v>
      </c>
      <c r="H445">
        <v>4155624</v>
      </c>
      <c r="I445">
        <v>621487685</v>
      </c>
      <c r="J445" s="24" t="s">
        <v>226</v>
      </c>
      <c r="K445" s="24" t="s">
        <v>692</v>
      </c>
      <c r="L445" s="24" t="s">
        <v>42</v>
      </c>
    </row>
    <row r="446" spans="1:12" x14ac:dyDescent="0.2">
      <c r="A446" s="11" t="s">
        <v>491</v>
      </c>
      <c r="B446">
        <v>31.80603</v>
      </c>
      <c r="C446">
        <v>1968.3149490000001</v>
      </c>
      <c r="D446">
        <v>2.691E-2</v>
      </c>
      <c r="E446">
        <v>1.65063</v>
      </c>
      <c r="F446">
        <v>13197872</v>
      </c>
      <c r="G446">
        <v>11166</v>
      </c>
      <c r="H446">
        <v>13204954</v>
      </c>
      <c r="I446">
        <v>1969366163</v>
      </c>
      <c r="J446" s="24" t="s">
        <v>226</v>
      </c>
      <c r="K446" s="24" t="s">
        <v>694</v>
      </c>
      <c r="L446" s="24" t="s">
        <v>42</v>
      </c>
    </row>
    <row r="447" spans="1:12" x14ac:dyDescent="0.2">
      <c r="A447" s="11" t="s">
        <v>492</v>
      </c>
      <c r="B447">
        <v>29.46274</v>
      </c>
      <c r="C447">
        <v>2457.4616070000002</v>
      </c>
      <c r="D447">
        <v>0.94732000000000005</v>
      </c>
      <c r="E447">
        <v>78.261454999999998</v>
      </c>
      <c r="F447">
        <v>16466018</v>
      </c>
      <c r="G447">
        <v>529434</v>
      </c>
      <c r="H447">
        <v>16466018</v>
      </c>
      <c r="I447">
        <v>2457461607</v>
      </c>
      <c r="J447" s="24" t="s">
        <v>226</v>
      </c>
      <c r="K447" s="24" t="s">
        <v>689</v>
      </c>
      <c r="L447" s="24" t="s">
        <v>42</v>
      </c>
    </row>
    <row r="448" spans="1:12" x14ac:dyDescent="0.2">
      <c r="A448" s="11" t="s">
        <v>493</v>
      </c>
      <c r="B448">
        <v>0.88163999999999998</v>
      </c>
      <c r="C448">
        <v>73.042139000000006</v>
      </c>
      <c r="D448">
        <v>0.89027000000000001</v>
      </c>
      <c r="E448">
        <v>73.622399999999999</v>
      </c>
      <c r="F448">
        <v>492726</v>
      </c>
      <c r="G448">
        <v>497548</v>
      </c>
      <c r="H448">
        <v>758784</v>
      </c>
      <c r="I448">
        <v>112427287</v>
      </c>
      <c r="J448" s="24" t="s">
        <v>226</v>
      </c>
      <c r="K448" s="24" t="s">
        <v>690</v>
      </c>
      <c r="L448" s="24" t="s">
        <v>42</v>
      </c>
    </row>
    <row r="449" spans="1:12" x14ac:dyDescent="0.2">
      <c r="A449" s="11" t="s">
        <v>494</v>
      </c>
      <c r="B449">
        <v>6.7460000000000006E-2</v>
      </c>
      <c r="C449">
        <v>5.5977569999999996</v>
      </c>
      <c r="D449">
        <v>3.356E-2</v>
      </c>
      <c r="E449">
        <v>2.7670249999999998</v>
      </c>
      <c r="F449">
        <v>37702</v>
      </c>
      <c r="G449">
        <v>18756</v>
      </c>
      <c r="H449">
        <v>48098</v>
      </c>
      <c r="I449">
        <v>7137264</v>
      </c>
      <c r="J449" s="24" t="s">
        <v>226</v>
      </c>
      <c r="K449" s="24" t="s">
        <v>691</v>
      </c>
      <c r="L449" s="24" t="s">
        <v>42</v>
      </c>
    </row>
    <row r="450" spans="1:12" x14ac:dyDescent="0.2">
      <c r="A450" s="11" t="s">
        <v>495</v>
      </c>
      <c r="B450">
        <v>1.6940999999999999</v>
      </c>
      <c r="C450">
        <v>141.13219699999999</v>
      </c>
      <c r="D450">
        <v>0.64410000000000001</v>
      </c>
      <c r="E450">
        <v>53.271262</v>
      </c>
      <c r="F450">
        <v>946794</v>
      </c>
      <c r="G450">
        <v>359972</v>
      </c>
      <c r="H450">
        <v>1306766</v>
      </c>
      <c r="I450">
        <v>194403459</v>
      </c>
      <c r="J450" s="24" t="s">
        <v>226</v>
      </c>
      <c r="K450" s="24" t="s">
        <v>692</v>
      </c>
      <c r="L450" s="24" t="s">
        <v>42</v>
      </c>
    </row>
    <row r="451" spans="1:12" x14ac:dyDescent="0.2">
      <c r="A451" s="11" t="s">
        <v>496</v>
      </c>
      <c r="B451">
        <v>30.381789999999999</v>
      </c>
      <c r="C451">
        <v>2534.6040090000001</v>
      </c>
      <c r="D451">
        <v>5.4050000000000001E-2</v>
      </c>
      <c r="E451">
        <v>4.4930409999999998</v>
      </c>
      <c r="F451">
        <v>16979654</v>
      </c>
      <c r="G451">
        <v>30206</v>
      </c>
      <c r="H451">
        <v>17006220</v>
      </c>
      <c r="I451">
        <v>2538570958</v>
      </c>
      <c r="J451" s="24" t="s">
        <v>226</v>
      </c>
      <c r="K451" s="24" t="s">
        <v>694</v>
      </c>
      <c r="L451" s="24" t="s">
        <v>18</v>
      </c>
    </row>
    <row r="452" spans="1:12" x14ac:dyDescent="0.2">
      <c r="A452" s="11" t="s">
        <v>497</v>
      </c>
      <c r="B452">
        <v>31.893910000000002</v>
      </c>
      <c r="C452">
        <v>2173.6505000000002</v>
      </c>
      <c r="D452">
        <v>0.68432000000000004</v>
      </c>
      <c r="E452">
        <v>45.936967000000003</v>
      </c>
      <c r="F452">
        <v>14578102</v>
      </c>
      <c r="G452">
        <v>312788</v>
      </c>
      <c r="H452">
        <v>14578102</v>
      </c>
      <c r="I452">
        <v>2173650500</v>
      </c>
      <c r="J452" s="24" t="s">
        <v>226</v>
      </c>
      <c r="K452" s="24" t="s">
        <v>689</v>
      </c>
      <c r="L452" s="24" t="s">
        <v>18</v>
      </c>
    </row>
    <row r="453" spans="1:12" x14ac:dyDescent="0.2">
      <c r="A453" s="11" t="s">
        <v>498</v>
      </c>
      <c r="B453">
        <v>0.83125000000000004</v>
      </c>
      <c r="C453">
        <v>56.241635000000002</v>
      </c>
      <c r="D453">
        <v>0.63385999999999998</v>
      </c>
      <c r="E453">
        <v>42.627833000000003</v>
      </c>
      <c r="F453">
        <v>379950</v>
      </c>
      <c r="G453">
        <v>289726</v>
      </c>
      <c r="H453">
        <v>528640</v>
      </c>
      <c r="I453">
        <v>78078764</v>
      </c>
      <c r="J453" s="24" t="s">
        <v>226</v>
      </c>
      <c r="K453" s="24" t="s">
        <v>690</v>
      </c>
      <c r="L453" s="24" t="s">
        <v>18</v>
      </c>
    </row>
    <row r="454" spans="1:12" x14ac:dyDescent="0.2">
      <c r="A454" s="11" t="s">
        <v>499</v>
      </c>
      <c r="B454">
        <v>6.694E-2</v>
      </c>
      <c r="C454">
        <v>4.5420730000000002</v>
      </c>
      <c r="D454">
        <v>3.9100000000000003E-2</v>
      </c>
      <c r="E454">
        <v>2.641829</v>
      </c>
      <c r="F454">
        <v>30598</v>
      </c>
      <c r="G454">
        <v>17870</v>
      </c>
      <c r="H454">
        <v>40304</v>
      </c>
      <c r="I454">
        <v>5981011</v>
      </c>
      <c r="J454" s="24" t="s">
        <v>226</v>
      </c>
      <c r="K454" s="24" t="s">
        <v>691</v>
      </c>
      <c r="L454" s="24" t="s">
        <v>18</v>
      </c>
    </row>
    <row r="455" spans="1:12" x14ac:dyDescent="0.2">
      <c r="A455" s="11" t="s">
        <v>500</v>
      </c>
      <c r="B455">
        <v>1.3641700000000001</v>
      </c>
      <c r="C455">
        <v>92.697586999999999</v>
      </c>
      <c r="D455">
        <v>0.45318000000000003</v>
      </c>
      <c r="E455">
        <v>30.497789000000001</v>
      </c>
      <c r="F455">
        <v>623534</v>
      </c>
      <c r="G455">
        <v>207140</v>
      </c>
      <c r="H455">
        <v>830674</v>
      </c>
      <c r="I455">
        <v>123195376</v>
      </c>
      <c r="J455" s="24" t="s">
        <v>226</v>
      </c>
      <c r="K455" s="24" t="s">
        <v>692</v>
      </c>
      <c r="L455" s="24" t="s">
        <v>18</v>
      </c>
    </row>
    <row r="456" spans="1:12" x14ac:dyDescent="0.2">
      <c r="A456" s="11" t="s">
        <v>501</v>
      </c>
      <c r="B456">
        <v>29.596039999999999</v>
      </c>
      <c r="C456">
        <v>2017.8784780000001</v>
      </c>
      <c r="D456">
        <v>6.4509999999999998E-2</v>
      </c>
      <c r="E456">
        <v>4.3979090000000003</v>
      </c>
      <c r="F456">
        <v>13527788</v>
      </c>
      <c r="G456">
        <v>29488</v>
      </c>
      <c r="H456">
        <v>13554654</v>
      </c>
      <c r="I456">
        <v>2021892431</v>
      </c>
      <c r="J456" s="24" t="s">
        <v>226</v>
      </c>
      <c r="K456" s="24" t="s">
        <v>694</v>
      </c>
      <c r="L456" s="24" t="s">
        <v>18</v>
      </c>
    </row>
    <row r="457" spans="1:12" x14ac:dyDescent="0.2">
      <c r="A457" s="11" t="s">
        <v>502</v>
      </c>
      <c r="B457">
        <v>13.47841</v>
      </c>
      <c r="C457">
        <v>947.067543</v>
      </c>
      <c r="D457">
        <v>0.61209000000000002</v>
      </c>
      <c r="E457">
        <v>42.295889000000003</v>
      </c>
      <c r="F457">
        <v>6357922</v>
      </c>
      <c r="G457">
        <v>288728</v>
      </c>
      <c r="H457">
        <v>6357922</v>
      </c>
      <c r="I457">
        <v>947067543</v>
      </c>
      <c r="J457" s="24" t="s">
        <v>226</v>
      </c>
      <c r="K457" s="24" t="s">
        <v>689</v>
      </c>
      <c r="L457" s="24" t="s">
        <v>18</v>
      </c>
    </row>
    <row r="458" spans="1:12" x14ac:dyDescent="0.2">
      <c r="A458" s="11" t="s">
        <v>503</v>
      </c>
      <c r="B458">
        <v>0.69381000000000004</v>
      </c>
      <c r="C458">
        <v>48.331305</v>
      </c>
      <c r="D458">
        <v>0.60182999999999998</v>
      </c>
      <c r="E458">
        <v>41.694504999999999</v>
      </c>
      <c r="F458">
        <v>327278</v>
      </c>
      <c r="G458">
        <v>283892</v>
      </c>
      <c r="H458">
        <v>475786</v>
      </c>
      <c r="I458">
        <v>70156041</v>
      </c>
      <c r="J458" s="24" t="s">
        <v>226</v>
      </c>
      <c r="K458" s="24" t="s">
        <v>690</v>
      </c>
      <c r="L458" s="24" t="s">
        <v>18</v>
      </c>
    </row>
    <row r="459" spans="1:12" x14ac:dyDescent="0.2">
      <c r="A459" s="11" t="s">
        <v>504</v>
      </c>
      <c r="B459">
        <v>7.1169999999999997E-2</v>
      </c>
      <c r="C459">
        <v>4.9935689999999999</v>
      </c>
      <c r="D459">
        <v>3.3590000000000002E-2</v>
      </c>
      <c r="E459">
        <v>2.3490639999999998</v>
      </c>
      <c r="F459">
        <v>33572</v>
      </c>
      <c r="G459">
        <v>15846</v>
      </c>
      <c r="H459">
        <v>46448</v>
      </c>
      <c r="I459">
        <v>6908960</v>
      </c>
      <c r="J459" s="24" t="s">
        <v>226</v>
      </c>
      <c r="K459" s="24" t="s">
        <v>691</v>
      </c>
      <c r="L459" s="24" t="s">
        <v>18</v>
      </c>
    </row>
    <row r="460" spans="1:12" x14ac:dyDescent="0.2">
      <c r="A460" s="11" t="s">
        <v>505</v>
      </c>
      <c r="B460">
        <v>0.94552000000000003</v>
      </c>
      <c r="C460">
        <v>66.117677999999998</v>
      </c>
      <c r="D460">
        <v>0.37030999999999997</v>
      </c>
      <c r="E460">
        <v>25.573961000000001</v>
      </c>
      <c r="F460">
        <v>446012</v>
      </c>
      <c r="G460">
        <v>174680</v>
      </c>
      <c r="H460">
        <v>620692</v>
      </c>
      <c r="I460">
        <v>91691639</v>
      </c>
      <c r="J460" s="24" t="s">
        <v>226</v>
      </c>
      <c r="K460" s="24" t="s">
        <v>692</v>
      </c>
      <c r="L460" s="24" t="s">
        <v>18</v>
      </c>
    </row>
    <row r="461" spans="1:12" x14ac:dyDescent="0.2">
      <c r="A461" s="11" t="s">
        <v>506</v>
      </c>
      <c r="B461">
        <v>43.211399999999998</v>
      </c>
      <c r="C461">
        <v>3039.2568259999998</v>
      </c>
      <c r="D461">
        <v>4.4220000000000002E-2</v>
      </c>
      <c r="E461">
        <v>3.113057</v>
      </c>
      <c r="F461">
        <v>20383316</v>
      </c>
      <c r="G461">
        <v>20860</v>
      </c>
      <c r="H461">
        <v>20400952</v>
      </c>
      <c r="I461">
        <v>3041893362</v>
      </c>
      <c r="J461" s="24" t="s">
        <v>226</v>
      </c>
      <c r="K461" s="24" t="s">
        <v>694</v>
      </c>
      <c r="L461" s="24" t="s">
        <v>18</v>
      </c>
    </row>
    <row r="462" spans="1:12" x14ac:dyDescent="0.2">
      <c r="A462" s="11" t="s">
        <v>507</v>
      </c>
      <c r="B462">
        <v>12.99131</v>
      </c>
      <c r="C462">
        <v>1195.517362</v>
      </c>
      <c r="D462">
        <v>1.5849800000000001</v>
      </c>
      <c r="E462">
        <v>143.925634</v>
      </c>
      <c r="F462">
        <v>8027722</v>
      </c>
      <c r="G462">
        <v>979404</v>
      </c>
      <c r="H462">
        <v>8027722</v>
      </c>
      <c r="I462">
        <v>1195517362</v>
      </c>
      <c r="J462" s="24" t="s">
        <v>226</v>
      </c>
      <c r="K462" s="24" t="s">
        <v>689</v>
      </c>
      <c r="L462" s="24" t="s">
        <v>18</v>
      </c>
    </row>
    <row r="463" spans="1:12" x14ac:dyDescent="0.2">
      <c r="A463" s="11" t="s">
        <v>508</v>
      </c>
      <c r="B463">
        <v>1.88937</v>
      </c>
      <c r="C463">
        <v>173.212175</v>
      </c>
      <c r="D463">
        <v>1.6351800000000001</v>
      </c>
      <c r="E463">
        <v>149.02091799999999</v>
      </c>
      <c r="F463">
        <v>1167500</v>
      </c>
      <c r="G463">
        <v>1010424</v>
      </c>
      <c r="H463">
        <v>1610666</v>
      </c>
      <c r="I463">
        <v>238462424</v>
      </c>
      <c r="J463" s="24" t="s">
        <v>226</v>
      </c>
      <c r="K463" s="24" t="s">
        <v>690</v>
      </c>
      <c r="L463" s="24" t="s">
        <v>18</v>
      </c>
    </row>
    <row r="464" spans="1:12" x14ac:dyDescent="0.2">
      <c r="A464" s="11" t="s">
        <v>509</v>
      </c>
      <c r="B464">
        <v>6.3579999999999998E-2</v>
      </c>
      <c r="C464">
        <v>5.8539380000000003</v>
      </c>
      <c r="D464">
        <v>3.1660000000000001E-2</v>
      </c>
      <c r="E464">
        <v>2.9086249999999998</v>
      </c>
      <c r="F464">
        <v>39288</v>
      </c>
      <c r="G464">
        <v>19564</v>
      </c>
      <c r="H464">
        <v>54738</v>
      </c>
      <c r="I464">
        <v>8157309</v>
      </c>
      <c r="J464" s="24" t="s">
        <v>226</v>
      </c>
      <c r="K464" s="24" t="s">
        <v>691</v>
      </c>
      <c r="L464" s="24" t="s">
        <v>18</v>
      </c>
    </row>
    <row r="465" spans="1:12" x14ac:dyDescent="0.2">
      <c r="A465" s="11" t="s">
        <v>510</v>
      </c>
      <c r="B465">
        <v>2.9416500000000001</v>
      </c>
      <c r="C465">
        <v>270.75965100000002</v>
      </c>
      <c r="D465">
        <v>1.20285</v>
      </c>
      <c r="E465">
        <v>109.56671299999999</v>
      </c>
      <c r="F465">
        <v>1817734</v>
      </c>
      <c r="G465">
        <v>743280</v>
      </c>
      <c r="H465">
        <v>2561014</v>
      </c>
      <c r="I465">
        <v>380326364</v>
      </c>
      <c r="J465" s="24" t="s">
        <v>226</v>
      </c>
      <c r="K465" s="24" t="s">
        <v>692</v>
      </c>
      <c r="L465" s="24" t="s">
        <v>18</v>
      </c>
    </row>
    <row r="466" spans="1:12" x14ac:dyDescent="0.2">
      <c r="A466" s="11" t="s">
        <v>511</v>
      </c>
      <c r="B466">
        <v>43.436540000000001</v>
      </c>
      <c r="C466">
        <v>4008.6040939999998</v>
      </c>
      <c r="D466">
        <v>5.5730000000000002E-2</v>
      </c>
      <c r="E466">
        <v>5.1360060000000001</v>
      </c>
      <c r="F466">
        <v>26840750</v>
      </c>
      <c r="G466">
        <v>34440</v>
      </c>
      <c r="H466">
        <v>26866114</v>
      </c>
      <c r="I466">
        <v>4012392326</v>
      </c>
      <c r="J466" s="24" t="s">
        <v>226</v>
      </c>
      <c r="K466" s="24" t="s">
        <v>694</v>
      </c>
      <c r="L466" s="24" t="s">
        <v>18</v>
      </c>
    </row>
    <row r="467" spans="1:12" x14ac:dyDescent="0.2">
      <c r="A467" s="11" t="s">
        <v>512</v>
      </c>
      <c r="B467">
        <v>13.89484</v>
      </c>
      <c r="C467">
        <v>959.53174000000001</v>
      </c>
      <c r="D467">
        <v>5.0961400000000001</v>
      </c>
      <c r="E467">
        <v>353.19088499999998</v>
      </c>
      <c r="F467">
        <v>6445968</v>
      </c>
      <c r="G467">
        <v>2364156</v>
      </c>
      <c r="H467">
        <v>6445968</v>
      </c>
      <c r="I467">
        <v>959531740</v>
      </c>
      <c r="J467" s="24" t="s">
        <v>226</v>
      </c>
      <c r="K467" s="24" t="s">
        <v>689</v>
      </c>
      <c r="L467" s="24" t="s">
        <v>18</v>
      </c>
    </row>
    <row r="468" spans="1:12" x14ac:dyDescent="0.2">
      <c r="A468" s="11" t="s">
        <v>513</v>
      </c>
      <c r="B468">
        <v>1.94648</v>
      </c>
      <c r="C468">
        <v>134.52186800000001</v>
      </c>
      <c r="D468">
        <v>5.0289900000000003</v>
      </c>
      <c r="E468">
        <v>348.59794900000003</v>
      </c>
      <c r="F468">
        <v>902992</v>
      </c>
      <c r="G468">
        <v>2333004</v>
      </c>
      <c r="H468">
        <v>1852514</v>
      </c>
      <c r="I468">
        <v>276293213</v>
      </c>
      <c r="J468" s="24" t="s">
        <v>226</v>
      </c>
      <c r="K468" s="24" t="s">
        <v>690</v>
      </c>
      <c r="L468" s="24" t="s">
        <v>18</v>
      </c>
    </row>
    <row r="469" spans="1:12" x14ac:dyDescent="0.2">
      <c r="A469" s="11" t="s">
        <v>514</v>
      </c>
      <c r="B469">
        <v>4.3569999999999998E-2</v>
      </c>
      <c r="C469">
        <v>2.9938410000000002</v>
      </c>
      <c r="D469">
        <v>1.7610000000000001E-2</v>
      </c>
      <c r="E469">
        <v>1.1944900000000001</v>
      </c>
      <c r="F469">
        <v>20214</v>
      </c>
      <c r="G469">
        <v>8168</v>
      </c>
      <c r="H469">
        <v>26122</v>
      </c>
      <c r="I469">
        <v>3867968</v>
      </c>
      <c r="J469" s="24" t="s">
        <v>226</v>
      </c>
      <c r="K469" s="24" t="s">
        <v>691</v>
      </c>
      <c r="L469" s="24" t="s">
        <v>18</v>
      </c>
    </row>
    <row r="470" spans="1:12" x14ac:dyDescent="0.2">
      <c r="A470" s="11" t="s">
        <v>515</v>
      </c>
      <c r="B470">
        <v>1.83121</v>
      </c>
      <c r="C470">
        <v>126.665397</v>
      </c>
      <c r="D470">
        <v>3.6859299999999999</v>
      </c>
      <c r="E470">
        <v>255.619947</v>
      </c>
      <c r="F470">
        <v>849518</v>
      </c>
      <c r="G470">
        <v>1709944</v>
      </c>
      <c r="H470">
        <v>2559462</v>
      </c>
      <c r="I470">
        <v>382285344</v>
      </c>
      <c r="J470" s="24" t="s">
        <v>226</v>
      </c>
      <c r="K470" s="24" t="s">
        <v>692</v>
      </c>
      <c r="L470" s="24" t="s">
        <v>18</v>
      </c>
    </row>
    <row r="471" spans="1:12" x14ac:dyDescent="0.2">
      <c r="A471" s="11" t="s">
        <v>516</v>
      </c>
      <c r="B471">
        <v>33.210230000000003</v>
      </c>
      <c r="C471">
        <v>2292.9592619999999</v>
      </c>
      <c r="D471">
        <v>3.4669999999999999E-2</v>
      </c>
      <c r="E471">
        <v>2.3926820000000002</v>
      </c>
      <c r="F471">
        <v>15406590</v>
      </c>
      <c r="G471">
        <v>16086</v>
      </c>
      <c r="H471">
        <v>15419506</v>
      </c>
      <c r="I471">
        <v>2294886994</v>
      </c>
      <c r="J471" s="24" t="s">
        <v>226</v>
      </c>
      <c r="K471" s="24" t="s">
        <v>694</v>
      </c>
      <c r="L471" s="24" t="s">
        <v>18</v>
      </c>
    </row>
    <row r="472" spans="1:12" x14ac:dyDescent="0.2">
      <c r="A472" s="11" t="s">
        <v>517</v>
      </c>
      <c r="B472">
        <v>20.10586</v>
      </c>
      <c r="C472">
        <v>1156.819792</v>
      </c>
      <c r="D472">
        <v>1.22231</v>
      </c>
      <c r="E472">
        <v>69.612751000000003</v>
      </c>
      <c r="F472">
        <v>7761748</v>
      </c>
      <c r="G472">
        <v>471864</v>
      </c>
      <c r="H472">
        <v>7761748</v>
      </c>
      <c r="I472">
        <v>1156819792</v>
      </c>
      <c r="J472" s="24" t="s">
        <v>226</v>
      </c>
      <c r="K472" s="24" t="s">
        <v>689</v>
      </c>
      <c r="L472" s="24" t="s">
        <v>18</v>
      </c>
    </row>
    <row r="473" spans="1:12" x14ac:dyDescent="0.2">
      <c r="A473" s="11" t="s">
        <v>518</v>
      </c>
      <c r="B473">
        <v>1.21871</v>
      </c>
      <c r="C473">
        <v>69.642518999999993</v>
      </c>
      <c r="D473">
        <v>1.22492</v>
      </c>
      <c r="E473">
        <v>69.849486999999996</v>
      </c>
      <c r="F473">
        <v>470474</v>
      </c>
      <c r="G473">
        <v>472874</v>
      </c>
      <c r="H473">
        <v>700506</v>
      </c>
      <c r="I473">
        <v>103624045</v>
      </c>
      <c r="J473" s="24" t="s">
        <v>226</v>
      </c>
      <c r="K473" s="24" t="s">
        <v>690</v>
      </c>
      <c r="L473" s="24" t="s">
        <v>18</v>
      </c>
    </row>
    <row r="474" spans="1:12" x14ac:dyDescent="0.2">
      <c r="A474" s="11" t="s">
        <v>519</v>
      </c>
      <c r="B474">
        <v>9.7009999999999999E-2</v>
      </c>
      <c r="C474">
        <v>5.5766410000000004</v>
      </c>
      <c r="D474">
        <v>4.3369999999999999E-2</v>
      </c>
      <c r="E474">
        <v>2.481239</v>
      </c>
      <c r="F474">
        <v>37452</v>
      </c>
      <c r="G474">
        <v>16744</v>
      </c>
      <c r="H474">
        <v>49864</v>
      </c>
      <c r="I474">
        <v>7426662</v>
      </c>
      <c r="J474" s="24" t="s">
        <v>226</v>
      </c>
      <c r="K474" s="24" t="s">
        <v>691</v>
      </c>
      <c r="L474" s="24" t="s">
        <v>18</v>
      </c>
    </row>
    <row r="475" spans="1:12" x14ac:dyDescent="0.2">
      <c r="A475" s="11" t="s">
        <v>520</v>
      </c>
      <c r="B475">
        <v>1.80385</v>
      </c>
      <c r="C475">
        <v>103.52334500000001</v>
      </c>
      <c r="D475">
        <v>0.83172999999999997</v>
      </c>
      <c r="E475">
        <v>47.406461</v>
      </c>
      <c r="F475">
        <v>696366</v>
      </c>
      <c r="G475">
        <v>321084</v>
      </c>
      <c r="H475">
        <v>1017450</v>
      </c>
      <c r="I475">
        <v>150929806</v>
      </c>
      <c r="J475" s="24" t="s">
        <v>226</v>
      </c>
      <c r="K475" s="24" t="s">
        <v>692</v>
      </c>
      <c r="L475" s="24" t="s">
        <v>18</v>
      </c>
    </row>
    <row r="476" spans="1:12" x14ac:dyDescent="0.2">
      <c r="A476" s="11" t="s">
        <v>521</v>
      </c>
      <c r="B476">
        <v>40.093789999999998</v>
      </c>
      <c r="C476">
        <v>2310.211374</v>
      </c>
      <c r="D476">
        <v>1.89E-2</v>
      </c>
      <c r="E476">
        <v>1.062168</v>
      </c>
      <c r="F476">
        <v>15477970</v>
      </c>
      <c r="G476">
        <v>7298</v>
      </c>
      <c r="H476">
        <v>15483630</v>
      </c>
      <c r="I476">
        <v>2311041917</v>
      </c>
      <c r="J476" s="24" t="s">
        <v>226</v>
      </c>
      <c r="K476" s="24" t="s">
        <v>694</v>
      </c>
      <c r="L476" s="24" t="s">
        <v>18</v>
      </c>
    </row>
    <row r="477" spans="1:12" x14ac:dyDescent="0.2">
      <c r="A477" s="11" t="s">
        <v>522</v>
      </c>
      <c r="B477">
        <v>5.3324800000000003</v>
      </c>
      <c r="C477">
        <v>368.885445</v>
      </c>
      <c r="D477">
        <v>3.09701</v>
      </c>
      <c r="E477">
        <v>215.01403999999999</v>
      </c>
      <c r="F477">
        <v>2477186</v>
      </c>
      <c r="G477">
        <v>1438704</v>
      </c>
      <c r="H477">
        <v>2477186</v>
      </c>
      <c r="I477">
        <v>368885445</v>
      </c>
      <c r="J477" s="24" t="s">
        <v>226</v>
      </c>
      <c r="K477" s="24" t="s">
        <v>689</v>
      </c>
      <c r="L477" s="24" t="s">
        <v>18</v>
      </c>
    </row>
    <row r="478" spans="1:12" x14ac:dyDescent="0.2">
      <c r="A478" s="11" t="s">
        <v>523</v>
      </c>
      <c r="B478">
        <v>1.2394799999999999</v>
      </c>
      <c r="C478">
        <v>85.816265999999999</v>
      </c>
      <c r="D478">
        <v>3.0373899999999998</v>
      </c>
      <c r="E478">
        <v>210.90313599999999</v>
      </c>
      <c r="F478">
        <v>575796</v>
      </c>
      <c r="G478">
        <v>1411008</v>
      </c>
      <c r="H478">
        <v>1170480</v>
      </c>
      <c r="I478">
        <v>174658009</v>
      </c>
      <c r="J478" s="24" t="s">
        <v>226</v>
      </c>
      <c r="K478" s="24" t="s">
        <v>690</v>
      </c>
      <c r="L478" s="24" t="s">
        <v>18</v>
      </c>
    </row>
    <row r="479" spans="1:12" x14ac:dyDescent="0.2">
      <c r="A479" s="11" t="s">
        <v>524</v>
      </c>
      <c r="B479">
        <v>4.7160000000000001E-2</v>
      </c>
      <c r="C479">
        <v>3.2424900000000001</v>
      </c>
      <c r="D479">
        <v>8.1700000000000002E-3</v>
      </c>
      <c r="E479">
        <v>0.53422199999999997</v>
      </c>
      <c r="F479">
        <v>21908</v>
      </c>
      <c r="G479">
        <v>3796</v>
      </c>
      <c r="H479">
        <v>24562</v>
      </c>
      <c r="I479">
        <v>3622125</v>
      </c>
      <c r="J479" s="24" t="s">
        <v>226</v>
      </c>
      <c r="K479" s="24" t="s">
        <v>691</v>
      </c>
      <c r="L479" s="24" t="s">
        <v>18</v>
      </c>
    </row>
    <row r="480" spans="1:12" x14ac:dyDescent="0.2">
      <c r="A480" s="11" t="s">
        <v>525</v>
      </c>
      <c r="B480">
        <v>1.2206600000000001</v>
      </c>
      <c r="C480">
        <v>84.525064</v>
      </c>
      <c r="D480">
        <v>2.2081400000000002</v>
      </c>
      <c r="E480">
        <v>153.37281999999999</v>
      </c>
      <c r="F480">
        <v>567052</v>
      </c>
      <c r="G480">
        <v>1025784</v>
      </c>
      <c r="H480">
        <v>1592836</v>
      </c>
      <c r="I480">
        <v>237897884</v>
      </c>
      <c r="J480" s="24" t="s">
        <v>226</v>
      </c>
      <c r="K480" s="24" t="s">
        <v>692</v>
      </c>
      <c r="L480" s="24" t="s">
        <v>18</v>
      </c>
    </row>
    <row r="481" spans="1:12" x14ac:dyDescent="0.2">
      <c r="A481" s="11" t="s">
        <v>526</v>
      </c>
      <c r="B481">
        <v>38.084429999999998</v>
      </c>
      <c r="C481">
        <v>2634.9227259999998</v>
      </c>
      <c r="D481">
        <v>1.6420000000000001E-2</v>
      </c>
      <c r="E481">
        <v>1.119605</v>
      </c>
      <c r="F481">
        <v>17691986</v>
      </c>
      <c r="G481">
        <v>7630</v>
      </c>
      <c r="H481">
        <v>17697208</v>
      </c>
      <c r="I481">
        <v>2635697911</v>
      </c>
      <c r="J481" s="24" t="s">
        <v>226</v>
      </c>
      <c r="K481" s="24" t="s">
        <v>694</v>
      </c>
      <c r="L481" s="24" t="s">
        <v>18</v>
      </c>
    </row>
    <row r="482" spans="1:12" x14ac:dyDescent="0.2">
      <c r="A482" s="11" t="s">
        <v>527</v>
      </c>
      <c r="B482">
        <v>0.74558999999999997</v>
      </c>
      <c r="C482">
        <v>64.399428</v>
      </c>
      <c r="D482">
        <v>1.302</v>
      </c>
      <c r="E482">
        <v>113.390387</v>
      </c>
      <c r="F482">
        <v>438058</v>
      </c>
      <c r="G482">
        <v>764968</v>
      </c>
      <c r="H482">
        <v>438058</v>
      </c>
      <c r="I482">
        <v>64399428</v>
      </c>
      <c r="J482" s="24" t="s">
        <v>528</v>
      </c>
      <c r="K482" s="24" t="s">
        <v>689</v>
      </c>
      <c r="L482" s="24" t="s">
        <v>42</v>
      </c>
    </row>
    <row r="483" spans="1:12" x14ac:dyDescent="0.2">
      <c r="A483" s="11" t="s">
        <v>529</v>
      </c>
      <c r="B483">
        <v>11.960570000000001</v>
      </c>
      <c r="C483">
        <v>1047.224598</v>
      </c>
      <c r="D483">
        <v>1.5923700000000001</v>
      </c>
      <c r="E483">
        <v>139.048968</v>
      </c>
      <c r="F483">
        <v>7027244</v>
      </c>
      <c r="G483">
        <v>935570</v>
      </c>
      <c r="H483">
        <v>7298986</v>
      </c>
      <c r="I483">
        <v>1087488658</v>
      </c>
      <c r="J483" s="24" t="s">
        <v>528</v>
      </c>
      <c r="K483" s="24" t="s">
        <v>690</v>
      </c>
      <c r="L483" s="24" t="s">
        <v>42</v>
      </c>
    </row>
    <row r="484" spans="1:12" x14ac:dyDescent="0.2">
      <c r="A484" s="11" t="s">
        <v>530</v>
      </c>
      <c r="B484">
        <v>0.16796</v>
      </c>
      <c r="C484">
        <v>14.474346000000001</v>
      </c>
      <c r="D484">
        <v>0.24546000000000001</v>
      </c>
      <c r="E484">
        <v>21.289337</v>
      </c>
      <c r="F484">
        <v>98684</v>
      </c>
      <c r="G484">
        <v>144218</v>
      </c>
      <c r="H484">
        <v>227146</v>
      </c>
      <c r="I484">
        <v>33628877</v>
      </c>
      <c r="J484" s="24" t="s">
        <v>528</v>
      </c>
      <c r="K484" s="24" t="s">
        <v>691</v>
      </c>
      <c r="L484" s="24" t="s">
        <v>42</v>
      </c>
    </row>
    <row r="485" spans="1:12" x14ac:dyDescent="0.2">
      <c r="A485" s="11" t="s">
        <v>531</v>
      </c>
      <c r="B485">
        <v>1.31226</v>
      </c>
      <c r="C485">
        <v>114.61084</v>
      </c>
      <c r="D485">
        <v>0.82599</v>
      </c>
      <c r="E485">
        <v>71.821602999999996</v>
      </c>
      <c r="F485">
        <v>770996</v>
      </c>
      <c r="G485">
        <v>485298</v>
      </c>
      <c r="H485">
        <v>1256294</v>
      </c>
      <c r="I485">
        <v>186432443</v>
      </c>
      <c r="J485" s="24" t="s">
        <v>528</v>
      </c>
      <c r="K485" s="24" t="s">
        <v>692</v>
      </c>
      <c r="L485" s="24" t="s">
        <v>42</v>
      </c>
    </row>
    <row r="486" spans="1:12" x14ac:dyDescent="0.2">
      <c r="A486" s="11" t="s">
        <v>532</v>
      </c>
      <c r="B486">
        <v>51.429380000000002</v>
      </c>
      <c r="C486">
        <v>4503.8465569999998</v>
      </c>
      <c r="D486">
        <v>0.53025</v>
      </c>
      <c r="E486">
        <v>46.075535000000002</v>
      </c>
      <c r="F486">
        <v>30216522</v>
      </c>
      <c r="G486">
        <v>311540</v>
      </c>
      <c r="H486">
        <v>30486550</v>
      </c>
      <c r="I486">
        <v>4543900509</v>
      </c>
      <c r="J486" s="24" t="s">
        <v>528</v>
      </c>
      <c r="K486" s="24" t="s">
        <v>694</v>
      </c>
      <c r="L486" s="24" t="s">
        <v>42</v>
      </c>
    </row>
    <row r="487" spans="1:12" x14ac:dyDescent="0.2">
      <c r="A487" s="11" t="s">
        <v>533</v>
      </c>
      <c r="B487">
        <v>0.52958000000000005</v>
      </c>
      <c r="C487">
        <v>54.178854999999999</v>
      </c>
      <c r="D487">
        <v>0.96009999999999995</v>
      </c>
      <c r="E487">
        <v>98.880206000000001</v>
      </c>
      <c r="F487">
        <v>367184</v>
      </c>
      <c r="G487">
        <v>665680</v>
      </c>
      <c r="H487">
        <v>367184</v>
      </c>
      <c r="I487">
        <v>54178855</v>
      </c>
      <c r="J487" s="24" t="s">
        <v>528</v>
      </c>
      <c r="K487" s="24" t="s">
        <v>689</v>
      </c>
      <c r="L487" s="24" t="s">
        <v>42</v>
      </c>
    </row>
    <row r="488" spans="1:12" x14ac:dyDescent="0.2">
      <c r="A488" s="11" t="s">
        <v>534</v>
      </c>
      <c r="B488">
        <v>7.4836900000000002</v>
      </c>
      <c r="C488">
        <v>773.33522800000003</v>
      </c>
      <c r="D488">
        <v>1.1327700000000001</v>
      </c>
      <c r="E488">
        <v>116.890709</v>
      </c>
      <c r="F488">
        <v>5188790</v>
      </c>
      <c r="G488">
        <v>785402</v>
      </c>
      <c r="H488">
        <v>5414440</v>
      </c>
      <c r="I488">
        <v>806856840</v>
      </c>
      <c r="J488" s="24" t="s">
        <v>528</v>
      </c>
      <c r="K488" s="24" t="s">
        <v>690</v>
      </c>
      <c r="L488" s="24" t="s">
        <v>42</v>
      </c>
    </row>
    <row r="489" spans="1:12" x14ac:dyDescent="0.2">
      <c r="A489" s="11" t="s">
        <v>535</v>
      </c>
      <c r="B489">
        <v>9.1359999999999997E-2</v>
      </c>
      <c r="C489">
        <v>9.2986520000000006</v>
      </c>
      <c r="D489">
        <v>0.13835</v>
      </c>
      <c r="E489">
        <v>14.158251</v>
      </c>
      <c r="F489">
        <v>63342</v>
      </c>
      <c r="G489">
        <v>95928</v>
      </c>
      <c r="H489">
        <v>148156</v>
      </c>
      <c r="I489">
        <v>21933255</v>
      </c>
      <c r="J489" s="24" t="s">
        <v>528</v>
      </c>
      <c r="K489" s="24" t="s">
        <v>691</v>
      </c>
      <c r="L489" s="24" t="s">
        <v>42</v>
      </c>
    </row>
    <row r="490" spans="1:12" x14ac:dyDescent="0.2">
      <c r="A490" s="11" t="s">
        <v>536</v>
      </c>
      <c r="B490">
        <v>0.67749000000000004</v>
      </c>
      <c r="C490">
        <v>69.834142</v>
      </c>
      <c r="D490">
        <v>0.65075000000000005</v>
      </c>
      <c r="E490">
        <v>67.013902999999999</v>
      </c>
      <c r="F490">
        <v>469738</v>
      </c>
      <c r="G490">
        <v>451194</v>
      </c>
      <c r="H490">
        <v>920932</v>
      </c>
      <c r="I490">
        <v>136848045</v>
      </c>
      <c r="J490" s="24" t="s">
        <v>528</v>
      </c>
      <c r="K490" s="24" t="s">
        <v>692</v>
      </c>
      <c r="L490" s="24" t="s">
        <v>42</v>
      </c>
    </row>
    <row r="491" spans="1:12" x14ac:dyDescent="0.2">
      <c r="A491" s="11" t="s">
        <v>537</v>
      </c>
      <c r="B491">
        <v>54.753680000000003</v>
      </c>
      <c r="C491">
        <v>5667.8437830000003</v>
      </c>
      <c r="D491">
        <v>0.42412</v>
      </c>
      <c r="E491">
        <v>43.606772999999997</v>
      </c>
      <c r="F491">
        <v>37963292</v>
      </c>
      <c r="G491">
        <v>294064</v>
      </c>
      <c r="H491">
        <v>38200286</v>
      </c>
      <c r="I491">
        <v>5703011252</v>
      </c>
      <c r="J491" s="24" t="s">
        <v>528</v>
      </c>
      <c r="K491" s="24" t="s">
        <v>694</v>
      </c>
      <c r="L491" s="24" t="s">
        <v>42</v>
      </c>
    </row>
    <row r="492" spans="1:12" x14ac:dyDescent="0.2">
      <c r="A492" s="11" t="s">
        <v>538</v>
      </c>
      <c r="B492">
        <v>0.45773999999999998</v>
      </c>
      <c r="C492">
        <v>37.490223999999998</v>
      </c>
      <c r="D492">
        <v>1.0415700000000001</v>
      </c>
      <c r="E492">
        <v>86.457863000000003</v>
      </c>
      <c r="F492">
        <v>256482</v>
      </c>
      <c r="G492">
        <v>583614</v>
      </c>
      <c r="H492">
        <v>256482</v>
      </c>
      <c r="I492">
        <v>37490224</v>
      </c>
      <c r="J492" s="24" t="s">
        <v>528</v>
      </c>
      <c r="K492" s="24" t="s">
        <v>689</v>
      </c>
      <c r="L492" s="24" t="s">
        <v>42</v>
      </c>
    </row>
    <row r="493" spans="1:12" x14ac:dyDescent="0.2">
      <c r="A493" s="11" t="s">
        <v>539</v>
      </c>
      <c r="B493">
        <v>22.280809999999999</v>
      </c>
      <c r="C493">
        <v>1861.1479469999999</v>
      </c>
      <c r="D493">
        <v>2.1363699999999999</v>
      </c>
      <c r="E493">
        <v>178.077404</v>
      </c>
      <c r="F493">
        <v>12484364</v>
      </c>
      <c r="G493">
        <v>1197050</v>
      </c>
      <c r="H493">
        <v>12697824</v>
      </c>
      <c r="I493">
        <v>1892743934</v>
      </c>
      <c r="J493" s="24" t="s">
        <v>528</v>
      </c>
      <c r="K493" s="24" t="s">
        <v>690</v>
      </c>
      <c r="L493" s="24" t="s">
        <v>42</v>
      </c>
    </row>
    <row r="494" spans="1:12" x14ac:dyDescent="0.2">
      <c r="A494" s="11" t="s">
        <v>540</v>
      </c>
      <c r="B494">
        <v>0.32802999999999999</v>
      </c>
      <c r="C494">
        <v>27.259281000000001</v>
      </c>
      <c r="D494">
        <v>0.46754000000000001</v>
      </c>
      <c r="E494">
        <v>38.883941999999998</v>
      </c>
      <c r="F494">
        <v>183802</v>
      </c>
      <c r="G494">
        <v>261972</v>
      </c>
      <c r="H494">
        <v>415486</v>
      </c>
      <c r="I494">
        <v>61810965</v>
      </c>
      <c r="J494" s="24" t="s">
        <v>528</v>
      </c>
      <c r="K494" s="24" t="s">
        <v>691</v>
      </c>
      <c r="L494" s="24" t="s">
        <v>42</v>
      </c>
    </row>
    <row r="495" spans="1:12" x14ac:dyDescent="0.2">
      <c r="A495" s="11" t="s">
        <v>541</v>
      </c>
      <c r="B495">
        <v>0.77202999999999999</v>
      </c>
      <c r="C495">
        <v>64.074145999999999</v>
      </c>
      <c r="D495">
        <v>0.69811000000000001</v>
      </c>
      <c r="E495">
        <v>57.937173999999999</v>
      </c>
      <c r="F495">
        <v>432582</v>
      </c>
      <c r="G495">
        <v>391164</v>
      </c>
      <c r="H495">
        <v>823746</v>
      </c>
      <c r="I495">
        <v>122011320</v>
      </c>
      <c r="J495" s="24" t="s">
        <v>528</v>
      </c>
      <c r="K495" s="24" t="s">
        <v>692</v>
      </c>
      <c r="L495" s="24" t="s">
        <v>42</v>
      </c>
    </row>
    <row r="496" spans="1:12" x14ac:dyDescent="0.2">
      <c r="A496" s="11" t="s">
        <v>542</v>
      </c>
      <c r="B496">
        <v>45.000230000000002</v>
      </c>
      <c r="C496">
        <v>3757.810477</v>
      </c>
      <c r="D496">
        <v>1.00254</v>
      </c>
      <c r="E496">
        <v>83.493257999999997</v>
      </c>
      <c r="F496">
        <v>25214488</v>
      </c>
      <c r="G496">
        <v>561742</v>
      </c>
      <c r="H496">
        <v>25734348</v>
      </c>
      <c r="I496">
        <v>3835164179</v>
      </c>
      <c r="J496" s="24" t="s">
        <v>528</v>
      </c>
      <c r="K496" s="24" t="s">
        <v>694</v>
      </c>
      <c r="L496" s="24" t="s">
        <v>42</v>
      </c>
    </row>
    <row r="497" spans="1:12" x14ac:dyDescent="0.2">
      <c r="A497" s="11" t="s">
        <v>543</v>
      </c>
      <c r="B497">
        <v>0.57837000000000005</v>
      </c>
      <c r="C497">
        <v>54.629376000000001</v>
      </c>
      <c r="D497">
        <v>1.12605</v>
      </c>
      <c r="E497">
        <v>107.046108</v>
      </c>
      <c r="F497">
        <v>370342</v>
      </c>
      <c r="G497">
        <v>721032</v>
      </c>
      <c r="H497">
        <v>370342</v>
      </c>
      <c r="I497">
        <v>54629376</v>
      </c>
      <c r="J497" s="24" t="s">
        <v>528</v>
      </c>
      <c r="K497" s="24" t="s">
        <v>689</v>
      </c>
      <c r="L497" s="24" t="s">
        <v>42</v>
      </c>
    </row>
    <row r="498" spans="1:12" x14ac:dyDescent="0.2">
      <c r="A498" s="11" t="s">
        <v>544</v>
      </c>
      <c r="B498">
        <v>9.6873500000000003</v>
      </c>
      <c r="C498">
        <v>924.64413000000002</v>
      </c>
      <c r="D498">
        <v>1.4242300000000001</v>
      </c>
      <c r="E498">
        <v>135.65761800000001</v>
      </c>
      <c r="F498">
        <v>6203012</v>
      </c>
      <c r="G498">
        <v>911964</v>
      </c>
      <c r="H498">
        <v>6465024</v>
      </c>
      <c r="I498">
        <v>963623558</v>
      </c>
      <c r="J498" s="24" t="s">
        <v>528</v>
      </c>
      <c r="K498" s="24" t="s">
        <v>690</v>
      </c>
      <c r="L498" s="24" t="s">
        <v>42</v>
      </c>
    </row>
    <row r="499" spans="1:12" x14ac:dyDescent="0.2">
      <c r="A499" s="11" t="s">
        <v>545</v>
      </c>
      <c r="B499">
        <v>0.1353</v>
      </c>
      <c r="C499">
        <v>12.709645</v>
      </c>
      <c r="D499">
        <v>0.20646999999999999</v>
      </c>
      <c r="E499">
        <v>19.278099999999998</v>
      </c>
      <c r="F499">
        <v>86636</v>
      </c>
      <c r="G499">
        <v>132208</v>
      </c>
      <c r="H499">
        <v>199070</v>
      </c>
      <c r="I499">
        <v>29457784</v>
      </c>
      <c r="J499" s="24" t="s">
        <v>528</v>
      </c>
      <c r="K499" s="24" t="s">
        <v>691</v>
      </c>
      <c r="L499" s="24" t="s">
        <v>42</v>
      </c>
    </row>
    <row r="500" spans="1:12" x14ac:dyDescent="0.2">
      <c r="A500" s="11" t="s">
        <v>546</v>
      </c>
      <c r="B500">
        <v>0.88019000000000003</v>
      </c>
      <c r="C500">
        <v>83.880544</v>
      </c>
      <c r="D500">
        <v>0.69367999999999996</v>
      </c>
      <c r="E500">
        <v>65.855970999999997</v>
      </c>
      <c r="F500">
        <v>563606</v>
      </c>
      <c r="G500">
        <v>444176</v>
      </c>
      <c r="H500">
        <v>1007782</v>
      </c>
      <c r="I500">
        <v>149736515</v>
      </c>
      <c r="J500" s="24" t="s">
        <v>528</v>
      </c>
      <c r="K500" s="24" t="s">
        <v>692</v>
      </c>
      <c r="L500" s="24" t="s">
        <v>42</v>
      </c>
    </row>
    <row r="501" spans="1:12" x14ac:dyDescent="0.2">
      <c r="A501" s="11" t="s">
        <v>547</v>
      </c>
      <c r="B501">
        <v>51.709510000000002</v>
      </c>
      <c r="C501">
        <v>4941.3297080000002</v>
      </c>
      <c r="D501">
        <v>0.48314000000000001</v>
      </c>
      <c r="E501">
        <v>45.512689000000002</v>
      </c>
      <c r="F501">
        <v>33110690</v>
      </c>
      <c r="G501">
        <v>309362</v>
      </c>
      <c r="H501">
        <v>33393694</v>
      </c>
      <c r="I501">
        <v>4983106823</v>
      </c>
      <c r="J501" s="24" t="s">
        <v>528</v>
      </c>
      <c r="K501" s="24" t="s">
        <v>694</v>
      </c>
      <c r="L501" s="24" t="s">
        <v>42</v>
      </c>
    </row>
    <row r="502" spans="1:12" x14ac:dyDescent="0.2">
      <c r="A502" s="11" t="s">
        <v>548</v>
      </c>
      <c r="B502">
        <v>5.9569999999999998E-2</v>
      </c>
      <c r="C502">
        <v>4.2490069999999998</v>
      </c>
      <c r="D502">
        <v>9.5049999999999996E-2</v>
      </c>
      <c r="E502">
        <v>6.8199800000000002</v>
      </c>
      <c r="F502">
        <v>29276</v>
      </c>
      <c r="G502">
        <v>46712</v>
      </c>
      <c r="H502">
        <v>29276</v>
      </c>
      <c r="I502">
        <v>4249007</v>
      </c>
      <c r="J502" s="24" t="s">
        <v>528</v>
      </c>
      <c r="K502" s="24" t="s">
        <v>689</v>
      </c>
      <c r="L502" s="24" t="s">
        <v>18</v>
      </c>
    </row>
    <row r="503" spans="1:12" x14ac:dyDescent="0.2">
      <c r="A503" s="11" t="s">
        <v>549</v>
      </c>
      <c r="B503">
        <v>12.988289999999999</v>
      </c>
      <c r="C503">
        <v>948.40609500000005</v>
      </c>
      <c r="D503">
        <v>0.62924999999999998</v>
      </c>
      <c r="E503">
        <v>45.816732000000002</v>
      </c>
      <c r="F503">
        <v>6383066</v>
      </c>
      <c r="G503">
        <v>309246</v>
      </c>
      <c r="H503">
        <v>6396494</v>
      </c>
      <c r="I503">
        <v>950392263</v>
      </c>
      <c r="J503" s="24" t="s">
        <v>528</v>
      </c>
      <c r="K503" s="24" t="s">
        <v>690</v>
      </c>
      <c r="L503" s="24" t="s">
        <v>18</v>
      </c>
    </row>
    <row r="504" spans="1:12" x14ac:dyDescent="0.2">
      <c r="A504" s="11" t="s">
        <v>550</v>
      </c>
      <c r="B504">
        <v>0.18479000000000001</v>
      </c>
      <c r="C504">
        <v>13.383134</v>
      </c>
      <c r="D504">
        <v>0.24601999999999999</v>
      </c>
      <c r="E504">
        <v>17.805467</v>
      </c>
      <c r="F504">
        <v>90816</v>
      </c>
      <c r="G504">
        <v>120908</v>
      </c>
      <c r="H504">
        <v>199072</v>
      </c>
      <c r="I504">
        <v>29460649</v>
      </c>
      <c r="J504" s="24" t="s">
        <v>528</v>
      </c>
      <c r="K504" s="24" t="s">
        <v>691</v>
      </c>
      <c r="L504" s="24" t="s">
        <v>18</v>
      </c>
    </row>
    <row r="505" spans="1:12" x14ac:dyDescent="0.2">
      <c r="A505" s="11" t="s">
        <v>551</v>
      </c>
      <c r="B505">
        <v>0.13431000000000001</v>
      </c>
      <c r="C505">
        <v>9.7057789999999997</v>
      </c>
      <c r="D505">
        <v>8.8469999999999993E-2</v>
      </c>
      <c r="E505">
        <v>6.3471029999999997</v>
      </c>
      <c r="F505">
        <v>66004</v>
      </c>
      <c r="G505">
        <v>43476</v>
      </c>
      <c r="H505">
        <v>109480</v>
      </c>
      <c r="I505">
        <v>16052882</v>
      </c>
      <c r="J505" s="24" t="s">
        <v>528</v>
      </c>
      <c r="K505" s="24" t="s">
        <v>692</v>
      </c>
      <c r="L505" s="24" t="s">
        <v>18</v>
      </c>
    </row>
    <row r="506" spans="1:12" x14ac:dyDescent="0.2">
      <c r="A506" s="11" t="s">
        <v>552</v>
      </c>
      <c r="B506">
        <v>51.022480000000002</v>
      </c>
      <c r="C506">
        <v>3727.7017510000001</v>
      </c>
      <c r="D506">
        <v>0.39689999999999998</v>
      </c>
      <c r="E506">
        <v>28.770603999999999</v>
      </c>
      <c r="F506">
        <v>25074894</v>
      </c>
      <c r="G506">
        <v>195056</v>
      </c>
      <c r="H506">
        <v>25256186</v>
      </c>
      <c r="I506">
        <v>3754478193</v>
      </c>
      <c r="J506" s="24" t="s">
        <v>528</v>
      </c>
      <c r="K506" s="24" t="s">
        <v>694</v>
      </c>
      <c r="L506" s="24" t="s">
        <v>18</v>
      </c>
    </row>
    <row r="507" spans="1:12" x14ac:dyDescent="0.2">
      <c r="A507" s="11" t="s">
        <v>553</v>
      </c>
      <c r="B507">
        <v>0.40282000000000001</v>
      </c>
      <c r="C507">
        <v>32.605699000000001</v>
      </c>
      <c r="D507">
        <v>0.79744999999999999</v>
      </c>
      <c r="E507">
        <v>65.232023999999996</v>
      </c>
      <c r="F507">
        <v>222610</v>
      </c>
      <c r="G507">
        <v>440694</v>
      </c>
      <c r="H507">
        <v>222610</v>
      </c>
      <c r="I507">
        <v>32605699</v>
      </c>
      <c r="J507" s="24" t="s">
        <v>528</v>
      </c>
      <c r="K507" s="24" t="s">
        <v>689</v>
      </c>
      <c r="L507" s="24" t="s">
        <v>18</v>
      </c>
    </row>
    <row r="508" spans="1:12" x14ac:dyDescent="0.2">
      <c r="A508" s="11" t="s">
        <v>554</v>
      </c>
      <c r="B508">
        <v>2.7074799999999999</v>
      </c>
      <c r="C508">
        <v>222.42631</v>
      </c>
      <c r="D508">
        <v>0.74633000000000005</v>
      </c>
      <c r="E508">
        <v>61.194561</v>
      </c>
      <c r="F508">
        <v>1496234</v>
      </c>
      <c r="G508">
        <v>412444</v>
      </c>
      <c r="H508">
        <v>1651224</v>
      </c>
      <c r="I508">
        <v>245373410</v>
      </c>
      <c r="J508" s="24" t="s">
        <v>528</v>
      </c>
      <c r="K508" s="24" t="s">
        <v>690</v>
      </c>
      <c r="L508" s="24" t="s">
        <v>18</v>
      </c>
    </row>
    <row r="509" spans="1:12" x14ac:dyDescent="0.2">
      <c r="A509" s="11" t="s">
        <v>555</v>
      </c>
      <c r="B509">
        <v>3.5310000000000001E-2</v>
      </c>
      <c r="C509">
        <v>2.7931530000000002</v>
      </c>
      <c r="D509">
        <v>4.1869999999999997E-2</v>
      </c>
      <c r="E509">
        <v>3.3244600000000002</v>
      </c>
      <c r="F509">
        <v>19514</v>
      </c>
      <c r="G509">
        <v>23138</v>
      </c>
      <c r="H509">
        <v>39008</v>
      </c>
      <c r="I509">
        <v>5680445</v>
      </c>
      <c r="J509" s="24" t="s">
        <v>528</v>
      </c>
      <c r="K509" s="24" t="s">
        <v>691</v>
      </c>
      <c r="L509" s="24" t="s">
        <v>18</v>
      </c>
    </row>
    <row r="510" spans="1:12" x14ac:dyDescent="0.2">
      <c r="A510" s="11" t="s">
        <v>556</v>
      </c>
      <c r="B510">
        <v>0.52925</v>
      </c>
      <c r="C510">
        <v>43.331932000000002</v>
      </c>
      <c r="D510">
        <v>0.52459999999999996</v>
      </c>
      <c r="E510">
        <v>42.893082999999997</v>
      </c>
      <c r="F510">
        <v>292478</v>
      </c>
      <c r="G510">
        <v>289912</v>
      </c>
      <c r="H510">
        <v>582390</v>
      </c>
      <c r="I510">
        <v>86225015</v>
      </c>
      <c r="J510" s="24" t="s">
        <v>528</v>
      </c>
      <c r="K510" s="24" t="s">
        <v>692</v>
      </c>
      <c r="L510" s="24" t="s">
        <v>18</v>
      </c>
    </row>
    <row r="511" spans="1:12" x14ac:dyDescent="0.2">
      <c r="A511" s="11" t="s">
        <v>557</v>
      </c>
      <c r="B511">
        <v>58.000970000000002</v>
      </c>
      <c r="C511">
        <v>4778.2490170000001</v>
      </c>
      <c r="D511">
        <v>0.20250000000000001</v>
      </c>
      <c r="E511">
        <v>16.456561000000001</v>
      </c>
      <c r="F511">
        <v>32053092</v>
      </c>
      <c r="G511">
        <v>111906</v>
      </c>
      <c r="H511">
        <v>32128172</v>
      </c>
      <c r="I511">
        <v>4789299744</v>
      </c>
      <c r="J511" s="24" t="s">
        <v>528</v>
      </c>
      <c r="K511" s="24" t="s">
        <v>694</v>
      </c>
      <c r="L511" s="24" t="s">
        <v>18</v>
      </c>
    </row>
    <row r="512" spans="1:12" x14ac:dyDescent="0.2">
      <c r="A512" s="11" t="s">
        <v>558</v>
      </c>
      <c r="B512">
        <v>6.5530000000000005E-2</v>
      </c>
      <c r="C512">
        <v>2.9171149999999999</v>
      </c>
      <c r="D512">
        <v>6.9220000000000004E-2</v>
      </c>
      <c r="E512">
        <v>2.9106890000000001</v>
      </c>
      <c r="F512">
        <v>21824</v>
      </c>
      <c r="G512">
        <v>23052</v>
      </c>
      <c r="H512">
        <v>21824</v>
      </c>
      <c r="I512">
        <v>2917115</v>
      </c>
      <c r="J512" s="24" t="s">
        <v>528</v>
      </c>
      <c r="K512" s="24" t="s">
        <v>689</v>
      </c>
      <c r="L512" s="24" t="s">
        <v>18</v>
      </c>
    </row>
    <row r="513" spans="1:12" x14ac:dyDescent="0.2">
      <c r="A513" s="11" t="s">
        <v>559</v>
      </c>
      <c r="B513">
        <v>2.03444</v>
      </c>
      <c r="C513">
        <v>100.55040700000001</v>
      </c>
      <c r="D513">
        <v>0.12497999999999999</v>
      </c>
      <c r="E513">
        <v>6.1200080000000003</v>
      </c>
      <c r="F513">
        <v>677524</v>
      </c>
      <c r="G513">
        <v>41622</v>
      </c>
      <c r="H513">
        <v>682330</v>
      </c>
      <c r="I513">
        <v>101241504</v>
      </c>
      <c r="J513" s="24" t="s">
        <v>528</v>
      </c>
      <c r="K513" s="24" t="s">
        <v>690</v>
      </c>
      <c r="L513" s="24" t="s">
        <v>18</v>
      </c>
    </row>
    <row r="514" spans="1:12" x14ac:dyDescent="0.2">
      <c r="A514" s="11" t="s">
        <v>560</v>
      </c>
      <c r="B514">
        <v>3.5520000000000003E-2</v>
      </c>
      <c r="C514">
        <v>1.6166259999999999</v>
      </c>
      <c r="D514">
        <v>4.0640000000000003E-2</v>
      </c>
      <c r="E514">
        <v>1.9366570000000001</v>
      </c>
      <c r="F514">
        <v>11828</v>
      </c>
      <c r="G514">
        <v>13534</v>
      </c>
      <c r="H514">
        <v>23566</v>
      </c>
      <c r="I514">
        <v>3344388</v>
      </c>
      <c r="J514" s="24" t="s">
        <v>528</v>
      </c>
      <c r="K514" s="24" t="s">
        <v>691</v>
      </c>
      <c r="L514" s="24" t="s">
        <v>18</v>
      </c>
    </row>
    <row r="515" spans="1:12" x14ac:dyDescent="0.2">
      <c r="A515" s="11" t="s">
        <v>561</v>
      </c>
      <c r="B515">
        <v>0.11777</v>
      </c>
      <c r="C515">
        <v>5.643675</v>
      </c>
      <c r="D515">
        <v>6.182E-2</v>
      </c>
      <c r="E515">
        <v>2.7681290000000001</v>
      </c>
      <c r="F515">
        <v>39222</v>
      </c>
      <c r="G515">
        <v>20588</v>
      </c>
      <c r="H515">
        <v>59810</v>
      </c>
      <c r="I515">
        <v>8411804</v>
      </c>
      <c r="J515" s="24" t="s">
        <v>528</v>
      </c>
      <c r="K515" s="24" t="s">
        <v>692</v>
      </c>
      <c r="L515" s="24" t="s">
        <v>18</v>
      </c>
    </row>
    <row r="516" spans="1:12" x14ac:dyDescent="0.2">
      <c r="A516" s="11" t="s">
        <v>562</v>
      </c>
      <c r="B516">
        <v>62.66489</v>
      </c>
      <c r="C516">
        <v>3109.814253</v>
      </c>
      <c r="D516">
        <v>0.11688</v>
      </c>
      <c r="E516">
        <v>5.4173049999999998</v>
      </c>
      <c r="F516">
        <v>20869120</v>
      </c>
      <c r="G516">
        <v>38924</v>
      </c>
      <c r="H516">
        <v>20897436</v>
      </c>
      <c r="I516">
        <v>3113756935</v>
      </c>
      <c r="J516" s="24" t="s">
        <v>528</v>
      </c>
      <c r="K516" s="24" t="s">
        <v>694</v>
      </c>
      <c r="L516" s="24" t="s">
        <v>18</v>
      </c>
    </row>
    <row r="517" spans="1:12" x14ac:dyDescent="0.2">
      <c r="A517" s="24" t="s">
        <v>723</v>
      </c>
      <c r="B517" s="25">
        <v>0.15973000000000001</v>
      </c>
      <c r="C517" s="25">
        <v>11.371888</v>
      </c>
      <c r="D517" s="25">
        <v>0.13711000000000001</v>
      </c>
      <c r="E517" s="25">
        <v>9.8220369999999999</v>
      </c>
      <c r="F517" s="25">
        <v>77332</v>
      </c>
      <c r="G517" s="25">
        <v>66382</v>
      </c>
      <c r="H517" s="25">
        <v>77332</v>
      </c>
      <c r="I517" s="25">
        <v>11371888</v>
      </c>
      <c r="J517" s="24" t="s">
        <v>88</v>
      </c>
      <c r="K517" s="24" t="s">
        <v>689</v>
      </c>
      <c r="L517" s="24" t="s">
        <v>695</v>
      </c>
    </row>
    <row r="518" spans="1:12" x14ac:dyDescent="0.2">
      <c r="A518" s="24" t="s">
        <v>724</v>
      </c>
      <c r="B518" s="25">
        <v>0.72043999999999997</v>
      </c>
      <c r="C518" s="25">
        <v>51.934294000000001</v>
      </c>
      <c r="D518" s="25">
        <v>0.22275</v>
      </c>
      <c r="E518" s="25">
        <v>15.945107</v>
      </c>
      <c r="F518" s="25">
        <v>348792</v>
      </c>
      <c r="G518" s="25">
        <v>107842</v>
      </c>
      <c r="H518" s="25">
        <v>374522</v>
      </c>
      <c r="I518" s="25">
        <v>55764335</v>
      </c>
      <c r="J518" s="24" t="s">
        <v>88</v>
      </c>
      <c r="K518" s="24" t="s">
        <v>690</v>
      </c>
      <c r="L518" s="24" t="s">
        <v>695</v>
      </c>
    </row>
    <row r="519" spans="1:12" x14ac:dyDescent="0.2">
      <c r="A519" s="24" t="s">
        <v>725</v>
      </c>
      <c r="B519" s="25">
        <v>22.46106</v>
      </c>
      <c r="C519" s="25">
        <v>1620.962765</v>
      </c>
      <c r="D519" s="25">
        <v>2.0385599999999999</v>
      </c>
      <c r="E519" s="25">
        <v>146.90594899999999</v>
      </c>
      <c r="F519" s="25">
        <v>10874172</v>
      </c>
      <c r="G519" s="25">
        <v>986938</v>
      </c>
      <c r="H519" s="25">
        <v>11846438</v>
      </c>
      <c r="I519" s="25">
        <v>1765724252</v>
      </c>
      <c r="J519" s="24" t="s">
        <v>88</v>
      </c>
      <c r="K519" s="24" t="s">
        <v>691</v>
      </c>
      <c r="L519" s="24" t="s">
        <v>695</v>
      </c>
    </row>
    <row r="520" spans="1:12" x14ac:dyDescent="0.2">
      <c r="A520" s="24" t="s">
        <v>726</v>
      </c>
      <c r="B520" s="25">
        <v>0.30247000000000002</v>
      </c>
      <c r="C520" s="25">
        <v>19.916364000000002</v>
      </c>
      <c r="D520" s="25">
        <v>0.18487000000000001</v>
      </c>
      <c r="E520" s="25">
        <v>13.219925999999999</v>
      </c>
      <c r="F520" s="25">
        <v>146434</v>
      </c>
      <c r="G520" s="25">
        <v>89502</v>
      </c>
      <c r="H520" s="25">
        <v>235936</v>
      </c>
      <c r="I520" s="25">
        <v>33136290</v>
      </c>
      <c r="J520" s="24" t="s">
        <v>88</v>
      </c>
      <c r="K520" s="24" t="s">
        <v>692</v>
      </c>
      <c r="L520" s="24" t="s">
        <v>695</v>
      </c>
    </row>
    <row r="521" spans="1:12" x14ac:dyDescent="0.2">
      <c r="A521" s="24" t="s">
        <v>727</v>
      </c>
      <c r="B521" s="25">
        <v>36.95581</v>
      </c>
      <c r="C521" s="25">
        <v>2659.3325810000001</v>
      </c>
      <c r="D521" s="25">
        <v>2.02704</v>
      </c>
      <c r="E521" s="25">
        <v>146.022794</v>
      </c>
      <c r="F521" s="25">
        <v>17891584</v>
      </c>
      <c r="G521" s="25">
        <v>981358</v>
      </c>
      <c r="H521" s="25">
        <v>17908386</v>
      </c>
      <c r="I521" s="25">
        <v>2661800373</v>
      </c>
      <c r="J521" s="24" t="s">
        <v>88</v>
      </c>
      <c r="K521" s="24" t="s">
        <v>694</v>
      </c>
      <c r="L521" s="24" t="s">
        <v>695</v>
      </c>
    </row>
    <row r="522" spans="1:12" x14ac:dyDescent="0.2">
      <c r="A522" s="24" t="s">
        <v>728</v>
      </c>
      <c r="B522" s="25">
        <v>7.1679999999999994E-2</v>
      </c>
      <c r="C522" s="25">
        <v>5.4827329999999996</v>
      </c>
      <c r="D522" s="25">
        <v>6.5339999999999995E-2</v>
      </c>
      <c r="E522" s="25">
        <v>5.0303870000000002</v>
      </c>
      <c r="F522" s="25">
        <v>37230</v>
      </c>
      <c r="G522" s="25">
        <v>33934</v>
      </c>
      <c r="H522" s="25">
        <v>37230</v>
      </c>
      <c r="I522" s="25">
        <v>5482733</v>
      </c>
      <c r="J522" s="24" t="s">
        <v>88</v>
      </c>
      <c r="K522" s="24" t="s">
        <v>689</v>
      </c>
      <c r="L522" s="24" t="s">
        <v>695</v>
      </c>
    </row>
    <row r="523" spans="1:12" x14ac:dyDescent="0.2">
      <c r="A523" s="24" t="s">
        <v>729</v>
      </c>
      <c r="B523" s="25">
        <v>0.39208999999999999</v>
      </c>
      <c r="C523" s="25">
        <v>30.315882999999999</v>
      </c>
      <c r="D523" s="25">
        <v>0.11255999999999999</v>
      </c>
      <c r="E523" s="25">
        <v>8.7083359999999992</v>
      </c>
      <c r="F523" s="25">
        <v>203632</v>
      </c>
      <c r="G523" s="25">
        <v>58460</v>
      </c>
      <c r="H523" s="25">
        <v>217454</v>
      </c>
      <c r="I523" s="25">
        <v>32375208</v>
      </c>
      <c r="J523" s="24" t="s">
        <v>88</v>
      </c>
      <c r="K523" s="24" t="s">
        <v>690</v>
      </c>
      <c r="L523" s="24" t="s">
        <v>695</v>
      </c>
    </row>
    <row r="524" spans="1:12" x14ac:dyDescent="0.2">
      <c r="A524" s="24" t="s">
        <v>730</v>
      </c>
      <c r="B524" s="25">
        <v>13.822939999999999</v>
      </c>
      <c r="C524" s="25">
        <v>1069.9255720000001</v>
      </c>
      <c r="D524" s="25">
        <v>1.1835199999999999</v>
      </c>
      <c r="E524" s="25">
        <v>91.512057999999996</v>
      </c>
      <c r="F524" s="25">
        <v>7179036</v>
      </c>
      <c r="G524" s="25">
        <v>614668</v>
      </c>
      <c r="H524" s="25">
        <v>7784356</v>
      </c>
      <c r="I524" s="25">
        <v>1160061043</v>
      </c>
      <c r="J524" s="24" t="s">
        <v>88</v>
      </c>
      <c r="K524" s="24" t="s">
        <v>691</v>
      </c>
      <c r="L524" s="24" t="s">
        <v>695</v>
      </c>
    </row>
    <row r="525" spans="1:12" x14ac:dyDescent="0.2">
      <c r="A525" s="24" t="s">
        <v>731</v>
      </c>
      <c r="B525" s="25">
        <v>0.30134</v>
      </c>
      <c r="C525" s="25">
        <v>18.106394999999999</v>
      </c>
      <c r="D525" s="25">
        <v>9.7290000000000001E-2</v>
      </c>
      <c r="E525" s="25">
        <v>7.4896349999999998</v>
      </c>
      <c r="F525" s="25">
        <v>156502</v>
      </c>
      <c r="G525" s="25">
        <v>50528</v>
      </c>
      <c r="H525" s="25">
        <v>207030</v>
      </c>
      <c r="I525" s="25">
        <v>25596030</v>
      </c>
      <c r="J525" s="24" t="s">
        <v>88</v>
      </c>
      <c r="K525" s="24" t="s">
        <v>692</v>
      </c>
      <c r="L525" s="24" t="s">
        <v>695</v>
      </c>
    </row>
    <row r="526" spans="1:12" x14ac:dyDescent="0.2">
      <c r="A526" s="24" t="s">
        <v>732</v>
      </c>
      <c r="B526" s="25">
        <v>43.215479999999999</v>
      </c>
      <c r="C526" s="25">
        <v>3338.429427</v>
      </c>
      <c r="D526" s="25">
        <v>1.1755899999999999</v>
      </c>
      <c r="E526" s="25">
        <v>90.880827999999994</v>
      </c>
      <c r="F526" s="25">
        <v>22444240</v>
      </c>
      <c r="G526" s="25">
        <v>610552</v>
      </c>
      <c r="H526" s="25">
        <v>22452776</v>
      </c>
      <c r="I526" s="25">
        <v>3339688401</v>
      </c>
      <c r="J526" s="24" t="s">
        <v>88</v>
      </c>
      <c r="K526" s="24" t="s">
        <v>694</v>
      </c>
      <c r="L526" s="24" t="s">
        <v>695</v>
      </c>
    </row>
    <row r="527" spans="1:12" x14ac:dyDescent="0.2">
      <c r="A527" s="24" t="s">
        <v>733</v>
      </c>
      <c r="B527" s="25">
        <v>0.10637000000000001</v>
      </c>
      <c r="C527" s="25">
        <v>7.6707599999999996</v>
      </c>
      <c r="D527" s="25">
        <v>9.7799999999999998E-2</v>
      </c>
      <c r="E527" s="25">
        <v>7.1021020000000004</v>
      </c>
      <c r="F527" s="25">
        <v>51950</v>
      </c>
      <c r="G527" s="25">
        <v>47766</v>
      </c>
      <c r="H527" s="25">
        <v>51950</v>
      </c>
      <c r="I527" s="25">
        <v>7670760</v>
      </c>
      <c r="J527" s="24" t="s">
        <v>88</v>
      </c>
      <c r="K527" s="24" t="s">
        <v>689</v>
      </c>
      <c r="L527" s="24" t="s">
        <v>695</v>
      </c>
    </row>
    <row r="528" spans="1:12" x14ac:dyDescent="0.2">
      <c r="A528" s="24" t="s">
        <v>734</v>
      </c>
      <c r="B528" s="25">
        <v>0.63802000000000003</v>
      </c>
      <c r="C528" s="25">
        <v>46.454027000000004</v>
      </c>
      <c r="D528" s="25">
        <v>0.17474000000000001</v>
      </c>
      <c r="E528" s="25">
        <v>12.725571</v>
      </c>
      <c r="F528" s="25">
        <v>311612</v>
      </c>
      <c r="G528" s="25">
        <v>85342</v>
      </c>
      <c r="H528" s="25">
        <v>330008</v>
      </c>
      <c r="I528" s="25">
        <v>49191275</v>
      </c>
      <c r="J528" s="24" t="s">
        <v>88</v>
      </c>
      <c r="K528" s="24" t="s">
        <v>690</v>
      </c>
      <c r="L528" s="24" t="s">
        <v>695</v>
      </c>
    </row>
    <row r="529" spans="1:12" x14ac:dyDescent="0.2">
      <c r="A529" s="24" t="s">
        <v>735</v>
      </c>
      <c r="B529" s="25">
        <v>24.98781</v>
      </c>
      <c r="C529" s="25">
        <v>1819.817818</v>
      </c>
      <c r="D529" s="25">
        <v>2.0676399999999999</v>
      </c>
      <c r="E529" s="25">
        <v>150.35102599999999</v>
      </c>
      <c r="F529" s="25">
        <v>12204114</v>
      </c>
      <c r="G529" s="25">
        <v>1009840</v>
      </c>
      <c r="H529" s="25">
        <v>13199074</v>
      </c>
      <c r="I529" s="25">
        <v>1968036209</v>
      </c>
      <c r="J529" s="24" t="s">
        <v>88</v>
      </c>
      <c r="K529" s="24" t="s">
        <v>691</v>
      </c>
      <c r="L529" s="24" t="s">
        <v>695</v>
      </c>
    </row>
    <row r="530" spans="1:12" x14ac:dyDescent="0.2">
      <c r="A530" s="24" t="s">
        <v>736</v>
      </c>
      <c r="B530" s="25">
        <v>0.26698</v>
      </c>
      <c r="C530" s="25">
        <v>17.404299999999999</v>
      </c>
      <c r="D530" s="25">
        <v>0.15314</v>
      </c>
      <c r="E530" s="25">
        <v>11.062946</v>
      </c>
      <c r="F530" s="25">
        <v>130394</v>
      </c>
      <c r="G530" s="25">
        <v>74794</v>
      </c>
      <c r="H530" s="25">
        <v>205188</v>
      </c>
      <c r="I530" s="25">
        <v>28467246</v>
      </c>
      <c r="J530" s="24" t="s">
        <v>88</v>
      </c>
      <c r="K530" s="24" t="s">
        <v>692</v>
      </c>
      <c r="L530" s="24" t="s">
        <v>695</v>
      </c>
    </row>
    <row r="531" spans="1:12" x14ac:dyDescent="0.2">
      <c r="A531" s="24" t="s">
        <v>737</v>
      </c>
      <c r="B531" s="25">
        <v>38.386560000000003</v>
      </c>
      <c r="C531" s="25">
        <v>2788.1927019999998</v>
      </c>
      <c r="D531" s="25">
        <v>2.0479400000000001</v>
      </c>
      <c r="E531" s="25">
        <v>148.97469899999999</v>
      </c>
      <c r="F531" s="25">
        <v>18748102</v>
      </c>
      <c r="G531" s="25">
        <v>1000218</v>
      </c>
      <c r="H531" s="25">
        <v>18761008</v>
      </c>
      <c r="I531" s="25">
        <v>2790107179</v>
      </c>
      <c r="J531" s="24" t="s">
        <v>88</v>
      </c>
      <c r="K531" s="24" t="s">
        <v>694</v>
      </c>
      <c r="L531" s="24" t="s">
        <v>695</v>
      </c>
    </row>
    <row r="532" spans="1:12" x14ac:dyDescent="0.2">
      <c r="A532" s="24" t="s">
        <v>738</v>
      </c>
      <c r="B532" s="25">
        <v>0.13872999999999999</v>
      </c>
      <c r="C532" s="25">
        <v>8.3888300000000005</v>
      </c>
      <c r="D532" s="25">
        <v>0.13632</v>
      </c>
      <c r="E532" s="25">
        <v>8.3041350000000005</v>
      </c>
      <c r="F532" s="25">
        <v>57002</v>
      </c>
      <c r="G532" s="25">
        <v>56012</v>
      </c>
      <c r="H532" s="25">
        <v>57002</v>
      </c>
      <c r="I532" s="25">
        <v>8388830</v>
      </c>
      <c r="J532" s="24" t="s">
        <v>88</v>
      </c>
      <c r="K532" s="24" t="s">
        <v>689</v>
      </c>
      <c r="L532" s="24" t="s">
        <v>695</v>
      </c>
    </row>
    <row r="533" spans="1:12" x14ac:dyDescent="0.2">
      <c r="A533" s="24" t="s">
        <v>739</v>
      </c>
      <c r="B533" s="25">
        <v>0.88868000000000003</v>
      </c>
      <c r="C533" s="25">
        <v>54.361331999999997</v>
      </c>
      <c r="D533" s="25">
        <v>0.26046000000000002</v>
      </c>
      <c r="E533" s="25">
        <v>15.930263</v>
      </c>
      <c r="F533" s="25">
        <v>365146</v>
      </c>
      <c r="G533" s="25">
        <v>107020</v>
      </c>
      <c r="H533" s="25">
        <v>385602</v>
      </c>
      <c r="I533" s="25">
        <v>57407030</v>
      </c>
      <c r="J533" s="24" t="s">
        <v>88</v>
      </c>
      <c r="K533" s="24" t="s">
        <v>690</v>
      </c>
      <c r="L533" s="24" t="s">
        <v>695</v>
      </c>
    </row>
    <row r="534" spans="1:12" x14ac:dyDescent="0.2">
      <c r="A534" s="24" t="s">
        <v>740</v>
      </c>
      <c r="B534" s="25">
        <v>34.727879999999999</v>
      </c>
      <c r="C534" s="25">
        <v>2126.1633099999999</v>
      </c>
      <c r="D534" s="25">
        <v>2.88809</v>
      </c>
      <c r="E534" s="25">
        <v>176.67117200000001</v>
      </c>
      <c r="F534" s="25">
        <v>14269212</v>
      </c>
      <c r="G534" s="25">
        <v>1186678</v>
      </c>
      <c r="H534" s="25">
        <v>15438882</v>
      </c>
      <c r="I534" s="25">
        <v>2300321646</v>
      </c>
      <c r="J534" s="24" t="s">
        <v>88</v>
      </c>
      <c r="K534" s="24" t="s">
        <v>691</v>
      </c>
      <c r="L534" s="24" t="s">
        <v>695</v>
      </c>
    </row>
    <row r="535" spans="1:12" x14ac:dyDescent="0.2">
      <c r="A535" s="24" t="s">
        <v>741</v>
      </c>
      <c r="B535" s="25">
        <v>0.53954000000000002</v>
      </c>
      <c r="C535" s="25">
        <v>26.675902000000001</v>
      </c>
      <c r="D535" s="25">
        <v>0.22248999999999999</v>
      </c>
      <c r="E535" s="25">
        <v>13.567245</v>
      </c>
      <c r="F535" s="25">
        <v>221688</v>
      </c>
      <c r="G535" s="25">
        <v>91418</v>
      </c>
      <c r="H535" s="25">
        <v>313106</v>
      </c>
      <c r="I535" s="25">
        <v>40243147</v>
      </c>
      <c r="J535" s="24" t="s">
        <v>88</v>
      </c>
      <c r="K535" s="24" t="s">
        <v>692</v>
      </c>
      <c r="L535" s="24" t="s">
        <v>695</v>
      </c>
    </row>
    <row r="536" spans="1:12" x14ac:dyDescent="0.2">
      <c r="A536" s="24" t="s">
        <v>742</v>
      </c>
      <c r="B536" s="25">
        <v>34.067369999999997</v>
      </c>
      <c r="C536" s="25">
        <v>2080.7909650000001</v>
      </c>
      <c r="D536" s="25">
        <v>2.87256</v>
      </c>
      <c r="E536" s="25">
        <v>175.698239</v>
      </c>
      <c r="F536" s="25">
        <v>13997816</v>
      </c>
      <c r="G536" s="25">
        <v>1180294</v>
      </c>
      <c r="H536" s="25">
        <v>14016504</v>
      </c>
      <c r="I536" s="25">
        <v>2083560346</v>
      </c>
      <c r="J536" s="24" t="s">
        <v>88</v>
      </c>
      <c r="K536" s="24" t="s">
        <v>694</v>
      </c>
      <c r="L536" s="24" t="s">
        <v>695</v>
      </c>
    </row>
    <row r="537" spans="1:12" x14ac:dyDescent="0.2">
      <c r="A537" s="24" t="s">
        <v>743</v>
      </c>
      <c r="B537" s="25">
        <v>7.2770000000000001E-2</v>
      </c>
      <c r="C537" s="25">
        <v>4.7517610000000001</v>
      </c>
      <c r="D537" s="25">
        <v>6.6070000000000004E-2</v>
      </c>
      <c r="E537" s="25">
        <v>4.336773</v>
      </c>
      <c r="F537" s="25">
        <v>32160</v>
      </c>
      <c r="G537" s="25">
        <v>29198</v>
      </c>
      <c r="H537" s="25">
        <v>32160</v>
      </c>
      <c r="I537" s="25">
        <v>4751761</v>
      </c>
      <c r="J537" s="24" t="s">
        <v>88</v>
      </c>
      <c r="K537" s="24" t="s">
        <v>689</v>
      </c>
      <c r="L537" s="24" t="s">
        <v>695</v>
      </c>
    </row>
    <row r="538" spans="1:12" x14ac:dyDescent="0.2">
      <c r="A538" s="24" t="s">
        <v>744</v>
      </c>
      <c r="B538" s="25">
        <v>0.31136999999999998</v>
      </c>
      <c r="C538" s="25">
        <v>20.489383</v>
      </c>
      <c r="D538" s="25">
        <v>0.1022</v>
      </c>
      <c r="E538" s="25">
        <v>6.7211879999999997</v>
      </c>
      <c r="F538" s="25">
        <v>137606</v>
      </c>
      <c r="G538" s="25">
        <v>45164</v>
      </c>
      <c r="H538" s="25">
        <v>148488</v>
      </c>
      <c r="I538" s="25">
        <v>22110105</v>
      </c>
      <c r="J538" s="24" t="s">
        <v>88</v>
      </c>
      <c r="K538" s="24" t="s">
        <v>690</v>
      </c>
      <c r="L538" s="24" t="s">
        <v>695</v>
      </c>
    </row>
    <row r="539" spans="1:12" x14ac:dyDescent="0.2">
      <c r="A539" s="24" t="s">
        <v>745</v>
      </c>
      <c r="B539" s="25">
        <v>9.9109800000000003</v>
      </c>
      <c r="C539" s="25">
        <v>652.70441500000004</v>
      </c>
      <c r="D539" s="25">
        <v>0.90263000000000004</v>
      </c>
      <c r="E539" s="25">
        <v>59.374938</v>
      </c>
      <c r="F539" s="25">
        <v>4379994</v>
      </c>
      <c r="G539" s="25">
        <v>398904</v>
      </c>
      <c r="H539" s="25">
        <v>4772742</v>
      </c>
      <c r="I539" s="25">
        <v>711169714</v>
      </c>
      <c r="J539" s="24" t="s">
        <v>88</v>
      </c>
      <c r="K539" s="24" t="s">
        <v>691</v>
      </c>
      <c r="L539" s="24" t="s">
        <v>695</v>
      </c>
    </row>
    <row r="540" spans="1:12" x14ac:dyDescent="0.2">
      <c r="A540" s="24" t="s">
        <v>746</v>
      </c>
      <c r="B540" s="25">
        <v>0.19133</v>
      </c>
      <c r="C540" s="25">
        <v>10.466569</v>
      </c>
      <c r="D540" s="25">
        <v>8.8950000000000001E-2</v>
      </c>
      <c r="E540" s="25">
        <v>5.8371589999999998</v>
      </c>
      <c r="F540" s="25">
        <v>84554</v>
      </c>
      <c r="G540" s="25">
        <v>39308</v>
      </c>
      <c r="H540" s="25">
        <v>123862</v>
      </c>
      <c r="I540" s="25">
        <v>16303728</v>
      </c>
      <c r="J540" s="24" t="s">
        <v>88</v>
      </c>
      <c r="K540" s="24" t="s">
        <v>692</v>
      </c>
      <c r="L540" s="24" t="s">
        <v>695</v>
      </c>
    </row>
    <row r="541" spans="1:12" x14ac:dyDescent="0.2">
      <c r="A541" s="24" t="s">
        <v>747</v>
      </c>
      <c r="B541" s="25">
        <v>43.811660000000003</v>
      </c>
      <c r="C541" s="25">
        <v>2881.1960370000002</v>
      </c>
      <c r="D541" s="25">
        <v>0.89783000000000002</v>
      </c>
      <c r="E541" s="25">
        <v>59.042166000000002</v>
      </c>
      <c r="F541" s="25">
        <v>19361840</v>
      </c>
      <c r="G541" s="25">
        <v>396780</v>
      </c>
      <c r="H541" s="25">
        <v>19368016</v>
      </c>
      <c r="I541" s="25">
        <v>2882105529</v>
      </c>
      <c r="J541" s="24" t="s">
        <v>88</v>
      </c>
      <c r="K541" s="24" t="s">
        <v>694</v>
      </c>
      <c r="L541" s="24" t="s">
        <v>695</v>
      </c>
    </row>
    <row r="542" spans="1:12" x14ac:dyDescent="0.2">
      <c r="A542" s="24" t="s">
        <v>748</v>
      </c>
      <c r="B542" s="25">
        <v>0.10775</v>
      </c>
      <c r="C542" s="25">
        <v>9.1296429999999997</v>
      </c>
      <c r="D542" s="25">
        <v>0.10638</v>
      </c>
      <c r="E542" s="25">
        <v>9.0658670000000008</v>
      </c>
      <c r="F542" s="25">
        <v>61834</v>
      </c>
      <c r="G542" s="25">
        <v>61050</v>
      </c>
      <c r="H542" s="25">
        <v>61834</v>
      </c>
      <c r="I542" s="25">
        <v>9129643</v>
      </c>
      <c r="J542" s="24" t="s">
        <v>88</v>
      </c>
      <c r="K542" s="24" t="s">
        <v>689</v>
      </c>
      <c r="L542" s="24" t="s">
        <v>695</v>
      </c>
    </row>
    <row r="543" spans="1:12" x14ac:dyDescent="0.2">
      <c r="A543" s="24" t="s">
        <v>749</v>
      </c>
      <c r="B543" s="25">
        <v>0.39951999999999999</v>
      </c>
      <c r="C543" s="25">
        <v>34.109434</v>
      </c>
      <c r="D543" s="25">
        <v>0.14928</v>
      </c>
      <c r="E543" s="25">
        <v>12.751439</v>
      </c>
      <c r="F543" s="25">
        <v>229282</v>
      </c>
      <c r="G543" s="25">
        <v>85668</v>
      </c>
      <c r="H543" s="25">
        <v>253282</v>
      </c>
      <c r="I543" s="25">
        <v>37677432</v>
      </c>
      <c r="J543" s="24" t="s">
        <v>88</v>
      </c>
      <c r="K543" s="24" t="s">
        <v>690</v>
      </c>
      <c r="L543" s="24" t="s">
        <v>695</v>
      </c>
    </row>
    <row r="544" spans="1:12" x14ac:dyDescent="0.2">
      <c r="A544" s="24" t="s">
        <v>750</v>
      </c>
      <c r="B544" s="25">
        <v>13.36294</v>
      </c>
      <c r="C544" s="25">
        <v>1142.2130320000001</v>
      </c>
      <c r="D544" s="25">
        <v>1.1624099999999999</v>
      </c>
      <c r="E544" s="25">
        <v>99.266569000000004</v>
      </c>
      <c r="F544" s="25">
        <v>7668824</v>
      </c>
      <c r="G544" s="25">
        <v>667090</v>
      </c>
      <c r="H544" s="25">
        <v>8325620</v>
      </c>
      <c r="I544" s="25">
        <v>1239961902</v>
      </c>
      <c r="J544" s="24" t="s">
        <v>88</v>
      </c>
      <c r="K544" s="24" t="s">
        <v>691</v>
      </c>
      <c r="L544" s="24" t="s">
        <v>695</v>
      </c>
    </row>
    <row r="545" spans="1:12" x14ac:dyDescent="0.2">
      <c r="A545" s="24" t="s">
        <v>751</v>
      </c>
      <c r="B545" s="25">
        <v>0.26180999999999999</v>
      </c>
      <c r="C545" s="25">
        <v>20.877973999999998</v>
      </c>
      <c r="D545" s="25">
        <v>0.12828000000000001</v>
      </c>
      <c r="E545" s="25">
        <v>10.944708</v>
      </c>
      <c r="F545" s="25">
        <v>150248</v>
      </c>
      <c r="G545" s="25">
        <v>73620</v>
      </c>
      <c r="H545" s="25">
        <v>223868</v>
      </c>
      <c r="I545" s="25">
        <v>31822682</v>
      </c>
      <c r="J545" s="24" t="s">
        <v>88</v>
      </c>
      <c r="K545" s="24" t="s">
        <v>692</v>
      </c>
      <c r="L545" s="24" t="s">
        <v>695</v>
      </c>
    </row>
    <row r="546" spans="1:12" x14ac:dyDescent="0.2">
      <c r="A546" s="24" t="s">
        <v>752</v>
      </c>
      <c r="B546" s="25">
        <v>44.083640000000003</v>
      </c>
      <c r="C546" s="25">
        <v>3761.5360599999999</v>
      </c>
      <c r="D546" s="25">
        <v>1.1575800000000001</v>
      </c>
      <c r="E546" s="25">
        <v>98.838335000000001</v>
      </c>
      <c r="F546" s="25">
        <v>25299052</v>
      </c>
      <c r="G546" s="25">
        <v>664322</v>
      </c>
      <c r="H546" s="25">
        <v>25309220</v>
      </c>
      <c r="I546" s="25">
        <v>3763032175</v>
      </c>
      <c r="J546" s="24" t="s">
        <v>88</v>
      </c>
      <c r="K546" s="24" t="s">
        <v>694</v>
      </c>
      <c r="L546" s="24" t="s">
        <v>695</v>
      </c>
    </row>
    <row r="547" spans="1:12" x14ac:dyDescent="0.2">
      <c r="A547" s="24" t="s">
        <v>753</v>
      </c>
      <c r="B547" s="25">
        <v>0.13747000000000001</v>
      </c>
      <c r="C547" s="25">
        <v>9.3068399999999993</v>
      </c>
      <c r="D547" s="25">
        <v>0.12956000000000001</v>
      </c>
      <c r="E547" s="25">
        <v>8.8149529999999992</v>
      </c>
      <c r="F547" s="25">
        <v>63078</v>
      </c>
      <c r="G547" s="25">
        <v>59446</v>
      </c>
      <c r="H547" s="25">
        <v>63078</v>
      </c>
      <c r="I547" s="25">
        <v>9306840</v>
      </c>
      <c r="J547" s="24" t="s">
        <v>88</v>
      </c>
      <c r="K547" s="24" t="s">
        <v>689</v>
      </c>
      <c r="L547" s="24" t="s">
        <v>695</v>
      </c>
    </row>
    <row r="548" spans="1:12" x14ac:dyDescent="0.2">
      <c r="A548" s="24" t="s">
        <v>754</v>
      </c>
      <c r="B548" s="25">
        <v>0.43925999999999998</v>
      </c>
      <c r="C548" s="25">
        <v>29.983046999999999</v>
      </c>
      <c r="D548" s="25">
        <v>0.17263000000000001</v>
      </c>
      <c r="E548" s="25">
        <v>11.761846</v>
      </c>
      <c r="F548" s="25">
        <v>201548</v>
      </c>
      <c r="G548" s="25">
        <v>79208</v>
      </c>
      <c r="H548" s="25">
        <v>225456</v>
      </c>
      <c r="I548" s="25">
        <v>33545127</v>
      </c>
      <c r="J548" s="24" t="s">
        <v>88</v>
      </c>
      <c r="K548" s="24" t="s">
        <v>690</v>
      </c>
      <c r="L548" s="24" t="s">
        <v>695</v>
      </c>
    </row>
    <row r="549" spans="1:12" x14ac:dyDescent="0.2">
      <c r="A549" s="24" t="s">
        <v>755</v>
      </c>
      <c r="B549" s="25">
        <v>12.385949999999999</v>
      </c>
      <c r="C549" s="25">
        <v>846.39559099999997</v>
      </c>
      <c r="D549" s="25">
        <v>1.14621</v>
      </c>
      <c r="E549" s="25">
        <v>78.183565000000002</v>
      </c>
      <c r="F549" s="25">
        <v>5683110</v>
      </c>
      <c r="G549" s="25">
        <v>525920</v>
      </c>
      <c r="H549" s="25">
        <v>6201164</v>
      </c>
      <c r="I549" s="25">
        <v>923435913</v>
      </c>
      <c r="J549" s="24" t="s">
        <v>88</v>
      </c>
      <c r="K549" s="24" t="s">
        <v>691</v>
      </c>
      <c r="L549" s="24" t="s">
        <v>695</v>
      </c>
    </row>
    <row r="550" spans="1:12" x14ac:dyDescent="0.2">
      <c r="A550" s="24" t="s">
        <v>756</v>
      </c>
      <c r="B550" s="25">
        <v>0.31809999999999999</v>
      </c>
      <c r="C550" s="25">
        <v>17.863036999999998</v>
      </c>
      <c r="D550" s="25">
        <v>0.14618</v>
      </c>
      <c r="E550" s="25">
        <v>9.9366489999999992</v>
      </c>
      <c r="F550" s="25">
        <v>145956</v>
      </c>
      <c r="G550" s="25">
        <v>67074</v>
      </c>
      <c r="H550" s="25">
        <v>213030</v>
      </c>
      <c r="I550" s="25">
        <v>27799686</v>
      </c>
      <c r="J550" s="24" t="s">
        <v>88</v>
      </c>
      <c r="K550" s="24" t="s">
        <v>692</v>
      </c>
      <c r="L550" s="24" t="s">
        <v>695</v>
      </c>
    </row>
    <row r="551" spans="1:12" x14ac:dyDescent="0.2">
      <c r="A551" s="24" t="s">
        <v>757</v>
      </c>
      <c r="B551" s="25">
        <v>41.77214</v>
      </c>
      <c r="C551" s="25">
        <v>2848.9779760000001</v>
      </c>
      <c r="D551" s="25">
        <v>1.14713</v>
      </c>
      <c r="E551" s="25">
        <v>78.208089000000001</v>
      </c>
      <c r="F551" s="25">
        <v>19166532</v>
      </c>
      <c r="G551" s="25">
        <v>526344</v>
      </c>
      <c r="H551" s="25">
        <v>19175606</v>
      </c>
      <c r="I551" s="25">
        <v>2850291685</v>
      </c>
      <c r="J551" s="24" t="s">
        <v>88</v>
      </c>
      <c r="K551" s="24" t="s">
        <v>694</v>
      </c>
      <c r="L551" s="24" t="s">
        <v>695</v>
      </c>
    </row>
    <row r="552" spans="1:12" x14ac:dyDescent="0.2">
      <c r="A552" s="24" t="s">
        <v>758</v>
      </c>
      <c r="B552" s="25">
        <v>7.8640000000000002E-2</v>
      </c>
      <c r="C552" s="25">
        <v>5.654725</v>
      </c>
      <c r="D552" s="25">
        <v>7.6039999999999996E-2</v>
      </c>
      <c r="E552" s="25">
        <v>5.5071750000000002</v>
      </c>
      <c r="F552" s="25">
        <v>38402</v>
      </c>
      <c r="G552" s="25">
        <v>37132</v>
      </c>
      <c r="H552" s="25">
        <v>38402</v>
      </c>
      <c r="I552" s="25">
        <v>5654725</v>
      </c>
      <c r="J552" s="24" t="s">
        <v>88</v>
      </c>
      <c r="K552" s="24" t="s">
        <v>689</v>
      </c>
      <c r="L552" s="24" t="s">
        <v>695</v>
      </c>
    </row>
    <row r="553" spans="1:12" x14ac:dyDescent="0.2">
      <c r="A553" s="24" t="s">
        <v>759</v>
      </c>
      <c r="B553" s="25">
        <v>0.29891000000000001</v>
      </c>
      <c r="C553" s="25">
        <v>21.706627000000001</v>
      </c>
      <c r="D553" s="25">
        <v>0.1119</v>
      </c>
      <c r="E553" s="25">
        <v>8.1266200000000008</v>
      </c>
      <c r="F553" s="25">
        <v>145970</v>
      </c>
      <c r="G553" s="25">
        <v>54646</v>
      </c>
      <c r="H553" s="25">
        <v>161260</v>
      </c>
      <c r="I553" s="25">
        <v>23977874</v>
      </c>
      <c r="J553" s="24" t="s">
        <v>88</v>
      </c>
      <c r="K553" s="24" t="s">
        <v>690</v>
      </c>
      <c r="L553" s="24" t="s">
        <v>695</v>
      </c>
    </row>
    <row r="554" spans="1:12" x14ac:dyDescent="0.2">
      <c r="A554" s="24" t="s">
        <v>760</v>
      </c>
      <c r="B554" s="25">
        <v>10.98654</v>
      </c>
      <c r="C554" s="25">
        <v>798.90664800000002</v>
      </c>
      <c r="D554" s="25">
        <v>0.91225000000000001</v>
      </c>
      <c r="E554" s="25">
        <v>66.262015000000005</v>
      </c>
      <c r="F554" s="25">
        <v>5365192</v>
      </c>
      <c r="G554" s="25">
        <v>445488</v>
      </c>
      <c r="H554" s="25">
        <v>5804834</v>
      </c>
      <c r="I554" s="25">
        <v>864313820</v>
      </c>
      <c r="J554" s="24" t="s">
        <v>88</v>
      </c>
      <c r="K554" s="24" t="s">
        <v>691</v>
      </c>
      <c r="L554" s="24" t="s">
        <v>695</v>
      </c>
    </row>
    <row r="555" spans="1:12" x14ac:dyDescent="0.2">
      <c r="A555" s="24" t="s">
        <v>761</v>
      </c>
      <c r="B555" s="25">
        <v>0.15672</v>
      </c>
      <c r="C555" s="25">
        <v>10.261051999999999</v>
      </c>
      <c r="D555" s="25">
        <v>9.6149999999999999E-2</v>
      </c>
      <c r="E555" s="25">
        <v>6.9691660000000004</v>
      </c>
      <c r="F555" s="25">
        <v>76534</v>
      </c>
      <c r="G555" s="25">
        <v>46952</v>
      </c>
      <c r="H555" s="25">
        <v>123486</v>
      </c>
      <c r="I555" s="25">
        <v>17230218</v>
      </c>
      <c r="J555" s="24" t="s">
        <v>88</v>
      </c>
      <c r="K555" s="24" t="s">
        <v>692</v>
      </c>
      <c r="L555" s="24" t="s">
        <v>695</v>
      </c>
    </row>
    <row r="556" spans="1:12" x14ac:dyDescent="0.2">
      <c r="A556" s="24" t="s">
        <v>762</v>
      </c>
      <c r="B556" s="25">
        <v>45.918300000000002</v>
      </c>
      <c r="C556" s="25">
        <v>3330.8473319999998</v>
      </c>
      <c r="D556" s="25">
        <v>0.91581000000000001</v>
      </c>
      <c r="E556" s="25">
        <v>66.496001000000007</v>
      </c>
      <c r="F556" s="25">
        <v>22423850</v>
      </c>
      <c r="G556" s="25">
        <v>447230</v>
      </c>
      <c r="H556" s="25">
        <v>22430980</v>
      </c>
      <c r="I556" s="25">
        <v>3331885032</v>
      </c>
      <c r="J556" s="24" t="s">
        <v>88</v>
      </c>
      <c r="K556" s="24" t="s">
        <v>694</v>
      </c>
      <c r="L556" s="24" t="s">
        <v>695</v>
      </c>
    </row>
    <row r="557" spans="1:12" x14ac:dyDescent="0.2">
      <c r="A557" s="24" t="s">
        <v>763</v>
      </c>
      <c r="B557" s="25">
        <v>7.1739999999999998E-2</v>
      </c>
      <c r="C557" s="25">
        <v>3.7680280000000002</v>
      </c>
      <c r="D557" s="25">
        <v>8.8859999999999995E-2</v>
      </c>
      <c r="E557" s="25">
        <v>4.667446</v>
      </c>
      <c r="F557" s="25">
        <v>39360</v>
      </c>
      <c r="G557" s="25">
        <v>48752</v>
      </c>
      <c r="H557" s="25">
        <v>39360</v>
      </c>
      <c r="I557" s="25">
        <v>3768028</v>
      </c>
      <c r="J557" s="24" t="s">
        <v>180</v>
      </c>
      <c r="K557" s="24" t="s">
        <v>689</v>
      </c>
      <c r="L557" s="24" t="s">
        <v>697</v>
      </c>
    </row>
    <row r="558" spans="1:12" x14ac:dyDescent="0.2">
      <c r="A558" s="24" t="s">
        <v>764</v>
      </c>
      <c r="B558" s="25">
        <v>0.94569999999999999</v>
      </c>
      <c r="C558" s="25">
        <v>49.741612000000003</v>
      </c>
      <c r="D558" s="25">
        <v>0.27983999999999998</v>
      </c>
      <c r="E558" s="25">
        <v>14.708679999999999</v>
      </c>
      <c r="F558" s="25">
        <v>518824</v>
      </c>
      <c r="G558" s="25">
        <v>153522</v>
      </c>
      <c r="H558" s="25">
        <v>574622</v>
      </c>
      <c r="I558" s="25">
        <v>55090046</v>
      </c>
      <c r="J558" s="24" t="s">
        <v>180</v>
      </c>
      <c r="K558" s="24" t="s">
        <v>690</v>
      </c>
      <c r="L558" s="24" t="s">
        <v>697</v>
      </c>
    </row>
    <row r="559" spans="1:12" x14ac:dyDescent="0.2">
      <c r="A559" s="24" t="s">
        <v>765</v>
      </c>
      <c r="B559" s="25">
        <v>5.0473800000000004</v>
      </c>
      <c r="C559" s="25">
        <v>265.54627199999999</v>
      </c>
      <c r="D559" s="25">
        <v>1.0454600000000001</v>
      </c>
      <c r="E559" s="25">
        <v>54.987251999999998</v>
      </c>
      <c r="F559" s="25">
        <v>2769058</v>
      </c>
      <c r="G559" s="25">
        <v>573554</v>
      </c>
      <c r="H559" s="25">
        <v>3320782</v>
      </c>
      <c r="I559" s="25">
        <v>318441878</v>
      </c>
      <c r="J559" s="24" t="s">
        <v>180</v>
      </c>
      <c r="K559" s="24" t="s">
        <v>691</v>
      </c>
      <c r="L559" s="24" t="s">
        <v>697</v>
      </c>
    </row>
    <row r="560" spans="1:12" x14ac:dyDescent="0.2">
      <c r="A560" s="24" t="s">
        <v>766</v>
      </c>
      <c r="B560" s="25">
        <v>0.20422000000000001</v>
      </c>
      <c r="C560" s="25">
        <v>10.724133999999999</v>
      </c>
      <c r="D560" s="25">
        <v>0.27492</v>
      </c>
      <c r="E560" s="25">
        <v>14.450108</v>
      </c>
      <c r="F560" s="25">
        <v>112040</v>
      </c>
      <c r="G560" s="25">
        <v>150824</v>
      </c>
      <c r="H560" s="25">
        <v>262864</v>
      </c>
      <c r="I560" s="25">
        <v>25174242</v>
      </c>
      <c r="J560" s="24" t="s">
        <v>180</v>
      </c>
      <c r="K560" s="24" t="s">
        <v>692</v>
      </c>
      <c r="L560" s="24" t="s">
        <v>697</v>
      </c>
    </row>
    <row r="561" spans="1:12" x14ac:dyDescent="0.2">
      <c r="A561" s="24" t="s">
        <v>767</v>
      </c>
      <c r="B561" s="25">
        <v>65.990089999999995</v>
      </c>
      <c r="C561" s="25">
        <v>3472.1844959999999</v>
      </c>
      <c r="D561" s="25">
        <v>1.1471100000000001</v>
      </c>
      <c r="E561" s="25">
        <v>60.334882</v>
      </c>
      <c r="F561" s="25">
        <v>36203012</v>
      </c>
      <c r="G561" s="25">
        <v>629322</v>
      </c>
      <c r="H561" s="25">
        <v>36209712</v>
      </c>
      <c r="I561" s="25">
        <v>3472826270</v>
      </c>
      <c r="J561" s="24" t="s">
        <v>180</v>
      </c>
      <c r="K561" s="24" t="s">
        <v>694</v>
      </c>
      <c r="L561" s="24" t="s">
        <v>697</v>
      </c>
    </row>
    <row r="562" spans="1:12" x14ac:dyDescent="0.2">
      <c r="A562" s="24" t="s">
        <v>768</v>
      </c>
      <c r="B562" s="25">
        <v>0.12248000000000001</v>
      </c>
      <c r="C562" s="25">
        <v>6.3511360000000003</v>
      </c>
      <c r="D562" s="25">
        <v>0.12019000000000001</v>
      </c>
      <c r="E562" s="25">
        <v>6.2210780000000003</v>
      </c>
      <c r="F562" s="25">
        <v>66358</v>
      </c>
      <c r="G562" s="25">
        <v>65114</v>
      </c>
      <c r="H562" s="25">
        <v>66358</v>
      </c>
      <c r="I562" s="25">
        <v>6351136</v>
      </c>
      <c r="J562" s="24" t="s">
        <v>180</v>
      </c>
      <c r="K562" s="24" t="s">
        <v>689</v>
      </c>
      <c r="L562" s="24" t="s">
        <v>697</v>
      </c>
    </row>
    <row r="563" spans="1:12" x14ac:dyDescent="0.2">
      <c r="A563" s="24" t="s">
        <v>769</v>
      </c>
      <c r="B563" s="25">
        <v>1.69774</v>
      </c>
      <c r="C563" s="25">
        <v>88.173342000000005</v>
      </c>
      <c r="D563" s="25">
        <v>0.42524000000000001</v>
      </c>
      <c r="E563" s="25">
        <v>22.045582</v>
      </c>
      <c r="F563" s="25">
        <v>919794</v>
      </c>
      <c r="G563" s="25">
        <v>230384</v>
      </c>
      <c r="H563" s="25">
        <v>985894</v>
      </c>
      <c r="I563" s="25">
        <v>94497534</v>
      </c>
      <c r="J563" s="24" t="s">
        <v>180</v>
      </c>
      <c r="K563" s="24" t="s">
        <v>690</v>
      </c>
      <c r="L563" s="24" t="s">
        <v>697</v>
      </c>
    </row>
    <row r="564" spans="1:12" x14ac:dyDescent="0.2">
      <c r="A564" s="24" t="s">
        <v>770</v>
      </c>
      <c r="B564" s="25">
        <v>2.43784</v>
      </c>
      <c r="C564" s="25">
        <v>126.63343999999999</v>
      </c>
      <c r="D564" s="25">
        <v>0.47232000000000002</v>
      </c>
      <c r="E564" s="25">
        <v>24.52741</v>
      </c>
      <c r="F564" s="25">
        <v>1320762</v>
      </c>
      <c r="G564" s="25">
        <v>255894</v>
      </c>
      <c r="H564" s="25">
        <v>1553700</v>
      </c>
      <c r="I564" s="25">
        <v>148961196</v>
      </c>
      <c r="J564" s="24" t="s">
        <v>180</v>
      </c>
      <c r="K564" s="24" t="s">
        <v>691</v>
      </c>
      <c r="L564" s="24" t="s">
        <v>697</v>
      </c>
    </row>
    <row r="565" spans="1:12" x14ac:dyDescent="0.2">
      <c r="A565" s="24" t="s">
        <v>771</v>
      </c>
      <c r="B565" s="25">
        <v>0.32967999999999997</v>
      </c>
      <c r="C565" s="25">
        <v>17.103524</v>
      </c>
      <c r="D565" s="25">
        <v>0.44267000000000001</v>
      </c>
      <c r="E565" s="25">
        <v>22.964670000000002</v>
      </c>
      <c r="F565" s="25">
        <v>178610</v>
      </c>
      <c r="G565" s="25">
        <v>239826</v>
      </c>
      <c r="H565" s="25">
        <v>418436</v>
      </c>
      <c r="I565" s="25">
        <v>40068194</v>
      </c>
      <c r="J565" s="24" t="s">
        <v>180</v>
      </c>
      <c r="K565" s="24" t="s">
        <v>692</v>
      </c>
      <c r="L565" s="24" t="s">
        <v>697</v>
      </c>
    </row>
    <row r="566" spans="1:12" x14ac:dyDescent="0.2">
      <c r="A566" s="24" t="s">
        <v>772</v>
      </c>
      <c r="B566" s="25">
        <v>63.431919999999998</v>
      </c>
      <c r="C566" s="25">
        <v>3295.2244740000001</v>
      </c>
      <c r="D566" s="25">
        <v>0.60133000000000003</v>
      </c>
      <c r="E566" s="25">
        <v>31.230551999999999</v>
      </c>
      <c r="F566" s="25">
        <v>34365882</v>
      </c>
      <c r="G566" s="25">
        <v>325784</v>
      </c>
      <c r="H566" s="25">
        <v>34370796</v>
      </c>
      <c r="I566" s="25">
        <v>3295694010</v>
      </c>
      <c r="J566" s="24" t="s">
        <v>180</v>
      </c>
      <c r="K566" s="24" t="s">
        <v>694</v>
      </c>
      <c r="L566" s="24" t="s">
        <v>697</v>
      </c>
    </row>
    <row r="567" spans="1:12" x14ac:dyDescent="0.2">
      <c r="A567" s="24"/>
      <c r="J567" s="24"/>
      <c r="K567" s="24"/>
      <c r="L567" s="24"/>
    </row>
    <row r="568" spans="1:12" x14ac:dyDescent="0.2">
      <c r="A568" s="24"/>
      <c r="J568" s="24"/>
      <c r="K568" s="24"/>
      <c r="L568" s="24"/>
    </row>
    <row r="569" spans="1:12" x14ac:dyDescent="0.2">
      <c r="A569" s="24"/>
      <c r="J569" s="24"/>
      <c r="K569" s="24"/>
      <c r="L569" s="24"/>
    </row>
    <row r="570" spans="1:12" x14ac:dyDescent="0.2">
      <c r="A570" s="24"/>
      <c r="J570" s="24"/>
      <c r="K570" s="24"/>
      <c r="L570" s="24"/>
    </row>
    <row r="571" spans="1:12" x14ac:dyDescent="0.2">
      <c r="A571" s="24"/>
      <c r="J571" s="24"/>
      <c r="K571" s="24"/>
      <c r="L571" s="24"/>
    </row>
    <row r="572" spans="1:12" x14ac:dyDescent="0.2">
      <c r="A572" s="24"/>
      <c r="J572" s="24"/>
      <c r="K572" s="24"/>
      <c r="L572" s="24"/>
    </row>
    <row r="573" spans="1:12" x14ac:dyDescent="0.2">
      <c r="A573" s="24"/>
      <c r="J573" s="24"/>
      <c r="K573" s="24"/>
      <c r="L573" s="24"/>
    </row>
    <row r="574" spans="1:12" x14ac:dyDescent="0.2">
      <c r="A574" s="24"/>
      <c r="J574" s="24"/>
      <c r="K574" s="24"/>
      <c r="L574" s="24"/>
    </row>
    <row r="575" spans="1:12" x14ac:dyDescent="0.2">
      <c r="A575" s="24"/>
      <c r="J575" s="24"/>
      <c r="K575" s="24"/>
      <c r="L575" s="24"/>
    </row>
    <row r="576" spans="1:12" x14ac:dyDescent="0.2">
      <c r="A576" s="24"/>
      <c r="J576" s="24"/>
      <c r="K576" s="24"/>
      <c r="L576" s="24"/>
    </row>
    <row r="577" spans="1:12" x14ac:dyDescent="0.2">
      <c r="A577" s="24"/>
      <c r="J577" s="24"/>
      <c r="K577" s="24"/>
      <c r="L577" s="24"/>
    </row>
    <row r="578" spans="1:12" x14ac:dyDescent="0.2">
      <c r="A578" s="24"/>
      <c r="J578" s="24"/>
      <c r="K578" s="24"/>
      <c r="L578" s="24"/>
    </row>
    <row r="579" spans="1:12" x14ac:dyDescent="0.2">
      <c r="A579" s="24"/>
      <c r="J579" s="24"/>
      <c r="K579" s="24"/>
      <c r="L579" s="24"/>
    </row>
    <row r="580" spans="1:12" x14ac:dyDescent="0.2">
      <c r="A580" s="24"/>
      <c r="J580" s="24"/>
      <c r="K580" s="24"/>
      <c r="L580" s="24"/>
    </row>
    <row r="581" spans="1:12" x14ac:dyDescent="0.2">
      <c r="A581" s="24"/>
      <c r="J581" s="24"/>
      <c r="K581" s="24"/>
      <c r="L581" s="24"/>
    </row>
    <row r="582" spans="1:12" x14ac:dyDescent="0.2">
      <c r="A582" s="24"/>
      <c r="J582" s="24"/>
      <c r="K582" s="24"/>
      <c r="L582" s="24"/>
    </row>
    <row r="583" spans="1:12" x14ac:dyDescent="0.2">
      <c r="A583" s="24"/>
      <c r="J583" s="24"/>
      <c r="K583" s="24"/>
      <c r="L583" s="24"/>
    </row>
    <row r="584" spans="1:12" x14ac:dyDescent="0.2">
      <c r="A584" s="24"/>
      <c r="J584" s="24"/>
      <c r="K584" s="24"/>
      <c r="L584" s="24"/>
    </row>
    <row r="585" spans="1:12" x14ac:dyDescent="0.2">
      <c r="A585" s="24"/>
      <c r="J585" s="24"/>
      <c r="K585" s="24"/>
      <c r="L585" s="24"/>
    </row>
  </sheetData>
  <mergeCells count="2">
    <mergeCell ref="N1:P1"/>
    <mergeCell ref="R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419F-05ED-CA46-9EC5-A301832ED998}">
  <dimension ref="A1:L115"/>
  <sheetViews>
    <sheetView workbookViewId="0">
      <selection activeCell="I19" sqref="I19"/>
    </sheetView>
  </sheetViews>
  <sheetFormatPr baseColWidth="10" defaultColWidth="8.83203125" defaultRowHeight="16" x14ac:dyDescent="0.2"/>
  <cols>
    <col min="1" max="1" width="11.1640625" bestFit="1" customWidth="1"/>
    <col min="8" max="8" width="14.5" bestFit="1" customWidth="1"/>
    <col min="12" max="12" width="14.83203125" customWidth="1"/>
  </cols>
  <sheetData>
    <row r="1" spans="1:12" x14ac:dyDescent="0.2">
      <c r="A1" s="37" t="s">
        <v>716</v>
      </c>
      <c r="B1" s="37"/>
      <c r="C1" s="37"/>
      <c r="D1" s="37"/>
      <c r="E1" s="37"/>
      <c r="F1" s="37"/>
      <c r="G1" s="37"/>
      <c r="H1" s="37"/>
    </row>
    <row r="2" spans="1:12" s="10" customFormat="1" x14ac:dyDescent="0.2">
      <c r="A2" s="9" t="s">
        <v>563</v>
      </c>
      <c r="B2" s="9" t="s">
        <v>564</v>
      </c>
      <c r="C2" s="9" t="s">
        <v>565</v>
      </c>
      <c r="D2" s="9" t="s">
        <v>566</v>
      </c>
      <c r="E2" s="9" t="s">
        <v>567</v>
      </c>
      <c r="F2" s="9" t="s">
        <v>568</v>
      </c>
      <c r="G2" s="9" t="s">
        <v>0</v>
      </c>
      <c r="H2" s="9" t="s">
        <v>569</v>
      </c>
      <c r="J2" s="36" t="s">
        <v>715</v>
      </c>
      <c r="K2" s="36"/>
      <c r="L2" s="36"/>
    </row>
    <row r="3" spans="1:12" x14ac:dyDescent="0.2">
      <c r="A3" s="11" t="s">
        <v>570</v>
      </c>
      <c r="B3" s="12">
        <v>25.128299999999999</v>
      </c>
      <c r="C3" s="12">
        <v>16.204599999999999</v>
      </c>
      <c r="D3" s="13">
        <v>98.108099999999993</v>
      </c>
      <c r="E3" s="13">
        <v>93.748099999999994</v>
      </c>
      <c r="F3" s="13">
        <v>85.370500000000007</v>
      </c>
      <c r="G3" s="11" t="s">
        <v>41</v>
      </c>
      <c r="H3" s="11" t="s">
        <v>42</v>
      </c>
      <c r="J3" s="30" t="s">
        <v>0</v>
      </c>
      <c r="K3" s="30" t="s">
        <v>674</v>
      </c>
      <c r="L3" s="30" t="s">
        <v>684</v>
      </c>
    </row>
    <row r="4" spans="1:12" x14ac:dyDescent="0.2">
      <c r="A4" s="11" t="s">
        <v>571</v>
      </c>
      <c r="B4" s="12">
        <v>28.406199999999998</v>
      </c>
      <c r="C4" s="12">
        <v>26.458400000000001</v>
      </c>
      <c r="D4" s="13">
        <v>94.534899999999993</v>
      </c>
      <c r="E4" s="12">
        <v>32.075099999999999</v>
      </c>
      <c r="F4" s="13">
        <v>87.593599999999995</v>
      </c>
      <c r="G4" s="11" t="s">
        <v>41</v>
      </c>
      <c r="H4" s="11" t="s">
        <v>42</v>
      </c>
      <c r="J4" t="s">
        <v>676</v>
      </c>
      <c r="K4" t="s">
        <v>18</v>
      </c>
      <c r="L4">
        <f>AVERAGE(F3:F12)</f>
        <v>87.334259999999986</v>
      </c>
    </row>
    <row r="5" spans="1:12" x14ac:dyDescent="0.2">
      <c r="A5" s="11" t="s">
        <v>572</v>
      </c>
      <c r="B5" s="12">
        <v>18.437899999999999</v>
      </c>
      <c r="C5" s="12">
        <v>25.990200000000002</v>
      </c>
      <c r="D5" s="13">
        <v>94.956999999999994</v>
      </c>
      <c r="E5" s="12">
        <v>22.278700000000001</v>
      </c>
      <c r="F5" s="13">
        <v>89.354299999999995</v>
      </c>
      <c r="G5" s="11" t="s">
        <v>41</v>
      </c>
      <c r="H5" s="11" t="s">
        <v>42</v>
      </c>
      <c r="J5" t="s">
        <v>676</v>
      </c>
      <c r="K5" t="s">
        <v>15</v>
      </c>
      <c r="L5">
        <f>AVERAGE(F55:F63)</f>
        <v>86.105611111111102</v>
      </c>
    </row>
    <row r="6" spans="1:12" x14ac:dyDescent="0.2">
      <c r="A6" s="11" t="s">
        <v>573</v>
      </c>
      <c r="B6" s="12">
        <v>34.213799999999999</v>
      </c>
      <c r="C6" s="12">
        <v>21.182200000000002</v>
      </c>
      <c r="D6" s="13">
        <v>97.894499999999994</v>
      </c>
      <c r="E6" s="13">
        <v>94.07</v>
      </c>
      <c r="F6" s="13">
        <v>84.918700000000001</v>
      </c>
      <c r="G6" s="11" t="s">
        <v>41</v>
      </c>
      <c r="H6" s="11" t="s">
        <v>42</v>
      </c>
      <c r="J6" t="s">
        <v>676</v>
      </c>
      <c r="K6" t="s">
        <v>680</v>
      </c>
      <c r="L6">
        <f>AVERAGE(F3:F12,F55:F63)</f>
        <v>86.752268421052619</v>
      </c>
    </row>
    <row r="7" spans="1:12" x14ac:dyDescent="0.2">
      <c r="A7" s="11" t="s">
        <v>574</v>
      </c>
      <c r="B7" s="12">
        <v>29.373699999999999</v>
      </c>
      <c r="C7" s="12">
        <v>12.1076</v>
      </c>
      <c r="D7" s="13">
        <v>98.388800000000003</v>
      </c>
      <c r="E7" s="13">
        <v>93.213399999999993</v>
      </c>
      <c r="F7" s="13">
        <v>87.716899999999995</v>
      </c>
      <c r="G7" s="11" t="s">
        <v>41</v>
      </c>
      <c r="H7" s="11" t="s">
        <v>42</v>
      </c>
      <c r="J7" t="s">
        <v>677</v>
      </c>
      <c r="K7" t="s">
        <v>18</v>
      </c>
      <c r="L7">
        <f>AVERAGE(F13:F25)</f>
        <v>90.77543076923078</v>
      </c>
    </row>
    <row r="8" spans="1:12" x14ac:dyDescent="0.2">
      <c r="A8" s="11" t="s">
        <v>575</v>
      </c>
      <c r="B8" s="12">
        <v>38.3444</v>
      </c>
      <c r="C8" s="12">
        <v>7.2411899999999996</v>
      </c>
      <c r="D8" s="13">
        <v>97.839100000000002</v>
      </c>
      <c r="E8" s="13">
        <v>91.275199999999998</v>
      </c>
      <c r="F8" s="13">
        <v>86.735399999999998</v>
      </c>
      <c r="G8" s="11" t="s">
        <v>41</v>
      </c>
      <c r="H8" s="11" t="s">
        <v>42</v>
      </c>
      <c r="J8" t="s">
        <v>677</v>
      </c>
      <c r="K8" t="s">
        <v>15</v>
      </c>
      <c r="L8">
        <f>AVERAGE(F64:F73)</f>
        <v>85.562759999999997</v>
      </c>
    </row>
    <row r="9" spans="1:12" x14ac:dyDescent="0.2">
      <c r="A9" s="11" t="s">
        <v>576</v>
      </c>
      <c r="B9" s="12">
        <v>19.788399999999999</v>
      </c>
      <c r="C9" s="12">
        <v>27.878299999999999</v>
      </c>
      <c r="D9" s="13">
        <v>94.445700000000002</v>
      </c>
      <c r="E9" s="12">
        <v>25.067900000000002</v>
      </c>
      <c r="F9" s="13">
        <v>88.457599999999999</v>
      </c>
      <c r="G9" s="11" t="s">
        <v>41</v>
      </c>
      <c r="H9" s="11" t="s">
        <v>577</v>
      </c>
      <c r="J9" t="s">
        <v>677</v>
      </c>
      <c r="K9" t="s">
        <v>680</v>
      </c>
      <c r="L9">
        <f>AVERAGE(F13:F25,F64:F73)</f>
        <v>88.509052173913048</v>
      </c>
    </row>
    <row r="10" spans="1:12" x14ac:dyDescent="0.2">
      <c r="A10" s="11" t="s">
        <v>578</v>
      </c>
      <c r="B10" s="12">
        <v>17.9206</v>
      </c>
      <c r="C10" s="12">
        <v>26.321000000000002</v>
      </c>
      <c r="D10" s="13">
        <v>94.756600000000006</v>
      </c>
      <c r="E10" s="12">
        <v>23.061399999999999</v>
      </c>
      <c r="F10" s="13">
        <v>89.257800000000003</v>
      </c>
      <c r="G10" s="11" t="s">
        <v>41</v>
      </c>
      <c r="H10" s="11" t="s">
        <v>577</v>
      </c>
      <c r="J10" t="s">
        <v>681</v>
      </c>
      <c r="K10" t="s">
        <v>18</v>
      </c>
      <c r="L10">
        <f>AVERAGE(F37:F47)</f>
        <v>73.125827272727278</v>
      </c>
    </row>
    <row r="11" spans="1:12" x14ac:dyDescent="0.2">
      <c r="A11" s="11" t="s">
        <v>579</v>
      </c>
      <c r="B11" s="12">
        <v>30.846699999999998</v>
      </c>
      <c r="C11" s="12">
        <v>19.183800000000002</v>
      </c>
      <c r="D11" s="13">
        <v>97.942899999999995</v>
      </c>
      <c r="E11" s="13">
        <v>92.692899999999995</v>
      </c>
      <c r="F11" s="13">
        <v>88.499200000000002</v>
      </c>
      <c r="G11" s="11" t="s">
        <v>41</v>
      </c>
      <c r="H11" s="11" t="s">
        <v>577</v>
      </c>
      <c r="J11" t="s">
        <v>681</v>
      </c>
      <c r="K11" t="s">
        <v>15</v>
      </c>
      <c r="L11">
        <f>AVERAGE(F91:F96)</f>
        <v>71.093350000000001</v>
      </c>
    </row>
    <row r="12" spans="1:12" x14ac:dyDescent="0.2">
      <c r="A12" s="11" t="s">
        <v>580</v>
      </c>
      <c r="B12" s="12">
        <v>46.774700000000003</v>
      </c>
      <c r="C12" s="12">
        <v>19.2773</v>
      </c>
      <c r="D12" s="13">
        <v>98.331599999999995</v>
      </c>
      <c r="E12" s="13">
        <v>93.141400000000004</v>
      </c>
      <c r="F12" s="13">
        <v>85.438599999999994</v>
      </c>
      <c r="G12" s="11" t="s">
        <v>41</v>
      </c>
      <c r="H12" s="11" t="s">
        <v>577</v>
      </c>
      <c r="J12" t="s">
        <v>681</v>
      </c>
      <c r="K12" t="s">
        <v>680</v>
      </c>
      <c r="L12">
        <f>AVERAGE(F37:F47,F91:F96)</f>
        <v>72.408482352941178</v>
      </c>
    </row>
    <row r="13" spans="1:12" x14ac:dyDescent="0.2">
      <c r="A13" s="11" t="s">
        <v>581</v>
      </c>
      <c r="B13" s="12">
        <v>21.765699999999999</v>
      </c>
      <c r="C13" s="12">
        <v>29.352799999999998</v>
      </c>
      <c r="D13" s="13">
        <v>95.023399999999995</v>
      </c>
      <c r="E13" s="12">
        <v>17.8841</v>
      </c>
      <c r="F13" s="13">
        <v>91.105199999999996</v>
      </c>
      <c r="G13" s="11" t="s">
        <v>88</v>
      </c>
      <c r="H13" s="11" t="s">
        <v>42</v>
      </c>
      <c r="J13" t="s">
        <v>678</v>
      </c>
      <c r="K13" t="s">
        <v>18</v>
      </c>
      <c r="L13">
        <f>AVERAGE(F26:F36)</f>
        <v>90.308418181818197</v>
      </c>
    </row>
    <row r="14" spans="1:12" x14ac:dyDescent="0.2">
      <c r="A14" s="11" t="s">
        <v>582</v>
      </c>
      <c r="B14" s="12">
        <v>22.4604</v>
      </c>
      <c r="C14" s="12">
        <v>26.273700000000002</v>
      </c>
      <c r="D14" s="13">
        <v>95.574700000000007</v>
      </c>
      <c r="E14" s="12">
        <v>20.1982</v>
      </c>
      <c r="F14" s="13">
        <v>92.821100000000001</v>
      </c>
      <c r="G14" s="11" t="s">
        <v>88</v>
      </c>
      <c r="H14" s="11" t="s">
        <v>42</v>
      </c>
      <c r="J14" t="s">
        <v>678</v>
      </c>
      <c r="K14" t="s">
        <v>15</v>
      </c>
      <c r="L14">
        <f>AVERAGE(F74:F81)</f>
        <v>85.794775000000001</v>
      </c>
    </row>
    <row r="15" spans="1:12" x14ac:dyDescent="0.2">
      <c r="A15" s="11" t="s">
        <v>583</v>
      </c>
      <c r="B15" s="12">
        <v>23.4406</v>
      </c>
      <c r="C15" s="12">
        <v>25.482399999999998</v>
      </c>
      <c r="D15" s="13">
        <v>95.456400000000002</v>
      </c>
      <c r="E15" s="12">
        <v>19.422699999999999</v>
      </c>
      <c r="F15" s="13">
        <v>90.325699999999998</v>
      </c>
      <c r="G15" s="11" t="s">
        <v>88</v>
      </c>
      <c r="H15" s="11" t="s">
        <v>42</v>
      </c>
      <c r="J15" t="s">
        <v>678</v>
      </c>
      <c r="K15" t="s">
        <v>680</v>
      </c>
      <c r="L15">
        <f>AVERAGE(F26:F36,F74:F81)</f>
        <v>88.407936842105272</v>
      </c>
    </row>
    <row r="16" spans="1:12" x14ac:dyDescent="0.2">
      <c r="A16" s="11" t="s">
        <v>584</v>
      </c>
      <c r="B16" s="12">
        <v>27.8521</v>
      </c>
      <c r="C16" s="12">
        <v>25.8748</v>
      </c>
      <c r="D16" s="13">
        <v>95.182100000000005</v>
      </c>
      <c r="E16" s="12">
        <v>29.189699999999998</v>
      </c>
      <c r="F16" s="13">
        <v>89.378299999999996</v>
      </c>
      <c r="G16" s="11" t="s">
        <v>88</v>
      </c>
      <c r="H16" s="11" t="s">
        <v>42</v>
      </c>
      <c r="J16" t="s">
        <v>679</v>
      </c>
      <c r="K16" t="s">
        <v>15</v>
      </c>
      <c r="L16">
        <f>AVERAGE(F82:F90)</f>
        <v>86.581822222222229</v>
      </c>
    </row>
    <row r="17" spans="1:12" x14ac:dyDescent="0.2">
      <c r="A17" s="11" t="s">
        <v>585</v>
      </c>
      <c r="B17" s="12">
        <v>21.6235</v>
      </c>
      <c r="C17" s="12">
        <v>26.260300000000001</v>
      </c>
      <c r="D17" s="13">
        <v>95.02</v>
      </c>
      <c r="E17" s="12">
        <v>19.956600000000002</v>
      </c>
      <c r="F17" s="13">
        <v>91.371300000000005</v>
      </c>
      <c r="G17" s="11" t="s">
        <v>88</v>
      </c>
      <c r="H17" s="11" t="s">
        <v>42</v>
      </c>
      <c r="J17" t="s">
        <v>685</v>
      </c>
      <c r="K17" t="s">
        <v>18</v>
      </c>
      <c r="L17">
        <f>AVERAGE(F48:F54)</f>
        <v>87.090900000000005</v>
      </c>
    </row>
    <row r="18" spans="1:12" x14ac:dyDescent="0.2">
      <c r="A18" s="11" t="s">
        <v>586</v>
      </c>
      <c r="B18" s="12">
        <v>20.691299999999998</v>
      </c>
      <c r="C18" s="12">
        <v>25.587599999999998</v>
      </c>
      <c r="D18" s="13">
        <v>95.021600000000007</v>
      </c>
      <c r="E18" s="12">
        <v>18.555599999999998</v>
      </c>
      <c r="F18" s="13">
        <v>89.343999999999994</v>
      </c>
      <c r="G18" s="11" t="s">
        <v>88</v>
      </c>
      <c r="H18" s="11" t="s">
        <v>42</v>
      </c>
      <c r="J18" t="s">
        <v>686</v>
      </c>
      <c r="K18" t="s">
        <v>15</v>
      </c>
      <c r="L18">
        <f>AVERAGE(F97:F105)</f>
        <v>81.702755555555555</v>
      </c>
    </row>
    <row r="19" spans="1:12" x14ac:dyDescent="0.2">
      <c r="A19" s="11" t="s">
        <v>587</v>
      </c>
      <c r="B19" s="12">
        <v>25.235399999999998</v>
      </c>
      <c r="C19" s="12">
        <v>25.778199999999998</v>
      </c>
      <c r="D19" s="13">
        <v>94.984700000000004</v>
      </c>
      <c r="E19" s="12">
        <v>20.430800000000001</v>
      </c>
      <c r="F19" s="13">
        <v>89.952100000000002</v>
      </c>
      <c r="G19" s="11" t="s">
        <v>88</v>
      </c>
      <c r="H19" s="11" t="s">
        <v>577</v>
      </c>
    </row>
    <row r="20" spans="1:12" x14ac:dyDescent="0.2">
      <c r="A20" s="11" t="s">
        <v>588</v>
      </c>
      <c r="B20" s="12">
        <v>23.591899999999999</v>
      </c>
      <c r="C20" s="12">
        <v>29.4283</v>
      </c>
      <c r="D20" s="13">
        <v>95.256600000000006</v>
      </c>
      <c r="E20" s="12">
        <v>17.7807</v>
      </c>
      <c r="F20" s="13">
        <v>91.776600000000002</v>
      </c>
      <c r="G20" s="11" t="s">
        <v>88</v>
      </c>
      <c r="H20" s="11" t="s">
        <v>589</v>
      </c>
    </row>
    <row r="21" spans="1:12" x14ac:dyDescent="0.2">
      <c r="A21" s="11" t="s">
        <v>590</v>
      </c>
      <c r="B21" s="12">
        <v>23.324400000000001</v>
      </c>
      <c r="C21" s="12">
        <v>26.5337</v>
      </c>
      <c r="D21" s="13">
        <v>95.125500000000002</v>
      </c>
      <c r="E21" s="12">
        <v>18.451499999999999</v>
      </c>
      <c r="F21" s="13">
        <v>90.145200000000003</v>
      </c>
      <c r="G21" s="11" t="s">
        <v>88</v>
      </c>
      <c r="H21" s="11" t="s">
        <v>577</v>
      </c>
    </row>
    <row r="22" spans="1:12" x14ac:dyDescent="0.2">
      <c r="A22" s="11" t="s">
        <v>591</v>
      </c>
      <c r="B22" s="12">
        <v>22.069900000000001</v>
      </c>
      <c r="C22" s="12">
        <v>29.201599999999999</v>
      </c>
      <c r="D22" s="13">
        <v>95.330100000000002</v>
      </c>
      <c r="E22" s="12">
        <v>19.634599999999999</v>
      </c>
      <c r="F22" s="13">
        <v>92.448400000000007</v>
      </c>
      <c r="G22" s="11" t="s">
        <v>88</v>
      </c>
      <c r="H22" s="11" t="s">
        <v>589</v>
      </c>
    </row>
    <row r="23" spans="1:12" x14ac:dyDescent="0.2">
      <c r="A23" s="11" t="s">
        <v>592</v>
      </c>
      <c r="B23" s="12">
        <v>26.304500000000001</v>
      </c>
      <c r="C23" s="12">
        <v>26.726900000000001</v>
      </c>
      <c r="D23" s="13">
        <v>94.957999999999998</v>
      </c>
      <c r="E23" s="12">
        <v>20.168299999999999</v>
      </c>
      <c r="F23" s="13">
        <v>90.713899999999995</v>
      </c>
      <c r="G23" s="11" t="s">
        <v>88</v>
      </c>
      <c r="H23" s="11" t="s">
        <v>589</v>
      </c>
    </row>
    <row r="24" spans="1:12" x14ac:dyDescent="0.2">
      <c r="A24" s="11" t="s">
        <v>593</v>
      </c>
      <c r="B24" s="12">
        <v>28.465699999999998</v>
      </c>
      <c r="C24" s="12">
        <v>23.534099999999999</v>
      </c>
      <c r="D24" s="13">
        <v>94.631</v>
      </c>
      <c r="E24" s="12">
        <v>25.908100000000001</v>
      </c>
      <c r="F24" s="13">
        <v>88.855599999999995</v>
      </c>
      <c r="G24" s="11" t="s">
        <v>88</v>
      </c>
      <c r="H24" s="11" t="s">
        <v>577</v>
      </c>
    </row>
    <row r="25" spans="1:12" x14ac:dyDescent="0.2">
      <c r="A25" s="11" t="s">
        <v>594</v>
      </c>
      <c r="B25" s="12">
        <v>21.5594</v>
      </c>
      <c r="C25" s="12">
        <v>26.486499999999999</v>
      </c>
      <c r="D25" s="13">
        <v>94.893799999999999</v>
      </c>
      <c r="E25" s="12">
        <v>20.474499999999999</v>
      </c>
      <c r="F25" s="13">
        <v>91.843199999999996</v>
      </c>
      <c r="G25" s="11" t="s">
        <v>88</v>
      </c>
      <c r="H25" s="11" t="s">
        <v>589</v>
      </c>
    </row>
    <row r="26" spans="1:12" x14ac:dyDescent="0.2">
      <c r="A26" s="11" t="s">
        <v>595</v>
      </c>
      <c r="B26" s="12">
        <v>29.746300000000002</v>
      </c>
      <c r="C26" s="12">
        <v>28.624600000000001</v>
      </c>
      <c r="D26" s="13">
        <v>94.619600000000005</v>
      </c>
      <c r="E26" s="12">
        <v>25.354299999999999</v>
      </c>
      <c r="F26" s="13">
        <v>90.409899999999993</v>
      </c>
      <c r="G26" s="11" t="s">
        <v>139</v>
      </c>
      <c r="H26" s="11" t="s">
        <v>42</v>
      </c>
    </row>
    <row r="27" spans="1:12" x14ac:dyDescent="0.2">
      <c r="A27" s="11" t="s">
        <v>596</v>
      </c>
      <c r="B27" s="12">
        <v>37.154499999999999</v>
      </c>
      <c r="C27" s="12">
        <v>29.3216</v>
      </c>
      <c r="D27" s="13">
        <v>94.904200000000003</v>
      </c>
      <c r="E27" s="13">
        <v>90.141999999999996</v>
      </c>
      <c r="F27" s="13">
        <v>89.806700000000006</v>
      </c>
      <c r="G27" s="11" t="s">
        <v>139</v>
      </c>
      <c r="H27" s="11" t="s">
        <v>42</v>
      </c>
    </row>
    <row r="28" spans="1:12" x14ac:dyDescent="0.2">
      <c r="A28" s="11" t="s">
        <v>597</v>
      </c>
      <c r="B28" s="12">
        <v>29.0138</v>
      </c>
      <c r="C28" s="12">
        <v>29.745799999999999</v>
      </c>
      <c r="D28" s="13">
        <v>94.331800000000001</v>
      </c>
      <c r="E28" s="12">
        <v>21.870899999999999</v>
      </c>
      <c r="F28" s="13">
        <v>90.828800000000001</v>
      </c>
      <c r="G28" s="11" t="s">
        <v>139</v>
      </c>
      <c r="H28" s="11" t="s">
        <v>42</v>
      </c>
    </row>
    <row r="29" spans="1:12" x14ac:dyDescent="0.2">
      <c r="A29" s="11" t="s">
        <v>598</v>
      </c>
      <c r="B29" s="12">
        <v>45.972499999999997</v>
      </c>
      <c r="C29" s="12">
        <v>29.771899999999999</v>
      </c>
      <c r="D29" s="13">
        <v>94.810400000000001</v>
      </c>
      <c r="E29" s="12">
        <v>21.928899999999999</v>
      </c>
      <c r="F29" s="13">
        <v>89.953500000000005</v>
      </c>
      <c r="G29" s="11" t="s">
        <v>139</v>
      </c>
      <c r="H29" s="11" t="s">
        <v>42</v>
      </c>
    </row>
    <row r="30" spans="1:12" x14ac:dyDescent="0.2">
      <c r="A30" s="11" t="s">
        <v>599</v>
      </c>
      <c r="B30" s="12">
        <v>34.860100000000003</v>
      </c>
      <c r="C30" s="12">
        <v>29.516300000000001</v>
      </c>
      <c r="D30" s="13">
        <v>94.34</v>
      </c>
      <c r="E30" s="12">
        <v>25.670500000000001</v>
      </c>
      <c r="F30" s="13">
        <v>89.087999999999994</v>
      </c>
      <c r="G30" s="11" t="s">
        <v>139</v>
      </c>
      <c r="H30" s="11" t="s">
        <v>42</v>
      </c>
    </row>
    <row r="31" spans="1:12" x14ac:dyDescent="0.2">
      <c r="A31" s="11" t="s">
        <v>600</v>
      </c>
      <c r="B31" s="12">
        <v>32.061599999999999</v>
      </c>
      <c r="C31" s="12">
        <v>30.643999999999998</v>
      </c>
      <c r="D31" s="13">
        <v>94.974699999999999</v>
      </c>
      <c r="E31" s="12">
        <v>22.090399999999999</v>
      </c>
      <c r="F31" s="13">
        <v>91.2136</v>
      </c>
      <c r="G31" s="11" t="s">
        <v>139</v>
      </c>
      <c r="H31" s="11" t="s">
        <v>42</v>
      </c>
    </row>
    <row r="32" spans="1:12" x14ac:dyDescent="0.2">
      <c r="A32" s="11" t="s">
        <v>601</v>
      </c>
      <c r="B32" s="12">
        <v>25.6677</v>
      </c>
      <c r="C32" s="12">
        <v>28.558800000000002</v>
      </c>
      <c r="D32" s="13">
        <v>94.416600000000003</v>
      </c>
      <c r="E32" s="12">
        <v>22.839400000000001</v>
      </c>
      <c r="F32" s="13">
        <v>89.995400000000004</v>
      </c>
      <c r="G32" s="11" t="s">
        <v>139</v>
      </c>
      <c r="H32" s="11" t="s">
        <v>577</v>
      </c>
    </row>
    <row r="33" spans="1:8" x14ac:dyDescent="0.2">
      <c r="A33" s="11" t="s">
        <v>602</v>
      </c>
      <c r="B33" s="12">
        <v>26.596</v>
      </c>
      <c r="C33" s="12">
        <v>29.292000000000002</v>
      </c>
      <c r="D33" s="13">
        <v>94.551400000000001</v>
      </c>
      <c r="E33" s="12">
        <v>23.132899999999999</v>
      </c>
      <c r="F33" s="13">
        <v>90.154300000000006</v>
      </c>
      <c r="G33" s="11" t="s">
        <v>139</v>
      </c>
      <c r="H33" s="11" t="s">
        <v>577</v>
      </c>
    </row>
    <row r="34" spans="1:8" x14ac:dyDescent="0.2">
      <c r="A34" s="11" t="s">
        <v>603</v>
      </c>
      <c r="B34" s="12">
        <v>28.749300000000002</v>
      </c>
      <c r="C34" s="12">
        <v>31.761399999999998</v>
      </c>
      <c r="D34" s="13">
        <v>94.813699999999997</v>
      </c>
      <c r="E34" s="12">
        <v>21.303799999999999</v>
      </c>
      <c r="F34" s="13">
        <v>91.358099999999993</v>
      </c>
      <c r="G34" s="11" t="s">
        <v>139</v>
      </c>
      <c r="H34" s="11" t="s">
        <v>577</v>
      </c>
    </row>
    <row r="35" spans="1:8" x14ac:dyDescent="0.2">
      <c r="A35" s="11" t="s">
        <v>604</v>
      </c>
      <c r="B35" s="12">
        <v>25.5047</v>
      </c>
      <c r="C35" s="12">
        <v>29.194099999999999</v>
      </c>
      <c r="D35" s="13">
        <v>94.532899999999998</v>
      </c>
      <c r="E35" s="12">
        <v>16.694400000000002</v>
      </c>
      <c r="F35" s="13">
        <v>89.686300000000003</v>
      </c>
      <c r="G35" s="11" t="s">
        <v>139</v>
      </c>
      <c r="H35" s="11" t="s">
        <v>577</v>
      </c>
    </row>
    <row r="36" spans="1:8" x14ac:dyDescent="0.2">
      <c r="A36" s="11" t="s">
        <v>605</v>
      </c>
      <c r="B36" s="12">
        <v>29.386600000000001</v>
      </c>
      <c r="C36" s="12">
        <v>28.3491</v>
      </c>
      <c r="D36" s="13">
        <v>94.863699999999994</v>
      </c>
      <c r="E36" s="12">
        <v>22.390499999999999</v>
      </c>
      <c r="F36" s="13">
        <v>90.897999999999996</v>
      </c>
      <c r="G36" s="11" t="s">
        <v>139</v>
      </c>
      <c r="H36" s="11" t="s">
        <v>577</v>
      </c>
    </row>
    <row r="37" spans="1:8" x14ac:dyDescent="0.2">
      <c r="A37" s="11" t="s">
        <v>606</v>
      </c>
      <c r="B37" s="13">
        <v>83.932199999999995</v>
      </c>
      <c r="C37" s="12">
        <v>13.8546</v>
      </c>
      <c r="D37" s="12">
        <v>30.265899999999998</v>
      </c>
      <c r="E37" s="12">
        <v>20.526599999999998</v>
      </c>
      <c r="F37" s="13">
        <v>73.649100000000004</v>
      </c>
      <c r="G37" s="11" t="s">
        <v>226</v>
      </c>
      <c r="H37" s="11" t="s">
        <v>42</v>
      </c>
    </row>
    <row r="38" spans="1:8" x14ac:dyDescent="0.2">
      <c r="A38" s="11" t="s">
        <v>607</v>
      </c>
      <c r="B38" s="13">
        <v>74.307000000000002</v>
      </c>
      <c r="C38" s="12">
        <v>6.8886799999999999</v>
      </c>
      <c r="D38" s="12">
        <v>13.4017</v>
      </c>
      <c r="E38" s="12">
        <v>13.348100000000001</v>
      </c>
      <c r="F38" s="13">
        <v>73.367999999999995</v>
      </c>
      <c r="G38" s="11" t="s">
        <v>226</v>
      </c>
      <c r="H38" s="11" t="s">
        <v>42</v>
      </c>
    </row>
    <row r="39" spans="1:8" x14ac:dyDescent="0.2">
      <c r="A39" s="11" t="s">
        <v>608</v>
      </c>
      <c r="B39" s="13">
        <v>82.105699999999999</v>
      </c>
      <c r="C39" s="12">
        <v>12.224399999999999</v>
      </c>
      <c r="D39" s="12">
        <v>13.0556</v>
      </c>
      <c r="E39" s="12">
        <v>18.514099999999999</v>
      </c>
      <c r="F39" s="13">
        <v>73.4863</v>
      </c>
      <c r="G39" s="11" t="s">
        <v>226</v>
      </c>
      <c r="H39" s="11" t="s">
        <v>42</v>
      </c>
    </row>
    <row r="40" spans="1:8" x14ac:dyDescent="0.2">
      <c r="A40" s="11" t="s">
        <v>489</v>
      </c>
      <c r="B40" s="12">
        <v>44.1374</v>
      </c>
      <c r="C40" s="12">
        <v>11.978</v>
      </c>
      <c r="D40" s="12">
        <v>26.1646</v>
      </c>
      <c r="E40" s="12">
        <v>29.451599999999999</v>
      </c>
      <c r="F40" s="13">
        <v>71.941299999999998</v>
      </c>
      <c r="G40" s="11" t="s">
        <v>226</v>
      </c>
      <c r="H40" s="11" t="s">
        <v>42</v>
      </c>
    </row>
    <row r="41" spans="1:8" x14ac:dyDescent="0.2">
      <c r="A41" s="11" t="s">
        <v>609</v>
      </c>
      <c r="B41" s="13">
        <v>81.989000000000004</v>
      </c>
      <c r="C41" s="12">
        <v>14.347099999999999</v>
      </c>
      <c r="D41" s="12">
        <v>9.5612399999999997</v>
      </c>
      <c r="E41" s="12">
        <v>19.3249</v>
      </c>
      <c r="F41" s="13">
        <v>73.502300000000005</v>
      </c>
      <c r="G41" s="11" t="s">
        <v>226</v>
      </c>
      <c r="H41" s="11" t="s">
        <v>577</v>
      </c>
    </row>
    <row r="42" spans="1:8" x14ac:dyDescent="0.2">
      <c r="A42" s="11" t="s">
        <v>610</v>
      </c>
      <c r="B42" s="13">
        <v>81.938299999999998</v>
      </c>
      <c r="C42" s="12">
        <v>8.3893900000000006</v>
      </c>
      <c r="D42" s="12">
        <v>14.747299999999999</v>
      </c>
      <c r="E42" s="12">
        <v>13.837</v>
      </c>
      <c r="F42" s="13">
        <v>72.937899999999999</v>
      </c>
      <c r="G42" s="11" t="s">
        <v>226</v>
      </c>
      <c r="H42" s="11" t="s">
        <v>577</v>
      </c>
    </row>
    <row r="43" spans="1:8" x14ac:dyDescent="0.2">
      <c r="A43" s="11" t="s">
        <v>611</v>
      </c>
      <c r="B43" s="13">
        <v>79.496499999999997</v>
      </c>
      <c r="C43" s="12">
        <v>9.85501</v>
      </c>
      <c r="D43" s="12">
        <v>11.5976</v>
      </c>
      <c r="E43" s="12">
        <v>14.2239</v>
      </c>
      <c r="F43" s="13">
        <v>73.814800000000005</v>
      </c>
      <c r="G43" s="11" t="s">
        <v>226</v>
      </c>
      <c r="H43" s="11" t="s">
        <v>577</v>
      </c>
    </row>
    <row r="44" spans="1:8" x14ac:dyDescent="0.2">
      <c r="A44" s="11" t="s">
        <v>612</v>
      </c>
      <c r="B44" s="13">
        <v>72.691299999999998</v>
      </c>
      <c r="C44" s="12">
        <v>7.6755399999999998</v>
      </c>
      <c r="D44" s="12">
        <v>13.3604</v>
      </c>
      <c r="E44" s="12">
        <v>13.0497</v>
      </c>
      <c r="F44" s="13">
        <v>74.118799999999993</v>
      </c>
      <c r="G44" s="11" t="s">
        <v>226</v>
      </c>
      <c r="H44" s="11" t="s">
        <v>589</v>
      </c>
    </row>
    <row r="45" spans="1:8" x14ac:dyDescent="0.2">
      <c r="A45" s="11" t="s">
        <v>613</v>
      </c>
      <c r="B45" s="13">
        <v>66.802899999999994</v>
      </c>
      <c r="C45" s="12">
        <v>13.0052</v>
      </c>
      <c r="D45" s="12">
        <v>11.2943</v>
      </c>
      <c r="E45" s="12">
        <v>29.654900000000001</v>
      </c>
      <c r="F45" s="13">
        <v>71.667000000000002</v>
      </c>
      <c r="G45" s="11" t="s">
        <v>226</v>
      </c>
      <c r="H45" s="11" t="s">
        <v>589</v>
      </c>
    </row>
    <row r="46" spans="1:8" x14ac:dyDescent="0.2">
      <c r="A46" s="11" t="s">
        <v>614</v>
      </c>
      <c r="B46" s="13">
        <v>77.7119</v>
      </c>
      <c r="C46" s="12">
        <v>11.6965</v>
      </c>
      <c r="D46" s="12">
        <v>15.533200000000001</v>
      </c>
      <c r="E46" s="12">
        <v>15.499599999999999</v>
      </c>
      <c r="F46" s="13">
        <v>74.582999999999998</v>
      </c>
      <c r="G46" s="11" t="s">
        <v>226</v>
      </c>
      <c r="H46" s="11" t="s">
        <v>577</v>
      </c>
    </row>
    <row r="47" spans="1:8" x14ac:dyDescent="0.2">
      <c r="A47" s="11" t="s">
        <v>615</v>
      </c>
      <c r="B47" s="12">
        <v>57.488100000000003</v>
      </c>
      <c r="C47" s="12">
        <v>12.792899999999999</v>
      </c>
      <c r="D47" s="12">
        <v>11.1793</v>
      </c>
      <c r="E47" s="12">
        <v>28.0776</v>
      </c>
      <c r="F47" s="13">
        <v>71.315600000000003</v>
      </c>
      <c r="G47" s="11" t="s">
        <v>226</v>
      </c>
      <c r="H47" s="11" t="s">
        <v>577</v>
      </c>
    </row>
    <row r="48" spans="1:8" x14ac:dyDescent="0.2">
      <c r="A48" s="11" t="s">
        <v>616</v>
      </c>
      <c r="B48" s="12">
        <v>32.535899999999998</v>
      </c>
      <c r="C48" s="13">
        <v>83.1126</v>
      </c>
      <c r="D48" s="13">
        <v>66.116699999999994</v>
      </c>
      <c r="E48" s="12">
        <v>11.2936</v>
      </c>
      <c r="F48" s="13">
        <v>86.686700000000002</v>
      </c>
      <c r="G48" s="11" t="s">
        <v>528</v>
      </c>
      <c r="H48" s="11" t="s">
        <v>42</v>
      </c>
    </row>
    <row r="49" spans="1:8" x14ac:dyDescent="0.2">
      <c r="A49" s="11" t="s">
        <v>617</v>
      </c>
      <c r="B49" s="12">
        <v>31.343299999999999</v>
      </c>
      <c r="C49" s="13">
        <v>80.617000000000004</v>
      </c>
      <c r="D49" s="13">
        <v>64.717399999999998</v>
      </c>
      <c r="E49" s="12">
        <v>15.677300000000001</v>
      </c>
      <c r="F49" s="13">
        <v>86.983599999999996</v>
      </c>
      <c r="G49" s="11" t="s">
        <v>528</v>
      </c>
      <c r="H49" s="11" t="s">
        <v>42</v>
      </c>
    </row>
    <row r="50" spans="1:8" x14ac:dyDescent="0.2">
      <c r="A50" s="11" t="s">
        <v>618</v>
      </c>
      <c r="B50" s="12">
        <v>24.8978</v>
      </c>
      <c r="C50" s="13">
        <v>88.061800000000005</v>
      </c>
      <c r="D50" s="13">
        <v>64.386099999999999</v>
      </c>
      <c r="E50" s="12">
        <v>9.3390699999999995</v>
      </c>
      <c r="F50" s="13">
        <v>86.976900000000001</v>
      </c>
      <c r="G50" s="11" t="s">
        <v>528</v>
      </c>
      <c r="H50" s="11" t="s">
        <v>42</v>
      </c>
    </row>
    <row r="51" spans="1:8" x14ac:dyDescent="0.2">
      <c r="A51" s="11" t="s">
        <v>619</v>
      </c>
      <c r="B51" s="12">
        <v>29.900700000000001</v>
      </c>
      <c r="C51" s="13">
        <v>82.013499999999993</v>
      </c>
      <c r="D51" s="13">
        <v>62.8277</v>
      </c>
      <c r="E51" s="12">
        <v>14.7964</v>
      </c>
      <c r="F51" s="13">
        <v>86.394900000000007</v>
      </c>
      <c r="G51" s="11" t="s">
        <v>528</v>
      </c>
      <c r="H51" s="11" t="s">
        <v>42</v>
      </c>
    </row>
    <row r="52" spans="1:8" x14ac:dyDescent="0.2">
      <c r="A52" s="11" t="s">
        <v>620</v>
      </c>
      <c r="B52" s="12">
        <v>22.026599999999998</v>
      </c>
      <c r="C52" s="13">
        <v>90.423000000000002</v>
      </c>
      <c r="D52" s="13">
        <v>65.877799999999993</v>
      </c>
      <c r="E52" s="12">
        <v>10.061400000000001</v>
      </c>
      <c r="F52" s="13">
        <v>87.061300000000003</v>
      </c>
      <c r="G52" s="11" t="s">
        <v>528</v>
      </c>
      <c r="H52" s="11" t="s">
        <v>589</v>
      </c>
    </row>
    <row r="53" spans="1:8" x14ac:dyDescent="0.2">
      <c r="A53" s="11" t="s">
        <v>621</v>
      </c>
      <c r="B53" s="12">
        <v>25.9236</v>
      </c>
      <c r="C53" s="13">
        <v>68.031499999999994</v>
      </c>
      <c r="D53" s="12">
        <v>52.737900000000003</v>
      </c>
      <c r="E53" s="12">
        <v>9.6460699999999999</v>
      </c>
      <c r="F53" s="13">
        <v>87.210999999999999</v>
      </c>
      <c r="G53" s="11" t="s">
        <v>528</v>
      </c>
      <c r="H53" s="11" t="s">
        <v>589</v>
      </c>
    </row>
    <row r="54" spans="1:8" x14ac:dyDescent="0.2">
      <c r="A54" s="11" t="s">
        <v>622</v>
      </c>
      <c r="B54" s="12">
        <v>22.345500000000001</v>
      </c>
      <c r="C54" s="13">
        <v>88.980999999999995</v>
      </c>
      <c r="D54" s="12">
        <v>54.649000000000001</v>
      </c>
      <c r="E54" s="12">
        <v>7.1027699999999996</v>
      </c>
      <c r="F54" s="13">
        <v>88.321899999999999</v>
      </c>
      <c r="G54" s="11" t="s">
        <v>528</v>
      </c>
      <c r="H54" s="11" t="s">
        <v>577</v>
      </c>
    </row>
    <row r="55" spans="1:8" x14ac:dyDescent="0.2">
      <c r="A55" s="11" t="s">
        <v>623</v>
      </c>
      <c r="B55" s="12">
        <v>18.831499999999998</v>
      </c>
      <c r="C55" s="13">
        <v>73.149199999999993</v>
      </c>
      <c r="D55" s="12">
        <v>57.172800000000002</v>
      </c>
      <c r="E55" s="12">
        <v>16.666699999999999</v>
      </c>
      <c r="F55" s="13">
        <v>86.612300000000005</v>
      </c>
      <c r="G55" s="11" t="s">
        <v>41</v>
      </c>
      <c r="H55" s="11" t="s">
        <v>42</v>
      </c>
    </row>
    <row r="56" spans="1:8" x14ac:dyDescent="0.2">
      <c r="A56" s="11" t="s">
        <v>624</v>
      </c>
      <c r="B56" s="12">
        <v>23.506699999999999</v>
      </c>
      <c r="C56" s="13">
        <v>71.284000000000006</v>
      </c>
      <c r="D56" s="13">
        <v>61.093299999999999</v>
      </c>
      <c r="E56" s="12">
        <v>19.094000000000001</v>
      </c>
      <c r="F56" s="13">
        <v>84.4726</v>
      </c>
      <c r="G56" s="11" t="s">
        <v>41</v>
      </c>
      <c r="H56" s="11" t="s">
        <v>577</v>
      </c>
    </row>
    <row r="57" spans="1:8" x14ac:dyDescent="0.2">
      <c r="A57" s="11" t="s">
        <v>625</v>
      </c>
      <c r="B57" s="12">
        <v>18.654299999999999</v>
      </c>
      <c r="C57" s="12">
        <v>29.448499999999999</v>
      </c>
      <c r="D57" s="13">
        <v>93.386300000000006</v>
      </c>
      <c r="E57" s="12">
        <v>18.849299999999999</v>
      </c>
      <c r="F57" s="13">
        <v>86.649799999999999</v>
      </c>
      <c r="G57" s="11" t="s">
        <v>41</v>
      </c>
      <c r="H57" s="11" t="s">
        <v>42</v>
      </c>
    </row>
    <row r="58" spans="1:8" x14ac:dyDescent="0.2">
      <c r="A58" s="11" t="s">
        <v>626</v>
      </c>
      <c r="B58" s="12">
        <v>18.527699999999999</v>
      </c>
      <c r="C58" s="13">
        <v>70.652600000000007</v>
      </c>
      <c r="D58" s="13">
        <v>59.365499999999997</v>
      </c>
      <c r="E58" s="12">
        <v>17.4269</v>
      </c>
      <c r="F58" s="13">
        <v>84.2286</v>
      </c>
      <c r="G58" s="11" t="s">
        <v>41</v>
      </c>
      <c r="H58" s="11" t="s">
        <v>42</v>
      </c>
    </row>
    <row r="59" spans="1:8" x14ac:dyDescent="0.2">
      <c r="A59" s="11" t="s">
        <v>627</v>
      </c>
      <c r="B59" s="12">
        <v>24.754300000000001</v>
      </c>
      <c r="C59" s="13">
        <v>89.347200000000001</v>
      </c>
      <c r="D59" s="13">
        <v>93.988699999999994</v>
      </c>
      <c r="E59" s="12">
        <v>25.9285</v>
      </c>
      <c r="F59" s="13">
        <v>85.812100000000001</v>
      </c>
      <c r="G59" s="11" t="s">
        <v>41</v>
      </c>
      <c r="H59" s="11" t="s">
        <v>577</v>
      </c>
    </row>
    <row r="60" spans="1:8" x14ac:dyDescent="0.2">
      <c r="A60" s="11" t="s">
        <v>628</v>
      </c>
      <c r="B60" s="12">
        <v>19.864799999999999</v>
      </c>
      <c r="C60" s="12">
        <v>43.733600000000003</v>
      </c>
      <c r="D60" s="13">
        <v>93.947000000000003</v>
      </c>
      <c r="E60" s="12">
        <v>20.916</v>
      </c>
      <c r="F60" s="13">
        <v>87.437700000000007</v>
      </c>
      <c r="G60" s="11" t="s">
        <v>41</v>
      </c>
      <c r="H60" s="11" t="s">
        <v>42</v>
      </c>
    </row>
    <row r="61" spans="1:8" x14ac:dyDescent="0.2">
      <c r="A61" s="11" t="s">
        <v>629</v>
      </c>
      <c r="B61" s="12">
        <v>20.710999999999999</v>
      </c>
      <c r="C61" s="13">
        <v>82.506500000000003</v>
      </c>
      <c r="D61" s="13">
        <v>93.235299999999995</v>
      </c>
      <c r="E61" s="12">
        <v>22.4452</v>
      </c>
      <c r="F61" s="13">
        <v>85.918199999999999</v>
      </c>
      <c r="G61" s="11" t="s">
        <v>41</v>
      </c>
      <c r="H61" s="11" t="s">
        <v>577</v>
      </c>
    </row>
    <row r="62" spans="1:8" x14ac:dyDescent="0.2">
      <c r="A62" s="11" t="s">
        <v>630</v>
      </c>
      <c r="B62" s="12">
        <v>19.656600000000001</v>
      </c>
      <c r="C62" s="12">
        <v>27.971499999999999</v>
      </c>
      <c r="D62" s="13">
        <v>93.5762</v>
      </c>
      <c r="E62" s="12">
        <v>19.4468</v>
      </c>
      <c r="F62" s="13">
        <v>86.916700000000006</v>
      </c>
      <c r="G62" s="11" t="s">
        <v>41</v>
      </c>
      <c r="H62" s="11" t="s">
        <v>42</v>
      </c>
    </row>
    <row r="63" spans="1:8" x14ac:dyDescent="0.2">
      <c r="A63" s="11" t="s">
        <v>631</v>
      </c>
      <c r="B63" s="12">
        <v>19.377800000000001</v>
      </c>
      <c r="C63" s="12">
        <v>26.755500000000001</v>
      </c>
      <c r="D63" s="13">
        <v>93.444800000000001</v>
      </c>
      <c r="E63" s="12">
        <v>18.168600000000001</v>
      </c>
      <c r="F63" s="13">
        <v>86.902500000000003</v>
      </c>
      <c r="G63" s="11" t="s">
        <v>41</v>
      </c>
      <c r="H63" s="11" t="s">
        <v>589</v>
      </c>
    </row>
    <row r="64" spans="1:8" x14ac:dyDescent="0.2">
      <c r="A64" s="11" t="s">
        <v>632</v>
      </c>
      <c r="B64" s="12">
        <v>27.151299999999999</v>
      </c>
      <c r="C64" s="12">
        <v>36.3645</v>
      </c>
      <c r="D64" s="13">
        <v>90.701999999999998</v>
      </c>
      <c r="E64" s="12">
        <v>28.0608</v>
      </c>
      <c r="F64" s="13">
        <v>85.361000000000004</v>
      </c>
      <c r="G64" s="11" t="s">
        <v>88</v>
      </c>
      <c r="H64" s="11" t="s">
        <v>42</v>
      </c>
    </row>
    <row r="65" spans="1:8" x14ac:dyDescent="0.2">
      <c r="A65" s="11" t="s">
        <v>633</v>
      </c>
      <c r="B65" s="12">
        <v>24.680499999999999</v>
      </c>
      <c r="C65" s="12">
        <v>31.685700000000001</v>
      </c>
      <c r="D65" s="13">
        <v>91.914100000000005</v>
      </c>
      <c r="E65" s="12">
        <v>25.490300000000001</v>
      </c>
      <c r="F65" s="13">
        <v>87.721100000000007</v>
      </c>
      <c r="G65" s="11" t="s">
        <v>88</v>
      </c>
      <c r="H65" s="11" t="s">
        <v>589</v>
      </c>
    </row>
    <row r="66" spans="1:8" x14ac:dyDescent="0.2">
      <c r="A66" s="11" t="s">
        <v>634</v>
      </c>
      <c r="B66" s="12">
        <v>21.950399999999998</v>
      </c>
      <c r="C66" s="12">
        <v>33.133000000000003</v>
      </c>
      <c r="D66" s="13">
        <v>89.89</v>
      </c>
      <c r="E66" s="12">
        <v>23.626799999999999</v>
      </c>
      <c r="F66" s="13">
        <v>85.001999999999995</v>
      </c>
      <c r="G66" s="11" t="s">
        <v>88</v>
      </c>
      <c r="H66" s="11" t="s">
        <v>42</v>
      </c>
    </row>
    <row r="67" spans="1:8" x14ac:dyDescent="0.2">
      <c r="A67" s="11" t="s">
        <v>635</v>
      </c>
      <c r="B67" s="12">
        <v>20.168800000000001</v>
      </c>
      <c r="C67" s="12">
        <v>29.537600000000001</v>
      </c>
      <c r="D67" s="13">
        <v>90.519199999999998</v>
      </c>
      <c r="E67" s="12">
        <v>18.4894</v>
      </c>
      <c r="F67" s="13">
        <v>85.509299999999996</v>
      </c>
      <c r="G67" s="11" t="s">
        <v>88</v>
      </c>
      <c r="H67" s="11" t="s">
        <v>589</v>
      </c>
    </row>
    <row r="68" spans="1:8" x14ac:dyDescent="0.2">
      <c r="A68" s="11" t="s">
        <v>636</v>
      </c>
      <c r="B68" s="12">
        <v>21.795300000000001</v>
      </c>
      <c r="C68" s="12">
        <v>32.726199999999999</v>
      </c>
      <c r="D68" s="13">
        <v>91.251599999999996</v>
      </c>
      <c r="E68" s="12">
        <v>23.362300000000001</v>
      </c>
      <c r="F68" s="13">
        <v>85.344399999999993</v>
      </c>
      <c r="G68" s="11" t="s">
        <v>88</v>
      </c>
      <c r="H68" s="11" t="s">
        <v>42</v>
      </c>
    </row>
    <row r="69" spans="1:8" x14ac:dyDescent="0.2">
      <c r="A69" s="11" t="s">
        <v>637</v>
      </c>
      <c r="B69" s="12">
        <v>23.933700000000002</v>
      </c>
      <c r="C69" s="12">
        <v>35.748199999999997</v>
      </c>
      <c r="D69" s="13">
        <v>90.336100000000002</v>
      </c>
      <c r="E69" s="12">
        <v>33.838200000000001</v>
      </c>
      <c r="F69" s="13">
        <v>85.966999999999999</v>
      </c>
      <c r="G69" s="11" t="s">
        <v>88</v>
      </c>
      <c r="H69" s="11" t="s">
        <v>589</v>
      </c>
    </row>
    <row r="70" spans="1:8" x14ac:dyDescent="0.2">
      <c r="A70" s="11" t="s">
        <v>638</v>
      </c>
      <c r="B70" s="12">
        <v>21.4788</v>
      </c>
      <c r="C70" s="12">
        <v>32.259500000000003</v>
      </c>
      <c r="D70" s="13">
        <v>90.408600000000007</v>
      </c>
      <c r="E70" s="12">
        <v>24.654599999999999</v>
      </c>
      <c r="F70" s="13">
        <v>85.373599999999996</v>
      </c>
      <c r="G70" s="11" t="s">
        <v>88</v>
      </c>
      <c r="H70" s="11" t="s">
        <v>42</v>
      </c>
    </row>
    <row r="71" spans="1:8" x14ac:dyDescent="0.2">
      <c r="A71" s="11" t="s">
        <v>639</v>
      </c>
      <c r="B71" s="12">
        <v>21.954599999999999</v>
      </c>
      <c r="C71" s="12">
        <v>31.420300000000001</v>
      </c>
      <c r="D71" s="13">
        <v>90.652000000000001</v>
      </c>
      <c r="E71" s="12">
        <v>23.811699999999998</v>
      </c>
      <c r="F71" s="13">
        <v>85.525599999999997</v>
      </c>
      <c r="G71" s="11" t="s">
        <v>88</v>
      </c>
      <c r="H71" s="11" t="s">
        <v>589</v>
      </c>
    </row>
    <row r="72" spans="1:8" x14ac:dyDescent="0.2">
      <c r="A72" s="11" t="s">
        <v>640</v>
      </c>
      <c r="B72" s="12">
        <v>31.209099999999999</v>
      </c>
      <c r="C72" s="12">
        <v>33.105800000000002</v>
      </c>
      <c r="D72" s="13">
        <v>91.379599999999996</v>
      </c>
      <c r="E72" s="12">
        <v>25.205100000000002</v>
      </c>
      <c r="F72" s="13">
        <v>84.346999999999994</v>
      </c>
      <c r="G72" s="11" t="s">
        <v>88</v>
      </c>
      <c r="H72" s="11" t="s">
        <v>42</v>
      </c>
    </row>
    <row r="73" spans="1:8" x14ac:dyDescent="0.2">
      <c r="A73" s="11" t="s">
        <v>641</v>
      </c>
      <c r="B73" s="12">
        <v>25.0672</v>
      </c>
      <c r="C73" s="12">
        <v>31.744199999999999</v>
      </c>
      <c r="D73" s="13">
        <v>91.084800000000001</v>
      </c>
      <c r="E73" s="12">
        <v>25.238099999999999</v>
      </c>
      <c r="F73" s="13">
        <v>85.476600000000005</v>
      </c>
      <c r="G73" s="11" t="s">
        <v>88</v>
      </c>
      <c r="H73" s="11" t="s">
        <v>589</v>
      </c>
    </row>
    <row r="74" spans="1:8" x14ac:dyDescent="0.2">
      <c r="A74" s="11" t="s">
        <v>642</v>
      </c>
      <c r="B74" s="12">
        <v>40.752000000000002</v>
      </c>
      <c r="C74" s="13">
        <v>86.507900000000006</v>
      </c>
      <c r="D74" s="13">
        <v>89.216700000000003</v>
      </c>
      <c r="E74" s="12">
        <v>23.243300000000001</v>
      </c>
      <c r="F74" s="13">
        <v>85.8583</v>
      </c>
      <c r="G74" s="11" t="s">
        <v>139</v>
      </c>
      <c r="H74" s="11" t="s">
        <v>42</v>
      </c>
    </row>
    <row r="75" spans="1:8" x14ac:dyDescent="0.2">
      <c r="A75" s="11" t="s">
        <v>643</v>
      </c>
      <c r="B75" s="12">
        <v>36.458799999999997</v>
      </c>
      <c r="C75" s="13">
        <v>85.811599999999999</v>
      </c>
      <c r="D75" s="13">
        <v>87.225399999999993</v>
      </c>
      <c r="E75" s="12">
        <v>20.402100000000001</v>
      </c>
      <c r="F75" s="13">
        <v>85.859700000000004</v>
      </c>
      <c r="G75" s="11" t="s">
        <v>139</v>
      </c>
      <c r="H75" s="11" t="s">
        <v>577</v>
      </c>
    </row>
    <row r="76" spans="1:8" x14ac:dyDescent="0.2">
      <c r="A76" s="11" t="s">
        <v>644</v>
      </c>
      <c r="B76" s="12">
        <v>26.4407</v>
      </c>
      <c r="C76" s="13">
        <v>85.893900000000002</v>
      </c>
      <c r="D76" s="13">
        <v>88.944299999999998</v>
      </c>
      <c r="E76" s="12">
        <v>20.5761</v>
      </c>
      <c r="F76" s="13">
        <v>85.755099999999999</v>
      </c>
      <c r="G76" s="11" t="s">
        <v>139</v>
      </c>
      <c r="H76" s="11" t="s">
        <v>42</v>
      </c>
    </row>
    <row r="77" spans="1:8" x14ac:dyDescent="0.2">
      <c r="A77" s="11" t="s">
        <v>645</v>
      </c>
      <c r="B77" s="12">
        <v>31.7666</v>
      </c>
      <c r="C77" s="13">
        <v>85.721000000000004</v>
      </c>
      <c r="D77" s="13">
        <v>88.813199999999995</v>
      </c>
      <c r="E77" s="12">
        <v>21.273499999999999</v>
      </c>
      <c r="F77" s="13">
        <v>85.545400000000001</v>
      </c>
      <c r="G77" s="11" t="s">
        <v>139</v>
      </c>
      <c r="H77" s="11" t="s">
        <v>577</v>
      </c>
    </row>
    <row r="78" spans="1:8" x14ac:dyDescent="0.2">
      <c r="A78" s="11" t="s">
        <v>646</v>
      </c>
      <c r="B78" s="12">
        <v>27.823899999999998</v>
      </c>
      <c r="C78" s="13">
        <v>87.430800000000005</v>
      </c>
      <c r="D78" s="12">
        <v>57.123600000000003</v>
      </c>
      <c r="E78" s="12">
        <v>20.078900000000001</v>
      </c>
      <c r="F78" s="13">
        <v>85.891499999999994</v>
      </c>
      <c r="G78" s="11" t="s">
        <v>139</v>
      </c>
      <c r="H78" s="11" t="s">
        <v>42</v>
      </c>
    </row>
    <row r="79" spans="1:8" x14ac:dyDescent="0.2">
      <c r="A79" s="11" t="s">
        <v>647</v>
      </c>
      <c r="B79" s="12">
        <v>33.9771</v>
      </c>
      <c r="C79" s="13">
        <v>86.998599999999996</v>
      </c>
      <c r="D79" s="13">
        <v>64.989900000000006</v>
      </c>
      <c r="E79" s="12">
        <v>17.812000000000001</v>
      </c>
      <c r="F79" s="13">
        <v>85.227000000000004</v>
      </c>
      <c r="G79" s="11" t="s">
        <v>139</v>
      </c>
      <c r="H79" s="11" t="s">
        <v>577</v>
      </c>
    </row>
    <row r="80" spans="1:8" x14ac:dyDescent="0.2">
      <c r="A80" s="11" t="s">
        <v>648</v>
      </c>
      <c r="B80" s="12">
        <v>32.613300000000002</v>
      </c>
      <c r="C80" s="13">
        <v>85.5989</v>
      </c>
      <c r="D80" s="13">
        <v>89.495099999999994</v>
      </c>
      <c r="E80" s="12">
        <v>22.651399999999999</v>
      </c>
      <c r="F80" s="13">
        <v>85.966200000000001</v>
      </c>
      <c r="G80" s="11" t="s">
        <v>139</v>
      </c>
      <c r="H80" s="11" t="s">
        <v>42</v>
      </c>
    </row>
    <row r="81" spans="1:8" x14ac:dyDescent="0.2">
      <c r="A81" s="11" t="s">
        <v>649</v>
      </c>
      <c r="B81" s="12">
        <v>29.667200000000001</v>
      </c>
      <c r="C81" s="13">
        <v>76.780600000000007</v>
      </c>
      <c r="D81" s="13">
        <v>90.647499999999994</v>
      </c>
      <c r="E81" s="12">
        <v>21.067</v>
      </c>
      <c r="F81" s="13">
        <v>86.254999999999995</v>
      </c>
      <c r="G81" s="11" t="s">
        <v>139</v>
      </c>
      <c r="H81" s="11" t="s">
        <v>589</v>
      </c>
    </row>
    <row r="82" spans="1:8" x14ac:dyDescent="0.2">
      <c r="A82" s="11" t="s">
        <v>650</v>
      </c>
      <c r="B82" s="12">
        <v>18.7379</v>
      </c>
      <c r="C82" s="12">
        <v>33.037399999999998</v>
      </c>
      <c r="D82" s="13">
        <v>89.137900000000002</v>
      </c>
      <c r="E82" s="12">
        <v>20.1556</v>
      </c>
      <c r="F82" s="13">
        <v>85.2928</v>
      </c>
      <c r="G82" s="11" t="s">
        <v>180</v>
      </c>
      <c r="H82" s="11" t="s">
        <v>42</v>
      </c>
    </row>
    <row r="83" spans="1:8" x14ac:dyDescent="0.2">
      <c r="A83" s="11" t="s">
        <v>651</v>
      </c>
      <c r="B83" s="12">
        <v>23.041599999999999</v>
      </c>
      <c r="C83" s="12">
        <v>41.5411</v>
      </c>
      <c r="D83" s="13">
        <v>89.4</v>
      </c>
      <c r="E83" s="12">
        <v>23.710799999999999</v>
      </c>
      <c r="F83" s="13">
        <v>87.146000000000001</v>
      </c>
      <c r="G83" s="11" t="s">
        <v>180</v>
      </c>
      <c r="H83" s="11" t="s">
        <v>577</v>
      </c>
    </row>
    <row r="84" spans="1:8" x14ac:dyDescent="0.2">
      <c r="A84" s="11" t="s">
        <v>652</v>
      </c>
      <c r="B84" s="12">
        <v>23.1128</v>
      </c>
      <c r="C84" s="12">
        <v>39.729900000000001</v>
      </c>
      <c r="D84" s="13">
        <v>90.246399999999994</v>
      </c>
      <c r="E84" s="12">
        <v>24.537299999999998</v>
      </c>
      <c r="F84" s="13">
        <v>87.034800000000004</v>
      </c>
      <c r="G84" s="11" t="s">
        <v>180</v>
      </c>
      <c r="H84" s="11" t="s">
        <v>577</v>
      </c>
    </row>
    <row r="85" spans="1:8" x14ac:dyDescent="0.2">
      <c r="A85" s="11" t="s">
        <v>653</v>
      </c>
      <c r="B85" s="12">
        <v>20.141300000000001</v>
      </c>
      <c r="C85" s="12">
        <v>32.852400000000003</v>
      </c>
      <c r="D85" s="13">
        <v>88.311400000000006</v>
      </c>
      <c r="E85" s="12">
        <v>20.214600000000001</v>
      </c>
      <c r="F85" s="13">
        <v>84.163399999999996</v>
      </c>
      <c r="G85" s="11" t="s">
        <v>180</v>
      </c>
      <c r="H85" s="11" t="s">
        <v>42</v>
      </c>
    </row>
    <row r="86" spans="1:8" x14ac:dyDescent="0.2">
      <c r="A86" s="11" t="s">
        <v>654</v>
      </c>
      <c r="B86" s="12">
        <v>21.370799999999999</v>
      </c>
      <c r="C86" s="12">
        <v>33.457599999999999</v>
      </c>
      <c r="D86" s="13">
        <v>89.203199999999995</v>
      </c>
      <c r="E86" s="12">
        <v>21.883099999999999</v>
      </c>
      <c r="F86" s="13">
        <v>86.267200000000003</v>
      </c>
      <c r="G86" s="11" t="s">
        <v>180</v>
      </c>
      <c r="H86" s="11" t="s">
        <v>577</v>
      </c>
    </row>
    <row r="87" spans="1:8" x14ac:dyDescent="0.2">
      <c r="A87" s="11" t="s">
        <v>655</v>
      </c>
      <c r="B87" s="12">
        <v>24.7681</v>
      </c>
      <c r="C87" s="13">
        <v>57.176499999999997</v>
      </c>
      <c r="D87" s="13">
        <v>91.286900000000003</v>
      </c>
      <c r="E87" s="12">
        <v>21.631699999999999</v>
      </c>
      <c r="F87" s="13">
        <v>87.796400000000006</v>
      </c>
      <c r="G87" s="11" t="s">
        <v>180</v>
      </c>
      <c r="H87" s="11" t="s">
        <v>42</v>
      </c>
    </row>
    <row r="88" spans="1:8" x14ac:dyDescent="0.2">
      <c r="A88" s="11" t="s">
        <v>656</v>
      </c>
      <c r="B88" s="12">
        <v>28.990600000000001</v>
      </c>
      <c r="C88" s="12">
        <v>40.683</v>
      </c>
      <c r="D88" s="13">
        <v>91.949200000000005</v>
      </c>
      <c r="E88" s="13">
        <v>78.812200000000004</v>
      </c>
      <c r="F88" s="13">
        <v>88.0501</v>
      </c>
      <c r="G88" s="11" t="s">
        <v>180</v>
      </c>
      <c r="H88" s="11" t="s">
        <v>577</v>
      </c>
    </row>
    <row r="89" spans="1:8" x14ac:dyDescent="0.2">
      <c r="A89" s="11" t="s">
        <v>657</v>
      </c>
      <c r="B89" s="12">
        <v>21.6995</v>
      </c>
      <c r="C89" s="12">
        <v>32.838099999999997</v>
      </c>
      <c r="D89" s="13">
        <v>89.4465</v>
      </c>
      <c r="E89" s="13">
        <v>76.735100000000003</v>
      </c>
      <c r="F89" s="13">
        <v>86.328400000000002</v>
      </c>
      <c r="G89" s="11" t="s">
        <v>180</v>
      </c>
      <c r="H89" s="11" t="s">
        <v>42</v>
      </c>
    </row>
    <row r="90" spans="1:8" x14ac:dyDescent="0.2">
      <c r="A90" s="11" t="s">
        <v>658</v>
      </c>
      <c r="B90" s="12">
        <v>24.168099999999999</v>
      </c>
      <c r="C90" s="13">
        <v>49.2712</v>
      </c>
      <c r="D90" s="13">
        <v>89.497100000000003</v>
      </c>
      <c r="E90" s="12">
        <v>26.8947</v>
      </c>
      <c r="F90" s="13">
        <v>87.157300000000006</v>
      </c>
      <c r="G90" s="11" t="s">
        <v>180</v>
      </c>
      <c r="H90" s="11" t="s">
        <v>577</v>
      </c>
    </row>
    <row r="91" spans="1:8" x14ac:dyDescent="0.2">
      <c r="A91" s="11" t="s">
        <v>659</v>
      </c>
      <c r="B91" s="12">
        <v>45.039900000000003</v>
      </c>
      <c r="C91" s="12">
        <v>11.2028</v>
      </c>
      <c r="D91" s="12">
        <v>23.533799999999999</v>
      </c>
      <c r="E91" s="12">
        <v>28.7407</v>
      </c>
      <c r="F91" s="13">
        <v>69.013999999999996</v>
      </c>
      <c r="G91" s="11" t="s">
        <v>226</v>
      </c>
      <c r="H91" s="11" t="s">
        <v>42</v>
      </c>
    </row>
    <row r="92" spans="1:8" x14ac:dyDescent="0.2">
      <c r="A92" s="11" t="s">
        <v>660</v>
      </c>
      <c r="B92" s="12">
        <v>36.171900000000001</v>
      </c>
      <c r="C92" s="12">
        <v>11.2112</v>
      </c>
      <c r="D92" s="12">
        <v>21.851700000000001</v>
      </c>
      <c r="E92" s="12">
        <v>29.845199999999998</v>
      </c>
      <c r="F92" s="13">
        <v>70.994</v>
      </c>
      <c r="G92" s="11" t="s">
        <v>226</v>
      </c>
      <c r="H92" s="11" t="s">
        <v>589</v>
      </c>
    </row>
    <row r="93" spans="1:8" x14ac:dyDescent="0.2">
      <c r="A93" s="11" t="s">
        <v>661</v>
      </c>
      <c r="B93" s="12">
        <v>33.713000000000001</v>
      </c>
      <c r="C93" s="12">
        <v>12.9339</v>
      </c>
      <c r="D93" s="12">
        <v>10.513999999999999</v>
      </c>
      <c r="E93" s="12">
        <v>30.075700000000001</v>
      </c>
      <c r="F93" s="13">
        <v>71.888999999999996</v>
      </c>
      <c r="G93" s="11" t="s">
        <v>226</v>
      </c>
      <c r="H93" s="11" t="s">
        <v>42</v>
      </c>
    </row>
    <row r="94" spans="1:8" x14ac:dyDescent="0.2">
      <c r="A94" s="11" t="s">
        <v>662</v>
      </c>
      <c r="B94" s="12">
        <v>34.933500000000002</v>
      </c>
      <c r="C94" s="12">
        <v>13.133100000000001</v>
      </c>
      <c r="D94" s="12">
        <v>23.131900000000002</v>
      </c>
      <c r="E94" s="12">
        <v>31.184999999999999</v>
      </c>
      <c r="F94" s="13">
        <v>72.104399999999998</v>
      </c>
      <c r="G94" s="11" t="s">
        <v>226</v>
      </c>
      <c r="H94" s="11" t="s">
        <v>589</v>
      </c>
    </row>
    <row r="95" spans="1:8" x14ac:dyDescent="0.2">
      <c r="A95" s="11" t="s">
        <v>663</v>
      </c>
      <c r="B95" s="13">
        <v>79.847899999999996</v>
      </c>
      <c r="C95" s="12">
        <v>13.9618</v>
      </c>
      <c r="D95" s="12">
        <v>43.545699999999997</v>
      </c>
      <c r="E95" s="12">
        <v>28.361599999999999</v>
      </c>
      <c r="F95" s="13">
        <v>71.433000000000007</v>
      </c>
      <c r="G95" s="11" t="s">
        <v>226</v>
      </c>
      <c r="H95" s="11" t="s">
        <v>42</v>
      </c>
    </row>
    <row r="96" spans="1:8" x14ac:dyDescent="0.2">
      <c r="A96" s="11" t="s">
        <v>664</v>
      </c>
      <c r="B96" s="13">
        <v>80.151200000000003</v>
      </c>
      <c r="C96" s="12">
        <v>25.47</v>
      </c>
      <c r="D96" s="13">
        <v>81.645600000000002</v>
      </c>
      <c r="E96" s="12">
        <v>27.818899999999999</v>
      </c>
      <c r="F96" s="13">
        <v>71.125699999999995</v>
      </c>
      <c r="G96" s="11" t="s">
        <v>226</v>
      </c>
      <c r="H96" s="11" t="s">
        <v>577</v>
      </c>
    </row>
    <row r="97" spans="1:8" x14ac:dyDescent="0.2">
      <c r="A97" s="11" t="s">
        <v>665</v>
      </c>
      <c r="B97" s="12">
        <v>28.4666</v>
      </c>
      <c r="C97" s="12">
        <v>45.199599999999997</v>
      </c>
      <c r="D97" s="13">
        <v>89.157799999999995</v>
      </c>
      <c r="E97" s="12">
        <v>43.951599999999999</v>
      </c>
      <c r="F97" s="13">
        <v>81.134399999999999</v>
      </c>
      <c r="G97" s="11" t="s">
        <v>257</v>
      </c>
      <c r="H97" s="11" t="s">
        <v>42</v>
      </c>
    </row>
    <row r="98" spans="1:8" x14ac:dyDescent="0.2">
      <c r="A98" s="11" t="s">
        <v>666</v>
      </c>
      <c r="B98" s="12">
        <v>26.852499999999999</v>
      </c>
      <c r="C98" s="12">
        <v>47.099200000000003</v>
      </c>
      <c r="D98" s="13">
        <v>90.7547</v>
      </c>
      <c r="E98" s="12">
        <v>48.347299999999997</v>
      </c>
      <c r="F98" s="13">
        <v>84.134699999999995</v>
      </c>
      <c r="G98" s="11" t="s">
        <v>257</v>
      </c>
      <c r="H98" s="11" t="s">
        <v>42</v>
      </c>
    </row>
    <row r="99" spans="1:8" x14ac:dyDescent="0.2">
      <c r="A99" s="11" t="s">
        <v>667</v>
      </c>
      <c r="B99" s="12">
        <v>24.5535</v>
      </c>
      <c r="C99" s="12">
        <v>45.572899999999997</v>
      </c>
      <c r="D99" s="13">
        <v>89.783900000000003</v>
      </c>
      <c r="E99" s="12">
        <v>42.779299999999999</v>
      </c>
      <c r="F99" s="13">
        <v>83.342200000000005</v>
      </c>
      <c r="G99" s="11" t="s">
        <v>257</v>
      </c>
      <c r="H99" s="11" t="s">
        <v>577</v>
      </c>
    </row>
    <row r="100" spans="1:8" x14ac:dyDescent="0.2">
      <c r="A100" s="11" t="s">
        <v>668</v>
      </c>
      <c r="B100" s="12">
        <v>31.221699999999998</v>
      </c>
      <c r="C100" s="12">
        <v>30.7776</v>
      </c>
      <c r="D100" s="13">
        <v>89.502200000000002</v>
      </c>
      <c r="E100" s="12">
        <v>23.764800000000001</v>
      </c>
      <c r="F100" s="13">
        <v>82.557400000000001</v>
      </c>
      <c r="G100" s="11" t="s">
        <v>257</v>
      </c>
      <c r="H100" s="11" t="s">
        <v>42</v>
      </c>
    </row>
    <row r="101" spans="1:8" x14ac:dyDescent="0.2">
      <c r="A101" s="11" t="s">
        <v>669</v>
      </c>
      <c r="B101" s="12">
        <v>23.0945</v>
      </c>
      <c r="C101" s="12">
        <v>32.798900000000003</v>
      </c>
      <c r="D101" s="13">
        <v>88.9495</v>
      </c>
      <c r="E101" s="12">
        <v>27.1615</v>
      </c>
      <c r="F101" s="13">
        <v>81.155900000000003</v>
      </c>
      <c r="G101" s="11" t="s">
        <v>257</v>
      </c>
      <c r="H101" s="11" t="s">
        <v>589</v>
      </c>
    </row>
    <row r="102" spans="1:8" x14ac:dyDescent="0.2">
      <c r="A102" s="11" t="s">
        <v>670</v>
      </c>
      <c r="B102" s="12">
        <v>25.1877</v>
      </c>
      <c r="C102" s="12">
        <v>46.524799999999999</v>
      </c>
      <c r="D102" s="13">
        <v>89.971599999999995</v>
      </c>
      <c r="E102" s="12">
        <v>47.288600000000002</v>
      </c>
      <c r="F102" s="13">
        <v>83.4529</v>
      </c>
      <c r="G102" s="11" t="s">
        <v>257</v>
      </c>
      <c r="H102" s="11" t="s">
        <v>42</v>
      </c>
    </row>
    <row r="103" spans="1:8" x14ac:dyDescent="0.2">
      <c r="A103" s="11" t="s">
        <v>671</v>
      </c>
      <c r="B103" s="12">
        <v>17.5669</v>
      </c>
      <c r="C103" s="12">
        <v>32.243499999999997</v>
      </c>
      <c r="D103" s="13">
        <v>87.639700000000005</v>
      </c>
      <c r="E103" s="12">
        <v>36.644599999999997</v>
      </c>
      <c r="F103" s="13">
        <v>80.327500000000001</v>
      </c>
      <c r="G103" s="11" t="s">
        <v>257</v>
      </c>
      <c r="H103" s="11" t="s">
        <v>577</v>
      </c>
    </row>
    <row r="104" spans="1:8" x14ac:dyDescent="0.2">
      <c r="A104" s="11" t="s">
        <v>672</v>
      </c>
      <c r="B104" s="12">
        <v>20.7988</v>
      </c>
      <c r="C104" s="12">
        <v>30.0505</v>
      </c>
      <c r="D104" s="13">
        <v>88.953800000000001</v>
      </c>
      <c r="E104" s="12">
        <v>23.111499999999999</v>
      </c>
      <c r="F104" s="13">
        <v>80.4315</v>
      </c>
      <c r="G104" s="11" t="s">
        <v>257</v>
      </c>
      <c r="H104" s="11" t="s">
        <v>42</v>
      </c>
    </row>
    <row r="105" spans="1:8" x14ac:dyDescent="0.2">
      <c r="A105" s="11" t="s">
        <v>673</v>
      </c>
      <c r="B105" s="12">
        <v>18.046700000000001</v>
      </c>
      <c r="C105" s="12">
        <v>35.402299999999997</v>
      </c>
      <c r="D105" s="13">
        <v>87.313100000000006</v>
      </c>
      <c r="E105" s="12">
        <v>27.127800000000001</v>
      </c>
      <c r="F105" s="13">
        <v>78.788300000000007</v>
      </c>
      <c r="G105" s="11" t="s">
        <v>257</v>
      </c>
      <c r="H105" s="11" t="s">
        <v>577</v>
      </c>
    </row>
    <row r="106" spans="1:8" x14ac:dyDescent="0.2">
      <c r="A106" s="11" t="s">
        <v>703</v>
      </c>
      <c r="B106" s="12">
        <v>25.284500000000001</v>
      </c>
      <c r="C106" s="12">
        <v>27.8398</v>
      </c>
      <c r="F106" s="13">
        <v>88.373900000000006</v>
      </c>
      <c r="G106" s="11" t="s">
        <v>88</v>
      </c>
      <c r="H106" s="11" t="s">
        <v>713</v>
      </c>
    </row>
    <row r="107" spans="1:8" x14ac:dyDescent="0.2">
      <c r="A107" s="11" t="s">
        <v>704</v>
      </c>
      <c r="B107" s="12">
        <v>22.744199999999999</v>
      </c>
      <c r="C107" s="12">
        <v>25.553699999999999</v>
      </c>
      <c r="F107">
        <v>88.166499999999999</v>
      </c>
      <c r="G107" s="11" t="s">
        <v>88</v>
      </c>
      <c r="H107" s="11" t="s">
        <v>713</v>
      </c>
    </row>
    <row r="108" spans="1:8" x14ac:dyDescent="0.2">
      <c r="A108" s="11" t="s">
        <v>705</v>
      </c>
      <c r="B108" s="12">
        <v>24.382899999999999</v>
      </c>
      <c r="C108" s="12">
        <v>26.576499999999999</v>
      </c>
      <c r="F108" s="13">
        <v>88.898399999999995</v>
      </c>
      <c r="G108" s="11" t="s">
        <v>88</v>
      </c>
      <c r="H108" s="11" t="s">
        <v>713</v>
      </c>
    </row>
    <row r="109" spans="1:8" x14ac:dyDescent="0.2">
      <c r="A109" s="11" t="s">
        <v>706</v>
      </c>
      <c r="B109">
        <v>25.878</v>
      </c>
      <c r="C109">
        <v>28.789200000000001</v>
      </c>
      <c r="F109" s="13">
        <v>89.699200000000005</v>
      </c>
      <c r="G109" s="11" t="s">
        <v>88</v>
      </c>
      <c r="H109" s="11" t="s">
        <v>713</v>
      </c>
    </row>
    <row r="110" spans="1:8" x14ac:dyDescent="0.2">
      <c r="A110" s="11" t="s">
        <v>707</v>
      </c>
      <c r="B110">
        <v>21.457799999999999</v>
      </c>
      <c r="C110">
        <v>25.555900000000001</v>
      </c>
      <c r="F110" s="13">
        <v>87.620800000000003</v>
      </c>
      <c r="G110" s="11" t="s">
        <v>88</v>
      </c>
      <c r="H110" s="11" t="s">
        <v>713</v>
      </c>
    </row>
    <row r="111" spans="1:8" x14ac:dyDescent="0.2">
      <c r="A111" s="11" t="s">
        <v>708</v>
      </c>
      <c r="B111">
        <v>23.466999999999999</v>
      </c>
      <c r="C111">
        <v>26.9758</v>
      </c>
      <c r="F111">
        <v>88.213800000000006</v>
      </c>
      <c r="G111" s="11" t="s">
        <v>88</v>
      </c>
      <c r="H111" s="11" t="s">
        <v>713</v>
      </c>
    </row>
    <row r="112" spans="1:8" x14ac:dyDescent="0.2">
      <c r="A112" s="11" t="s">
        <v>709</v>
      </c>
      <c r="B112">
        <v>21.135999999999999</v>
      </c>
      <c r="C112">
        <v>24.7392</v>
      </c>
      <c r="F112">
        <v>88.184299999999993</v>
      </c>
      <c r="G112" s="11" t="s">
        <v>88</v>
      </c>
      <c r="H112" s="11" t="s">
        <v>713</v>
      </c>
    </row>
    <row r="113" spans="1:8" x14ac:dyDescent="0.2">
      <c r="A113" s="11" t="s">
        <v>710</v>
      </c>
      <c r="B113">
        <v>22.216000000000001</v>
      </c>
      <c r="C113">
        <v>25.204599999999999</v>
      </c>
      <c r="F113">
        <v>88.174199999999999</v>
      </c>
      <c r="G113" s="11" t="s">
        <v>88</v>
      </c>
      <c r="H113" s="11" t="s">
        <v>713</v>
      </c>
    </row>
    <row r="114" spans="1:8" x14ac:dyDescent="0.2">
      <c r="A114" s="11" t="s">
        <v>711</v>
      </c>
      <c r="F114">
        <v>89.333500000000001</v>
      </c>
      <c r="G114" s="11" t="s">
        <v>180</v>
      </c>
      <c r="H114" s="11" t="s">
        <v>714</v>
      </c>
    </row>
    <row r="115" spans="1:8" x14ac:dyDescent="0.2">
      <c r="A115" s="11" t="s">
        <v>712</v>
      </c>
      <c r="F115">
        <v>88.082700000000003</v>
      </c>
      <c r="G115" s="11" t="s">
        <v>180</v>
      </c>
      <c r="H115" s="11" t="s">
        <v>714</v>
      </c>
    </row>
  </sheetData>
  <mergeCells count="2">
    <mergeCell ref="J2:L2"/>
    <mergeCell ref="A1:H1"/>
  </mergeCells>
  <conditionalFormatting sqref="B3:F115">
    <cfRule type="cellIs" dxfId="1" priority="1" operator="lessThan">
      <formula>60</formula>
    </cfRule>
    <cfRule type="cellIs" dxfId="0" priority="2" operator="greaterThan">
      <formula>60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F919-8F3A-4F45-88F5-2BEB8FAD2E6F}">
  <dimension ref="A1:L115"/>
  <sheetViews>
    <sheetView workbookViewId="0">
      <selection activeCell="J7" sqref="J7:L9"/>
    </sheetView>
  </sheetViews>
  <sheetFormatPr baseColWidth="10" defaultRowHeight="16" x14ac:dyDescent="0.2"/>
  <sheetData>
    <row r="1" spans="1:12" x14ac:dyDescent="0.2">
      <c r="A1" s="38" t="s">
        <v>722</v>
      </c>
      <c r="B1" s="38"/>
      <c r="C1" s="38"/>
      <c r="D1" s="38"/>
      <c r="E1" s="38"/>
      <c r="F1" s="38"/>
      <c r="G1" s="38"/>
      <c r="H1" s="38"/>
      <c r="I1" s="1"/>
    </row>
    <row r="2" spans="1:12" x14ac:dyDescent="0.2">
      <c r="A2" s="32" t="s">
        <v>563</v>
      </c>
      <c r="B2" s="32" t="s">
        <v>564</v>
      </c>
      <c r="C2" s="32" t="s">
        <v>565</v>
      </c>
      <c r="D2" s="32" t="s">
        <v>566</v>
      </c>
      <c r="E2" s="32" t="s">
        <v>567</v>
      </c>
      <c r="F2" s="32" t="s">
        <v>568</v>
      </c>
      <c r="G2" s="32" t="s">
        <v>0</v>
      </c>
      <c r="H2" s="32" t="s">
        <v>569</v>
      </c>
      <c r="I2" s="33"/>
      <c r="J2" s="39" t="s">
        <v>717</v>
      </c>
      <c r="K2" s="39"/>
      <c r="L2" s="39"/>
    </row>
    <row r="3" spans="1:12" x14ac:dyDescent="0.2">
      <c r="A3" s="1" t="s">
        <v>570</v>
      </c>
      <c r="B3" s="34"/>
      <c r="C3" s="34"/>
      <c r="D3" s="34"/>
      <c r="E3" s="34"/>
      <c r="F3" s="34"/>
      <c r="G3" s="1" t="s">
        <v>41</v>
      </c>
      <c r="H3" s="1" t="s">
        <v>42</v>
      </c>
      <c r="I3" s="1"/>
      <c r="J3" s="31" t="s">
        <v>718</v>
      </c>
      <c r="K3" s="31" t="s">
        <v>674</v>
      </c>
      <c r="L3" s="31" t="s">
        <v>6</v>
      </c>
    </row>
    <row r="4" spans="1:12" x14ac:dyDescent="0.2">
      <c r="A4" s="1" t="s">
        <v>571</v>
      </c>
      <c r="B4" s="34"/>
      <c r="C4" s="34"/>
      <c r="D4" s="34"/>
      <c r="E4" s="34"/>
      <c r="F4" s="34"/>
      <c r="G4" s="1" t="s">
        <v>41</v>
      </c>
      <c r="H4" s="1" t="s">
        <v>42</v>
      </c>
      <c r="I4" s="1"/>
      <c r="J4" t="s">
        <v>719</v>
      </c>
    </row>
    <row r="5" spans="1:12" x14ac:dyDescent="0.2">
      <c r="A5" s="1" t="s">
        <v>572</v>
      </c>
      <c r="B5" s="34"/>
      <c r="C5" s="34"/>
      <c r="D5" s="34"/>
      <c r="E5" s="34"/>
      <c r="F5" s="34"/>
      <c r="G5" s="1" t="s">
        <v>41</v>
      </c>
      <c r="H5" s="1" t="s">
        <v>42</v>
      </c>
      <c r="I5" s="1"/>
      <c r="J5" t="s">
        <v>719</v>
      </c>
    </row>
    <row r="6" spans="1:12" x14ac:dyDescent="0.2">
      <c r="A6" s="1" t="s">
        <v>573</v>
      </c>
      <c r="B6" s="34"/>
      <c r="C6" s="34"/>
      <c r="D6" s="34"/>
      <c r="E6" s="34"/>
      <c r="F6" s="34"/>
      <c r="G6" s="1" t="s">
        <v>41</v>
      </c>
      <c r="H6" s="1" t="s">
        <v>42</v>
      </c>
      <c r="I6" s="1"/>
      <c r="J6" t="s">
        <v>719</v>
      </c>
    </row>
    <row r="7" spans="1:12" x14ac:dyDescent="0.2">
      <c r="A7" s="1" t="s">
        <v>574</v>
      </c>
      <c r="B7" s="34"/>
      <c r="C7" s="34"/>
      <c r="D7" s="34"/>
      <c r="E7" s="34"/>
      <c r="F7" s="34"/>
      <c r="G7" s="1" t="s">
        <v>41</v>
      </c>
      <c r="H7" s="1" t="s">
        <v>42</v>
      </c>
      <c r="I7" s="1"/>
      <c r="J7" t="s">
        <v>720</v>
      </c>
    </row>
    <row r="8" spans="1:12" x14ac:dyDescent="0.2">
      <c r="A8" s="1" t="s">
        <v>575</v>
      </c>
      <c r="B8" s="34"/>
      <c r="C8" s="34"/>
      <c r="D8" s="34"/>
      <c r="E8" s="34"/>
      <c r="F8" s="34"/>
      <c r="G8" s="1" t="s">
        <v>41</v>
      </c>
      <c r="H8" s="1" t="s">
        <v>42</v>
      </c>
      <c r="I8" s="1"/>
      <c r="J8" t="s">
        <v>721</v>
      </c>
    </row>
    <row r="9" spans="1:12" x14ac:dyDescent="0.2">
      <c r="A9" s="1" t="s">
        <v>576</v>
      </c>
      <c r="B9" s="34"/>
      <c r="C9" s="34"/>
      <c r="D9" s="34"/>
      <c r="E9" s="34"/>
      <c r="F9" s="34"/>
      <c r="G9" s="1" t="s">
        <v>41</v>
      </c>
      <c r="H9" s="1" t="s">
        <v>577</v>
      </c>
      <c r="I9" s="1"/>
      <c r="J9" t="s">
        <v>720</v>
      </c>
    </row>
    <row r="10" spans="1:12" x14ac:dyDescent="0.2">
      <c r="A10" s="1" t="s">
        <v>578</v>
      </c>
      <c r="B10" s="34"/>
      <c r="C10" s="34"/>
      <c r="D10" s="34"/>
      <c r="E10" s="34"/>
      <c r="F10" s="34"/>
      <c r="G10" s="1" t="s">
        <v>41</v>
      </c>
      <c r="H10" s="1" t="s">
        <v>577</v>
      </c>
      <c r="I10" s="1"/>
    </row>
    <row r="11" spans="1:12" x14ac:dyDescent="0.2">
      <c r="A11" s="1" t="s">
        <v>579</v>
      </c>
      <c r="B11" s="34"/>
      <c r="C11" s="34"/>
      <c r="D11" s="34"/>
      <c r="E11" s="34"/>
      <c r="F11" s="34"/>
      <c r="G11" s="1" t="s">
        <v>41</v>
      </c>
      <c r="H11" s="1" t="s">
        <v>577</v>
      </c>
      <c r="I11" s="1"/>
    </row>
    <row r="12" spans="1:12" x14ac:dyDescent="0.2">
      <c r="A12" s="1" t="s">
        <v>580</v>
      </c>
      <c r="B12" s="34"/>
      <c r="C12" s="34"/>
      <c r="D12" s="34"/>
      <c r="E12" s="34"/>
      <c r="F12" s="34"/>
      <c r="G12" s="1" t="s">
        <v>41</v>
      </c>
      <c r="H12" s="1" t="s">
        <v>577</v>
      </c>
      <c r="I12" s="1"/>
    </row>
    <row r="13" spans="1:12" x14ac:dyDescent="0.2">
      <c r="A13" s="1" t="s">
        <v>581</v>
      </c>
      <c r="B13" s="34"/>
      <c r="C13" s="34"/>
      <c r="D13" s="34"/>
      <c r="E13" s="34"/>
      <c r="F13" s="34"/>
      <c r="G13" s="1" t="s">
        <v>88</v>
      </c>
      <c r="H13" s="1" t="s">
        <v>42</v>
      </c>
      <c r="I13" s="1"/>
    </row>
    <row r="14" spans="1:12" x14ac:dyDescent="0.2">
      <c r="A14" s="1" t="s">
        <v>582</v>
      </c>
      <c r="B14" s="34"/>
      <c r="C14" s="34"/>
      <c r="D14" s="34"/>
      <c r="E14" s="34"/>
      <c r="F14" s="34"/>
      <c r="G14" s="1" t="s">
        <v>88</v>
      </c>
      <c r="H14" s="1" t="s">
        <v>42</v>
      </c>
      <c r="I14" s="1"/>
    </row>
    <row r="15" spans="1:12" x14ac:dyDescent="0.2">
      <c r="A15" s="1" t="s">
        <v>583</v>
      </c>
      <c r="B15" s="34"/>
      <c r="C15" s="34"/>
      <c r="D15" s="34"/>
      <c r="E15" s="34"/>
      <c r="F15" s="34"/>
      <c r="G15" s="1" t="s">
        <v>88</v>
      </c>
      <c r="H15" s="1" t="s">
        <v>42</v>
      </c>
      <c r="I15" s="1"/>
    </row>
    <row r="16" spans="1:12" x14ac:dyDescent="0.2">
      <c r="A16" s="1" t="s">
        <v>584</v>
      </c>
      <c r="B16" s="34"/>
      <c r="C16" s="34"/>
      <c r="D16" s="34"/>
      <c r="E16" s="34"/>
      <c r="F16" s="34"/>
      <c r="G16" s="1" t="s">
        <v>88</v>
      </c>
      <c r="H16" s="1" t="s">
        <v>42</v>
      </c>
      <c r="I16" s="1"/>
    </row>
    <row r="17" spans="1:9" x14ac:dyDescent="0.2">
      <c r="A17" s="1" t="s">
        <v>585</v>
      </c>
      <c r="B17" s="34"/>
      <c r="C17" s="34"/>
      <c r="D17" s="34"/>
      <c r="E17" s="34"/>
      <c r="F17" s="34"/>
      <c r="G17" s="1" t="s">
        <v>88</v>
      </c>
      <c r="H17" s="1" t="s">
        <v>42</v>
      </c>
      <c r="I17" s="1"/>
    </row>
    <row r="18" spans="1:9" x14ac:dyDescent="0.2">
      <c r="A18" s="1" t="s">
        <v>586</v>
      </c>
      <c r="B18" s="34"/>
      <c r="C18" s="34"/>
      <c r="D18" s="34"/>
      <c r="E18" s="34"/>
      <c r="F18" s="34"/>
      <c r="G18" s="1" t="s">
        <v>88</v>
      </c>
      <c r="H18" s="1" t="s">
        <v>42</v>
      </c>
      <c r="I18" s="1"/>
    </row>
    <row r="19" spans="1:9" x14ac:dyDescent="0.2">
      <c r="A19" s="1" t="s">
        <v>587</v>
      </c>
      <c r="B19" s="34"/>
      <c r="C19" s="34"/>
      <c r="D19" s="34"/>
      <c r="E19" s="34"/>
      <c r="F19" s="34"/>
      <c r="G19" s="1" t="s">
        <v>88</v>
      </c>
      <c r="H19" s="1" t="s">
        <v>577</v>
      </c>
      <c r="I19" s="1"/>
    </row>
    <row r="20" spans="1:9" x14ac:dyDescent="0.2">
      <c r="A20" s="1" t="s">
        <v>588</v>
      </c>
      <c r="B20" s="34"/>
      <c r="C20" s="34"/>
      <c r="D20" s="34"/>
      <c r="E20" s="34"/>
      <c r="F20" s="34"/>
      <c r="G20" s="1" t="s">
        <v>88</v>
      </c>
      <c r="H20" s="1" t="s">
        <v>589</v>
      </c>
      <c r="I20" s="1"/>
    </row>
    <row r="21" spans="1:9" x14ac:dyDescent="0.2">
      <c r="A21" s="1" t="s">
        <v>590</v>
      </c>
      <c r="B21" s="34"/>
      <c r="C21" s="34"/>
      <c r="D21" s="34"/>
      <c r="E21" s="34"/>
      <c r="F21" s="34"/>
      <c r="G21" s="1" t="s">
        <v>88</v>
      </c>
      <c r="H21" s="1" t="s">
        <v>577</v>
      </c>
      <c r="I21" s="1"/>
    </row>
    <row r="22" spans="1:9" x14ac:dyDescent="0.2">
      <c r="A22" s="1" t="s">
        <v>591</v>
      </c>
      <c r="B22" s="34"/>
      <c r="C22" s="34"/>
      <c r="D22" s="34"/>
      <c r="E22" s="34"/>
      <c r="F22" s="34"/>
      <c r="G22" s="1" t="s">
        <v>88</v>
      </c>
      <c r="H22" s="1" t="s">
        <v>589</v>
      </c>
      <c r="I22" s="1"/>
    </row>
    <row r="23" spans="1:9" x14ac:dyDescent="0.2">
      <c r="A23" s="1" t="s">
        <v>592</v>
      </c>
      <c r="B23" s="34"/>
      <c r="C23" s="34"/>
      <c r="D23" s="34"/>
      <c r="E23" s="34"/>
      <c r="F23" s="34"/>
      <c r="G23" s="1" t="s">
        <v>88</v>
      </c>
      <c r="H23" s="1" t="s">
        <v>589</v>
      </c>
      <c r="I23" s="1"/>
    </row>
    <row r="24" spans="1:9" x14ac:dyDescent="0.2">
      <c r="A24" s="1" t="s">
        <v>593</v>
      </c>
      <c r="B24" s="34"/>
      <c r="C24" s="34"/>
      <c r="D24" s="34"/>
      <c r="E24" s="34"/>
      <c r="F24" s="34"/>
      <c r="G24" s="1" t="s">
        <v>88</v>
      </c>
      <c r="H24" s="1" t="s">
        <v>577</v>
      </c>
      <c r="I24" s="1"/>
    </row>
    <row r="25" spans="1:9" x14ac:dyDescent="0.2">
      <c r="A25" s="1" t="s">
        <v>594</v>
      </c>
      <c r="B25" s="34"/>
      <c r="C25" s="34"/>
      <c r="D25" s="34"/>
      <c r="E25" s="34"/>
      <c r="F25" s="34"/>
      <c r="G25" s="1" t="s">
        <v>88</v>
      </c>
      <c r="H25" s="1" t="s">
        <v>589</v>
      </c>
      <c r="I25" s="1"/>
    </row>
    <row r="26" spans="1:9" x14ac:dyDescent="0.2">
      <c r="A26" s="1" t="s">
        <v>595</v>
      </c>
      <c r="B26" s="34"/>
      <c r="C26" s="34"/>
      <c r="D26" s="34"/>
      <c r="E26" s="34"/>
      <c r="F26" s="34"/>
      <c r="G26" s="1" t="s">
        <v>139</v>
      </c>
      <c r="H26" s="1" t="s">
        <v>42</v>
      </c>
      <c r="I26" s="1"/>
    </row>
    <row r="27" spans="1:9" x14ac:dyDescent="0.2">
      <c r="A27" s="1" t="s">
        <v>596</v>
      </c>
      <c r="B27" s="34"/>
      <c r="C27" s="34"/>
      <c r="D27" s="34"/>
      <c r="E27" s="34"/>
      <c r="F27" s="34"/>
      <c r="G27" s="1" t="s">
        <v>139</v>
      </c>
      <c r="H27" s="1" t="s">
        <v>42</v>
      </c>
      <c r="I27" s="1"/>
    </row>
    <row r="28" spans="1:9" x14ac:dyDescent="0.2">
      <c r="A28" s="1" t="s">
        <v>597</v>
      </c>
      <c r="B28" s="34"/>
      <c r="C28" s="34"/>
      <c r="D28" s="34"/>
      <c r="E28" s="34"/>
      <c r="F28" s="34"/>
      <c r="G28" s="1" t="s">
        <v>139</v>
      </c>
      <c r="H28" s="1" t="s">
        <v>42</v>
      </c>
      <c r="I28" s="1"/>
    </row>
    <row r="29" spans="1:9" x14ac:dyDescent="0.2">
      <c r="A29" s="1" t="s">
        <v>598</v>
      </c>
      <c r="B29" s="34"/>
      <c r="C29" s="34"/>
      <c r="D29" s="34"/>
      <c r="E29" s="34"/>
      <c r="F29" s="34"/>
      <c r="G29" s="1" t="s">
        <v>139</v>
      </c>
      <c r="H29" s="1" t="s">
        <v>42</v>
      </c>
      <c r="I29" s="1"/>
    </row>
    <row r="30" spans="1:9" x14ac:dyDescent="0.2">
      <c r="A30" s="1" t="s">
        <v>599</v>
      </c>
      <c r="B30" s="34"/>
      <c r="C30" s="34"/>
      <c r="D30" s="34"/>
      <c r="E30" s="34"/>
      <c r="F30" s="34"/>
      <c r="G30" s="1" t="s">
        <v>139</v>
      </c>
      <c r="H30" s="1" t="s">
        <v>42</v>
      </c>
      <c r="I30" s="1"/>
    </row>
    <row r="31" spans="1:9" x14ac:dyDescent="0.2">
      <c r="A31" s="1" t="s">
        <v>600</v>
      </c>
      <c r="B31" s="34"/>
      <c r="C31" s="34"/>
      <c r="D31" s="34"/>
      <c r="E31" s="34"/>
      <c r="F31" s="34"/>
      <c r="G31" s="1" t="s">
        <v>139</v>
      </c>
      <c r="H31" s="1" t="s">
        <v>42</v>
      </c>
      <c r="I31" s="1"/>
    </row>
    <row r="32" spans="1:9" x14ac:dyDescent="0.2">
      <c r="A32" s="1" t="s">
        <v>601</v>
      </c>
      <c r="B32" s="34"/>
      <c r="C32" s="34"/>
      <c r="D32" s="34"/>
      <c r="E32" s="34"/>
      <c r="F32" s="34"/>
      <c r="G32" s="1" t="s">
        <v>139</v>
      </c>
      <c r="H32" s="1" t="s">
        <v>577</v>
      </c>
      <c r="I32" s="1"/>
    </row>
    <row r="33" spans="1:9" x14ac:dyDescent="0.2">
      <c r="A33" s="1" t="s">
        <v>602</v>
      </c>
      <c r="B33" s="34"/>
      <c r="C33" s="34"/>
      <c r="D33" s="34"/>
      <c r="E33" s="34"/>
      <c r="F33" s="34"/>
      <c r="G33" s="1" t="s">
        <v>139</v>
      </c>
      <c r="H33" s="1" t="s">
        <v>577</v>
      </c>
      <c r="I33" s="1"/>
    </row>
    <row r="34" spans="1:9" x14ac:dyDescent="0.2">
      <c r="A34" s="1" t="s">
        <v>603</v>
      </c>
      <c r="B34" s="34"/>
      <c r="C34" s="34"/>
      <c r="D34" s="34"/>
      <c r="E34" s="34"/>
      <c r="F34" s="34"/>
      <c r="G34" s="1" t="s">
        <v>139</v>
      </c>
      <c r="H34" s="1" t="s">
        <v>577</v>
      </c>
      <c r="I34" s="1"/>
    </row>
    <row r="35" spans="1:9" x14ac:dyDescent="0.2">
      <c r="A35" s="1" t="s">
        <v>604</v>
      </c>
      <c r="B35" s="34"/>
      <c r="C35" s="34"/>
      <c r="D35" s="34"/>
      <c r="E35" s="34"/>
      <c r="F35" s="34"/>
      <c r="G35" s="1" t="s">
        <v>139</v>
      </c>
      <c r="H35" s="1" t="s">
        <v>577</v>
      </c>
      <c r="I35" s="1"/>
    </row>
    <row r="36" spans="1:9" x14ac:dyDescent="0.2">
      <c r="A36" s="1" t="s">
        <v>605</v>
      </c>
      <c r="B36" s="34"/>
      <c r="C36" s="34"/>
      <c r="D36" s="34"/>
      <c r="E36" s="34"/>
      <c r="F36" s="34"/>
      <c r="G36" s="1" t="s">
        <v>139</v>
      </c>
      <c r="H36" s="1" t="s">
        <v>577</v>
      </c>
      <c r="I36" s="1"/>
    </row>
    <row r="37" spans="1:9" x14ac:dyDescent="0.2">
      <c r="A37" s="1" t="s">
        <v>606</v>
      </c>
      <c r="B37" s="34"/>
      <c r="C37" s="34"/>
      <c r="D37" s="34"/>
      <c r="E37" s="34"/>
      <c r="F37" s="34"/>
      <c r="G37" s="1" t="s">
        <v>226</v>
      </c>
      <c r="H37" s="1" t="s">
        <v>42</v>
      </c>
      <c r="I37" s="1"/>
    </row>
    <row r="38" spans="1:9" x14ac:dyDescent="0.2">
      <c r="A38" s="1" t="s">
        <v>607</v>
      </c>
      <c r="B38" s="34"/>
      <c r="C38" s="34"/>
      <c r="D38" s="34"/>
      <c r="E38" s="34"/>
      <c r="F38" s="34"/>
      <c r="G38" s="1" t="s">
        <v>226</v>
      </c>
      <c r="H38" s="1" t="s">
        <v>42</v>
      </c>
      <c r="I38" s="1"/>
    </row>
    <row r="39" spans="1:9" x14ac:dyDescent="0.2">
      <c r="A39" s="1" t="s">
        <v>608</v>
      </c>
      <c r="B39" s="34"/>
      <c r="C39" s="34"/>
      <c r="D39" s="34"/>
      <c r="E39" s="34"/>
      <c r="F39" s="34"/>
      <c r="G39" s="1" t="s">
        <v>226</v>
      </c>
      <c r="H39" s="1" t="s">
        <v>42</v>
      </c>
      <c r="I39" s="1"/>
    </row>
    <row r="40" spans="1:9" x14ac:dyDescent="0.2">
      <c r="A40" s="1" t="s">
        <v>489</v>
      </c>
      <c r="B40" s="34"/>
      <c r="C40" s="34"/>
      <c r="D40" s="34"/>
      <c r="E40" s="34"/>
      <c r="F40" s="34"/>
      <c r="G40" s="1" t="s">
        <v>226</v>
      </c>
      <c r="H40" s="1" t="s">
        <v>42</v>
      </c>
      <c r="I40" s="1"/>
    </row>
    <row r="41" spans="1:9" x14ac:dyDescent="0.2">
      <c r="A41" s="1" t="s">
        <v>609</v>
      </c>
      <c r="B41" s="34"/>
      <c r="C41" s="34"/>
      <c r="D41" s="34"/>
      <c r="E41" s="34"/>
      <c r="F41" s="34"/>
      <c r="G41" s="1" t="s">
        <v>226</v>
      </c>
      <c r="H41" s="1" t="s">
        <v>577</v>
      </c>
      <c r="I41" s="1"/>
    </row>
    <row r="42" spans="1:9" x14ac:dyDescent="0.2">
      <c r="A42" s="1" t="s">
        <v>610</v>
      </c>
      <c r="B42" s="34"/>
      <c r="C42" s="34"/>
      <c r="D42" s="34"/>
      <c r="E42" s="34"/>
      <c r="F42" s="34"/>
      <c r="G42" s="1" t="s">
        <v>226</v>
      </c>
      <c r="H42" s="1" t="s">
        <v>577</v>
      </c>
      <c r="I42" s="1"/>
    </row>
    <row r="43" spans="1:9" x14ac:dyDescent="0.2">
      <c r="A43" s="1" t="s">
        <v>611</v>
      </c>
      <c r="B43" s="34"/>
      <c r="C43" s="34"/>
      <c r="D43" s="34"/>
      <c r="E43" s="34"/>
      <c r="F43" s="34"/>
      <c r="G43" s="1" t="s">
        <v>226</v>
      </c>
      <c r="H43" s="1" t="s">
        <v>577</v>
      </c>
      <c r="I43" s="1"/>
    </row>
    <row r="44" spans="1:9" x14ac:dyDescent="0.2">
      <c r="A44" s="1" t="s">
        <v>612</v>
      </c>
      <c r="B44" s="34"/>
      <c r="C44" s="34"/>
      <c r="D44" s="34"/>
      <c r="E44" s="34"/>
      <c r="F44" s="34"/>
      <c r="G44" s="1" t="s">
        <v>226</v>
      </c>
      <c r="H44" s="1" t="s">
        <v>589</v>
      </c>
      <c r="I44" s="1"/>
    </row>
    <row r="45" spans="1:9" x14ac:dyDescent="0.2">
      <c r="A45" s="1" t="s">
        <v>613</v>
      </c>
      <c r="B45" s="34"/>
      <c r="C45" s="34"/>
      <c r="D45" s="34"/>
      <c r="E45" s="34"/>
      <c r="F45" s="34"/>
      <c r="G45" s="1" t="s">
        <v>226</v>
      </c>
      <c r="H45" s="1" t="s">
        <v>589</v>
      </c>
      <c r="I45" s="1"/>
    </row>
    <row r="46" spans="1:9" x14ac:dyDescent="0.2">
      <c r="A46" s="1" t="s">
        <v>614</v>
      </c>
      <c r="B46" s="34"/>
      <c r="C46" s="34"/>
      <c r="D46" s="34"/>
      <c r="E46" s="34"/>
      <c r="F46" s="34"/>
      <c r="G46" s="1" t="s">
        <v>226</v>
      </c>
      <c r="H46" s="1" t="s">
        <v>577</v>
      </c>
      <c r="I46" s="1"/>
    </row>
    <row r="47" spans="1:9" x14ac:dyDescent="0.2">
      <c r="A47" s="1" t="s">
        <v>615</v>
      </c>
      <c r="B47" s="34"/>
      <c r="C47" s="34"/>
      <c r="D47" s="34"/>
      <c r="E47" s="34"/>
      <c r="F47" s="34"/>
      <c r="G47" s="1" t="s">
        <v>226</v>
      </c>
      <c r="H47" s="1" t="s">
        <v>577</v>
      </c>
      <c r="I47" s="1"/>
    </row>
    <row r="48" spans="1:9" x14ac:dyDescent="0.2">
      <c r="A48" s="1" t="s">
        <v>616</v>
      </c>
      <c r="B48" s="34"/>
      <c r="C48" s="34"/>
      <c r="D48" s="34"/>
      <c r="E48" s="34"/>
      <c r="F48" s="34"/>
      <c r="G48" s="1" t="s">
        <v>528</v>
      </c>
      <c r="H48" s="1" t="s">
        <v>42</v>
      </c>
      <c r="I48" s="1"/>
    </row>
    <row r="49" spans="1:9" x14ac:dyDescent="0.2">
      <c r="A49" s="1" t="s">
        <v>617</v>
      </c>
      <c r="B49" s="34"/>
      <c r="C49" s="34"/>
      <c r="D49" s="34"/>
      <c r="E49" s="34"/>
      <c r="F49" s="34"/>
      <c r="G49" s="1" t="s">
        <v>528</v>
      </c>
      <c r="H49" s="1" t="s">
        <v>42</v>
      </c>
      <c r="I49" s="1"/>
    </row>
    <row r="50" spans="1:9" x14ac:dyDescent="0.2">
      <c r="A50" s="1" t="s">
        <v>618</v>
      </c>
      <c r="B50" s="34"/>
      <c r="C50" s="34"/>
      <c r="D50" s="34"/>
      <c r="E50" s="34"/>
      <c r="F50" s="34"/>
      <c r="G50" s="1" t="s">
        <v>528</v>
      </c>
      <c r="H50" s="1" t="s">
        <v>42</v>
      </c>
      <c r="I50" s="1"/>
    </row>
    <row r="51" spans="1:9" x14ac:dyDescent="0.2">
      <c r="A51" s="1" t="s">
        <v>619</v>
      </c>
      <c r="B51" s="34"/>
      <c r="C51" s="34"/>
      <c r="D51" s="34"/>
      <c r="E51" s="34"/>
      <c r="F51" s="34"/>
      <c r="G51" s="1" t="s">
        <v>528</v>
      </c>
      <c r="H51" s="1" t="s">
        <v>42</v>
      </c>
      <c r="I51" s="1"/>
    </row>
    <row r="52" spans="1:9" x14ac:dyDescent="0.2">
      <c r="A52" s="1" t="s">
        <v>620</v>
      </c>
      <c r="B52" s="34"/>
      <c r="C52" s="34"/>
      <c r="D52" s="34"/>
      <c r="E52" s="34"/>
      <c r="F52" s="34"/>
      <c r="G52" s="1" t="s">
        <v>528</v>
      </c>
      <c r="H52" s="1" t="s">
        <v>589</v>
      </c>
      <c r="I52" s="1"/>
    </row>
    <row r="53" spans="1:9" x14ac:dyDescent="0.2">
      <c r="A53" s="1" t="s">
        <v>621</v>
      </c>
      <c r="B53" s="34"/>
      <c r="C53" s="34"/>
      <c r="D53" s="34"/>
      <c r="E53" s="34"/>
      <c r="F53" s="34"/>
      <c r="G53" s="1" t="s">
        <v>528</v>
      </c>
      <c r="H53" s="1" t="s">
        <v>589</v>
      </c>
      <c r="I53" s="1"/>
    </row>
    <row r="54" spans="1:9" x14ac:dyDescent="0.2">
      <c r="A54" s="1" t="s">
        <v>622</v>
      </c>
      <c r="B54" s="34"/>
      <c r="C54" s="34"/>
      <c r="D54" s="34"/>
      <c r="E54" s="34"/>
      <c r="F54" s="34"/>
      <c r="G54" s="1" t="s">
        <v>528</v>
      </c>
      <c r="H54" s="1" t="s">
        <v>577</v>
      </c>
      <c r="I54" s="1"/>
    </row>
    <row r="55" spans="1:9" x14ac:dyDescent="0.2">
      <c r="A55" s="1" t="s">
        <v>623</v>
      </c>
      <c r="B55" s="34"/>
      <c r="C55" s="34"/>
      <c r="D55" s="34"/>
      <c r="E55" s="34"/>
      <c r="F55" s="34"/>
      <c r="G55" s="1" t="s">
        <v>41</v>
      </c>
      <c r="H55" s="1" t="s">
        <v>42</v>
      </c>
      <c r="I55" s="1"/>
    </row>
    <row r="56" spans="1:9" x14ac:dyDescent="0.2">
      <c r="A56" s="1" t="s">
        <v>624</v>
      </c>
      <c r="B56" s="34"/>
      <c r="C56" s="34"/>
      <c r="D56" s="34"/>
      <c r="E56" s="34"/>
      <c r="F56" s="34"/>
      <c r="G56" s="1" t="s">
        <v>41</v>
      </c>
      <c r="H56" s="1" t="s">
        <v>577</v>
      </c>
      <c r="I56" s="1"/>
    </row>
    <row r="57" spans="1:9" x14ac:dyDescent="0.2">
      <c r="A57" s="1" t="s">
        <v>625</v>
      </c>
      <c r="B57" s="34"/>
      <c r="C57" s="34"/>
      <c r="D57" s="34"/>
      <c r="E57" s="34"/>
      <c r="F57" s="34"/>
      <c r="G57" s="1" t="s">
        <v>41</v>
      </c>
      <c r="H57" s="1" t="s">
        <v>42</v>
      </c>
      <c r="I57" s="1"/>
    </row>
    <row r="58" spans="1:9" x14ac:dyDescent="0.2">
      <c r="A58" s="1" t="s">
        <v>626</v>
      </c>
      <c r="B58" s="34"/>
      <c r="C58" s="34"/>
      <c r="D58" s="34"/>
      <c r="E58" s="34"/>
      <c r="F58" s="34"/>
      <c r="G58" s="1" t="s">
        <v>41</v>
      </c>
      <c r="H58" s="1" t="s">
        <v>42</v>
      </c>
      <c r="I58" s="1"/>
    </row>
    <row r="59" spans="1:9" x14ac:dyDescent="0.2">
      <c r="A59" s="1" t="s">
        <v>627</v>
      </c>
      <c r="B59" s="34"/>
      <c r="C59" s="34"/>
      <c r="D59" s="34"/>
      <c r="E59" s="34"/>
      <c r="F59" s="34"/>
      <c r="G59" s="1" t="s">
        <v>41</v>
      </c>
      <c r="H59" s="1" t="s">
        <v>577</v>
      </c>
      <c r="I59" s="1"/>
    </row>
    <row r="60" spans="1:9" x14ac:dyDescent="0.2">
      <c r="A60" s="1" t="s">
        <v>628</v>
      </c>
      <c r="B60" s="34"/>
      <c r="C60" s="34"/>
      <c r="D60" s="34"/>
      <c r="E60" s="34"/>
      <c r="F60" s="34"/>
      <c r="G60" s="1" t="s">
        <v>41</v>
      </c>
      <c r="H60" s="1" t="s">
        <v>42</v>
      </c>
      <c r="I60" s="1"/>
    </row>
    <row r="61" spans="1:9" x14ac:dyDescent="0.2">
      <c r="A61" s="1" t="s">
        <v>629</v>
      </c>
      <c r="B61" s="34"/>
      <c r="C61" s="34"/>
      <c r="D61" s="34"/>
      <c r="E61" s="34"/>
      <c r="F61" s="34"/>
      <c r="G61" s="1" t="s">
        <v>41</v>
      </c>
      <c r="H61" s="1" t="s">
        <v>577</v>
      </c>
      <c r="I61" s="1"/>
    </row>
    <row r="62" spans="1:9" x14ac:dyDescent="0.2">
      <c r="A62" s="1" t="s">
        <v>630</v>
      </c>
      <c r="B62" s="34"/>
      <c r="C62" s="34"/>
      <c r="D62" s="34"/>
      <c r="E62" s="34"/>
      <c r="F62" s="34"/>
      <c r="G62" s="1" t="s">
        <v>41</v>
      </c>
      <c r="H62" s="1" t="s">
        <v>42</v>
      </c>
      <c r="I62" s="1"/>
    </row>
    <row r="63" spans="1:9" x14ac:dyDescent="0.2">
      <c r="A63" s="1" t="s">
        <v>631</v>
      </c>
      <c r="B63" s="34"/>
      <c r="C63" s="34"/>
      <c r="D63" s="34"/>
      <c r="E63" s="34"/>
      <c r="F63" s="34"/>
      <c r="G63" s="1" t="s">
        <v>41</v>
      </c>
      <c r="H63" s="1" t="s">
        <v>589</v>
      </c>
      <c r="I63" s="1"/>
    </row>
    <row r="64" spans="1:9" x14ac:dyDescent="0.2">
      <c r="A64" s="1" t="s">
        <v>632</v>
      </c>
      <c r="B64" s="34"/>
      <c r="C64" s="34"/>
      <c r="D64" s="34"/>
      <c r="E64" s="34"/>
      <c r="F64" s="34"/>
      <c r="G64" s="1" t="s">
        <v>88</v>
      </c>
      <c r="H64" s="1" t="s">
        <v>42</v>
      </c>
      <c r="I64" s="1"/>
    </row>
    <row r="65" spans="1:9" x14ac:dyDescent="0.2">
      <c r="A65" s="1" t="s">
        <v>633</v>
      </c>
      <c r="B65" s="34"/>
      <c r="C65" s="34"/>
      <c r="D65" s="34"/>
      <c r="E65" s="34"/>
      <c r="F65" s="34"/>
      <c r="G65" s="1" t="s">
        <v>88</v>
      </c>
      <c r="H65" s="1" t="s">
        <v>589</v>
      </c>
      <c r="I65" s="1"/>
    </row>
    <row r="66" spans="1:9" x14ac:dyDescent="0.2">
      <c r="A66" s="1" t="s">
        <v>634</v>
      </c>
      <c r="B66" s="34"/>
      <c r="C66" s="34"/>
      <c r="D66" s="34"/>
      <c r="E66" s="34"/>
      <c r="F66" s="34"/>
      <c r="G66" s="1" t="s">
        <v>88</v>
      </c>
      <c r="H66" s="1" t="s">
        <v>42</v>
      </c>
      <c r="I66" s="1"/>
    </row>
    <row r="67" spans="1:9" x14ac:dyDescent="0.2">
      <c r="A67" s="1" t="s">
        <v>635</v>
      </c>
      <c r="B67" s="34"/>
      <c r="C67" s="34"/>
      <c r="D67" s="34"/>
      <c r="E67" s="34"/>
      <c r="F67" s="34"/>
      <c r="G67" s="1" t="s">
        <v>88</v>
      </c>
      <c r="H67" s="1" t="s">
        <v>589</v>
      </c>
      <c r="I67" s="1"/>
    </row>
    <row r="68" spans="1:9" x14ac:dyDescent="0.2">
      <c r="A68" s="1" t="s">
        <v>636</v>
      </c>
      <c r="B68" s="34"/>
      <c r="C68" s="34"/>
      <c r="D68" s="34"/>
      <c r="E68" s="34"/>
      <c r="F68" s="34"/>
      <c r="G68" s="1" t="s">
        <v>88</v>
      </c>
      <c r="H68" s="1" t="s">
        <v>42</v>
      </c>
      <c r="I68" s="1"/>
    </row>
    <row r="69" spans="1:9" x14ac:dyDescent="0.2">
      <c r="A69" s="1" t="s">
        <v>637</v>
      </c>
      <c r="B69" s="34"/>
      <c r="C69" s="34"/>
      <c r="D69" s="34"/>
      <c r="E69" s="34"/>
      <c r="F69" s="34"/>
      <c r="G69" s="1" t="s">
        <v>88</v>
      </c>
      <c r="H69" s="1" t="s">
        <v>589</v>
      </c>
      <c r="I69" s="1"/>
    </row>
    <row r="70" spans="1:9" x14ac:dyDescent="0.2">
      <c r="A70" s="1" t="s">
        <v>638</v>
      </c>
      <c r="B70" s="34"/>
      <c r="C70" s="34"/>
      <c r="D70" s="34"/>
      <c r="E70" s="34"/>
      <c r="F70" s="34"/>
      <c r="G70" s="1" t="s">
        <v>88</v>
      </c>
      <c r="H70" s="1" t="s">
        <v>42</v>
      </c>
      <c r="I70" s="1"/>
    </row>
    <row r="71" spans="1:9" x14ac:dyDescent="0.2">
      <c r="A71" s="1" t="s">
        <v>639</v>
      </c>
      <c r="B71" s="34"/>
      <c r="C71" s="34"/>
      <c r="D71" s="34"/>
      <c r="E71" s="34"/>
      <c r="F71" s="34"/>
      <c r="G71" s="1" t="s">
        <v>88</v>
      </c>
      <c r="H71" s="1" t="s">
        <v>589</v>
      </c>
      <c r="I71" s="1"/>
    </row>
    <row r="72" spans="1:9" x14ac:dyDescent="0.2">
      <c r="A72" s="1" t="s">
        <v>640</v>
      </c>
      <c r="B72" s="34"/>
      <c r="C72" s="34"/>
      <c r="D72" s="34"/>
      <c r="E72" s="34"/>
      <c r="F72" s="34"/>
      <c r="G72" s="1" t="s">
        <v>88</v>
      </c>
      <c r="H72" s="1" t="s">
        <v>42</v>
      </c>
      <c r="I72" s="1"/>
    </row>
    <row r="73" spans="1:9" x14ac:dyDescent="0.2">
      <c r="A73" s="1" t="s">
        <v>641</v>
      </c>
      <c r="B73" s="34"/>
      <c r="C73" s="34"/>
      <c r="D73" s="34"/>
      <c r="E73" s="34"/>
      <c r="F73" s="34"/>
      <c r="G73" s="1" t="s">
        <v>88</v>
      </c>
      <c r="H73" s="1" t="s">
        <v>589</v>
      </c>
      <c r="I73" s="1"/>
    </row>
    <row r="74" spans="1:9" x14ac:dyDescent="0.2">
      <c r="A74" s="1" t="s">
        <v>642</v>
      </c>
      <c r="B74" s="34"/>
      <c r="C74" s="34"/>
      <c r="D74" s="34"/>
      <c r="E74" s="34"/>
      <c r="F74" s="34"/>
      <c r="G74" s="1" t="s">
        <v>139</v>
      </c>
      <c r="H74" s="1" t="s">
        <v>42</v>
      </c>
      <c r="I74" s="1"/>
    </row>
    <row r="75" spans="1:9" x14ac:dyDescent="0.2">
      <c r="A75" s="1" t="s">
        <v>643</v>
      </c>
      <c r="B75" s="34"/>
      <c r="C75" s="34"/>
      <c r="D75" s="34"/>
      <c r="E75" s="34"/>
      <c r="F75" s="34"/>
      <c r="G75" s="1" t="s">
        <v>139</v>
      </c>
      <c r="H75" s="1" t="s">
        <v>577</v>
      </c>
      <c r="I75" s="1"/>
    </row>
    <row r="76" spans="1:9" x14ac:dyDescent="0.2">
      <c r="A76" s="1" t="s">
        <v>644</v>
      </c>
      <c r="B76" s="34"/>
      <c r="C76" s="34"/>
      <c r="D76" s="34"/>
      <c r="E76" s="34"/>
      <c r="F76" s="34"/>
      <c r="G76" s="1" t="s">
        <v>139</v>
      </c>
      <c r="H76" s="1" t="s">
        <v>42</v>
      </c>
      <c r="I76" s="1"/>
    </row>
    <row r="77" spans="1:9" x14ac:dyDescent="0.2">
      <c r="A77" s="1" t="s">
        <v>645</v>
      </c>
      <c r="B77" s="34"/>
      <c r="C77" s="34"/>
      <c r="D77" s="34"/>
      <c r="E77" s="34"/>
      <c r="F77" s="34"/>
      <c r="G77" s="1" t="s">
        <v>139</v>
      </c>
      <c r="H77" s="1" t="s">
        <v>577</v>
      </c>
      <c r="I77" s="1"/>
    </row>
    <row r="78" spans="1:9" x14ac:dyDescent="0.2">
      <c r="A78" s="1" t="s">
        <v>646</v>
      </c>
      <c r="B78" s="34"/>
      <c r="C78" s="34"/>
      <c r="D78" s="34"/>
      <c r="E78" s="34"/>
      <c r="F78" s="34"/>
      <c r="G78" s="1" t="s">
        <v>139</v>
      </c>
      <c r="H78" s="1" t="s">
        <v>42</v>
      </c>
      <c r="I78" s="1"/>
    </row>
    <row r="79" spans="1:9" x14ac:dyDescent="0.2">
      <c r="A79" s="1" t="s">
        <v>647</v>
      </c>
      <c r="B79" s="34"/>
      <c r="C79" s="34"/>
      <c r="D79" s="34"/>
      <c r="E79" s="34"/>
      <c r="F79" s="34"/>
      <c r="G79" s="1" t="s">
        <v>139</v>
      </c>
      <c r="H79" s="1" t="s">
        <v>577</v>
      </c>
      <c r="I79" s="1"/>
    </row>
    <row r="80" spans="1:9" x14ac:dyDescent="0.2">
      <c r="A80" s="1" t="s">
        <v>648</v>
      </c>
      <c r="B80" s="34"/>
      <c r="C80" s="34"/>
      <c r="D80" s="34"/>
      <c r="E80" s="34"/>
      <c r="F80" s="34"/>
      <c r="G80" s="1" t="s">
        <v>139</v>
      </c>
      <c r="H80" s="1" t="s">
        <v>42</v>
      </c>
      <c r="I80" s="1"/>
    </row>
    <row r="81" spans="1:9" x14ac:dyDescent="0.2">
      <c r="A81" s="1" t="s">
        <v>649</v>
      </c>
      <c r="B81" s="34"/>
      <c r="C81" s="34"/>
      <c r="D81" s="34"/>
      <c r="E81" s="34"/>
      <c r="F81" s="34"/>
      <c r="G81" s="1" t="s">
        <v>139</v>
      </c>
      <c r="H81" s="1" t="s">
        <v>589</v>
      </c>
      <c r="I81" s="1"/>
    </row>
    <row r="82" spans="1:9" x14ac:dyDescent="0.2">
      <c r="A82" s="1" t="s">
        <v>650</v>
      </c>
      <c r="B82" s="34"/>
      <c r="C82" s="34"/>
      <c r="D82" s="34"/>
      <c r="E82" s="34"/>
      <c r="F82" s="34"/>
      <c r="G82" s="1" t="s">
        <v>180</v>
      </c>
      <c r="H82" s="1" t="s">
        <v>42</v>
      </c>
      <c r="I82" s="1"/>
    </row>
    <row r="83" spans="1:9" x14ac:dyDescent="0.2">
      <c r="A83" s="1" t="s">
        <v>651</v>
      </c>
      <c r="B83" s="34"/>
      <c r="C83" s="34"/>
      <c r="D83" s="34"/>
      <c r="E83" s="34"/>
      <c r="F83" s="34"/>
      <c r="G83" s="1" t="s">
        <v>180</v>
      </c>
      <c r="H83" s="1" t="s">
        <v>577</v>
      </c>
      <c r="I83" s="1"/>
    </row>
    <row r="84" spans="1:9" x14ac:dyDescent="0.2">
      <c r="A84" s="1" t="s">
        <v>652</v>
      </c>
      <c r="B84" s="34"/>
      <c r="C84" s="34"/>
      <c r="D84" s="34"/>
      <c r="E84" s="34"/>
      <c r="F84" s="34"/>
      <c r="G84" s="1" t="s">
        <v>180</v>
      </c>
      <c r="H84" s="1" t="s">
        <v>577</v>
      </c>
      <c r="I84" s="1"/>
    </row>
    <row r="85" spans="1:9" x14ac:dyDescent="0.2">
      <c r="A85" s="1" t="s">
        <v>653</v>
      </c>
      <c r="B85" s="34"/>
      <c r="C85" s="34"/>
      <c r="D85" s="34"/>
      <c r="E85" s="34"/>
      <c r="F85" s="34"/>
      <c r="G85" s="1" t="s">
        <v>180</v>
      </c>
      <c r="H85" s="1" t="s">
        <v>42</v>
      </c>
      <c r="I85" s="1"/>
    </row>
    <row r="86" spans="1:9" x14ac:dyDescent="0.2">
      <c r="A86" s="1" t="s">
        <v>654</v>
      </c>
      <c r="B86" s="34"/>
      <c r="C86" s="34"/>
      <c r="D86" s="34"/>
      <c r="E86" s="34"/>
      <c r="F86" s="34"/>
      <c r="G86" s="1" t="s">
        <v>180</v>
      </c>
      <c r="H86" s="1" t="s">
        <v>577</v>
      </c>
      <c r="I86" s="1"/>
    </row>
    <row r="87" spans="1:9" x14ac:dyDescent="0.2">
      <c r="A87" s="1" t="s">
        <v>655</v>
      </c>
      <c r="B87" s="34"/>
      <c r="C87" s="34"/>
      <c r="D87" s="34"/>
      <c r="E87" s="34"/>
      <c r="F87" s="34"/>
      <c r="G87" s="1" t="s">
        <v>180</v>
      </c>
      <c r="H87" s="1" t="s">
        <v>42</v>
      </c>
      <c r="I87" s="1"/>
    </row>
    <row r="88" spans="1:9" x14ac:dyDescent="0.2">
      <c r="A88" s="1" t="s">
        <v>656</v>
      </c>
      <c r="B88" s="34"/>
      <c r="C88" s="34"/>
      <c r="D88" s="34"/>
      <c r="E88" s="34"/>
      <c r="F88" s="34"/>
      <c r="G88" s="1" t="s">
        <v>180</v>
      </c>
      <c r="H88" s="1" t="s">
        <v>577</v>
      </c>
      <c r="I88" s="1"/>
    </row>
    <row r="89" spans="1:9" x14ac:dyDescent="0.2">
      <c r="A89" s="1" t="s">
        <v>657</v>
      </c>
      <c r="B89" s="34"/>
      <c r="C89" s="34"/>
      <c r="D89" s="34"/>
      <c r="E89" s="34"/>
      <c r="F89" s="34"/>
      <c r="G89" s="1" t="s">
        <v>180</v>
      </c>
      <c r="H89" s="1" t="s">
        <v>42</v>
      </c>
      <c r="I89" s="1"/>
    </row>
    <row r="90" spans="1:9" x14ac:dyDescent="0.2">
      <c r="A90" s="1" t="s">
        <v>658</v>
      </c>
      <c r="B90" s="34"/>
      <c r="C90" s="34"/>
      <c r="D90" s="34"/>
      <c r="E90" s="34"/>
      <c r="F90" s="34"/>
      <c r="G90" s="1" t="s">
        <v>180</v>
      </c>
      <c r="H90" s="1" t="s">
        <v>577</v>
      </c>
      <c r="I90" s="1"/>
    </row>
    <row r="91" spans="1:9" x14ac:dyDescent="0.2">
      <c r="A91" s="1" t="s">
        <v>659</v>
      </c>
      <c r="B91" s="34"/>
      <c r="C91" s="34"/>
      <c r="D91" s="34"/>
      <c r="E91" s="34"/>
      <c r="F91" s="34"/>
      <c r="G91" s="1" t="s">
        <v>226</v>
      </c>
      <c r="H91" s="1" t="s">
        <v>42</v>
      </c>
      <c r="I91" s="1"/>
    </row>
    <row r="92" spans="1:9" x14ac:dyDescent="0.2">
      <c r="A92" s="1" t="s">
        <v>660</v>
      </c>
      <c r="B92" s="34"/>
      <c r="C92" s="34"/>
      <c r="D92" s="34"/>
      <c r="E92" s="34"/>
      <c r="F92" s="34"/>
      <c r="G92" s="1" t="s">
        <v>226</v>
      </c>
      <c r="H92" s="1" t="s">
        <v>589</v>
      </c>
      <c r="I92" s="1"/>
    </row>
    <row r="93" spans="1:9" x14ac:dyDescent="0.2">
      <c r="A93" s="1" t="s">
        <v>661</v>
      </c>
      <c r="B93" s="34"/>
      <c r="C93" s="34"/>
      <c r="D93" s="34"/>
      <c r="E93" s="34"/>
      <c r="F93" s="34"/>
      <c r="G93" s="1" t="s">
        <v>226</v>
      </c>
      <c r="H93" s="1" t="s">
        <v>42</v>
      </c>
      <c r="I93" s="1"/>
    </row>
    <row r="94" spans="1:9" x14ac:dyDescent="0.2">
      <c r="A94" s="1" t="s">
        <v>662</v>
      </c>
      <c r="B94" s="34"/>
      <c r="C94" s="34"/>
      <c r="D94" s="34"/>
      <c r="E94" s="34"/>
      <c r="F94" s="34"/>
      <c r="G94" s="1" t="s">
        <v>226</v>
      </c>
      <c r="H94" s="1" t="s">
        <v>589</v>
      </c>
      <c r="I94" s="1"/>
    </row>
    <row r="95" spans="1:9" x14ac:dyDescent="0.2">
      <c r="A95" s="1" t="s">
        <v>663</v>
      </c>
      <c r="B95" s="34"/>
      <c r="C95" s="34"/>
      <c r="D95" s="34"/>
      <c r="E95" s="34"/>
      <c r="F95" s="34"/>
      <c r="G95" s="1" t="s">
        <v>226</v>
      </c>
      <c r="H95" s="1" t="s">
        <v>42</v>
      </c>
      <c r="I95" s="1"/>
    </row>
    <row r="96" spans="1:9" x14ac:dyDescent="0.2">
      <c r="A96" s="1" t="s">
        <v>664</v>
      </c>
      <c r="B96" s="34"/>
      <c r="C96" s="34"/>
      <c r="D96" s="34"/>
      <c r="E96" s="34"/>
      <c r="F96" s="34"/>
      <c r="G96" s="1" t="s">
        <v>226</v>
      </c>
      <c r="H96" s="1" t="s">
        <v>577</v>
      </c>
      <c r="I96" s="1"/>
    </row>
    <row r="97" spans="1:9" x14ac:dyDescent="0.2">
      <c r="A97" s="1" t="s">
        <v>665</v>
      </c>
      <c r="B97" s="34"/>
      <c r="C97" s="34"/>
      <c r="D97" s="34"/>
      <c r="E97" s="34"/>
      <c r="F97" s="34"/>
      <c r="G97" s="1" t="s">
        <v>257</v>
      </c>
      <c r="H97" s="1" t="s">
        <v>42</v>
      </c>
      <c r="I97" s="1"/>
    </row>
    <row r="98" spans="1:9" x14ac:dyDescent="0.2">
      <c r="A98" s="1" t="s">
        <v>666</v>
      </c>
      <c r="B98" s="34"/>
      <c r="C98" s="34"/>
      <c r="D98" s="34"/>
      <c r="E98" s="34"/>
      <c r="F98" s="34"/>
      <c r="G98" s="1" t="s">
        <v>257</v>
      </c>
      <c r="H98" s="1" t="s">
        <v>42</v>
      </c>
      <c r="I98" s="1"/>
    </row>
    <row r="99" spans="1:9" x14ac:dyDescent="0.2">
      <c r="A99" s="1" t="s">
        <v>667</v>
      </c>
      <c r="B99" s="34"/>
      <c r="C99" s="34"/>
      <c r="D99" s="34"/>
      <c r="E99" s="34"/>
      <c r="F99" s="34"/>
      <c r="G99" s="1" t="s">
        <v>257</v>
      </c>
      <c r="H99" s="1" t="s">
        <v>577</v>
      </c>
      <c r="I99" s="1"/>
    </row>
    <row r="100" spans="1:9" x14ac:dyDescent="0.2">
      <c r="A100" s="1" t="s">
        <v>668</v>
      </c>
      <c r="B100" s="34"/>
      <c r="C100" s="34"/>
      <c r="D100" s="34"/>
      <c r="E100" s="34"/>
      <c r="F100" s="34"/>
      <c r="G100" s="1" t="s">
        <v>257</v>
      </c>
      <c r="H100" s="1" t="s">
        <v>42</v>
      </c>
      <c r="I100" s="1"/>
    </row>
    <row r="101" spans="1:9" x14ac:dyDescent="0.2">
      <c r="A101" s="1" t="s">
        <v>669</v>
      </c>
      <c r="B101" s="34"/>
      <c r="C101" s="34"/>
      <c r="D101" s="34"/>
      <c r="E101" s="34"/>
      <c r="F101" s="34"/>
      <c r="G101" s="1" t="s">
        <v>257</v>
      </c>
      <c r="H101" s="1" t="s">
        <v>589</v>
      </c>
      <c r="I101" s="1"/>
    </row>
    <row r="102" spans="1:9" x14ac:dyDescent="0.2">
      <c r="A102" s="1" t="s">
        <v>670</v>
      </c>
      <c r="B102" s="34"/>
      <c r="C102" s="34"/>
      <c r="D102" s="34"/>
      <c r="E102" s="34"/>
      <c r="F102" s="34"/>
      <c r="G102" s="1" t="s">
        <v>257</v>
      </c>
      <c r="H102" s="1" t="s">
        <v>42</v>
      </c>
      <c r="I102" s="1"/>
    </row>
    <row r="103" spans="1:9" x14ac:dyDescent="0.2">
      <c r="A103" s="1" t="s">
        <v>671</v>
      </c>
      <c r="B103" s="34"/>
      <c r="C103" s="34"/>
      <c r="D103" s="34"/>
      <c r="E103" s="34"/>
      <c r="F103" s="34"/>
      <c r="G103" s="1" t="s">
        <v>257</v>
      </c>
      <c r="H103" s="1" t="s">
        <v>577</v>
      </c>
      <c r="I103" s="1"/>
    </row>
    <row r="104" spans="1:9" x14ac:dyDescent="0.2">
      <c r="A104" s="1" t="s">
        <v>672</v>
      </c>
      <c r="B104" s="34"/>
      <c r="C104" s="34"/>
      <c r="D104" s="34"/>
      <c r="E104" s="34"/>
      <c r="F104" s="34"/>
      <c r="G104" s="1" t="s">
        <v>257</v>
      </c>
      <c r="H104" s="1" t="s">
        <v>42</v>
      </c>
      <c r="I104" s="1"/>
    </row>
    <row r="105" spans="1:9" x14ac:dyDescent="0.2">
      <c r="A105" s="1" t="s">
        <v>673</v>
      </c>
      <c r="B105" s="34"/>
      <c r="C105" s="34"/>
      <c r="D105" s="34"/>
      <c r="E105" s="34"/>
      <c r="F105" s="34"/>
      <c r="G105" s="1" t="s">
        <v>257</v>
      </c>
      <c r="H105" s="1" t="s">
        <v>577</v>
      </c>
      <c r="I105" s="1"/>
    </row>
    <row r="106" spans="1:9" x14ac:dyDescent="0.2">
      <c r="A106" s="1" t="s">
        <v>703</v>
      </c>
      <c r="B106" s="34"/>
      <c r="C106" s="34"/>
      <c r="D106" s="34"/>
      <c r="E106" s="34"/>
      <c r="F106" s="34"/>
      <c r="G106" s="1" t="s">
        <v>88</v>
      </c>
      <c r="H106" s="1" t="s">
        <v>713</v>
      </c>
      <c r="I106" s="1"/>
    </row>
    <row r="107" spans="1:9" x14ac:dyDescent="0.2">
      <c r="A107" s="1" t="s">
        <v>704</v>
      </c>
      <c r="B107" s="34"/>
      <c r="C107" s="34"/>
      <c r="D107" s="34"/>
      <c r="E107" s="34"/>
      <c r="F107" s="34"/>
      <c r="G107" s="1" t="s">
        <v>88</v>
      </c>
      <c r="H107" s="1" t="s">
        <v>713</v>
      </c>
      <c r="I107" s="1"/>
    </row>
    <row r="108" spans="1:9" x14ac:dyDescent="0.2">
      <c r="A108" s="1" t="s">
        <v>705</v>
      </c>
      <c r="B108" s="34"/>
      <c r="C108" s="34"/>
      <c r="D108" s="34"/>
      <c r="E108" s="34"/>
      <c r="F108" s="34"/>
      <c r="G108" s="1" t="s">
        <v>88</v>
      </c>
      <c r="H108" s="1" t="s">
        <v>713</v>
      </c>
      <c r="I108" s="1"/>
    </row>
    <row r="109" spans="1:9" x14ac:dyDescent="0.2">
      <c r="A109" s="1" t="s">
        <v>706</v>
      </c>
      <c r="B109" s="34"/>
      <c r="C109" s="34"/>
      <c r="D109" s="34"/>
      <c r="E109" s="34"/>
      <c r="F109" s="34"/>
      <c r="G109" s="1" t="s">
        <v>88</v>
      </c>
      <c r="H109" s="1" t="s">
        <v>713</v>
      </c>
      <c r="I109" s="1"/>
    </row>
    <row r="110" spans="1:9" x14ac:dyDescent="0.2">
      <c r="A110" s="1" t="s">
        <v>707</v>
      </c>
      <c r="B110" s="34"/>
      <c r="C110" s="34"/>
      <c r="D110" s="34"/>
      <c r="E110" s="34"/>
      <c r="F110" s="34"/>
      <c r="G110" s="1" t="s">
        <v>88</v>
      </c>
      <c r="H110" s="1" t="s">
        <v>713</v>
      </c>
      <c r="I110" s="1"/>
    </row>
    <row r="111" spans="1:9" x14ac:dyDescent="0.2">
      <c r="A111" s="1" t="s">
        <v>708</v>
      </c>
      <c r="B111" s="34"/>
      <c r="C111" s="34"/>
      <c r="D111" s="34"/>
      <c r="E111" s="34"/>
      <c r="F111" s="34"/>
      <c r="G111" s="1" t="s">
        <v>88</v>
      </c>
      <c r="H111" s="1" t="s">
        <v>713</v>
      </c>
      <c r="I111" s="1"/>
    </row>
    <row r="112" spans="1:9" x14ac:dyDescent="0.2">
      <c r="A112" s="1" t="s">
        <v>709</v>
      </c>
      <c r="B112" s="34"/>
      <c r="C112" s="34"/>
      <c r="D112" s="34"/>
      <c r="E112" s="34"/>
      <c r="F112" s="34"/>
      <c r="G112" s="1" t="s">
        <v>88</v>
      </c>
      <c r="H112" s="1" t="s">
        <v>713</v>
      </c>
      <c r="I112" s="1"/>
    </row>
    <row r="113" spans="1:9" x14ac:dyDescent="0.2">
      <c r="A113" s="1" t="s">
        <v>710</v>
      </c>
      <c r="B113" s="34"/>
      <c r="C113" s="34"/>
      <c r="D113" s="34"/>
      <c r="E113" s="34"/>
      <c r="F113" s="34"/>
      <c r="G113" s="1" t="s">
        <v>88</v>
      </c>
      <c r="H113" s="1" t="s">
        <v>713</v>
      </c>
      <c r="I113" s="1"/>
    </row>
    <row r="114" spans="1:9" x14ac:dyDescent="0.2">
      <c r="A114" s="1" t="s">
        <v>711</v>
      </c>
      <c r="B114" s="34"/>
      <c r="C114" s="34"/>
      <c r="D114" s="34"/>
      <c r="E114" s="34"/>
      <c r="F114" s="34"/>
      <c r="G114" s="1" t="s">
        <v>180</v>
      </c>
      <c r="H114" s="1" t="s">
        <v>714</v>
      </c>
      <c r="I114" s="1"/>
    </row>
    <row r="115" spans="1:9" x14ac:dyDescent="0.2">
      <c r="A115" s="1" t="s">
        <v>712</v>
      </c>
      <c r="B115" s="34"/>
      <c r="C115" s="34"/>
      <c r="D115" s="34"/>
      <c r="E115" s="34"/>
      <c r="F115" s="34"/>
      <c r="G115" s="1" t="s">
        <v>180</v>
      </c>
      <c r="H115" s="1" t="s">
        <v>714</v>
      </c>
      <c r="I115" s="1"/>
    </row>
  </sheetData>
  <mergeCells count="2">
    <mergeCell ref="A1:H1"/>
    <mergeCell ref="J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AD77-07F2-1A45-A316-3BAACD81DE37}">
  <dimension ref="A1:H46"/>
  <sheetViews>
    <sheetView workbookViewId="0">
      <selection activeCell="E24" sqref="E24"/>
    </sheetView>
  </sheetViews>
  <sheetFormatPr baseColWidth="10" defaultRowHeight="16" x14ac:dyDescent="0.2"/>
  <cols>
    <col min="1" max="1" width="14" customWidth="1"/>
    <col min="2" max="2" width="14.5" customWidth="1"/>
    <col min="3" max="3" width="25" customWidth="1"/>
    <col min="8" max="8" width="25.1640625" customWidth="1"/>
  </cols>
  <sheetData>
    <row r="1" spans="1:8" ht="17" thickBot="1" x14ac:dyDescent="0.25">
      <c r="A1" s="40" t="s">
        <v>682</v>
      </c>
      <c r="B1" s="41"/>
      <c r="C1" s="42"/>
      <c r="F1" s="40" t="s">
        <v>683</v>
      </c>
      <c r="G1" s="41"/>
      <c r="H1" s="42"/>
    </row>
    <row r="3" spans="1:8" x14ac:dyDescent="0.2">
      <c r="A3" s="14" t="s">
        <v>0</v>
      </c>
      <c r="B3" s="14" t="s">
        <v>674</v>
      </c>
      <c r="C3" s="14" t="s">
        <v>675</v>
      </c>
      <c r="F3" s="14" t="s">
        <v>0</v>
      </c>
      <c r="G3" s="14" t="s">
        <v>674</v>
      </c>
      <c r="H3" s="14" t="s">
        <v>675</v>
      </c>
    </row>
    <row r="4" spans="1:8" x14ac:dyDescent="0.2">
      <c r="A4" s="17" t="s">
        <v>41</v>
      </c>
      <c r="B4" s="17" t="s">
        <v>15</v>
      </c>
      <c r="C4" s="17">
        <v>21221946.222222224</v>
      </c>
      <c r="F4" s="17" t="s">
        <v>676</v>
      </c>
      <c r="G4" s="17" t="s">
        <v>18</v>
      </c>
      <c r="H4" s="15">
        <v>87.334259999999986</v>
      </c>
    </row>
    <row r="5" spans="1:8" x14ac:dyDescent="0.2">
      <c r="A5" s="18" t="s">
        <v>41</v>
      </c>
      <c r="B5" s="18" t="s">
        <v>18</v>
      </c>
      <c r="C5" s="18">
        <v>25983000.399999999</v>
      </c>
      <c r="F5" s="18" t="s">
        <v>676</v>
      </c>
      <c r="G5" s="18" t="s">
        <v>15</v>
      </c>
      <c r="H5" s="16">
        <v>86.105611111111102</v>
      </c>
    </row>
    <row r="6" spans="1:8" x14ac:dyDescent="0.2">
      <c r="A6" s="18" t="s">
        <v>41</v>
      </c>
      <c r="B6" s="18" t="s">
        <v>693</v>
      </c>
      <c r="C6" s="18">
        <v>23727764.210526317</v>
      </c>
      <c r="F6" s="18" t="s">
        <v>676</v>
      </c>
      <c r="G6" s="18" t="s">
        <v>680</v>
      </c>
      <c r="H6" s="16">
        <v>86.752268421052619</v>
      </c>
    </row>
    <row r="7" spans="1:8" x14ac:dyDescent="0.2">
      <c r="A7" s="18" t="s">
        <v>88</v>
      </c>
      <c r="B7" s="18" t="s">
        <v>15</v>
      </c>
      <c r="C7" s="18">
        <v>32522906.399999999</v>
      </c>
      <c r="F7" s="18" t="s">
        <v>677</v>
      </c>
      <c r="G7" s="18" t="s">
        <v>18</v>
      </c>
      <c r="H7" s="16">
        <v>90.77543076923078</v>
      </c>
    </row>
    <row r="8" spans="1:8" x14ac:dyDescent="0.2">
      <c r="A8" s="18" t="s">
        <v>88</v>
      </c>
      <c r="B8" s="18" t="s">
        <v>18</v>
      </c>
      <c r="C8" s="18">
        <v>34370893.384615384</v>
      </c>
      <c r="F8" s="18" t="s">
        <v>677</v>
      </c>
      <c r="G8" s="18" t="s">
        <v>15</v>
      </c>
      <c r="H8" s="16">
        <v>85.562759999999997</v>
      </c>
    </row>
    <row r="9" spans="1:8" x14ac:dyDescent="0.2">
      <c r="A9" s="18" t="s">
        <v>88</v>
      </c>
      <c r="B9" s="18" t="s">
        <v>695</v>
      </c>
      <c r="C9" s="18">
        <v>19916627</v>
      </c>
      <c r="F9" s="18" t="s">
        <v>677</v>
      </c>
      <c r="G9" s="18" t="s">
        <v>680</v>
      </c>
      <c r="H9" s="16">
        <v>88.509052173913048</v>
      </c>
    </row>
    <row r="10" spans="1:8" x14ac:dyDescent="0.2">
      <c r="A10" s="18" t="s">
        <v>88</v>
      </c>
      <c r="B10" s="18" t="s">
        <v>696</v>
      </c>
      <c r="C10" s="18">
        <v>30044635.290322579</v>
      </c>
      <c r="F10" s="18" t="s">
        <v>681</v>
      </c>
      <c r="G10" s="18" t="s">
        <v>18</v>
      </c>
      <c r="H10" s="16">
        <v>73.125827272727278</v>
      </c>
    </row>
    <row r="11" spans="1:8" x14ac:dyDescent="0.2">
      <c r="A11" s="18" t="s">
        <v>139</v>
      </c>
      <c r="B11" s="18" t="s">
        <v>15</v>
      </c>
      <c r="C11" s="18">
        <v>28974450.75</v>
      </c>
      <c r="F11" s="18" t="s">
        <v>681</v>
      </c>
      <c r="G11" s="18" t="s">
        <v>15</v>
      </c>
      <c r="H11" s="16">
        <v>71.093350000000001</v>
      </c>
    </row>
    <row r="12" spans="1:8" x14ac:dyDescent="0.2">
      <c r="A12" s="18" t="s">
        <v>139</v>
      </c>
      <c r="B12" s="18" t="s">
        <v>18</v>
      </c>
      <c r="C12" s="18">
        <v>20845040.90909091</v>
      </c>
      <c r="F12" s="18" t="s">
        <v>681</v>
      </c>
      <c r="G12" s="18" t="s">
        <v>680</v>
      </c>
      <c r="H12" s="16">
        <v>72.408482352941178</v>
      </c>
    </row>
    <row r="13" spans="1:8" x14ac:dyDescent="0.2">
      <c r="A13" s="18" t="s">
        <v>139</v>
      </c>
      <c r="B13" s="18" t="s">
        <v>693</v>
      </c>
      <c r="C13" s="18">
        <v>24267950.315789472</v>
      </c>
      <c r="F13" s="18" t="s">
        <v>678</v>
      </c>
      <c r="G13" s="18" t="s">
        <v>18</v>
      </c>
      <c r="H13" s="16">
        <v>90.308418181818197</v>
      </c>
    </row>
    <row r="14" spans="1:8" x14ac:dyDescent="0.2">
      <c r="A14" s="18" t="s">
        <v>180</v>
      </c>
      <c r="B14" s="18" t="s">
        <v>15</v>
      </c>
      <c r="C14" s="18">
        <v>29536681.555555556</v>
      </c>
      <c r="F14" s="18" t="s">
        <v>678</v>
      </c>
      <c r="G14" s="18" t="s">
        <v>15</v>
      </c>
      <c r="H14" s="16">
        <v>85.794775000000001</v>
      </c>
    </row>
    <row r="15" spans="1:8" x14ac:dyDescent="0.2">
      <c r="A15" s="18" t="s">
        <v>180</v>
      </c>
      <c r="B15" s="18" t="s">
        <v>697</v>
      </c>
      <c r="C15" s="18">
        <v>35284447</v>
      </c>
      <c r="F15" s="18" t="s">
        <v>678</v>
      </c>
      <c r="G15" s="18" t="s">
        <v>680</v>
      </c>
      <c r="H15" s="16">
        <v>88.407936842105272</v>
      </c>
    </row>
    <row r="16" spans="1:8" x14ac:dyDescent="0.2">
      <c r="A16" s="18" t="s">
        <v>180</v>
      </c>
      <c r="B16" s="18" t="s">
        <v>693</v>
      </c>
      <c r="C16" s="18">
        <v>30581729.818181816</v>
      </c>
      <c r="F16" s="18" t="s">
        <v>679</v>
      </c>
      <c r="G16" s="18" t="s">
        <v>15</v>
      </c>
      <c r="H16" s="16">
        <v>86.581822222222229</v>
      </c>
    </row>
    <row r="17" spans="1:8" x14ac:dyDescent="0.2">
      <c r="A17" s="18" t="s">
        <v>226</v>
      </c>
      <c r="B17" s="18" t="s">
        <v>15</v>
      </c>
      <c r="C17" s="18">
        <v>13937885.142857144</v>
      </c>
      <c r="F17" s="18" t="s">
        <v>685</v>
      </c>
      <c r="G17" s="18" t="s">
        <v>18</v>
      </c>
      <c r="H17" s="16">
        <v>87.090900000000005</v>
      </c>
    </row>
    <row r="18" spans="1:8" x14ac:dyDescent="0.2">
      <c r="A18" s="18" t="s">
        <v>226</v>
      </c>
      <c r="B18" s="18" t="s">
        <v>18</v>
      </c>
      <c r="C18" s="18">
        <v>19933232.363636363</v>
      </c>
      <c r="F18" s="19" t="s">
        <v>686</v>
      </c>
      <c r="G18" s="19" t="s">
        <v>15</v>
      </c>
      <c r="H18" s="20">
        <v>81.702755555555555</v>
      </c>
    </row>
    <row r="19" spans="1:8" x14ac:dyDescent="0.2">
      <c r="A19" s="18" t="s">
        <v>226</v>
      </c>
      <c r="B19" s="18" t="s">
        <v>693</v>
      </c>
      <c r="C19" s="18">
        <v>17601708.444444444</v>
      </c>
    </row>
    <row r="20" spans="1:8" x14ac:dyDescent="0.2">
      <c r="A20" s="18" t="s">
        <v>528</v>
      </c>
      <c r="B20" s="18" t="s">
        <v>18</v>
      </c>
      <c r="C20" s="18">
        <v>29214585.428571429</v>
      </c>
    </row>
    <row r="21" spans="1:8" x14ac:dyDescent="0.2">
      <c r="A21" s="18" t="s">
        <v>257</v>
      </c>
      <c r="B21" s="18" t="s">
        <v>15</v>
      </c>
      <c r="C21" s="18">
        <v>18842949.777777776</v>
      </c>
    </row>
    <row r="22" spans="1:8" x14ac:dyDescent="0.2">
      <c r="A22" s="28" t="s">
        <v>698</v>
      </c>
      <c r="B22" s="28" t="s">
        <v>696</v>
      </c>
      <c r="C22" s="26">
        <v>1515014.2477876106</v>
      </c>
    </row>
    <row r="23" spans="1:8" x14ac:dyDescent="0.2">
      <c r="A23" s="28" t="s">
        <v>699</v>
      </c>
      <c r="B23" s="28" t="s">
        <v>696</v>
      </c>
      <c r="C23" s="26">
        <v>1153644.7433628319</v>
      </c>
    </row>
    <row r="24" spans="1:8" x14ac:dyDescent="0.2">
      <c r="A24" s="27" t="s">
        <v>700</v>
      </c>
      <c r="B24" s="27" t="s">
        <v>696</v>
      </c>
      <c r="C24" s="27">
        <v>4691522.6017699111</v>
      </c>
    </row>
    <row r="25" spans="1:8" x14ac:dyDescent="0.2">
      <c r="A25" s="27" t="s">
        <v>701</v>
      </c>
      <c r="B25" s="27" t="s">
        <v>696</v>
      </c>
      <c r="C25" s="27">
        <v>1197774.4778761063</v>
      </c>
    </row>
    <row r="26" spans="1:8" x14ac:dyDescent="0.2">
      <c r="A26" s="29" t="s">
        <v>702</v>
      </c>
      <c r="B26" s="29" t="s">
        <v>696</v>
      </c>
      <c r="C26" s="29">
        <v>2139489.017699115</v>
      </c>
    </row>
    <row r="27" spans="1:8" x14ac:dyDescent="0.2">
      <c r="A27" s="25"/>
      <c r="B27" s="25"/>
      <c r="C27" s="25"/>
    </row>
    <row r="28" spans="1:8" x14ac:dyDescent="0.2">
      <c r="A28" s="25"/>
      <c r="B28" s="25"/>
      <c r="C28" s="25"/>
    </row>
    <row r="29" spans="1:8" x14ac:dyDescent="0.2">
      <c r="A29" s="25"/>
      <c r="B29" s="25"/>
      <c r="C29" s="25"/>
    </row>
    <row r="30" spans="1:8" x14ac:dyDescent="0.2">
      <c r="A30" s="25"/>
      <c r="B30" s="25"/>
      <c r="C30" s="25"/>
    </row>
    <row r="31" spans="1:8" x14ac:dyDescent="0.2">
      <c r="A31" s="25"/>
      <c r="B31" s="25"/>
      <c r="C31" s="25"/>
    </row>
    <row r="32" spans="1:8" x14ac:dyDescent="0.2">
      <c r="A32" s="25"/>
      <c r="B32" s="25"/>
      <c r="C32" s="25"/>
    </row>
    <row r="33" spans="1:3" x14ac:dyDescent="0.2">
      <c r="A33" s="25"/>
      <c r="B33" s="25"/>
      <c r="C33" s="25"/>
    </row>
    <row r="34" spans="1:3" x14ac:dyDescent="0.2">
      <c r="A34" s="25"/>
      <c r="B34" s="25"/>
      <c r="C34" s="25"/>
    </row>
    <row r="35" spans="1:3" x14ac:dyDescent="0.2">
      <c r="A35" s="25"/>
      <c r="B35" s="25"/>
      <c r="C35" s="25"/>
    </row>
    <row r="36" spans="1:3" x14ac:dyDescent="0.2">
      <c r="A36" s="25"/>
      <c r="B36" s="25"/>
      <c r="C36" s="25"/>
    </row>
    <row r="37" spans="1:3" x14ac:dyDescent="0.2">
      <c r="A37" s="25"/>
      <c r="B37" s="25"/>
      <c r="C37" s="25"/>
    </row>
    <row r="38" spans="1:3" x14ac:dyDescent="0.2">
      <c r="A38" s="25"/>
      <c r="B38" s="25"/>
      <c r="C38" s="25"/>
    </row>
    <row r="39" spans="1:3" x14ac:dyDescent="0.2">
      <c r="A39" s="25"/>
      <c r="B39" s="25"/>
      <c r="C39" s="25"/>
    </row>
    <row r="40" spans="1:3" x14ac:dyDescent="0.2">
      <c r="A40" s="25"/>
      <c r="B40" s="25"/>
      <c r="C40" s="25"/>
    </row>
    <row r="41" spans="1:3" x14ac:dyDescent="0.2">
      <c r="A41" s="25"/>
      <c r="B41" s="25"/>
      <c r="C41" s="25"/>
    </row>
    <row r="42" spans="1:3" x14ac:dyDescent="0.2">
      <c r="A42" s="25"/>
      <c r="B42" s="25"/>
      <c r="C42" s="25"/>
    </row>
    <row r="43" spans="1:3" x14ac:dyDescent="0.2">
      <c r="A43" s="25"/>
      <c r="B43" s="25"/>
      <c r="C43" s="25"/>
    </row>
    <row r="44" spans="1:3" x14ac:dyDescent="0.2">
      <c r="A44" s="25"/>
      <c r="B44" s="25"/>
      <c r="C44" s="25"/>
    </row>
    <row r="45" spans="1:3" x14ac:dyDescent="0.2">
      <c r="A45" s="25"/>
      <c r="B45" s="25"/>
      <c r="C45" s="25"/>
    </row>
    <row r="46" spans="1:3" x14ac:dyDescent="0.2">
      <c r="A46" s="25"/>
      <c r="B46" s="25"/>
      <c r="C46" s="25"/>
    </row>
  </sheetData>
  <sortState xmlns:xlrd2="http://schemas.microsoft.com/office/spreadsheetml/2017/richdata2" ref="M4:M6">
    <sortCondition descending="1" ref="M4:M6"/>
  </sortState>
  <mergeCells count="2">
    <mergeCell ref="A1:C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Transcriptome_stats</vt:lpstr>
      <vt:lpstr>BBSplit_stats</vt:lpstr>
      <vt:lpstr>Salmon_mapping</vt:lpstr>
      <vt:lpstr>Salmon_fragments</vt:lpstr>
      <vt:lpstr>Average_Statistics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Buren</dc:creator>
  <cp:lastModifiedBy>Emily Buckley</cp:lastModifiedBy>
  <dcterms:created xsi:type="dcterms:W3CDTF">2023-11-01T18:25:42Z</dcterms:created>
  <dcterms:modified xsi:type="dcterms:W3CDTF">2024-07-19T20:03:37Z</dcterms:modified>
</cp:coreProperties>
</file>