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lsinkifi-my.sharepoint.com/personal/esaarent_ad_helsinki_fi/Documents/FIMM/Publications/CRS-Asthma/Supplement/"/>
    </mc:Choice>
  </mc:AlternateContent>
  <xr:revisionPtr revIDLastSave="0" documentId="8_{5AEBEE84-78EA-49F1-8C41-9D904C3407D1}" xr6:coauthVersionLast="47" xr6:coauthVersionMax="47" xr10:uidLastSave="{00000000-0000-0000-0000-000000000000}"/>
  <bookViews>
    <workbookView xWindow="-108" yWindow="-108" windowWidth="23256" windowHeight="12576" firstSheet="4" activeTab="6" xr2:uid="{9EE03C9B-89C0-4DEF-861D-F99DDEB88542}"/>
  </bookViews>
  <sheets>
    <sheet name="Supplementary Data 1" sheetId="2" r:id="rId1"/>
    <sheet name="Supplementary Data 2" sheetId="3" r:id="rId2"/>
    <sheet name="Supplementary Data 3" sheetId="8" r:id="rId3"/>
    <sheet name="Supplementary Data 4" sheetId="4" r:id="rId4"/>
    <sheet name="Supplementary Data 5" sheetId="5" r:id="rId5"/>
    <sheet name="Supplementary Data 6" sheetId="1" r:id="rId6"/>
    <sheet name="Supplementary Data 7" sheetId="10" r:id="rId7"/>
  </sheets>
  <definedNames>
    <definedName name="_xlnm._FilterDatabase" localSheetId="0" hidden="1">'Supplementary Data 1'!$A$1:$S$89</definedName>
    <definedName name="_xlnm._FilterDatabase" localSheetId="1" hidden="1">'Supplementary Data 2'!$A$1:$S$51</definedName>
    <definedName name="_xlnm._FilterDatabase" localSheetId="3" hidden="1">'Supplementary Data 4'!$A$1:$Q$97</definedName>
    <definedName name="_xlnm._FilterDatabase" localSheetId="4" hidden="1">'Supplementary Data 5'!$A$5:$AB$136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8" l="1"/>
  <c r="R6" i="8"/>
  <c r="Q6" i="8"/>
  <c r="R5" i="8"/>
  <c r="Q5" i="8"/>
  <c r="R4" i="8"/>
  <c r="Q4" i="8"/>
  <c r="R3" i="8"/>
  <c r="Q3" i="8"/>
  <c r="Q2" i="8"/>
  <c r="U136" i="5" l="1"/>
  <c r="Q136" i="5"/>
  <c r="P136" i="5"/>
  <c r="M136" i="5"/>
  <c r="L136" i="5"/>
  <c r="U135" i="5"/>
  <c r="Q135" i="5"/>
  <c r="P135" i="5"/>
  <c r="M135" i="5"/>
  <c r="L135" i="5"/>
  <c r="AB134" i="5"/>
  <c r="Z134" i="5"/>
  <c r="U134" i="5"/>
  <c r="Q134" i="5"/>
  <c r="P134" i="5"/>
  <c r="M134" i="5"/>
  <c r="L134" i="5"/>
  <c r="U133" i="5"/>
  <c r="Q133" i="5"/>
  <c r="P133" i="5"/>
  <c r="M133" i="5"/>
  <c r="L133" i="5"/>
  <c r="U132" i="5"/>
  <c r="Q132" i="5"/>
  <c r="P132" i="5"/>
  <c r="M132" i="5"/>
  <c r="L132" i="5"/>
  <c r="U131" i="5"/>
  <c r="Q131" i="5"/>
  <c r="P131" i="5"/>
  <c r="M131" i="5"/>
  <c r="L131" i="5"/>
  <c r="U130" i="5"/>
  <c r="Q130" i="5"/>
  <c r="P130" i="5"/>
  <c r="M130" i="5"/>
  <c r="L130" i="5"/>
  <c r="AB129" i="5"/>
  <c r="Z129" i="5"/>
  <c r="U129" i="5"/>
  <c r="Q129" i="5"/>
  <c r="P129" i="5"/>
  <c r="M129" i="5"/>
  <c r="L129" i="5"/>
  <c r="U128" i="5"/>
  <c r="Q128" i="5"/>
  <c r="P128" i="5"/>
  <c r="M128" i="5"/>
  <c r="L128" i="5"/>
  <c r="U127" i="5"/>
  <c r="Q127" i="5"/>
  <c r="P127" i="5"/>
  <c r="M127" i="5"/>
  <c r="L127" i="5"/>
  <c r="U126" i="5"/>
  <c r="Q126" i="5"/>
  <c r="P126" i="5"/>
  <c r="M126" i="5"/>
  <c r="L126" i="5"/>
  <c r="U125" i="5"/>
  <c r="Q125" i="5"/>
  <c r="P125" i="5"/>
  <c r="M125" i="5"/>
  <c r="L125" i="5"/>
  <c r="U124" i="5"/>
  <c r="Q124" i="5"/>
  <c r="P124" i="5"/>
  <c r="M124" i="5"/>
  <c r="L124" i="5"/>
  <c r="U123" i="5"/>
  <c r="Q123" i="5"/>
  <c r="P123" i="5"/>
  <c r="M123" i="5"/>
  <c r="L123" i="5"/>
  <c r="U122" i="5"/>
  <c r="Q122" i="5"/>
  <c r="P122" i="5"/>
  <c r="M122" i="5"/>
  <c r="L122" i="5"/>
  <c r="U121" i="5"/>
  <c r="Q121" i="5"/>
  <c r="P121" i="5"/>
  <c r="M121" i="5"/>
  <c r="L121" i="5"/>
  <c r="U120" i="5"/>
  <c r="Q120" i="5"/>
  <c r="P120" i="5"/>
  <c r="M120" i="5"/>
  <c r="L120" i="5"/>
  <c r="U119" i="5"/>
  <c r="Q119" i="5"/>
  <c r="P119" i="5"/>
  <c r="M119" i="5"/>
  <c r="L119" i="5"/>
  <c r="U118" i="5"/>
  <c r="Q118" i="5"/>
  <c r="P118" i="5"/>
  <c r="M118" i="5"/>
  <c r="L118" i="5"/>
  <c r="AB117" i="5"/>
  <c r="Z117" i="5"/>
  <c r="U117" i="5"/>
  <c r="Q117" i="5"/>
  <c r="P117" i="5"/>
  <c r="M117" i="5"/>
  <c r="L117" i="5"/>
  <c r="U116" i="5"/>
  <c r="Q116" i="5"/>
  <c r="P116" i="5"/>
  <c r="M116" i="5"/>
  <c r="L116" i="5"/>
  <c r="U115" i="5"/>
  <c r="Q115" i="5"/>
  <c r="P115" i="5"/>
  <c r="M115" i="5"/>
  <c r="L115" i="5"/>
  <c r="U114" i="5"/>
  <c r="Q114" i="5"/>
  <c r="P114" i="5"/>
  <c r="M114" i="5"/>
  <c r="L114" i="5"/>
  <c r="U113" i="5"/>
  <c r="Q113" i="5"/>
  <c r="P113" i="5"/>
  <c r="M113" i="5"/>
  <c r="L113" i="5"/>
  <c r="U112" i="5"/>
  <c r="Q112" i="5"/>
  <c r="P112" i="5"/>
  <c r="M112" i="5"/>
  <c r="L112" i="5"/>
  <c r="U111" i="5"/>
  <c r="Q111" i="5"/>
  <c r="P111" i="5"/>
  <c r="M111" i="5"/>
  <c r="L111" i="5"/>
  <c r="U110" i="5"/>
  <c r="Q110" i="5"/>
  <c r="P110" i="5"/>
  <c r="M110" i="5"/>
  <c r="L110" i="5"/>
  <c r="U109" i="5"/>
  <c r="Q109" i="5"/>
  <c r="P109" i="5"/>
  <c r="M109" i="5"/>
  <c r="L109" i="5"/>
  <c r="U108" i="5"/>
  <c r="Q108" i="5"/>
  <c r="P108" i="5"/>
  <c r="M108" i="5"/>
  <c r="L108" i="5"/>
  <c r="U107" i="5"/>
  <c r="Q107" i="5"/>
  <c r="P107" i="5"/>
  <c r="M107" i="5"/>
  <c r="L107" i="5"/>
  <c r="U106" i="5"/>
  <c r="Q106" i="5"/>
  <c r="P106" i="5"/>
  <c r="M106" i="5"/>
  <c r="L106" i="5"/>
  <c r="U105" i="5"/>
  <c r="Q105" i="5"/>
  <c r="P105" i="5"/>
  <c r="M105" i="5"/>
  <c r="L105" i="5"/>
  <c r="U104" i="5"/>
  <c r="Q104" i="5"/>
  <c r="P104" i="5"/>
  <c r="M104" i="5"/>
  <c r="L104" i="5"/>
  <c r="U103" i="5"/>
  <c r="Q103" i="5"/>
  <c r="P103" i="5"/>
  <c r="M103" i="5"/>
  <c r="L103" i="5"/>
  <c r="U102" i="5"/>
  <c r="Q102" i="5"/>
  <c r="P102" i="5"/>
  <c r="M102" i="5"/>
  <c r="L102" i="5"/>
  <c r="U101" i="5"/>
  <c r="Q101" i="5"/>
  <c r="P101" i="5"/>
  <c r="M101" i="5"/>
  <c r="L101" i="5"/>
  <c r="AB100" i="5"/>
  <c r="Z100" i="5"/>
  <c r="U100" i="5"/>
  <c r="Q100" i="5"/>
  <c r="P100" i="5"/>
  <c r="M100" i="5"/>
  <c r="L100" i="5"/>
  <c r="U99" i="5"/>
  <c r="Q99" i="5"/>
  <c r="P99" i="5"/>
  <c r="M99" i="5"/>
  <c r="L99" i="5"/>
  <c r="U98" i="5"/>
  <c r="Q98" i="5"/>
  <c r="P98" i="5"/>
  <c r="M98" i="5"/>
  <c r="L98" i="5"/>
  <c r="U97" i="5"/>
  <c r="Q97" i="5"/>
  <c r="P97" i="5"/>
  <c r="M97" i="5"/>
  <c r="L97" i="5"/>
  <c r="U96" i="5"/>
  <c r="Q96" i="5"/>
  <c r="P96" i="5"/>
  <c r="M96" i="5"/>
  <c r="L96" i="5"/>
  <c r="U95" i="5"/>
  <c r="Q95" i="5"/>
  <c r="P95" i="5"/>
  <c r="M95" i="5"/>
  <c r="L95" i="5"/>
  <c r="U94" i="5"/>
  <c r="Q94" i="5"/>
  <c r="P94" i="5"/>
  <c r="M94" i="5"/>
  <c r="L94" i="5"/>
  <c r="U93" i="5"/>
  <c r="Q93" i="5"/>
  <c r="P93" i="5"/>
  <c r="M93" i="5"/>
  <c r="L93" i="5"/>
  <c r="U92" i="5"/>
  <c r="Q92" i="5"/>
  <c r="P92" i="5"/>
  <c r="M92" i="5"/>
  <c r="L92" i="5"/>
  <c r="AB91" i="5"/>
  <c r="Z91" i="5"/>
  <c r="U91" i="5"/>
  <c r="Q91" i="5"/>
  <c r="P91" i="5"/>
  <c r="M91" i="5"/>
  <c r="L91" i="5"/>
  <c r="U90" i="5"/>
  <c r="Q90" i="5"/>
  <c r="P90" i="5"/>
  <c r="M90" i="5"/>
  <c r="L90" i="5"/>
  <c r="AB89" i="5"/>
  <c r="Z89" i="5"/>
  <c r="U89" i="5"/>
  <c r="Q89" i="5"/>
  <c r="P89" i="5"/>
  <c r="M89" i="5"/>
  <c r="L89" i="5"/>
  <c r="U88" i="5"/>
  <c r="Q88" i="5"/>
  <c r="P88" i="5"/>
  <c r="M88" i="5"/>
  <c r="L88" i="5"/>
  <c r="U87" i="5"/>
  <c r="Q87" i="5"/>
  <c r="P87" i="5"/>
  <c r="M87" i="5"/>
  <c r="L87" i="5"/>
  <c r="U86" i="5"/>
  <c r="Q86" i="5"/>
  <c r="P86" i="5"/>
  <c r="M86" i="5"/>
  <c r="L86" i="5"/>
  <c r="U85" i="5"/>
  <c r="Q85" i="5"/>
  <c r="P85" i="5"/>
  <c r="M85" i="5"/>
  <c r="L85" i="5"/>
  <c r="U84" i="5"/>
  <c r="Q84" i="5"/>
  <c r="P84" i="5"/>
  <c r="M84" i="5"/>
  <c r="L84" i="5"/>
  <c r="U83" i="5"/>
  <c r="Q83" i="5"/>
  <c r="P83" i="5"/>
  <c r="M83" i="5"/>
  <c r="L83" i="5"/>
  <c r="U82" i="5"/>
  <c r="Q82" i="5"/>
  <c r="P82" i="5"/>
  <c r="M82" i="5"/>
  <c r="L82" i="5"/>
  <c r="U81" i="5"/>
  <c r="Q81" i="5"/>
  <c r="P81" i="5"/>
  <c r="M81" i="5"/>
  <c r="L81" i="5"/>
  <c r="U80" i="5"/>
  <c r="Q80" i="5"/>
  <c r="P80" i="5"/>
  <c r="M80" i="5"/>
  <c r="L80" i="5"/>
  <c r="U79" i="5"/>
  <c r="Q79" i="5"/>
  <c r="P79" i="5"/>
  <c r="M79" i="5"/>
  <c r="L79" i="5"/>
  <c r="U78" i="5"/>
  <c r="Q78" i="5"/>
  <c r="P78" i="5"/>
  <c r="M78" i="5"/>
  <c r="L78" i="5"/>
  <c r="U77" i="5"/>
  <c r="Q77" i="5"/>
  <c r="P77" i="5"/>
  <c r="M77" i="5"/>
  <c r="L77" i="5"/>
  <c r="AB76" i="5"/>
  <c r="Z76" i="5"/>
  <c r="U76" i="5"/>
  <c r="Q76" i="5"/>
  <c r="P76" i="5"/>
  <c r="M76" i="5"/>
  <c r="L76" i="5"/>
  <c r="U75" i="5"/>
  <c r="Q75" i="5"/>
  <c r="P75" i="5"/>
  <c r="M75" i="5"/>
  <c r="L75" i="5"/>
  <c r="AB74" i="5"/>
  <c r="Z74" i="5"/>
  <c r="U74" i="5"/>
  <c r="Q74" i="5"/>
  <c r="P74" i="5"/>
  <c r="M74" i="5"/>
  <c r="L74" i="5"/>
  <c r="AB73" i="5"/>
  <c r="Z73" i="5"/>
  <c r="U73" i="5"/>
  <c r="Q73" i="5"/>
  <c r="P73" i="5"/>
  <c r="M73" i="5"/>
  <c r="L73" i="5"/>
  <c r="U72" i="5"/>
  <c r="Q72" i="5"/>
  <c r="P72" i="5"/>
  <c r="M72" i="5"/>
  <c r="L72" i="5"/>
  <c r="U71" i="5"/>
  <c r="Q71" i="5"/>
  <c r="P71" i="5"/>
  <c r="M71" i="5"/>
  <c r="L71" i="5"/>
  <c r="U70" i="5"/>
  <c r="Q70" i="5"/>
  <c r="P70" i="5"/>
  <c r="M70" i="5"/>
  <c r="L70" i="5"/>
  <c r="U69" i="5"/>
  <c r="Q69" i="5"/>
  <c r="P69" i="5"/>
  <c r="M69" i="5"/>
  <c r="L69" i="5"/>
  <c r="U68" i="5"/>
  <c r="Q68" i="5"/>
  <c r="P68" i="5"/>
  <c r="M68" i="5"/>
  <c r="L68" i="5"/>
  <c r="U67" i="5"/>
  <c r="Q67" i="5"/>
  <c r="P67" i="5"/>
  <c r="M67" i="5"/>
  <c r="L67" i="5"/>
  <c r="U66" i="5"/>
  <c r="Q66" i="5"/>
  <c r="P66" i="5"/>
  <c r="M66" i="5"/>
  <c r="L66" i="5"/>
  <c r="U65" i="5"/>
  <c r="Q65" i="5"/>
  <c r="P65" i="5"/>
  <c r="M65" i="5"/>
  <c r="L65" i="5"/>
  <c r="U64" i="5"/>
  <c r="Q64" i="5"/>
  <c r="P64" i="5"/>
  <c r="M64" i="5"/>
  <c r="L64" i="5"/>
  <c r="U63" i="5"/>
  <c r="Q63" i="5"/>
  <c r="P63" i="5"/>
  <c r="M63" i="5"/>
  <c r="L63" i="5"/>
  <c r="U62" i="5"/>
  <c r="Q62" i="5"/>
  <c r="P62" i="5"/>
  <c r="M62" i="5"/>
  <c r="L62" i="5"/>
  <c r="U61" i="5"/>
  <c r="Q61" i="5"/>
  <c r="P61" i="5"/>
  <c r="M61" i="5"/>
  <c r="L61" i="5"/>
  <c r="U60" i="5"/>
  <c r="Q60" i="5"/>
  <c r="P60" i="5"/>
  <c r="M60" i="5"/>
  <c r="L60" i="5"/>
  <c r="U59" i="5"/>
  <c r="Q59" i="5"/>
  <c r="P59" i="5"/>
  <c r="M59" i="5"/>
  <c r="L59" i="5"/>
  <c r="U58" i="5"/>
  <c r="Q58" i="5"/>
  <c r="P58" i="5"/>
  <c r="M58" i="5"/>
  <c r="L58" i="5"/>
  <c r="AB57" i="5"/>
  <c r="AA57" i="5"/>
  <c r="Z57" i="5"/>
  <c r="Y57" i="5"/>
  <c r="X57" i="5"/>
  <c r="W57" i="5"/>
  <c r="V57" i="5"/>
  <c r="U57" i="5"/>
  <c r="Q57" i="5"/>
  <c r="P57" i="5"/>
  <c r="M57" i="5"/>
  <c r="L57" i="5"/>
  <c r="U56" i="5"/>
  <c r="Q56" i="5"/>
  <c r="P56" i="5"/>
  <c r="M56" i="5"/>
  <c r="L56" i="5"/>
  <c r="AB55" i="5"/>
  <c r="Z55" i="5"/>
  <c r="U55" i="5"/>
  <c r="Q55" i="5"/>
  <c r="P55" i="5"/>
  <c r="M55" i="5"/>
  <c r="L55" i="5"/>
  <c r="U54" i="5"/>
  <c r="Q54" i="5"/>
  <c r="P54" i="5"/>
  <c r="M54" i="5"/>
  <c r="L54" i="5"/>
  <c r="U53" i="5"/>
  <c r="Q53" i="5"/>
  <c r="P53" i="5"/>
  <c r="M53" i="5"/>
  <c r="L53" i="5"/>
  <c r="U52" i="5"/>
  <c r="Q52" i="5"/>
  <c r="P52" i="5"/>
  <c r="M52" i="5"/>
  <c r="L52" i="5"/>
  <c r="U51" i="5"/>
  <c r="Q51" i="5"/>
  <c r="P51" i="5"/>
  <c r="M51" i="5"/>
  <c r="L51" i="5"/>
  <c r="U50" i="5"/>
  <c r="Q50" i="5"/>
  <c r="P50" i="5"/>
  <c r="M50" i="5"/>
  <c r="L50" i="5"/>
  <c r="U49" i="5"/>
  <c r="Q49" i="5"/>
  <c r="P49" i="5"/>
  <c r="M49" i="5"/>
  <c r="L49" i="5"/>
  <c r="U48" i="5"/>
  <c r="Q48" i="5"/>
  <c r="P48" i="5"/>
  <c r="M48" i="5"/>
  <c r="L48" i="5"/>
  <c r="U47" i="5"/>
  <c r="Q47" i="5"/>
  <c r="P47" i="5"/>
  <c r="M47" i="5"/>
  <c r="L47" i="5"/>
  <c r="U46" i="5"/>
  <c r="Q46" i="5"/>
  <c r="P46" i="5"/>
  <c r="M46" i="5"/>
  <c r="L46" i="5"/>
  <c r="U45" i="5"/>
  <c r="Q45" i="5"/>
  <c r="P45" i="5"/>
  <c r="M45" i="5"/>
  <c r="L45" i="5"/>
  <c r="U44" i="5"/>
  <c r="Q44" i="5"/>
  <c r="P44" i="5"/>
  <c r="M44" i="5"/>
  <c r="L44" i="5"/>
  <c r="U43" i="5"/>
  <c r="Q43" i="5"/>
  <c r="P43" i="5"/>
  <c r="M43" i="5"/>
  <c r="L43" i="5"/>
  <c r="U42" i="5"/>
  <c r="Q42" i="5"/>
  <c r="P42" i="5"/>
  <c r="M42" i="5"/>
  <c r="L42" i="5"/>
  <c r="U41" i="5"/>
  <c r="Q41" i="5"/>
  <c r="P41" i="5"/>
  <c r="M41" i="5"/>
  <c r="L41" i="5"/>
  <c r="U40" i="5"/>
  <c r="Q40" i="5"/>
  <c r="P40" i="5"/>
  <c r="M40" i="5"/>
  <c r="L40" i="5"/>
  <c r="U39" i="5"/>
  <c r="Q39" i="5"/>
  <c r="P39" i="5"/>
  <c r="M39" i="5"/>
  <c r="L39" i="5"/>
  <c r="U38" i="5"/>
  <c r="Q38" i="5"/>
  <c r="P38" i="5"/>
  <c r="M38" i="5"/>
  <c r="L38" i="5"/>
  <c r="U37" i="5"/>
  <c r="Q37" i="5"/>
  <c r="P37" i="5"/>
  <c r="M37" i="5"/>
  <c r="L37" i="5"/>
  <c r="U36" i="5"/>
  <c r="Q36" i="5"/>
  <c r="P36" i="5"/>
  <c r="M36" i="5"/>
  <c r="L36" i="5"/>
  <c r="U35" i="5"/>
  <c r="Q35" i="5"/>
  <c r="P35" i="5"/>
  <c r="M35" i="5"/>
  <c r="L35" i="5"/>
  <c r="U34" i="5"/>
  <c r="Q34" i="5"/>
  <c r="P34" i="5"/>
  <c r="M34" i="5"/>
  <c r="L34" i="5"/>
  <c r="U33" i="5"/>
  <c r="Q33" i="5"/>
  <c r="P33" i="5"/>
  <c r="M33" i="5"/>
  <c r="L33" i="5"/>
  <c r="U32" i="5"/>
  <c r="Q32" i="5"/>
  <c r="P32" i="5"/>
  <c r="M32" i="5"/>
  <c r="L32" i="5"/>
  <c r="U31" i="5"/>
  <c r="Q31" i="5"/>
  <c r="P31" i="5"/>
  <c r="M31" i="5"/>
  <c r="L31" i="5"/>
  <c r="U30" i="5"/>
  <c r="Q30" i="5"/>
  <c r="P30" i="5"/>
  <c r="M30" i="5"/>
  <c r="L30" i="5"/>
  <c r="U29" i="5"/>
  <c r="Q29" i="5"/>
  <c r="P29" i="5"/>
  <c r="M29" i="5"/>
  <c r="L29" i="5"/>
  <c r="U28" i="5"/>
  <c r="Q28" i="5"/>
  <c r="P28" i="5"/>
  <c r="M28" i="5"/>
  <c r="L28" i="5"/>
  <c r="U27" i="5"/>
  <c r="Q27" i="5"/>
  <c r="P27" i="5"/>
  <c r="M27" i="5"/>
  <c r="L27" i="5"/>
  <c r="U26" i="5"/>
  <c r="Q26" i="5"/>
  <c r="P26" i="5"/>
  <c r="M26" i="5"/>
  <c r="L26" i="5"/>
  <c r="U25" i="5"/>
  <c r="Q25" i="5"/>
  <c r="P25" i="5"/>
  <c r="M25" i="5"/>
  <c r="L25" i="5"/>
  <c r="AB24" i="5"/>
  <c r="Z24" i="5"/>
  <c r="U24" i="5"/>
  <c r="Q24" i="5"/>
  <c r="P24" i="5"/>
  <c r="M24" i="5"/>
  <c r="L24" i="5"/>
  <c r="U23" i="5"/>
  <c r="Q23" i="5"/>
  <c r="P23" i="5"/>
  <c r="M23" i="5"/>
  <c r="L23" i="5"/>
  <c r="U22" i="5"/>
  <c r="Q22" i="5"/>
  <c r="P22" i="5"/>
  <c r="M22" i="5"/>
  <c r="L22" i="5"/>
  <c r="U21" i="5"/>
  <c r="Q21" i="5"/>
  <c r="P21" i="5"/>
  <c r="M21" i="5"/>
  <c r="L21" i="5"/>
  <c r="AB20" i="5"/>
  <c r="Z20" i="5"/>
  <c r="W20" i="5"/>
  <c r="U20" i="5"/>
  <c r="Q20" i="5"/>
  <c r="P20" i="5"/>
  <c r="M20" i="5"/>
  <c r="L20" i="5"/>
  <c r="U19" i="5"/>
  <c r="Q19" i="5"/>
  <c r="P19" i="5"/>
  <c r="M19" i="5"/>
  <c r="L19" i="5"/>
  <c r="U18" i="5"/>
  <c r="Q18" i="5"/>
  <c r="P18" i="5"/>
  <c r="M18" i="5"/>
  <c r="L18" i="5"/>
  <c r="U17" i="5"/>
  <c r="Q17" i="5"/>
  <c r="P17" i="5"/>
  <c r="M17" i="5"/>
  <c r="L17" i="5"/>
  <c r="AB16" i="5"/>
  <c r="Z16" i="5"/>
  <c r="U16" i="5"/>
  <c r="Q16" i="5"/>
  <c r="P16" i="5"/>
  <c r="M16" i="5"/>
  <c r="L16" i="5"/>
  <c r="U15" i="5"/>
  <c r="Q15" i="5"/>
  <c r="P15" i="5"/>
  <c r="M15" i="5"/>
  <c r="L15" i="5"/>
  <c r="U14" i="5"/>
  <c r="Q14" i="5"/>
  <c r="P14" i="5"/>
  <c r="M14" i="5"/>
  <c r="L14" i="5"/>
  <c r="U13" i="5"/>
  <c r="Q13" i="5"/>
  <c r="P13" i="5"/>
  <c r="M13" i="5"/>
  <c r="L13" i="5"/>
  <c r="U12" i="5"/>
  <c r="Q12" i="5"/>
  <c r="P12" i="5"/>
  <c r="M12" i="5"/>
  <c r="L12" i="5"/>
  <c r="U11" i="5"/>
  <c r="Q11" i="5"/>
  <c r="P11" i="5"/>
  <c r="M11" i="5"/>
  <c r="L11" i="5"/>
  <c r="U10" i="5"/>
  <c r="Q10" i="5"/>
  <c r="P10" i="5"/>
  <c r="M10" i="5"/>
  <c r="L10" i="5"/>
  <c r="AB9" i="5"/>
  <c r="Z9" i="5"/>
  <c r="U9" i="5"/>
  <c r="Q9" i="5"/>
  <c r="P9" i="5"/>
  <c r="M9" i="5"/>
  <c r="L9" i="5"/>
  <c r="U8" i="5"/>
  <c r="Q8" i="5"/>
  <c r="P8" i="5"/>
  <c r="M8" i="5"/>
  <c r="L8" i="5"/>
  <c r="U7" i="5"/>
  <c r="Q7" i="5"/>
  <c r="P7" i="5"/>
  <c r="M7" i="5"/>
  <c r="L7" i="5"/>
  <c r="U6" i="5"/>
  <c r="Q6" i="5"/>
  <c r="P6" i="5"/>
  <c r="M6" i="5"/>
  <c r="L6" i="5"/>
  <c r="V2" i="5" l="1"/>
  <c r="U2" i="5"/>
  <c r="T2" i="5"/>
  <c r="S2" i="5"/>
  <c r="P97" i="4" l="1"/>
  <c r="O97" i="4"/>
  <c r="P96" i="4"/>
  <c r="O96" i="4"/>
  <c r="P95" i="4"/>
  <c r="O95" i="4"/>
  <c r="P94" i="4"/>
  <c r="O94" i="4"/>
  <c r="P93" i="4"/>
  <c r="O93" i="4"/>
  <c r="P92" i="4"/>
  <c r="O92" i="4"/>
  <c r="P91" i="4"/>
  <c r="O91" i="4"/>
  <c r="P90" i="4"/>
  <c r="O90" i="4"/>
  <c r="P89" i="4"/>
  <c r="O89" i="4"/>
  <c r="P88" i="4"/>
  <c r="O88" i="4"/>
  <c r="P87" i="4"/>
  <c r="O87" i="4"/>
  <c r="P86" i="4"/>
  <c r="O86" i="4"/>
  <c r="P85" i="4"/>
  <c r="O85" i="4"/>
  <c r="P84" i="4"/>
  <c r="O84" i="4"/>
  <c r="P83" i="4"/>
  <c r="O83" i="4"/>
  <c r="P82" i="4"/>
  <c r="O82" i="4"/>
  <c r="P81" i="4"/>
  <c r="O81" i="4"/>
  <c r="P80" i="4"/>
  <c r="O80" i="4"/>
  <c r="P79" i="4"/>
  <c r="O79" i="4"/>
  <c r="P78" i="4"/>
  <c r="O78" i="4"/>
  <c r="P77" i="4"/>
  <c r="O77" i="4"/>
  <c r="P76" i="4"/>
  <c r="O76" i="4"/>
  <c r="P75" i="4"/>
  <c r="O75" i="4"/>
  <c r="P74" i="4"/>
  <c r="O74" i="4"/>
  <c r="P73" i="4"/>
  <c r="O73" i="4"/>
  <c r="P72" i="4"/>
  <c r="O72" i="4"/>
  <c r="P71" i="4"/>
  <c r="O71" i="4"/>
  <c r="P70" i="4"/>
  <c r="O70" i="4"/>
  <c r="P69" i="4"/>
  <c r="O69" i="4"/>
  <c r="P68" i="4"/>
  <c r="O68" i="4"/>
  <c r="P67" i="4"/>
  <c r="O67" i="4"/>
  <c r="P66" i="4"/>
  <c r="O66" i="4"/>
  <c r="P65" i="4"/>
  <c r="O65" i="4"/>
  <c r="P64" i="4"/>
  <c r="O64" i="4"/>
  <c r="P63" i="4"/>
  <c r="O63" i="4"/>
  <c r="Q62" i="4"/>
  <c r="P62" i="4"/>
  <c r="O62" i="4"/>
  <c r="P61" i="4"/>
  <c r="O61" i="4"/>
  <c r="P60" i="4"/>
  <c r="O60" i="4"/>
  <c r="P59" i="4"/>
  <c r="O59" i="4"/>
  <c r="P58" i="4"/>
  <c r="O58" i="4"/>
  <c r="P57" i="4"/>
  <c r="O57" i="4"/>
  <c r="P56" i="4"/>
  <c r="O56" i="4"/>
  <c r="P55" i="4"/>
  <c r="O55" i="4"/>
  <c r="P54" i="4"/>
  <c r="O54" i="4"/>
  <c r="P53" i="4"/>
  <c r="O53" i="4"/>
  <c r="P52" i="4"/>
  <c r="O52" i="4"/>
  <c r="P51" i="4"/>
  <c r="O51" i="4"/>
  <c r="P50" i="4"/>
  <c r="O50" i="4"/>
  <c r="P49" i="4"/>
  <c r="O49" i="4"/>
  <c r="P48" i="4"/>
  <c r="O48" i="4"/>
  <c r="P47" i="4"/>
  <c r="O47" i="4"/>
  <c r="P46" i="4"/>
  <c r="O46" i="4"/>
  <c r="P45" i="4"/>
  <c r="O45" i="4"/>
  <c r="P44" i="4"/>
  <c r="O44" i="4"/>
  <c r="P43" i="4"/>
  <c r="O43" i="4"/>
  <c r="P42" i="4"/>
  <c r="O42" i="4"/>
  <c r="P41" i="4"/>
  <c r="O41" i="4"/>
  <c r="P40" i="4"/>
  <c r="O40" i="4"/>
  <c r="P39" i="4"/>
  <c r="O39" i="4"/>
  <c r="P38" i="4"/>
  <c r="O38" i="4"/>
  <c r="P37" i="4"/>
  <c r="O37" i="4"/>
  <c r="P36" i="4"/>
  <c r="O36" i="4"/>
  <c r="P35" i="4"/>
  <c r="O35" i="4"/>
  <c r="P34" i="4"/>
  <c r="O34" i="4"/>
  <c r="P33" i="4"/>
  <c r="O33" i="4"/>
  <c r="P32" i="4"/>
  <c r="O32" i="4"/>
  <c r="P31" i="4"/>
  <c r="O31" i="4"/>
  <c r="P30" i="4"/>
  <c r="O30" i="4"/>
  <c r="P29" i="4"/>
  <c r="O29" i="4"/>
  <c r="P28" i="4"/>
  <c r="O28" i="4"/>
  <c r="P27" i="4"/>
  <c r="O27" i="4"/>
  <c r="P26" i="4"/>
  <c r="O26" i="4"/>
  <c r="P25" i="4"/>
  <c r="O25" i="4"/>
  <c r="P24" i="4"/>
  <c r="O24" i="4"/>
  <c r="P23" i="4"/>
  <c r="O23" i="4"/>
  <c r="P22" i="4"/>
  <c r="O22" i="4"/>
  <c r="P21" i="4"/>
  <c r="O21" i="4"/>
  <c r="P20" i="4"/>
  <c r="O20" i="4"/>
  <c r="P19" i="4"/>
  <c r="O19" i="4"/>
  <c r="P18" i="4"/>
  <c r="O18" i="4"/>
  <c r="P17" i="4"/>
  <c r="O17" i="4"/>
  <c r="P16" i="4"/>
  <c r="O16" i="4"/>
  <c r="P15" i="4"/>
  <c r="O15" i="4"/>
  <c r="P14" i="4"/>
  <c r="O14" i="4"/>
  <c r="P13" i="4"/>
  <c r="O13" i="4"/>
  <c r="P12" i="4"/>
  <c r="O12" i="4"/>
  <c r="P11" i="4"/>
  <c r="O11" i="4"/>
  <c r="P10" i="4"/>
  <c r="O10" i="4"/>
  <c r="P9" i="4"/>
  <c r="O9" i="4"/>
  <c r="P8" i="4"/>
  <c r="O8" i="4"/>
  <c r="P7" i="4"/>
  <c r="O7" i="4"/>
  <c r="P6" i="4"/>
  <c r="O6" i="4"/>
  <c r="P5" i="4"/>
  <c r="O5" i="4"/>
  <c r="P4" i="4"/>
  <c r="O4" i="4"/>
  <c r="P3" i="4"/>
  <c r="O3" i="4"/>
  <c r="P2" i="4"/>
  <c r="O2" i="4"/>
  <c r="R51" i="3"/>
  <c r="Q51" i="3"/>
  <c r="R50" i="3"/>
  <c r="Q50" i="3"/>
  <c r="R49" i="3"/>
  <c r="Q49" i="3"/>
  <c r="R48" i="3"/>
  <c r="Q48" i="3"/>
  <c r="R47" i="3"/>
  <c r="Q47" i="3"/>
  <c r="R46" i="3"/>
  <c r="Q46" i="3"/>
  <c r="R45" i="3"/>
  <c r="Q45" i="3"/>
  <c r="R44" i="3"/>
  <c r="Q44" i="3"/>
  <c r="R43" i="3"/>
  <c r="Q43" i="3"/>
  <c r="R42" i="3"/>
  <c r="Q42" i="3"/>
  <c r="R41" i="3"/>
  <c r="Q41" i="3"/>
  <c r="R40" i="3"/>
  <c r="Q40" i="3"/>
  <c r="R39" i="3"/>
  <c r="Q39" i="3"/>
  <c r="R38" i="3"/>
  <c r="Q38" i="3"/>
  <c r="R37" i="3"/>
  <c r="Q37" i="3"/>
  <c r="R36" i="3"/>
  <c r="Q36" i="3"/>
  <c r="R35" i="3"/>
  <c r="Q35" i="3"/>
  <c r="R34" i="3"/>
  <c r="Q34" i="3"/>
  <c r="R33" i="3"/>
  <c r="Q33" i="3"/>
  <c r="R32" i="3"/>
  <c r="Q32" i="3"/>
  <c r="R31" i="3"/>
  <c r="Q31" i="3"/>
  <c r="R30" i="3"/>
  <c r="Q30" i="3"/>
  <c r="R29" i="3"/>
  <c r="Q29" i="3"/>
  <c r="R28" i="3"/>
  <c r="Q28" i="3"/>
  <c r="R27" i="3"/>
  <c r="Q27" i="3"/>
  <c r="R26" i="3"/>
  <c r="Q26" i="3"/>
  <c r="R25" i="3"/>
  <c r="Q25" i="3"/>
  <c r="R24" i="3"/>
  <c r="Q24" i="3"/>
  <c r="R23" i="3"/>
  <c r="Q23" i="3"/>
  <c r="R22" i="3"/>
  <c r="Q22" i="3"/>
  <c r="R21" i="3"/>
  <c r="Q21" i="3"/>
  <c r="R20" i="3"/>
  <c r="Q20" i="3"/>
  <c r="R19" i="3"/>
  <c r="Q19" i="3"/>
  <c r="R18" i="3"/>
  <c r="Q18" i="3"/>
  <c r="R17" i="3"/>
  <c r="Q17" i="3"/>
  <c r="R16" i="3"/>
  <c r="Q16" i="3"/>
  <c r="R15" i="3"/>
  <c r="Q15" i="3"/>
  <c r="R14" i="3"/>
  <c r="Q14" i="3"/>
  <c r="R13" i="3"/>
  <c r="Q13" i="3"/>
  <c r="R12" i="3"/>
  <c r="Q12" i="3"/>
  <c r="R11" i="3"/>
  <c r="Q11" i="3"/>
  <c r="R10" i="3"/>
  <c r="Q10" i="3"/>
  <c r="R9" i="3"/>
  <c r="Q9" i="3"/>
  <c r="R8" i="3"/>
  <c r="Q8" i="3"/>
  <c r="R7" i="3"/>
  <c r="Q7" i="3"/>
  <c r="R6" i="3"/>
  <c r="Q6" i="3"/>
  <c r="R5" i="3"/>
  <c r="Q5" i="3"/>
  <c r="R4" i="3"/>
  <c r="Q4" i="3"/>
  <c r="R3" i="3"/>
  <c r="Q3" i="3"/>
  <c r="R2" i="3"/>
  <c r="Q2" i="3"/>
  <c r="R89" i="2"/>
  <c r="Q89" i="2"/>
  <c r="R88" i="2"/>
  <c r="Q88" i="2"/>
  <c r="R87" i="2"/>
  <c r="Q87" i="2"/>
  <c r="R86" i="2"/>
  <c r="Q86" i="2"/>
  <c r="R85" i="2"/>
  <c r="Q85" i="2"/>
  <c r="R84" i="2"/>
  <c r="Q84" i="2"/>
  <c r="R83" i="2"/>
  <c r="Q83" i="2"/>
  <c r="R82" i="2"/>
  <c r="Q82" i="2"/>
  <c r="R81" i="2"/>
  <c r="Q81" i="2"/>
  <c r="R80" i="2"/>
  <c r="Q80" i="2"/>
  <c r="R79" i="2"/>
  <c r="Q79" i="2"/>
  <c r="R78" i="2"/>
  <c r="Q78" i="2"/>
  <c r="R77" i="2"/>
  <c r="Q77" i="2"/>
  <c r="R76" i="2"/>
  <c r="Q76" i="2"/>
  <c r="R75" i="2"/>
  <c r="Q75" i="2"/>
  <c r="R74" i="2"/>
  <c r="Q74" i="2"/>
  <c r="R73" i="2"/>
  <c r="Q73" i="2"/>
  <c r="R72" i="2"/>
  <c r="Q72" i="2"/>
  <c r="R71" i="2"/>
  <c r="Q71" i="2"/>
  <c r="R70" i="2"/>
  <c r="Q70" i="2"/>
  <c r="R69" i="2"/>
  <c r="Q69" i="2"/>
  <c r="R68" i="2"/>
  <c r="Q68" i="2"/>
  <c r="R67" i="2"/>
  <c r="Q67" i="2"/>
  <c r="R66" i="2"/>
  <c r="Q66" i="2"/>
  <c r="R65" i="2"/>
  <c r="Q65" i="2"/>
  <c r="R64" i="2"/>
  <c r="Q64" i="2"/>
  <c r="R63" i="2"/>
  <c r="Q63" i="2"/>
  <c r="R62" i="2"/>
  <c r="Q62" i="2"/>
  <c r="R61" i="2"/>
  <c r="Q61" i="2"/>
  <c r="R60" i="2"/>
  <c r="Q60" i="2"/>
  <c r="R59" i="2"/>
  <c r="Q59" i="2"/>
  <c r="R58" i="2"/>
  <c r="Q58" i="2"/>
  <c r="R57" i="2"/>
  <c r="Q57" i="2"/>
  <c r="R56" i="2"/>
  <c r="Q56" i="2"/>
  <c r="R55" i="2"/>
  <c r="Q55" i="2"/>
  <c r="R54" i="2"/>
  <c r="Q54" i="2"/>
  <c r="R53" i="2"/>
  <c r="Q53" i="2"/>
  <c r="R52" i="2"/>
  <c r="Q52" i="2"/>
  <c r="R51" i="2"/>
  <c r="Q51" i="2"/>
  <c r="R50" i="2"/>
  <c r="Q50" i="2"/>
  <c r="R49" i="2"/>
  <c r="Q49" i="2"/>
  <c r="R48" i="2"/>
  <c r="Q48" i="2"/>
  <c r="R47" i="2"/>
  <c r="Q47" i="2"/>
  <c r="R46" i="2"/>
  <c r="Q46" i="2"/>
  <c r="R45" i="2"/>
  <c r="Q45" i="2"/>
  <c r="R44" i="2"/>
  <c r="Q44" i="2"/>
  <c r="R43" i="2"/>
  <c r="Q43" i="2"/>
  <c r="R42" i="2"/>
  <c r="Q42" i="2"/>
  <c r="R41" i="2"/>
  <c r="Q41" i="2"/>
  <c r="R40" i="2"/>
  <c r="Q40" i="2"/>
  <c r="R39" i="2"/>
  <c r="Q39" i="2"/>
  <c r="R38" i="2"/>
  <c r="Q38" i="2"/>
  <c r="R37" i="2"/>
  <c r="Q37" i="2"/>
  <c r="R36" i="2"/>
  <c r="Q36" i="2"/>
  <c r="R35" i="2"/>
  <c r="Q35" i="2"/>
  <c r="R34" i="2"/>
  <c r="Q34" i="2"/>
  <c r="R33" i="2"/>
  <c r="Q33" i="2"/>
  <c r="R32" i="2"/>
  <c r="Q32" i="2"/>
  <c r="R31" i="2"/>
  <c r="Q31" i="2"/>
  <c r="R30" i="2"/>
  <c r="Q30" i="2"/>
  <c r="R29" i="2"/>
  <c r="Q29" i="2"/>
  <c r="R28" i="2"/>
  <c r="Q28" i="2"/>
  <c r="R27" i="2"/>
  <c r="Q27" i="2"/>
  <c r="R26" i="2"/>
  <c r="Q26" i="2"/>
  <c r="R25" i="2"/>
  <c r="Q25" i="2"/>
  <c r="R24" i="2"/>
  <c r="Q24" i="2"/>
  <c r="R23" i="2"/>
  <c r="Q23" i="2"/>
  <c r="R22" i="2"/>
  <c r="Q22" i="2"/>
  <c r="R21" i="2"/>
  <c r="Q21" i="2"/>
  <c r="R20" i="2"/>
  <c r="Q20" i="2"/>
  <c r="R19" i="2"/>
  <c r="Q19" i="2"/>
  <c r="R18" i="2"/>
  <c r="Q18" i="2"/>
  <c r="R17" i="2"/>
  <c r="Q17" i="2"/>
  <c r="R16" i="2"/>
  <c r="Q16" i="2"/>
  <c r="R15" i="2"/>
  <c r="Q15" i="2"/>
  <c r="R14" i="2"/>
  <c r="Q14" i="2"/>
  <c r="R13" i="2"/>
  <c r="Q13" i="2"/>
  <c r="R12" i="2"/>
  <c r="Q12" i="2"/>
  <c r="R11" i="2"/>
  <c r="Q11" i="2"/>
  <c r="R10" i="2"/>
  <c r="Q10" i="2"/>
  <c r="R9" i="2"/>
  <c r="Q9" i="2"/>
  <c r="R8" i="2"/>
  <c r="Q8" i="2"/>
  <c r="R7" i="2"/>
  <c r="Q7" i="2"/>
  <c r="R6" i="2"/>
  <c r="Q6" i="2"/>
  <c r="R5" i="2"/>
  <c r="Q5" i="2"/>
  <c r="R4" i="2"/>
  <c r="Q4" i="2"/>
  <c r="R3" i="2"/>
  <c r="Q3" i="2"/>
  <c r="R2" i="2"/>
  <c r="Q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Saarentaus, Elmo C</author>
  </authors>
  <commentList>
    <comment ref="C5" authorId="0" shapeId="0" xr:uid="{47D2CEDB-F41B-4738-8934-1E3AF12C0352}">
      <text>
        <r>
          <rPr>
            <b/>
            <sz val="9"/>
            <color indexed="81"/>
            <rFont val="Tahoma"/>
            <family val="2"/>
          </rPr>
          <t>Saarentaus, Elmo C:</t>
        </r>
        <r>
          <rPr>
            <sz val="9"/>
            <color indexed="81"/>
            <rFont val="Tahoma"/>
            <family val="2"/>
          </rPr>
          <t xml:space="preserve">
Chromosome</t>
        </r>
      </text>
    </comment>
    <comment ref="E5" authorId="0" shapeId="0" xr:uid="{50ADA31B-5515-4A02-91C6-D742EF60FAC6}">
      <text>
        <r>
          <rPr>
            <b/>
            <sz val="9"/>
            <color indexed="81"/>
            <rFont val="Tahoma"/>
            <family val="2"/>
          </rPr>
          <t>Saarentaus, Elmo C:</t>
        </r>
        <r>
          <rPr>
            <sz val="9"/>
            <color indexed="81"/>
            <rFont val="Tahoma"/>
            <family val="2"/>
          </rPr>
          <t xml:space="preserve">
Non-effect allele</t>
        </r>
      </text>
    </comment>
    <comment ref="F5" authorId="0" shapeId="0" xr:uid="{15D8583E-6BCF-4290-8590-4CB004F43F07}">
      <text>
        <r>
          <rPr>
            <b/>
            <sz val="9"/>
            <color indexed="81"/>
            <rFont val="Tahoma"/>
            <family val="2"/>
          </rPr>
          <t>Saarentaus, Elmo C:</t>
        </r>
        <r>
          <rPr>
            <sz val="9"/>
            <color indexed="81"/>
            <rFont val="Tahoma"/>
            <family val="2"/>
          </rPr>
          <t xml:space="preserve">
Effect allele</t>
        </r>
      </text>
    </comment>
    <comment ref="I5" authorId="0" shapeId="0" xr:uid="{A6C852D0-1C88-4E60-B466-62B55C2A0A2B}">
      <text>
        <r>
          <rPr>
            <b/>
            <sz val="9"/>
            <color indexed="81"/>
            <rFont val="Tahoma"/>
            <family val="2"/>
          </rPr>
          <t>Saarentaus, Elmo C:</t>
        </r>
        <r>
          <rPr>
            <sz val="9"/>
            <color indexed="81"/>
            <rFont val="Tahoma"/>
            <family val="2"/>
          </rPr>
          <t xml:space="preserve">
Allele frequency (FinnGen)</t>
        </r>
      </text>
    </comment>
  </commentList>
</comments>
</file>

<file path=xl/sharedStrings.xml><?xml version="1.0" encoding="utf-8"?>
<sst xmlns="http://schemas.openxmlformats.org/spreadsheetml/2006/main" count="6286" uniqueCount="1561">
  <si>
    <t>CHR</t>
  </si>
  <si>
    <t>POS</t>
  </si>
  <si>
    <t>REF</t>
  </si>
  <si>
    <t>ALT</t>
  </si>
  <si>
    <t>BETA</t>
  </si>
  <si>
    <t>SE</t>
  </si>
  <si>
    <t>PVAL</t>
  </si>
  <si>
    <t>DIRECTION</t>
  </si>
  <si>
    <t>HetISq</t>
  </si>
  <si>
    <t>HetChiSq</t>
  </si>
  <si>
    <t>HetDf</t>
  </si>
  <si>
    <t>HetPVal</t>
  </si>
  <si>
    <t>rsid</t>
  </si>
  <si>
    <t>Nearest gene</t>
  </si>
  <si>
    <t>Consequence</t>
  </si>
  <si>
    <t>OR</t>
  </si>
  <si>
    <t>CI</t>
  </si>
  <si>
    <t>FE</t>
  </si>
  <si>
    <t>PheWAS</t>
  </si>
  <si>
    <t>1p36.11</t>
  </si>
  <si>
    <t>t</t>
  </si>
  <si>
    <t>c</t>
  </si>
  <si>
    <t>--</t>
  </si>
  <si>
    <t>rs3131526</t>
  </si>
  <si>
    <t>RUNX3</t>
  </si>
  <si>
    <t>regulatory region</t>
  </si>
  <si>
    <t>NO</t>
  </si>
  <si>
    <t>-</t>
  </si>
  <si>
    <t>1p22.1</t>
  </si>
  <si>
    <t>g</t>
  </si>
  <si>
    <t>++</t>
  </si>
  <si>
    <t>rs114425738</t>
  </si>
  <si>
    <t>TGFBR3</t>
  </si>
  <si>
    <t>intron</t>
  </si>
  <si>
    <t>1p13.2</t>
  </si>
  <si>
    <t>a</t>
  </si>
  <si>
    <t>rs6679677</t>
  </si>
  <si>
    <t>RSBN1</t>
  </si>
  <si>
    <t>upstream</t>
  </si>
  <si>
    <t>1q21.3</t>
  </si>
  <si>
    <t>rs61816761</t>
  </si>
  <si>
    <t>FLG</t>
  </si>
  <si>
    <t>stop gain</t>
  </si>
  <si>
    <t>Atopic dermatitis</t>
  </si>
  <si>
    <t>YES</t>
  </si>
  <si>
    <t>1q24.2</t>
  </si>
  <si>
    <t>rs840012</t>
  </si>
  <si>
    <t>CD247</t>
  </si>
  <si>
    <t>1q24.3</t>
  </si>
  <si>
    <t>rs859722</t>
  </si>
  <si>
    <t>FASLG</t>
  </si>
  <si>
    <t>1q32.1</t>
  </si>
  <si>
    <t>rs7538393</t>
  </si>
  <si>
    <t>PTPRC</t>
  </si>
  <si>
    <t>rs6664108</t>
  </si>
  <si>
    <t>ADORA1</t>
  </si>
  <si>
    <t>Atrial fibrillation (-)</t>
  </si>
  <si>
    <t>2p25.1</t>
  </si>
  <si>
    <t>rs346835</t>
  </si>
  <si>
    <t>ID2</t>
  </si>
  <si>
    <t>2q12.1</t>
  </si>
  <si>
    <t>rs72823646</t>
  </si>
  <si>
    <t>IL18R1, IL1RL1</t>
  </si>
  <si>
    <t>rs75895309</t>
  </si>
  <si>
    <t>TMEM182</t>
  </si>
  <si>
    <t>2q13</t>
  </si>
  <si>
    <t>rs72836344</t>
  </si>
  <si>
    <t>ACOXL</t>
  </si>
  <si>
    <t>2q37.3</t>
  </si>
  <si>
    <t>rs34290285</t>
  </si>
  <si>
    <t>D2HGDH</t>
  </si>
  <si>
    <t>3p25.3</t>
  </si>
  <si>
    <t>rs59105104</t>
  </si>
  <si>
    <t>ATP2B2</t>
  </si>
  <si>
    <t>3p25.2</t>
  </si>
  <si>
    <t>rs7641345</t>
  </si>
  <si>
    <t>PPARG</t>
  </si>
  <si>
    <t>downstream</t>
  </si>
  <si>
    <t>3p22.3</t>
  </si>
  <si>
    <t>rs35570272</t>
  </si>
  <si>
    <t>GLB1</t>
  </si>
  <si>
    <t>3p21.31</t>
  </si>
  <si>
    <t>rs12631337</t>
  </si>
  <si>
    <t>SEMA3F</t>
  </si>
  <si>
    <t>3q21.3</t>
  </si>
  <si>
    <t>rs4857878</t>
  </si>
  <si>
    <t>EEFSEC</t>
  </si>
  <si>
    <t>3q28</t>
  </si>
  <si>
    <t>rs9815874</t>
  </si>
  <si>
    <t>LPP</t>
  </si>
  <si>
    <t>3q29</t>
  </si>
  <si>
    <t>rs1146045</t>
  </si>
  <si>
    <t>OPA1</t>
  </si>
  <si>
    <t>rs1684466</t>
  </si>
  <si>
    <t>NRROS</t>
  </si>
  <si>
    <t>non-coding exon</t>
  </si>
  <si>
    <t>4p14</t>
  </si>
  <si>
    <t>rs5743618</t>
  </si>
  <si>
    <t>TLR1</t>
  </si>
  <si>
    <t>missense variant</t>
  </si>
  <si>
    <t>4q24</t>
  </si>
  <si>
    <t>rs34712979</t>
  </si>
  <si>
    <t>NPNT</t>
  </si>
  <si>
    <t>splice region variant</t>
  </si>
  <si>
    <t>4q27</t>
  </si>
  <si>
    <t>rs7688384</t>
  </si>
  <si>
    <t>KIAA1109</t>
  </si>
  <si>
    <t>synonymous</t>
  </si>
  <si>
    <t>4q28.1</t>
  </si>
  <si>
    <t>rs1364871</t>
  </si>
  <si>
    <t>SPRY1</t>
  </si>
  <si>
    <t>Hypertension (+)</t>
  </si>
  <si>
    <t>4q31.21</t>
  </si>
  <si>
    <t>rs1032297</t>
  </si>
  <si>
    <t>HHIP</t>
  </si>
  <si>
    <t>5p15.2</t>
  </si>
  <si>
    <t>rs16903574</t>
  </si>
  <si>
    <t>FAM105A</t>
  </si>
  <si>
    <t>5p13.2</t>
  </si>
  <si>
    <t>rs12697352</t>
  </si>
  <si>
    <t>IL7R</t>
  </si>
  <si>
    <t>intergenic variant</t>
  </si>
  <si>
    <t>5q22.1</t>
  </si>
  <si>
    <t>rs1837253</t>
  </si>
  <si>
    <t>TSLP</t>
  </si>
  <si>
    <t>5q23.1</t>
  </si>
  <si>
    <t>rs3813308</t>
  </si>
  <si>
    <t>TNFAIP8</t>
  </si>
  <si>
    <t>5' UTR</t>
  </si>
  <si>
    <t>5q31.1</t>
  </si>
  <si>
    <t>rs6866614</t>
  </si>
  <si>
    <t>C5orf56</t>
  </si>
  <si>
    <t>rs5742913</t>
  </si>
  <si>
    <t>TCF7</t>
  </si>
  <si>
    <t>5q31.3</t>
  </si>
  <si>
    <t>rs3899510</t>
  </si>
  <si>
    <t>NDFIP</t>
  </si>
  <si>
    <t>5q32</t>
  </si>
  <si>
    <t>rs1964801</t>
  </si>
  <si>
    <t>HTR4</t>
  </si>
  <si>
    <t>6p22.3</t>
  </si>
  <si>
    <t>rs6901920</t>
  </si>
  <si>
    <t>HDGFL1</t>
  </si>
  <si>
    <t>6p21.32</t>
  </si>
  <si>
    <t>rs17843580</t>
  </si>
  <si>
    <t>HLA-DQA1</t>
  </si>
  <si>
    <t>6p21.31</t>
  </si>
  <si>
    <t>rs72901705</t>
  </si>
  <si>
    <t>TCP11</t>
  </si>
  <si>
    <t>6q12</t>
  </si>
  <si>
    <t>rs13213141</t>
  </si>
  <si>
    <t>PTP4A1</t>
  </si>
  <si>
    <t>6q15</t>
  </si>
  <si>
    <t>rs1504215</t>
  </si>
  <si>
    <t>BACH2</t>
  </si>
  <si>
    <t>6q24.2</t>
  </si>
  <si>
    <t>rs12206238</t>
  </si>
  <si>
    <t>PHACTR2</t>
  </si>
  <si>
    <t>7p21.1</t>
  </si>
  <si>
    <t>rs13242474</t>
  </si>
  <si>
    <t>ITGB8</t>
  </si>
  <si>
    <t>7p15.3</t>
  </si>
  <si>
    <t>rs2069832</t>
  </si>
  <si>
    <t>IL6</t>
  </si>
  <si>
    <t>8p23.1</t>
  </si>
  <si>
    <t>rs55858845</t>
  </si>
  <si>
    <t>PPP1R3B</t>
  </si>
  <si>
    <t>rs4240673</t>
  </si>
  <si>
    <t>XKR6</t>
  </si>
  <si>
    <t>8q21.13</t>
  </si>
  <si>
    <t>rs13263709</t>
  </si>
  <si>
    <t>ZBTB10</t>
  </si>
  <si>
    <t>8q22.3</t>
  </si>
  <si>
    <t>rs646836</t>
  </si>
  <si>
    <t>NCALD</t>
  </si>
  <si>
    <t>9p24.1</t>
  </si>
  <si>
    <t>rs928412</t>
  </si>
  <si>
    <t>IL33</t>
  </si>
  <si>
    <t>9q34.11</t>
  </si>
  <si>
    <t>rs4837346</t>
  </si>
  <si>
    <t>IER5L</t>
  </si>
  <si>
    <t>10p15.1</t>
  </si>
  <si>
    <t>rs12722502</t>
  </si>
  <si>
    <t>IL2RA</t>
  </si>
  <si>
    <t>10p14</t>
  </si>
  <si>
    <t>rs3824660</t>
  </si>
  <si>
    <t>GATA3</t>
  </si>
  <si>
    <t>rs962993</t>
  </si>
  <si>
    <t>intergenic</t>
  </si>
  <si>
    <t>10p12.31</t>
  </si>
  <si>
    <t>rs11012725</t>
  </si>
  <si>
    <t>CASC10</t>
  </si>
  <si>
    <t>11p15.5</t>
  </si>
  <si>
    <t>rs11245965</t>
  </si>
  <si>
    <t>MUC5AC</t>
  </si>
  <si>
    <t>11q12.2</t>
  </si>
  <si>
    <t>rs174572</t>
  </si>
  <si>
    <t>FADS2</t>
  </si>
  <si>
    <t>11q13.1</t>
  </si>
  <si>
    <t>rs479844</t>
  </si>
  <si>
    <t>OVOL1</t>
  </si>
  <si>
    <t>11q13.5</t>
  </si>
  <si>
    <t>rs7936312</t>
  </si>
  <si>
    <t>EMSY</t>
  </si>
  <si>
    <t>11q24.3</t>
  </si>
  <si>
    <t>rs1940377</t>
  </si>
  <si>
    <t>ETS1</t>
  </si>
  <si>
    <t>12q13.11</t>
  </si>
  <si>
    <t>rs11168249</t>
  </si>
  <si>
    <t>HDAC7</t>
  </si>
  <si>
    <t>12q13.3</t>
  </si>
  <si>
    <t>rs167769</t>
  </si>
  <si>
    <t>STAT6</t>
  </si>
  <si>
    <t>12q21.1</t>
  </si>
  <si>
    <t>rs17226898</t>
  </si>
  <si>
    <t>TSPAN8</t>
  </si>
  <si>
    <t>12q22</t>
  </si>
  <si>
    <t>rs2361359</t>
  </si>
  <si>
    <t>PLXNC1</t>
  </si>
  <si>
    <t>12q24.31</t>
  </si>
  <si>
    <t>rs4930718</t>
  </si>
  <si>
    <t>RILPL2</t>
  </si>
  <si>
    <t>13q14.11</t>
  </si>
  <si>
    <t>rs11618582</t>
  </si>
  <si>
    <t>COG6</t>
  </si>
  <si>
    <t>13q32.3</t>
  </si>
  <si>
    <t>rs1923897</t>
  </si>
  <si>
    <t>UBAC2</t>
  </si>
  <si>
    <t>14q24.1</t>
  </si>
  <si>
    <t>rs2104047</t>
  </si>
  <si>
    <t>RAD51B</t>
  </si>
  <si>
    <t>14q32.12</t>
  </si>
  <si>
    <t>rs9323880</t>
  </si>
  <si>
    <t>RIN3</t>
  </si>
  <si>
    <t>15q15.1</t>
  </si>
  <si>
    <t>rs12440067</t>
  </si>
  <si>
    <t>ITPKA</t>
  </si>
  <si>
    <t>15q22.2</t>
  </si>
  <si>
    <t>rs10519067</t>
  </si>
  <si>
    <t>RORA</t>
  </si>
  <si>
    <t>15q22.33</t>
  </si>
  <si>
    <t>rs17293632</t>
  </si>
  <si>
    <t>SMAD3</t>
  </si>
  <si>
    <t>15q25.3</t>
  </si>
  <si>
    <t>rs12916001</t>
  </si>
  <si>
    <t>AKAP13</t>
  </si>
  <si>
    <t>16p13.13</t>
  </si>
  <si>
    <t>rs12935657</t>
  </si>
  <si>
    <t>CLEC16A</t>
  </si>
  <si>
    <t>16p12.1</t>
  </si>
  <si>
    <t>rs3785356</t>
  </si>
  <si>
    <t>IL4R</t>
  </si>
  <si>
    <t>16q24.3</t>
  </si>
  <si>
    <t>rs4785699</t>
  </si>
  <si>
    <t>CHMP1A</t>
  </si>
  <si>
    <t>17p13.3</t>
  </si>
  <si>
    <t>rs7222858</t>
  </si>
  <si>
    <t>SLC43A2</t>
  </si>
  <si>
    <t>17p12</t>
  </si>
  <si>
    <t>rs62073587</t>
  </si>
  <si>
    <t>TTC19</t>
  </si>
  <si>
    <t>17q21.1</t>
  </si>
  <si>
    <t>rs8076131</t>
  </si>
  <si>
    <t>ORMDL3</t>
  </si>
  <si>
    <t>17q21.2</t>
  </si>
  <si>
    <t>rs16967637</t>
  </si>
  <si>
    <t>STAT5A</t>
  </si>
  <si>
    <t>17q21.31</t>
  </si>
  <si>
    <t>rs4247364</t>
  </si>
  <si>
    <t>SPATA32</t>
  </si>
  <si>
    <t>17q21.33</t>
  </si>
  <si>
    <t>rs12952581</t>
  </si>
  <si>
    <t>ZNF651</t>
  </si>
  <si>
    <t>17q25.1</t>
  </si>
  <si>
    <t>rs112503011</t>
  </si>
  <si>
    <t>UNK</t>
  </si>
  <si>
    <t>18q21.33</t>
  </si>
  <si>
    <t>rs4940576</t>
  </si>
  <si>
    <t>BCL2</t>
  </si>
  <si>
    <t>19q13.11</t>
  </si>
  <si>
    <t>rs117710327</t>
  </si>
  <si>
    <t>SLC7A10</t>
  </si>
  <si>
    <t>TF binding site</t>
  </si>
  <si>
    <t>19q13.32</t>
  </si>
  <si>
    <t>rs1132645</t>
  </si>
  <si>
    <t>SYMPK</t>
  </si>
  <si>
    <t>20q11.21</t>
  </si>
  <si>
    <t>rs6119231</t>
  </si>
  <si>
    <t>KIF3B</t>
  </si>
  <si>
    <t>20q13.33</t>
  </si>
  <si>
    <t>rs6011040</t>
  </si>
  <si>
    <t>ARFRP1</t>
  </si>
  <si>
    <t>21q22.12</t>
  </si>
  <si>
    <t>rs17227210</t>
  </si>
  <si>
    <t>RUNX1</t>
  </si>
  <si>
    <t>22q12.3</t>
  </si>
  <si>
    <t>rs228958</t>
  </si>
  <si>
    <t>IL2RB</t>
  </si>
  <si>
    <t>22q13.31</t>
  </si>
  <si>
    <t>rs4823863</t>
  </si>
  <si>
    <t>GRAMD4</t>
  </si>
  <si>
    <t>Band</t>
  </si>
  <si>
    <t>rs3754211</t>
  </si>
  <si>
    <t>ANXA9</t>
  </si>
  <si>
    <t>rs1773561</t>
  </si>
  <si>
    <t>rs113752715</t>
  </si>
  <si>
    <t>2p23.3</t>
  </si>
  <si>
    <t>rs11894248</t>
  </si>
  <si>
    <t>NCOA1</t>
  </si>
  <si>
    <t>rs4851564</t>
  </si>
  <si>
    <t>IL1RL1</t>
  </si>
  <si>
    <t>rs72836346</t>
  </si>
  <si>
    <t>BCL2L11</t>
  </si>
  <si>
    <t>2q22.3</t>
  </si>
  <si>
    <t>rs10427396</t>
  </si>
  <si>
    <t>ZEB2</t>
  </si>
  <si>
    <t>2q37.1</t>
  </si>
  <si>
    <t>rs6704768</t>
  </si>
  <si>
    <t>GIGYF2</t>
  </si>
  <si>
    <t>rs113372064</t>
  </si>
  <si>
    <t>3' UTR</t>
  </si>
  <si>
    <t>rs9828592</t>
  </si>
  <si>
    <t>3p13</t>
  </si>
  <si>
    <t>rs6789751</t>
  </si>
  <si>
    <t>FOXP1</t>
  </si>
  <si>
    <t>rs10075764</t>
  </si>
  <si>
    <t>rs1043828</t>
  </si>
  <si>
    <t>WDR36</t>
  </si>
  <si>
    <t>rs11738827</t>
  </si>
  <si>
    <t>CDC42SES</t>
  </si>
  <si>
    <t>rs1821263</t>
  </si>
  <si>
    <t>NDFIP1</t>
  </si>
  <si>
    <t>6p25.3</t>
  </si>
  <si>
    <t>rs1050979</t>
  </si>
  <si>
    <t>IRF4</t>
  </si>
  <si>
    <t>rs1049072</t>
  </si>
  <si>
    <t>HLA-DQB1</t>
  </si>
  <si>
    <t>rs62408224</t>
  </si>
  <si>
    <t>7p15.1</t>
  </si>
  <si>
    <t>rs12531540</t>
  </si>
  <si>
    <t>JAZF1</t>
  </si>
  <si>
    <t>8q24.12</t>
  </si>
  <si>
    <t>rs4618726</t>
  </si>
  <si>
    <t>COLEC10</t>
  </si>
  <si>
    <t>8q24.3</t>
  </si>
  <si>
    <t>rs116877855</t>
  </si>
  <si>
    <t>PTP4A3</t>
  </si>
  <si>
    <t>rs2095044</t>
  </si>
  <si>
    <t>9q22.33</t>
  </si>
  <si>
    <t>rs7044307</t>
  </si>
  <si>
    <t>SEC61B</t>
  </si>
  <si>
    <t>rs4749920</t>
  </si>
  <si>
    <t>rs2277228</t>
  </si>
  <si>
    <t>rs1031163</t>
  </si>
  <si>
    <t>10q21.2</t>
  </si>
  <si>
    <t>rs10995258</t>
  </si>
  <si>
    <t>ZNF365</t>
  </si>
  <si>
    <t>rs174566</t>
  </si>
  <si>
    <t>FADS1,FADS2</t>
  </si>
  <si>
    <t>11q13.3</t>
  </si>
  <si>
    <t>rs12279397</t>
  </si>
  <si>
    <t>ANO1</t>
  </si>
  <si>
    <t>11q23.3</t>
  </si>
  <si>
    <t>rs12365699</t>
  </si>
  <si>
    <t>CXCR5</t>
  </si>
  <si>
    <t>12q13.2</t>
  </si>
  <si>
    <t>rs773108</t>
  </si>
  <si>
    <t>RAB5B</t>
  </si>
  <si>
    <t>rs9594366</t>
  </si>
  <si>
    <t>rs7327510</t>
  </si>
  <si>
    <t>AKAP11</t>
  </si>
  <si>
    <t>rs2182885</t>
  </si>
  <si>
    <t>14q23.3</t>
  </si>
  <si>
    <t>rs6573559</t>
  </si>
  <si>
    <t>MTHFD1, ZBTB25</t>
  </si>
  <si>
    <t>rs36045143</t>
  </si>
  <si>
    <t>rs2891058</t>
  </si>
  <si>
    <t>16q22.1</t>
  </si>
  <si>
    <t>rs1728797</t>
  </si>
  <si>
    <t>ZFP90</t>
  </si>
  <si>
    <t>17p13.2</t>
  </si>
  <si>
    <t>rs34210653</t>
  </si>
  <si>
    <t>ALOX15</t>
  </si>
  <si>
    <t>missense</t>
  </si>
  <si>
    <t>17q12</t>
  </si>
  <si>
    <t>rs11869286</t>
  </si>
  <si>
    <t>STARD3</t>
  </si>
  <si>
    <t>17q21.32</t>
  </si>
  <si>
    <t>rs41444548</t>
  </si>
  <si>
    <t>TBX21</t>
  </si>
  <si>
    <t>19p13.3</t>
  </si>
  <si>
    <t>rs4807542</t>
  </si>
  <si>
    <t>GPX4</t>
  </si>
  <si>
    <t>rs11671925</t>
  </si>
  <si>
    <t>19q13.2</t>
  </si>
  <si>
    <t>rs338593</t>
  </si>
  <si>
    <t>CYP2S1</t>
  </si>
  <si>
    <t>rs8129030</t>
  </si>
  <si>
    <t>22q11.21</t>
  </si>
  <si>
    <t>rs1978060</t>
  </si>
  <si>
    <t>TBX1</t>
  </si>
  <si>
    <t>rs2543537</t>
  </si>
  <si>
    <t>rs72823641</t>
  </si>
  <si>
    <t>IL18R1,IL1RL1</t>
  </si>
  <si>
    <t>rs62176646</t>
  </si>
  <si>
    <t>GPD2</t>
  </si>
  <si>
    <t>rs4664446</t>
  </si>
  <si>
    <t>DPP4</t>
  </si>
  <si>
    <t>rs62184059</t>
  </si>
  <si>
    <t>CTLA4</t>
  </si>
  <si>
    <t>rs6796752</t>
  </si>
  <si>
    <t>SLMAP</t>
  </si>
  <si>
    <t>rs57205040</t>
  </si>
  <si>
    <t>rs10936753</t>
  </si>
  <si>
    <t>CEP97</t>
  </si>
  <si>
    <t>rs2811541</t>
  </si>
  <si>
    <t>rs16853094</t>
  </si>
  <si>
    <t>MECOM</t>
  </si>
  <si>
    <t>rs9823591</t>
  </si>
  <si>
    <t>rs4916514</t>
  </si>
  <si>
    <t>rs73782464</t>
  </si>
  <si>
    <t>TMEM232</t>
  </si>
  <si>
    <t>rs6894249</t>
  </si>
  <si>
    <t>rs11743029</t>
  </si>
  <si>
    <t>rs7733410</t>
  </si>
  <si>
    <t>rs61665417</t>
  </si>
  <si>
    <t>PTTG1</t>
  </si>
  <si>
    <t>rs6904506</t>
  </si>
  <si>
    <t>DUSP22</t>
  </si>
  <si>
    <t>rs17612576</t>
  </si>
  <si>
    <t>rs17396843</t>
  </si>
  <si>
    <t>PHF3</t>
  </si>
  <si>
    <t>rs6965423</t>
  </si>
  <si>
    <t>PCLO</t>
  </si>
  <si>
    <t>rs6967330</t>
  </si>
  <si>
    <t>CDHR3</t>
  </si>
  <si>
    <t>rs2921057</t>
  </si>
  <si>
    <t>SGK223</t>
  </si>
  <si>
    <t>rs28510449</t>
  </si>
  <si>
    <t>DEFB136</t>
  </si>
  <si>
    <t>rs4739737</t>
  </si>
  <si>
    <t>rs10984766</t>
  </si>
  <si>
    <t>CDK5RAP2</t>
  </si>
  <si>
    <t>rs7872321</t>
  </si>
  <si>
    <t>NEK6</t>
  </si>
  <si>
    <t>rs1444782</t>
  </si>
  <si>
    <t>rs2901610</t>
  </si>
  <si>
    <t>EXOC6</t>
  </si>
  <si>
    <t>rs35225972</t>
  </si>
  <si>
    <t>rs174537</t>
  </si>
  <si>
    <t>FADS1</t>
  </si>
  <si>
    <t>rs10791824</t>
  </si>
  <si>
    <t>rs73018933</t>
  </si>
  <si>
    <t>rs61938962</t>
  </si>
  <si>
    <t>RPS26</t>
  </si>
  <si>
    <t>rs17884869</t>
  </si>
  <si>
    <t>PITPNM2</t>
  </si>
  <si>
    <t>rs1957949</t>
  </si>
  <si>
    <t>MAX</t>
  </si>
  <si>
    <t>rs11158728</t>
  </si>
  <si>
    <t>rs16971598</t>
  </si>
  <si>
    <t>EXD1</t>
  </si>
  <si>
    <t>rs7173981</t>
  </si>
  <si>
    <t>rs56062135</t>
  </si>
  <si>
    <t>rs3024619</t>
  </si>
  <si>
    <t>rs12716974</t>
  </si>
  <si>
    <t>KCTD13</t>
  </si>
  <si>
    <t>rs7184567</t>
  </si>
  <si>
    <t>STX1B</t>
  </si>
  <si>
    <t>rs11645550</t>
  </si>
  <si>
    <t>RP11-457D20.2</t>
  </si>
  <si>
    <t>rs2437956</t>
  </si>
  <si>
    <t>rs1011082</t>
  </si>
  <si>
    <t>GSDMB</t>
  </si>
  <si>
    <t>ZNF652</t>
  </si>
  <si>
    <t>rs12457700</t>
  </si>
  <si>
    <t>rs8099412</t>
  </si>
  <si>
    <t>CD226</t>
  </si>
  <si>
    <t>rs4147909</t>
  </si>
  <si>
    <t>ABCA7</t>
  </si>
  <si>
    <t>rs3787089</t>
  </si>
  <si>
    <t>RTEL1</t>
  </si>
  <si>
    <t>rs228953</t>
  </si>
  <si>
    <t>Threshold</t>
  </si>
  <si>
    <t>Asthma</t>
  </si>
  <si>
    <t>Shared</t>
  </si>
  <si>
    <t>CRSwNP</t>
  </si>
  <si>
    <t>Unassigned</t>
  </si>
  <si>
    <t>Asthma impact</t>
  </si>
  <si>
    <t>CRSwNP impact</t>
  </si>
  <si>
    <t>BAYESIAN GROUP</t>
  </si>
  <si>
    <t>Lead variant</t>
  </si>
  <si>
    <t>Position (hg38)</t>
  </si>
  <si>
    <t>Gene</t>
  </si>
  <si>
    <t>Conseuence</t>
  </si>
  <si>
    <t>AF</t>
  </si>
  <si>
    <t>b_a</t>
  </si>
  <si>
    <t>se_a</t>
  </si>
  <si>
    <t>95 % CI</t>
  </si>
  <si>
    <t>b_np</t>
  </si>
  <si>
    <t>se_np</t>
  </si>
  <si>
    <t>ASSIGNED</t>
  </si>
  <si>
    <t>OMIM (nearest gene)</t>
  </si>
  <si>
    <t>Allergy</t>
  </si>
  <si>
    <t>Childhood</t>
  </si>
  <si>
    <t>Autoimmune</t>
  </si>
  <si>
    <t>Asthma-related infections</t>
  </si>
  <si>
    <t>C</t>
  </si>
  <si>
    <t>T</t>
  </si>
  <si>
    <t>Childhood asthma</t>
  </si>
  <si>
    <t>G</t>
  </si>
  <si>
    <t>Allergic asthma; allergic conjunctivitis; asthma-related infections</t>
  </si>
  <si>
    <t>A</t>
  </si>
  <si>
    <t>Hypothyroidism; T1DM; Rheumatoid arthritis; Autoimmune diseases; CDTA (-); Basal cell carcinoma (-); vit B12 deficiency anemia; Chronic gastritis; Oral lichen ruber planus</t>
  </si>
  <si>
    <t>- (PTPN22 has many of the characteristics in PheWAS)</t>
  </si>
  <si>
    <t>Basal cell carcinoma (-); actinic ceratosis (-); CDTA (+)</t>
  </si>
  <si>
    <t>Ichthyosis vulgaris; susceptibility to atopic dermatitis</t>
  </si>
  <si>
    <t>Rheumatoid arthritis</t>
  </si>
  <si>
    <t>Immunodeficiency 25</t>
  </si>
  <si>
    <t>Autoimmune lymphoproliferative syndrome, type IB, (susceptibility to lung cancer)</t>
  </si>
  <si>
    <t>Age-related macular degeneration; Asthma/COPD</t>
  </si>
  <si>
    <t>Severe combined immunodeficiency</t>
  </si>
  <si>
    <t>Allergic conjunctivitis; Hypothyroidism; Allergic asthma</t>
  </si>
  <si>
    <t>Height; BMI (-); Hernia; Autoimmune diseases (-); Statin medication (-)</t>
  </si>
  <si>
    <t>IL18R1/IL1RL1</t>
  </si>
  <si>
    <t>Allergic conjunctivitis; Childhood asthma; Atopic dermatitis; Allergic asthma</t>
  </si>
  <si>
    <t>Asthma-related infections; Arthrosis; Obesity related asthma</t>
  </si>
  <si>
    <t>Umbilical hernia; Asthma-related infections; Suggestive for eosinophilic asthma; Peritonsillar abscess</t>
  </si>
  <si>
    <t>Coronary angio (+); stenosis or insufficiency of lacrimal passages (+); Deviated nasal septum (-)</t>
  </si>
  <si>
    <t>2q24.1</t>
  </si>
  <si>
    <t>T2DM</t>
  </si>
  <si>
    <t>2q24.2</t>
  </si>
  <si>
    <t>T1DM (+)</t>
  </si>
  <si>
    <t>2q33.2</t>
  </si>
  <si>
    <t>Autoimmune diseases</t>
  </si>
  <si>
    <t>Immune dysregulation with autoimmunity, immune deficiency, and lymphoproliferation</t>
  </si>
  <si>
    <t>Viral meningitis</t>
  </si>
  <si>
    <t>Parkinson's disease</t>
  </si>
  <si>
    <t>Allergic asthma; Allergic conjunctivitis; Atopic dermatitis</t>
  </si>
  <si>
    <t>D-2-Hydroxygluturic aciduria</t>
  </si>
  <si>
    <t>Deafness</t>
  </si>
  <si>
    <t>Type 2 diabetes</t>
  </si>
  <si>
    <t>GM1-gangliosidosis type I-III; Mucopolysaccharidosis type IVB (Morquio)</t>
  </si>
  <si>
    <t>Pain; Arthrosis; Varicose veins</t>
  </si>
  <si>
    <t>3p14.3</t>
  </si>
  <si>
    <t>- (FLNB: Larsen syndrome; Atelosteogenesis; Spondylocarpotarsal synostosis syndrome;  Boomerang dysplasia</t>
  </si>
  <si>
    <t>Basal cell carcinoma (+); Actinic keratosis (+); Lichen planus; Endometriosis (+)</t>
  </si>
  <si>
    <t>Intellectual developmental disorder with language impairment with or without autistic features</t>
  </si>
  <si>
    <t>3q12.3</t>
  </si>
  <si>
    <t>Prostate cancer (-)</t>
  </si>
  <si>
    <t>3q26.2</t>
  </si>
  <si>
    <t>Sleep apnoea (-)</t>
  </si>
  <si>
    <t>Radioulnar synostosis with amegakaryocytic thrombocytopenia</t>
  </si>
  <si>
    <t>Height</t>
  </si>
  <si>
    <t>Lipoma; Acute myeloid leukemia</t>
  </si>
  <si>
    <t>Optic atrophy; Optic atrophy plus syndrome; susceptibility to normal tension glaucoma; Behr syndrome; Mitochondrial DNA depletion syndrome</t>
  </si>
  <si>
    <t>Early-onset seizures with neurodegeneration and brain calcification</t>
  </si>
  <si>
    <t>Allergic conjunctivitis; allergic rhinitis; Allergic asthma; Childhood allergy</t>
  </si>
  <si>
    <t>Leprosy</t>
  </si>
  <si>
    <t>splice region</t>
  </si>
  <si>
    <t>Angina pectoris (-)</t>
  </si>
  <si>
    <t xml:space="preserve">Atopic dermatitis; Allergic conjunctivitis; T1DM; Allergic rhinitis; </t>
  </si>
  <si>
    <t>Alkuraya-Kucinskas syndrome</t>
  </si>
  <si>
    <t>COPD; Spondylolisthesis/Spondylolysis</t>
  </si>
  <si>
    <t>Atopic dermatitis; T2DM</t>
  </si>
  <si>
    <t xml:space="preserve">- </t>
  </si>
  <si>
    <t>Autoimmune diseases; Dermatitis and ecema; Hypothyroidism</t>
  </si>
  <si>
    <t>CRS</t>
  </si>
  <si>
    <t>CRS; Asthma-related infections; Childhood asthma; Allergic asthma; Suggestive for eosinophilic asthma; Allergic rhinitis</t>
  </si>
  <si>
    <t>- (WDR36: Open angle glaucoma)</t>
  </si>
  <si>
    <t>CDC42SE2</t>
  </si>
  <si>
    <t>Height (+); Atopic dermatitis; Suggestive for eosinophilic asthma; Weight (+); Chalazion (+); Asthma-related infections; IBD (+)</t>
  </si>
  <si>
    <t>Asthma-related infections; Allergic asthma; Childhood asthma; IBD (-); Suggestive for eosinophilic asthma; Ulcerative rectosigmoiditis (-); Obesity-related asthma; Psoriasis (-); PCOS (-); HER+ positive breast cancer</t>
  </si>
  <si>
    <t>Obesity related asthma; COPD</t>
  </si>
  <si>
    <t>5q33.3</t>
  </si>
  <si>
    <t>Type 1 diabetes; Autoimmune diseases; Hypothyroidism; Lymphoid leukaemia</t>
  </si>
  <si>
    <t>Variation in skin/hair/eye pigmentation</t>
  </si>
  <si>
    <t>Height; Chronic pancreatitis</t>
  </si>
  <si>
    <t>Atopic dermatitis; Allergic asthma; Asthma-related infections; Hypothyroidism (+); Type 1 diabetes (+); Autoimmune diseases (+); Basal cell carcinoma</t>
  </si>
  <si>
    <t>Immunodeficiency 60 and autoimmunity</t>
  </si>
  <si>
    <t>Suggestive for eosinophilic asthma</t>
  </si>
  <si>
    <t>Aortic valce calcification (-); Varicose veins (-); Coronary atherosclerosis (-); Ischaemic heart disease (-)</t>
  </si>
  <si>
    <t>Type 2 diabetes; Systemic juvenile rheumatoid arthritis; Susceptibility to intracranial hemorrhage in brain cerebrovascular malformations; T1DM; Crohn-disease associated growth failure; Susceptibility to Kaposi's Sarcoma</t>
  </si>
  <si>
    <t>7q21.11</t>
  </si>
  <si>
    <t>All anxiety disorders</t>
  </si>
  <si>
    <t>Pontocerebellar hypoplasia</t>
  </si>
  <si>
    <t>7q22.3</t>
  </si>
  <si>
    <t>Diseases of middle ear and mastoid; Acute sinusitis; Suppurative and unspecified otitis media; Nonsuppurative otitis media; CRS; Acute suppurative otitis</t>
  </si>
  <si>
    <t>Respiratory viral disease variant; Known CRS variant</t>
  </si>
  <si>
    <t>Nontoxic goitre/thyroid nodule; Hypertension; Episodal and paroysmal disorders; Peritonsillar abscess; Type 2 diabetes; Hypothyroidism (-); Erysipelas; BMI; gestational hypertension</t>
  </si>
  <si>
    <t>Asthma-related infections; hypertension; Pregnancy hypertension</t>
  </si>
  <si>
    <t>Hypertension; Episodal and paroysmal disorders; Nontoxic goitre/thyroid nodule; Type 2 diabetes; Atherosclerosis; Sleep apnoea; Parodontitis; Dorsopathies; Arthrosis; BMI; Iron deficiency anemia; Erysipelas</t>
  </si>
  <si>
    <t>Nontoxic goitre/thyroid nodule; Hypertension; Episodal and paroysmal disorders; Tonsillectomy; Type 2 diabetes; Erysipelas; Parodontitis</t>
  </si>
  <si>
    <t>Atopic dermatitis; Allergic asthma; Allergic conjunctivitis</t>
  </si>
  <si>
    <t>Autoimmune diseases; Papulosuamous disorders; Suggestive for eosinophilic asthma; Vitamin B12 deficiency anaemia; Hypothyroidism</t>
  </si>
  <si>
    <t>3MC syndrome (facial dysmorphisms)</t>
  </si>
  <si>
    <t>Height (+); Weight (+)</t>
  </si>
  <si>
    <t>9q33.2</t>
  </si>
  <si>
    <t>Paracetamol</t>
  </si>
  <si>
    <t>9q33.3</t>
  </si>
  <si>
    <t>Hypothyroidism; CRS; CDTA; Autoimmune diseases; Arthropathies</t>
  </si>
  <si>
    <t>Statin medication; Asthma-related infections</t>
  </si>
  <si>
    <t>Immunodeficiency 41 with lymphoproliferation and autoimmunity</t>
  </si>
  <si>
    <t>CRS; Suggestive for eosinophilic asthma; seropositive rheumatoid arthritis; Type 1 diabetes</t>
  </si>
  <si>
    <t>Hypoparathyroidism, sensorineural deafness, and renal dysplasia</t>
  </si>
  <si>
    <t>Suggestive for eosinophilic asthma; Asthma-related infections; Allergic asthma; CRS; Obesity related asthma; Allergic rhinitis</t>
  </si>
  <si>
    <t>Paracetamol; Benign meningeoma; Cholelithiasis; Breast cancer; Lower back pain; Arthrosis; Hypertension</t>
  </si>
  <si>
    <t>IBD (+); Benign mammary dysplasia (+)</t>
  </si>
  <si>
    <t>Susceptibility to uric acid nephrolithiasis</t>
  </si>
  <si>
    <t>10q23.33</t>
  </si>
  <si>
    <t>Bacterial pneumonia (-)</t>
  </si>
  <si>
    <t>MYRF/TMEM258</t>
  </si>
  <si>
    <t>intron/non-coding exon</t>
  </si>
  <si>
    <t>Statin medication; Height; Cholelithiasis (+); Venous thromboembolism; Benign neoplasm of colon; DVT; Hypercholesterolemia; Intrahepatic Cholestasis of Pregnancy; Type 2 Diabetes; IBD (+) ; Dermatitis and eczema (+)</t>
  </si>
  <si>
    <t>MYRF: Mild encephalitis/encephalopathy with reversible myelin vacuolization; Cardiac-urogenital syndrome</t>
  </si>
  <si>
    <t>Atopic dermatitis; Childhood allergy</t>
  </si>
  <si>
    <t>Moyamoya disease; Intestinal dysmotility syndrome</t>
  </si>
  <si>
    <t>Atopic dermatitis; IBD; Allergic rhinitis; Allergic conjunctivitis; Allergic asthma; Childhood asthma; Asthma-related infections; Autoimmune diseases excluding thyroid diseases</t>
  </si>
  <si>
    <t>Allergic conjunctivitis (-); Follicular lymphoma</t>
  </si>
  <si>
    <t>Varicose veins (+); Asthma-related acute respiratory infections; Allergic asthma</t>
  </si>
  <si>
    <t>Hypothyroidism; T1DM; Autoimmune diseases; Basal cell carcinoma (-)</t>
  </si>
  <si>
    <t>Diamond-Blackfan anemia 10</t>
  </si>
  <si>
    <t>Migraine (-); Height (-); Allergic asthma</t>
  </si>
  <si>
    <t>Hyper-IgE syndrome 6 with recurrent infections</t>
  </si>
  <si>
    <t>Type 2 diabetes (+); Asthma-related acute respiratory infections</t>
  </si>
  <si>
    <t>Dermatitis and eczema</t>
  </si>
  <si>
    <t>Rheumatoid arthritis; Autoimmune diseases excluding thyroid diseases; Varicose veins (+)</t>
  </si>
  <si>
    <t>Shaheen syndrome (syndromic intellectual disability); Congenital disorder of glycosylation type III</t>
  </si>
  <si>
    <t>Oral lichen ruber planus; Lichen planus; Hypothyroidism; Autoimmune diseases</t>
  </si>
  <si>
    <t>Height (-); Asthma-related infections</t>
  </si>
  <si>
    <t>Polydactyly-macrocephaly syndrome; Susceptibility to pheochromocytoma</t>
  </si>
  <si>
    <t>Wet age-related macular degeneration (+); Childhood asthma (-); Height (+); Autoimmune diseases (+); Atopic dermatitis (-); Hypothyroidism (+)</t>
  </si>
  <si>
    <t>Sarcoidosis; Asthma-related infections</t>
  </si>
  <si>
    <t>Allergic asthma; Allergic rhinitis; CRS; Atopic dermatitis</t>
  </si>
  <si>
    <t>Intellectual developmental disorder with or without epilepsy or cerebellar ataxia</t>
  </si>
  <si>
    <t>Allergic asthma; Malignant thyroid gland; Papillary thyroid adenocarcinoma; Suggestive for eosinophilic asthma; Asthma-related infections; Coronary atherosclerosis (-); Childhood asthma; Hemorroids; Allergic rhinitis</t>
  </si>
  <si>
    <t>Loeys-Dietz syndrome (connective tissue disorder)</t>
  </si>
  <si>
    <t>Height (+); Falls/tendency to fall (-); Other/unspecified hearing loss (-)</t>
  </si>
  <si>
    <t>Allergic asthma; Type 1 diabetes; Suggestive for eosinophilic asthma; Dermatitis and eczema; Asthma-related infections; Childhood asthma; Allergic conjunctivitis</t>
  </si>
  <si>
    <t>Allergic asthma; Childhood asthma</t>
  </si>
  <si>
    <t>16p11.2</t>
  </si>
  <si>
    <t>Weight; BMI; Height; CRS; Arthropathies; Obesity-related asthma; Intervertebral disc disorders; Asthma-related infections; Obesity</t>
  </si>
  <si>
    <t>CRS; Weight; BMI; Childhood asthma; Carpal tunnel syndrome</t>
  </si>
  <si>
    <t>Generalized epilepsy with febrile seizures plus, type 9</t>
  </si>
  <si>
    <t>16q21</t>
  </si>
  <si>
    <t>Other diseases of intestines; Other joint disorders; Paracetamol; Depression; COPD-related respiratory insufficiency</t>
  </si>
  <si>
    <t>Actinic keratosis (-); Basal cell carcinoma (-); Squamous cell carcinoma (-); Malignant melanoma (-); Diabetes with complications; Type 2 diabetes; Venous thromboembolism; Autoimmune diseases</t>
  </si>
  <si>
    <t>Asthma and allergy; Asthma-related pneumonia</t>
  </si>
  <si>
    <t>Mitochondrial complex III deficiency, nuclear type 2</t>
  </si>
  <si>
    <t>Childhood asthma; Asthma-related infections; Allergic asthma; Autoimmune diseases excluding thyroid diseases (-); IBD (-); HSIL in pap smear; Cardiac arrhytmias; Atrial fibrillation and flutter; Cholelithiasis</t>
  </si>
  <si>
    <t>Autoimmune diseases; Hypothyroidism; Type 1 diabetes; Deviated nasal septum</t>
  </si>
  <si>
    <t>- (STAT3: Hyper-IgE syndrome)</t>
  </si>
  <si>
    <t>Asthma and allergy</t>
  </si>
  <si>
    <t>MAP3K14: Immunodeficiency 112</t>
  </si>
  <si>
    <t>Hypothyroidism (-); Autoimmune diseases (-); Suggestive for eosinophilic asthma; Psoriasis vulgaris (-)</t>
  </si>
  <si>
    <t>Asthma and nasal polyps; Immunodeficiency 88; Susceptibility to aspirin-induced asthma</t>
  </si>
  <si>
    <t>Atopic dermatitis; Allergic asthma; Height (-); Hypertension; Asthma-related infections; Childhood asthma; Ischaemic heart disease; Depression; Hypothyroidism</t>
  </si>
  <si>
    <t>Dermatitis and eczema; Hypothyroidism; Asthma-related infections; Autoimmune diseases; Non-allergic asthma</t>
  </si>
  <si>
    <t>Hernia of abdominal wall; Asthma-related infections</t>
  </si>
  <si>
    <t>Leukemia/lymphoma</t>
  </si>
  <si>
    <t>18q22.2</t>
  </si>
  <si>
    <t>Autoimmune diseases; Hypothyroidism; Type 1 diabetes; Systemic connective tissue disorders</t>
  </si>
  <si>
    <t>Susceptibility to alzheimer's disease</t>
  </si>
  <si>
    <t>Dermatitis and eczema; Suggestive for eosinophilic asthma; Atopic dermatitis; Asthma-related infections; Allergic asthma; Obesity-related asthma; Stomach adenocarcinoma (+),</t>
  </si>
  <si>
    <t>Hypertension</t>
  </si>
  <si>
    <t>Retinitis pigmentosa 89</t>
  </si>
  <si>
    <t>Atopic dermatitis; IBD; Peritonsillar abscess; Conjunctivitis</t>
  </si>
  <si>
    <t>Dyskeratosis congenita; Pulmonary fibrosis and/or bone marrow failure syndrome, telomere-related</t>
  </si>
  <si>
    <t>Nonsuppurative otitis media; Suppurative and unspecified otitis media; CRS</t>
  </si>
  <si>
    <t>Tetralogy of fallot; DiGeorge syndrome; Conotruncal anomaly face syndrome</t>
  </si>
  <si>
    <t>Immunodeficiency 63 with lymphoproliferation and autoimmunity</t>
  </si>
  <si>
    <t>+-</t>
  </si>
  <si>
    <t>rs79411074</t>
  </si>
  <si>
    <t>rs12207473</t>
  </si>
  <si>
    <t>HLA-DRA</t>
  </si>
  <si>
    <t>rs928413</t>
  </si>
  <si>
    <t>rs10739647</t>
  </si>
  <si>
    <t>rs2079672</t>
  </si>
  <si>
    <t>SPIRE2</t>
  </si>
  <si>
    <t>non-coding transcript exon</t>
  </si>
  <si>
    <t>PHENOTYPE</t>
  </si>
  <si>
    <t>GENE</t>
  </si>
  <si>
    <t>START</t>
  </si>
  <si>
    <t>STOP</t>
  </si>
  <si>
    <t>NSNPS</t>
  </si>
  <si>
    <t>NPARAM</t>
  </si>
  <si>
    <t>N</t>
  </si>
  <si>
    <t>DATASETS</t>
  </si>
  <si>
    <t>ZSTAT</t>
  </si>
  <si>
    <t>P</t>
  </si>
  <si>
    <t>ENSG00000115594</t>
  </si>
  <si>
    <t>ENSG00000115598</t>
  </si>
  <si>
    <t>ENSG00000115602</t>
  </si>
  <si>
    <t>ENSG00000115604</t>
  </si>
  <si>
    <t>ENSG00000115607</t>
  </si>
  <si>
    <t>ENSG00000180902</t>
  </si>
  <si>
    <t>ENSG00000154252</t>
  </si>
  <si>
    <t>ENSG00000145012</t>
  </si>
  <si>
    <t>ENSG00000138688</t>
  </si>
  <si>
    <t>ENSG00000164113</t>
  </si>
  <si>
    <t>ENSG00000109471</t>
  </si>
  <si>
    <t>ENSG00000138684</t>
  </si>
  <si>
    <t>ENSG00000145777</t>
  </si>
  <si>
    <t>ENSG00000134987</t>
  </si>
  <si>
    <t>ENSG00000072682</t>
  </si>
  <si>
    <t>ENSG00000131435</t>
  </si>
  <si>
    <t>ENSG00000197536</t>
  </si>
  <si>
    <t>ENSG00000113525</t>
  </si>
  <si>
    <t>ENSG00000113522</t>
  </si>
  <si>
    <t>ENSG00000169194</t>
  </si>
  <si>
    <t>ENSG00000131507</t>
  </si>
  <si>
    <t>ENSG00000204536</t>
  </si>
  <si>
    <t>ENSG00000137310</t>
  </si>
  <si>
    <t>ENSG00000234745</t>
  </si>
  <si>
    <t>ENSG00000204469</t>
  </si>
  <si>
    <t>ENSG00000204463</t>
  </si>
  <si>
    <t>ENSG00000204444</t>
  </si>
  <si>
    <t>ENSG00000204435</t>
  </si>
  <si>
    <t>ENSG00000263020</t>
  </si>
  <si>
    <t>ENSG00000204422</t>
  </si>
  <si>
    <t>ENSG00000250641</t>
  </si>
  <si>
    <t>ENSG00000213722</t>
  </si>
  <si>
    <t>ENSG00000204396</t>
  </si>
  <si>
    <t>ENSG00000204388</t>
  </si>
  <si>
    <t>ENSG00000204371</t>
  </si>
  <si>
    <t>ENSG00000258388</t>
  </si>
  <si>
    <t>ENSG00000204310</t>
  </si>
  <si>
    <t>ENSG00000204296</t>
  </si>
  <si>
    <t>ENSG00000198502</t>
  </si>
  <si>
    <t>ENSG00000196126</t>
  </si>
  <si>
    <t>ENSG00000196735</t>
  </si>
  <si>
    <t>ENSG00000179344</t>
  </si>
  <si>
    <t>ENSG00000250264</t>
  </si>
  <si>
    <t>ENSG00000204267</t>
  </si>
  <si>
    <t>ENSG00000112182</t>
  </si>
  <si>
    <t>ENSG00000137033</t>
  </si>
  <si>
    <t>ENSG00000170777</t>
  </si>
  <si>
    <t>ENSG00000134460</t>
  </si>
  <si>
    <t>ENSG00000107485</t>
  </si>
  <si>
    <t>ENSG00000134824</t>
  </si>
  <si>
    <t>ENSG00000149485</t>
  </si>
  <si>
    <t>ENSG00000111540</t>
  </si>
  <si>
    <t>ENSG00000065361</t>
  </si>
  <si>
    <t>ENSG00000170426</t>
  </si>
  <si>
    <t>ENSG00000166888</t>
  </si>
  <si>
    <t>ENSG00000134882</t>
  </si>
  <si>
    <t>ENSG00000169508</t>
  </si>
  <si>
    <t>ENSG00000100599</t>
  </si>
  <si>
    <t>ENSG00000166949</t>
  </si>
  <si>
    <t>ENSG00000259202</t>
  </si>
  <si>
    <t>ENSG00000103591</t>
  </si>
  <si>
    <t>ENSG00000038532</t>
  </si>
  <si>
    <t>ENSG00000245888</t>
  </si>
  <si>
    <t>ENSG00000077238</t>
  </si>
  <si>
    <t>ENSG00000131771</t>
  </si>
  <si>
    <t>ENSG00000141744</t>
  </si>
  <si>
    <t>ENSG00000161395</t>
  </si>
  <si>
    <t>ENSG00000141736</t>
  </si>
  <si>
    <t>ENSG00000141741</t>
  </si>
  <si>
    <t>ENSG00000186075</t>
  </si>
  <si>
    <t>ENSG00000073605</t>
  </si>
  <si>
    <t>ENSG00000172057</t>
  </si>
  <si>
    <t>ENSG00000167914</t>
  </si>
  <si>
    <t>ENSG00000108344</t>
  </si>
  <si>
    <t>ENSG00000008838</t>
  </si>
  <si>
    <t>ENSG00000198740</t>
  </si>
  <si>
    <t>ENSG00000262039</t>
  </si>
  <si>
    <t>ENSG00000159216</t>
  </si>
  <si>
    <t>ASTHMA</t>
  </si>
  <si>
    <t>ENSG00000204120</t>
  </si>
  <si>
    <t>ENSG00000115474</t>
  </si>
  <si>
    <t>ENSG00000182600</t>
  </si>
  <si>
    <t>ENSG00000114861</t>
  </si>
  <si>
    <t>ENSG00000164400</t>
  </si>
  <si>
    <t>ENSG00000137265</t>
  </si>
  <si>
    <t>ENSG00000178445</t>
  </si>
  <si>
    <t>ENSG00000161905</t>
  </si>
  <si>
    <t>ENSG00000198821</t>
  </si>
  <si>
    <t>ENSG00000197375</t>
  </si>
  <si>
    <t>ENSG00000125347</t>
  </si>
  <si>
    <t>ENSG00000204472</t>
  </si>
  <si>
    <t>ENSG00000134825</t>
  </si>
  <si>
    <t>ENSG00000168496</t>
  </si>
  <si>
    <t>ENSG00000139531</t>
  </si>
  <si>
    <t>ENSG00000197728</t>
  </si>
  <si>
    <t>ENSG00000125245</t>
  </si>
  <si>
    <t>ENSG00000204913</t>
  </si>
  <si>
    <t>ENSG00000100385</t>
  </si>
  <si>
    <t>ASTCRS</t>
  </si>
  <si>
    <t>FinnGen</t>
  </si>
  <si>
    <t>Full Name</t>
  </si>
  <si>
    <t>Affiliation</t>
  </si>
  <si>
    <t>E-mail</t>
  </si>
  <si>
    <t>Role 1</t>
  </si>
  <si>
    <t>Role 2</t>
  </si>
  <si>
    <t>Aarno Palotie</t>
  </si>
  <si>
    <t>Institute for Molecular Medicine Finland (FIMM), HiLIFE, University of Helsinki, Helsinki, Finland; Broad Institute of MIT and Harvard; Massachusetts General Hospital</t>
  </si>
  <si>
    <t>aarno.palotie@helsinki.fi</t>
  </si>
  <si>
    <t>Steering Committee</t>
  </si>
  <si>
    <t>Mark Daly</t>
  </si>
  <si>
    <t>mark.daly@helsinki.fi</t>
  </si>
  <si>
    <t>Bridget Riley-Gills</t>
  </si>
  <si>
    <t>Abbvie, Chicago, IL, United States</t>
  </si>
  <si>
    <t>bridget.rileygillis@abbvie.com</t>
  </si>
  <si>
    <t>Pharmaceutical companies</t>
  </si>
  <si>
    <t>Howard Jacob</t>
  </si>
  <si>
    <t>howard.jacob@abbvie.com</t>
  </si>
  <si>
    <t>Dirk Paul</t>
  </si>
  <si>
    <t>Astra Zeneca, Cambridge, United Kingdom</t>
  </si>
  <si>
    <t>dirk.paul@astrazeneca.com</t>
  </si>
  <si>
    <t>Heiko Runz</t>
  </si>
  <si>
    <t>Biogen, Cambridge, MA, United States</t>
  </si>
  <si>
    <t>heiko.runz@biogen.com</t>
  </si>
  <si>
    <t>Sally John</t>
  </si>
  <si>
    <t>sally.john@biogen.com</t>
  </si>
  <si>
    <t>George Okafo</t>
  </si>
  <si>
    <t>Boehringer Ingelheim, Ingelheim am Rhein, Germany</t>
  </si>
  <si>
    <t>george.okafo@boehringer-ingelheim.com</t>
  </si>
  <si>
    <t>Robert Plenge</t>
  </si>
  <si>
    <t>Bristol Myers Squibb, New York, NY, United States</t>
  </si>
  <si>
    <t>robert.plenge@bms.com</t>
  </si>
  <si>
    <t>Joseph Maranville</t>
  </si>
  <si>
    <t>joseph.maranville@bms.com</t>
  </si>
  <si>
    <t>Mark McCarthy</t>
  </si>
  <si>
    <t>Genentech, San Francisco, CA, United States</t>
  </si>
  <si>
    <t>mccarthy.mark@gene.com</t>
  </si>
  <si>
    <t>GlaxoSmithKline, Collegeville, PA, United States</t>
  </si>
  <si>
    <t>Kirsi Auro</t>
  </si>
  <si>
    <t>GlaxoSmithKline, Espoo, Finland</t>
  </si>
  <si>
    <t>kirsi.m.auro@gsk.com</t>
  </si>
  <si>
    <t>Simonne Longerich</t>
  </si>
  <si>
    <t>Merck, Kenilworth, NJ, United States</t>
  </si>
  <si>
    <t>simonne.longerich@merck.com</t>
  </si>
  <si>
    <t>Anders Mälarstig</t>
  </si>
  <si>
    <t>Pfizer, New York, NY, United States</t>
  </si>
  <si>
    <t>anders.malarstig@pfizer.com</t>
  </si>
  <si>
    <t>Katherine Klinger</t>
  </si>
  <si>
    <t xml:space="preserve">Translational Sciences, Sanofi R&amp;D, Framingham, MA, USA </t>
  </si>
  <si>
    <t>katherine.klinger@sanofi.com</t>
  </si>
  <si>
    <t>Clement Chatelain</t>
  </si>
  <si>
    <t>clement.chatelain@sanofi.com</t>
  </si>
  <si>
    <t>Maze Therapeutics, San Francisco, CA, United States</t>
  </si>
  <si>
    <t>Robert Graham</t>
  </si>
  <si>
    <t>rgraham@mazetx.com</t>
  </si>
  <si>
    <t>Chris O´Donnell</t>
  </si>
  <si>
    <t>Novartis Institutes for BioMedical Research, Cambridge, MA, United States</t>
  </si>
  <si>
    <t>chris.odonnell@novartis.com</t>
  </si>
  <si>
    <t>Tomi P. Mäkelä</t>
  </si>
  <si>
    <t>HiLIFE, University of Helsinki, Finland, Finland</t>
  </si>
  <si>
    <t>tomi.makela@helsinki.fi</t>
  </si>
  <si>
    <t>University of Helsinki &amp; Biobanks</t>
  </si>
  <si>
    <t>Jaakko Kaprio</t>
  </si>
  <si>
    <t>Institute for Molecular Medicine Finland (FIMM), HiLIFE, University of Helsinki, Helsinki, Finland</t>
  </si>
  <si>
    <t>jaakko.kaprio@helsinki.fi</t>
  </si>
  <si>
    <t>Petri Virolainen</t>
  </si>
  <si>
    <t>Auria Biobank / University of Turku / Hospital District of Southwest Finland, Turku, Finland</t>
  </si>
  <si>
    <t>petri.virolainen@tyks.fi</t>
  </si>
  <si>
    <t>Antti Hakanen</t>
  </si>
  <si>
    <t>antti.hakanen@tyks.fi</t>
  </si>
  <si>
    <t>Terhi Kilpi</t>
  </si>
  <si>
    <t>THL Biobank / Finnish Institute for Health and Welfare (THL), Helsinki, Finland</t>
  </si>
  <si>
    <t>terhi.kilpi@thl.fi</t>
  </si>
  <si>
    <t>Markus Perola</t>
  </si>
  <si>
    <t>markus.perola@thl.fi</t>
  </si>
  <si>
    <t>Jukka Partanen</t>
  </si>
  <si>
    <t>Finnish Red Cross Blood Service / Finnish Hematology Registry and Clinical Biobank, Helsinki, Finland</t>
  </si>
  <si>
    <t>jukka.partanen@veripalvelu.fi</t>
  </si>
  <si>
    <t>Helsinki Biobank / Helsinki University and Hospital District of Helsinki and Uusimaa, Helsinki</t>
  </si>
  <si>
    <t>Taneli Raivio</t>
  </si>
  <si>
    <t>taneli.raivio@hus.fi</t>
  </si>
  <si>
    <t>Raisa Serpi</t>
  </si>
  <si>
    <t>Northern Finland Biobank Borealis / University of Oulu / Northern Ostrobothnia Hospital District, Oulu, Finland</t>
  </si>
  <si>
    <t>raisa.serpi@ppshp.fi</t>
  </si>
  <si>
    <t>Tarja Laitinen</t>
  </si>
  <si>
    <t>Finnish Clinical Biobank Tampere / University of Tampere / Pirkanmaa Hospital District, Tampere, Finland</t>
  </si>
  <si>
    <t>tarja.laitinen@pshp.fi</t>
  </si>
  <si>
    <t>Veli-Matti Kosma</t>
  </si>
  <si>
    <t>Biobank of Eastern Finland / University of Eastern Finland / Northern Savo Hospital District, Kuopio, Finland</t>
  </si>
  <si>
    <t>veli-matti.kosma@uef.fi</t>
  </si>
  <si>
    <t>Jari Laukkanen</t>
  </si>
  <si>
    <t>Central Finland Biobank / University of Jyväskylä / Central Finland Health Care District, Jyväskylä, Finland</t>
  </si>
  <si>
    <t>Marco Hautalahti</t>
  </si>
  <si>
    <t>FINBB - Finnish biobank cooperative</t>
  </si>
  <si>
    <t>marco.hautalahti@finbb.fi</t>
  </si>
  <si>
    <t>Outi Tuovila</t>
  </si>
  <si>
    <t>Business Finland, Helsinki, Finland</t>
  </si>
  <si>
    <t>outi.tuovila@businessfinland.fi</t>
  </si>
  <si>
    <t>Other Experts/ Non-Voting Members</t>
  </si>
  <si>
    <t>Jeffrey Waring</t>
  </si>
  <si>
    <t>jeff.waring@abbvie.com</t>
  </si>
  <si>
    <t>Scientific Committee</t>
  </si>
  <si>
    <t>Bridget Riley-Gillis</t>
  </si>
  <si>
    <t>Fedik Rahimov</t>
  </si>
  <si>
    <t>fedik.rahimov@abbvie.com</t>
  </si>
  <si>
    <t>Ioanna Tachmazidou</t>
  </si>
  <si>
    <t>ioanna.tachmazidou@astrazeneca.com</t>
  </si>
  <si>
    <t>Chia-Yen Chen</t>
  </si>
  <si>
    <t>chiayen.chen@biogen.com</t>
  </si>
  <si>
    <t>Zhihao Ding</t>
  </si>
  <si>
    <t>zhihao.ding@boehringer-ingelheim.com</t>
  </si>
  <si>
    <t>Marc Jung</t>
  </si>
  <si>
    <t>marc_oliver.jung@boehringer-ingelheim.com</t>
  </si>
  <si>
    <t>Shameek Biswas</t>
  </si>
  <si>
    <t>Shameek.Biswas@bms.com</t>
  </si>
  <si>
    <t>Rion Pendergrass</t>
  </si>
  <si>
    <t>penders2@gene.com</t>
  </si>
  <si>
    <t>David Pulford</t>
  </si>
  <si>
    <t>GlaxoSmithKline, Stevenage, United Kingdom</t>
  </si>
  <si>
    <t>david.x.pulford@gsk.com</t>
  </si>
  <si>
    <t>Neha Raghavan</t>
  </si>
  <si>
    <t>neha.raghavan@merck.com</t>
  </si>
  <si>
    <t>Adriana Huertas-Vazquez</t>
  </si>
  <si>
    <t>adriana.huertas.vazquez@merck.com</t>
  </si>
  <si>
    <t>Jae-Hoon Sul</t>
  </si>
  <si>
    <t>jae.hoon.sul@merck.com</t>
  </si>
  <si>
    <t>Xinli Hu</t>
  </si>
  <si>
    <t>xinli.hu@pfizer.com</t>
  </si>
  <si>
    <t>Dawn Waterworth</t>
  </si>
  <si>
    <t>Janssen Research &amp; Development, LLC, Spring House, PA, United States</t>
  </si>
  <si>
    <t>dwaterwo@its.jnj.com</t>
  </si>
  <si>
    <t>Nicole Renaud</t>
  </si>
  <si>
    <t>nicole.renaud@novartis.com</t>
  </si>
  <si>
    <t>Ma´en Obeidat</t>
  </si>
  <si>
    <t>maen.obeidat@novartis.com</t>
  </si>
  <si>
    <t>Samuli Ripatti</t>
  </si>
  <si>
    <t>samuli.ripatti@helsinki.fi</t>
  </si>
  <si>
    <t>Johanna Schleutker</t>
  </si>
  <si>
    <t>Auria Biobank / Univ. of Turku / Hospital District of Southwest Finland, Turku, Finland</t>
  </si>
  <si>
    <t>johanna.schleutker@utu.fi</t>
  </si>
  <si>
    <t>Mikko Arvas</t>
  </si>
  <si>
    <t>mikko.arvas@veripalvelu.fi</t>
  </si>
  <si>
    <t>Olli Carpén</t>
  </si>
  <si>
    <t>olli.carpen@helsinki.fi</t>
  </si>
  <si>
    <t>Reetta Hinttala</t>
  </si>
  <si>
    <t>reetta.hinttala@oulu.fi</t>
  </si>
  <si>
    <t>Johannes Kettunen</t>
  </si>
  <si>
    <t>johannes.kettunen@oulu.fi</t>
  </si>
  <si>
    <t>Arto Mannermaa</t>
  </si>
  <si>
    <t>arto.mannermaa@uef.fi</t>
  </si>
  <si>
    <t>Katriina Aalto-Setälä</t>
  </si>
  <si>
    <t>Faculty of Medicine and Health Technology, Tampere University, Tampere, Finland</t>
  </si>
  <si>
    <t>katriina.aalto-setala@tuni.fi</t>
  </si>
  <si>
    <t>Mika Kähönen</t>
  </si>
  <si>
    <t>mika.kahonen@uta.fi</t>
  </si>
  <si>
    <t>Johanna Mäkelä</t>
  </si>
  <si>
    <t>johanna.makela@finbb.fi</t>
  </si>
  <si>
    <t>Reetta Kälviäinen</t>
  </si>
  <si>
    <t>Northern Savo Hospital District, Kuopio, Finland</t>
  </si>
  <si>
    <t>reetta.kalviainen@kuh.fi</t>
  </si>
  <si>
    <t>Clinical Groups</t>
  </si>
  <si>
    <t>Neurology Group</t>
  </si>
  <si>
    <t>Valtteri Julkunen</t>
  </si>
  <si>
    <t>valtteri.julkunen@kuh.fi</t>
  </si>
  <si>
    <t>Hilkka Soininen</t>
  </si>
  <si>
    <t>hilkka.soininen@uef.fi</t>
  </si>
  <si>
    <t>Anne Remes</t>
  </si>
  <si>
    <t>Northern Ostrobothnia Hospital District, Oulu, Finland</t>
  </si>
  <si>
    <t>anne.remes@oulu.fi</t>
  </si>
  <si>
    <t>Mikko Hiltunen</t>
  </si>
  <si>
    <t>University of Eastern Finland, Kuopio, Finland</t>
  </si>
  <si>
    <t>mikko.hiltunen@uef.fi</t>
  </si>
  <si>
    <t>Jukka Peltola</t>
  </si>
  <si>
    <t>Pirkanmaa Hospital District, Tampere, Finland</t>
  </si>
  <si>
    <t>jukka.peltola@pshp.fi</t>
  </si>
  <si>
    <t>Minna Raivio</t>
  </si>
  <si>
    <t>Hospital District of Helsinki and Uusimaa, Helsinki, Finland</t>
  </si>
  <si>
    <t>minna.raivio@geri.fi</t>
  </si>
  <si>
    <t>Pentti Tienari</t>
  </si>
  <si>
    <t>pentti.tienari@hus.fi</t>
  </si>
  <si>
    <t>Juha Rinne</t>
  </si>
  <si>
    <t>Hospital District of Southwest Finland, Turku, Finland</t>
  </si>
  <si>
    <t>juha.rinne@tyks.fi</t>
  </si>
  <si>
    <t>Roosa Kallionpää</t>
  </si>
  <si>
    <t>roosa.kallionpaa@tyks.fi</t>
  </si>
  <si>
    <t>Juulia Partanen</t>
  </si>
  <si>
    <t>Institute for Molecular Medicine Finland, HiLIFE, University of Helsinki, Finland</t>
  </si>
  <si>
    <t>juulia.partanen@helsinki.fi</t>
  </si>
  <si>
    <t>Adam Ziemann</t>
  </si>
  <si>
    <t>adam.ziemann@abbvie.com</t>
  </si>
  <si>
    <t>Nizar Smaoui</t>
  </si>
  <si>
    <t>nizar.smaoui@abbvie.com</t>
  </si>
  <si>
    <t>Anne Lehtonen</t>
  </si>
  <si>
    <t>anne.lehtonen@abbvie.com</t>
  </si>
  <si>
    <t>Susan Eaton</t>
  </si>
  <si>
    <t>susan.eaton@biogen.com</t>
  </si>
  <si>
    <t>Sanni Lahdenperä</t>
  </si>
  <si>
    <t>sanni.lahdenpera@biogen.com</t>
  </si>
  <si>
    <t>shameek.biswas@bms.com</t>
  </si>
  <si>
    <t>Natalie Bowers</t>
  </si>
  <si>
    <t>bowersn1@gene.com</t>
  </si>
  <si>
    <t>Edmond Teng</t>
  </si>
  <si>
    <t>teng.edmond@gene.com</t>
  </si>
  <si>
    <t>Fanli Xu</t>
  </si>
  <si>
    <t>GlaxoSmithKline, Brentford, United Kingdom</t>
  </si>
  <si>
    <t>chun-fang.2.xu@gsk.com</t>
  </si>
  <si>
    <t>Laura Addis</t>
  </si>
  <si>
    <t>laura.x.addis@gsk.com</t>
  </si>
  <si>
    <t>John Eicher</t>
  </si>
  <si>
    <t>john.d.eicher@gsk.com</t>
  </si>
  <si>
    <t>Qingqin S Li</t>
  </si>
  <si>
    <t>Janssen Research &amp; Development, LLC, Titusville, NJ 08560, United States</t>
  </si>
  <si>
    <t>QLi2@its.jnj.com</t>
  </si>
  <si>
    <t>Karen He</t>
  </si>
  <si>
    <t>khe2@its.jnj.com</t>
  </si>
  <si>
    <t>Ekaterina Khramtsova</t>
  </si>
  <si>
    <t>ekhramts@its.jnj.com</t>
  </si>
  <si>
    <t>Martti Färkkilä</t>
  </si>
  <si>
    <t>martti.farkkila@hus.fi</t>
  </si>
  <si>
    <t>Gastroenterology Group</t>
  </si>
  <si>
    <t>Jukka Koskela</t>
  </si>
  <si>
    <t>jukka.koskela@helsinki.fi</t>
  </si>
  <si>
    <t>Sampsa Pikkarainen</t>
  </si>
  <si>
    <t>sampsa.pikkarainen@hus.fi</t>
  </si>
  <si>
    <t>Airi Jussila</t>
  </si>
  <si>
    <t>airi.jussila@pshp.fi</t>
  </si>
  <si>
    <t>Katri Kaukinen</t>
  </si>
  <si>
    <t>katri.kaukinen@tuni.fi</t>
  </si>
  <si>
    <t>Timo Blomster</t>
  </si>
  <si>
    <t>timo.blomster@ppshp.fi</t>
  </si>
  <si>
    <t>Mikko Kiviniemi</t>
  </si>
  <si>
    <t>mikko.kiviniemi@kuh.fi</t>
  </si>
  <si>
    <t>Markku Voutilainen</t>
  </si>
  <si>
    <t>markku.voutilainen@tyks.fi</t>
  </si>
  <si>
    <t>Institute for Molecular Medicine, Finland (FIMM), HiLIFE, University of Helsinki, Helsinki, Finland; Broad Institute of MIT and Harvard; Massachusetts General Hospital</t>
  </si>
  <si>
    <t>Tim Lu</t>
  </si>
  <si>
    <t>lut8@gene.com</t>
  </si>
  <si>
    <t>Linda McCarthy</t>
  </si>
  <si>
    <t>linda.c.mccarthy@gsk.com</t>
  </si>
  <si>
    <t>Amy Hart</t>
  </si>
  <si>
    <t>ahart13@its.jnj.com</t>
  </si>
  <si>
    <t>Meijian Guan</t>
  </si>
  <si>
    <t>mguan4@its.jnj.com</t>
  </si>
  <si>
    <t>Jason Miller</t>
  </si>
  <si>
    <t>jason.miller4@merck.com</t>
  </si>
  <si>
    <t>Kirsi Kalpala</t>
  </si>
  <si>
    <t>kirsi.kalpala@pfizer.com</t>
  </si>
  <si>
    <t>Melissa Miller</t>
  </si>
  <si>
    <t>melissa.r.miller@pfizer.com</t>
  </si>
  <si>
    <t>Kari Eklund</t>
  </si>
  <si>
    <t>kari.eklund@hus.fi</t>
  </si>
  <si>
    <t>Rheumatology Group</t>
  </si>
  <si>
    <t>Antti Palomäki</t>
  </si>
  <si>
    <t>ajpalo@utu.fi</t>
  </si>
  <si>
    <t>Pia Isomäki</t>
  </si>
  <si>
    <t>pia.isomaki@pshp.fi</t>
  </si>
  <si>
    <t>Laura Pirilä</t>
  </si>
  <si>
    <t>laura.pirila@fimnet.fi,laura.pirila@tyks.fi</t>
  </si>
  <si>
    <t>Oili Kaipiainen-Seppänen</t>
  </si>
  <si>
    <t>oili.kaipiainen-seppanen@kuh.fi</t>
  </si>
  <si>
    <t>Johanna Huhtakangas</t>
  </si>
  <si>
    <t>johanna.huhtakangas@kuh.fi</t>
  </si>
  <si>
    <t>Nina Mars</t>
  </si>
  <si>
    <t>nina.mars@helsinki.fi</t>
  </si>
  <si>
    <t>Apinya Lertratanakul</t>
  </si>
  <si>
    <t>apinya.lertratanakul@abbvie.com</t>
  </si>
  <si>
    <t>Marla Hochfeld</t>
  </si>
  <si>
    <t>mhochfeld@celgene.com</t>
  </si>
  <si>
    <t>Jorge Esparza Gordillo</t>
  </si>
  <si>
    <t>jorge.x.esparza-gordillo@gsk.com</t>
  </si>
  <si>
    <t>Fabiana Farias</t>
  </si>
  <si>
    <t>fabiana.farias@merck.com</t>
  </si>
  <si>
    <t>Nan Bing</t>
  </si>
  <si>
    <t>nan.bing@pfizer.com</t>
  </si>
  <si>
    <t>Pulmonology Group</t>
  </si>
  <si>
    <t>Margit Pelkonen</t>
  </si>
  <si>
    <t>margit.pelkonen@kuh.fi</t>
  </si>
  <si>
    <t>Paula Kauppi</t>
  </si>
  <si>
    <t>paula.kauppi@hus.fi</t>
  </si>
  <si>
    <t>Hannu Kankaanranta</t>
  </si>
  <si>
    <t>University of Gothenburg, Gothenburg, Sweden/ Seinäjoki Central Hospital, Seinäjoki, Finland/ Tampere University, Tampere, Finland</t>
  </si>
  <si>
    <t>hannu.kankaanranta@tuni.fi</t>
  </si>
  <si>
    <t>Terttu Harju</t>
  </si>
  <si>
    <t>terttu.harju@oulu.fi</t>
  </si>
  <si>
    <t>Riitta Lahesmaa</t>
  </si>
  <si>
    <t>rilahes@utu.fi</t>
  </si>
  <si>
    <t>Hubert Chen</t>
  </si>
  <si>
    <t>chenh37@gene.com</t>
  </si>
  <si>
    <t>Joanna Betts</t>
  </si>
  <si>
    <t>joanna.c.betts@gsk.com</t>
  </si>
  <si>
    <t>Rajashree Mishra</t>
  </si>
  <si>
    <t>rajashree.x.mishra@gsk.com</t>
  </si>
  <si>
    <t>Majd Mouded</t>
  </si>
  <si>
    <t>Novartis, Basel, Switzerland</t>
  </si>
  <si>
    <t>majd.mouded@novartis.com</t>
  </si>
  <si>
    <t>Debby Ngo</t>
  </si>
  <si>
    <t>debby.ngo@novartis.com</t>
  </si>
  <si>
    <t>Teemu Niiranen</t>
  </si>
  <si>
    <t>Finnish Institute for Health and Welfare (THL), Helsinki, Finland</t>
  </si>
  <si>
    <t>teemu.niiranen@thl.fi</t>
  </si>
  <si>
    <t>Cardiometabolic Diseases Group</t>
  </si>
  <si>
    <t>Felix Vaura</t>
  </si>
  <si>
    <t>fechva@utu.fi</t>
  </si>
  <si>
    <t>Veikko Salomaa</t>
  </si>
  <si>
    <t>veikko.salomaa@thl.fi</t>
  </si>
  <si>
    <t>Kaj Metsärinne</t>
  </si>
  <si>
    <t>kaj.metsarinne@tyks.fi</t>
  </si>
  <si>
    <t>Jenni Aittokallio</t>
  </si>
  <si>
    <t>jemato@utu.fi</t>
  </si>
  <si>
    <t>Jussi Hernesniemi</t>
  </si>
  <si>
    <t>jussi.hernesniemi@tuni.fi</t>
  </si>
  <si>
    <t>Daniel Gordin</t>
  </si>
  <si>
    <t>daniel.gordin@hus.fi</t>
  </si>
  <si>
    <t>Juha Sinisalo</t>
  </si>
  <si>
    <t>juha.sinisalo@hus.fi</t>
  </si>
  <si>
    <t>Marja-Riitta Taskinen</t>
  </si>
  <si>
    <t>marja-riitta.taskinen@helsinki.fi</t>
  </si>
  <si>
    <t>Tiinamaija Tuomi</t>
  </si>
  <si>
    <t>tiinamaija.tuomi@hus.fi</t>
  </si>
  <si>
    <t>Timo Hiltunen</t>
  </si>
  <si>
    <t>timo.hiltunen@hus.fi</t>
  </si>
  <si>
    <t>Central Finland Health Care District, Jyväskylä, Finland</t>
  </si>
  <si>
    <t>Amanda Elliott</t>
  </si>
  <si>
    <t>Institute for Molecular Medicine Finland (FIMM), HiLIFE, University of Helsinki, Helsinki, Finland; Broad Institute, Cambridge, MA, USA and Massachusetts General Hospital, Boston, MA, USA</t>
  </si>
  <si>
    <t>aelliott@broadinstitute.org</t>
  </si>
  <si>
    <t>Mary Pat Reeve</t>
  </si>
  <si>
    <t>mary.reeve@helsinki.fi</t>
  </si>
  <si>
    <t>Sanni Ruotsalainen</t>
  </si>
  <si>
    <t>sanni.ruotsalainen@helsinki.fi</t>
  </si>
  <si>
    <t>Audrey Chu</t>
  </si>
  <si>
    <t>audrey.y.chu@gsk.com</t>
  </si>
  <si>
    <t>Dermot Reilly</t>
  </si>
  <si>
    <t>Janssen Research &amp; Development, LLC, Boston, MA, United States</t>
  </si>
  <si>
    <t>dreill11@its.jnj.com</t>
  </si>
  <si>
    <t>Mike Mendelson</t>
  </si>
  <si>
    <t>Novartis, Boston, MA, United States</t>
  </si>
  <si>
    <t>mike.mendelson@novartis.com</t>
  </si>
  <si>
    <t>Jaakko Parkkinen</t>
  </si>
  <si>
    <t>jaakko.parkkinen@pfizer.com</t>
  </si>
  <si>
    <t>Tuomo Meretoja</t>
  </si>
  <si>
    <t>tuomo.meretoja@hus.fi</t>
  </si>
  <si>
    <t>Oncology Group</t>
  </si>
  <si>
    <t>Heikki Joensuu</t>
  </si>
  <si>
    <t>heikki.joensuu@hus.fi</t>
  </si>
  <si>
    <t>Johanna Mattson</t>
  </si>
  <si>
    <t>johanna.mattson@hus.fi</t>
  </si>
  <si>
    <t>Eveliina Salminen</t>
  </si>
  <si>
    <t>eveliina.e.salminen@hus.fi</t>
  </si>
  <si>
    <t>Annika Auranen</t>
  </si>
  <si>
    <t>Pirkanmaa Hospital District , Tampere, Finland</t>
  </si>
  <si>
    <t>anaura@utu.fi</t>
  </si>
  <si>
    <t>Peeter Karihtala</t>
  </si>
  <si>
    <t>Päivi Auvinen</t>
  </si>
  <si>
    <t>paivi.auvinen@kuh.fi</t>
  </si>
  <si>
    <t>Klaus Elenius</t>
  </si>
  <si>
    <t>klaus.elenius@utu.fi</t>
  </si>
  <si>
    <t>Esa Pitkänen</t>
  </si>
  <si>
    <t>esa.pitkanen@helsinki.fi</t>
  </si>
  <si>
    <t>Relja Popovic</t>
  </si>
  <si>
    <t>relja.popovic@abbvie.com</t>
  </si>
  <si>
    <t>Jennifer Schutzman</t>
  </si>
  <si>
    <t>schutzman.jennifer@gene.com</t>
  </si>
  <si>
    <t>Diptee Kulkarni</t>
  </si>
  <si>
    <t>diptee.a.kulkarni@gsk.com</t>
  </si>
  <si>
    <t>Alessandro Porello</t>
  </si>
  <si>
    <t>APorrell@ITS.JNJ.com</t>
  </si>
  <si>
    <t>Andrey Loboda</t>
  </si>
  <si>
    <t>andrey_loboda@merck.com</t>
  </si>
  <si>
    <t>Heli Lehtonen</t>
  </si>
  <si>
    <t>heli.lehtonen@pfizer.com</t>
  </si>
  <si>
    <t>Stefan McDonough</t>
  </si>
  <si>
    <t>stefan.McDonough@pfizer.com</t>
  </si>
  <si>
    <t>Sauli Vuoti</t>
  </si>
  <si>
    <t>Janssen-Cilag Oy, Espoo, Finland</t>
  </si>
  <si>
    <t>svuoti@its.jnj.com</t>
  </si>
  <si>
    <t>Kai Kaarniranta</t>
  </si>
  <si>
    <t>kai.kaarniranta@uef.fi</t>
  </si>
  <si>
    <t>Opthalmology Group</t>
  </si>
  <si>
    <t>Joni A Turunen</t>
  </si>
  <si>
    <t>Helsinki University Hospital and University of Helsinki, Helsinki, Finland; Eye Genetics Group, Folkhälsan Research Center, Helsinki, Finland</t>
  </si>
  <si>
    <t>joni.turunen@helsinki.fi</t>
  </si>
  <si>
    <t>Terhi Ollila</t>
  </si>
  <si>
    <t>terhi.ollila@hus.fi</t>
  </si>
  <si>
    <t>Hannu Uusitalo</t>
  </si>
  <si>
    <t>hannu.uusitalo@tuni.fi</t>
  </si>
  <si>
    <t>Juha Karjalainen</t>
  </si>
  <si>
    <t>juha.karjalainen@helsinki.fi</t>
  </si>
  <si>
    <t>Mengzhen Liu</t>
  </si>
  <si>
    <t>mengzhen.liu@abbvie.com</t>
  </si>
  <si>
    <t>Stephanie Loomis</t>
  </si>
  <si>
    <t>stephanie.loomis@biogen.com</t>
  </si>
  <si>
    <t>Erich Strauss</t>
  </si>
  <si>
    <t>strauss.erich@gene.com</t>
  </si>
  <si>
    <t>Hao Chen</t>
  </si>
  <si>
    <t>haoc@gene.com</t>
  </si>
  <si>
    <t>Kaisa Tasanen</t>
  </si>
  <si>
    <t>kaisa.tasanen-maatta@oulu.fi</t>
  </si>
  <si>
    <t>Dermatology Group</t>
  </si>
  <si>
    <t>Laura Huilaja</t>
  </si>
  <si>
    <t>laura.huilaja@oulu.fi</t>
  </si>
  <si>
    <t>Katariina Hannula-Jouppi</t>
  </si>
  <si>
    <t>katariina.hannula-jouppi@hus.fi</t>
  </si>
  <si>
    <t>Teea Salmi</t>
  </si>
  <si>
    <t>teea.salmi@pshp.fi</t>
  </si>
  <si>
    <t>Sirkku Peltonen</t>
  </si>
  <si>
    <t>sipelto@utu.fi</t>
  </si>
  <si>
    <t>Leena Koulu</t>
  </si>
  <si>
    <t>leena.koulu@tyks.fi</t>
  </si>
  <si>
    <t>David Choy</t>
  </si>
  <si>
    <t>choy.david@gene.com</t>
  </si>
  <si>
    <t>Ying Wu</t>
  </si>
  <si>
    <t>ying.wu3@pfizer.com</t>
  </si>
  <si>
    <t>Pirkko Pussinen</t>
  </si>
  <si>
    <t>pirkko.pussinen@helsinki.fi</t>
  </si>
  <si>
    <t>Odontology Group</t>
  </si>
  <si>
    <t>Aino Salminen</t>
  </si>
  <si>
    <t>aino.m.salminen@helsinki.fi</t>
  </si>
  <si>
    <t>Tuula Salo</t>
  </si>
  <si>
    <t>tuula.salo@helsinki.fi</t>
  </si>
  <si>
    <t>David Rice</t>
  </si>
  <si>
    <t>david.rice@helsinki.fi</t>
  </si>
  <si>
    <t>Pekka Nieminen</t>
  </si>
  <si>
    <t>pekka.nieminen@helsinki.fi</t>
  </si>
  <si>
    <t>Ulla Palotie</t>
  </si>
  <si>
    <t>ulla.palotie@helsinki.fi</t>
  </si>
  <si>
    <t>Maria Siponen</t>
  </si>
  <si>
    <t>maria.siponen@uef.fi</t>
  </si>
  <si>
    <t>Liisa Suominen</t>
  </si>
  <si>
    <t>liisa.suominen@uef.fi</t>
  </si>
  <si>
    <t>Päivi Mäntylä</t>
  </si>
  <si>
    <t>paivi.mantyla@uef.fi</t>
  </si>
  <si>
    <t>Ulvi Gursoy</t>
  </si>
  <si>
    <t>ulvi.gursoy@utu.fi</t>
  </si>
  <si>
    <t>Vuokko Anttonen</t>
  </si>
  <si>
    <t>vuokko.anttonen@oulu.fi</t>
  </si>
  <si>
    <t>Kirsi Sipilä</t>
  </si>
  <si>
    <t>Research Unit of Oral Health Sciences Faculty of Medicine, University of Oulu, Oulu, Finland; Medical Research Center, Oulu, Oulu University Hospital and University of Oulu, Oulu, Finland</t>
  </si>
  <si>
    <t>kirsi.sipila@oulu.fi</t>
  </si>
  <si>
    <t xml:space="preserve">Rion Pendergrass </t>
  </si>
  <si>
    <t>pendergrass.sarah@gene.com</t>
  </si>
  <si>
    <t>Hannele Laivuori</t>
  </si>
  <si>
    <t>hannele.laivuori@helsinki.fi</t>
  </si>
  <si>
    <t>Women’s Health and Reproduction Group</t>
  </si>
  <si>
    <t>Venla Kurra</t>
  </si>
  <si>
    <t>venla.kurra@tuni.fi</t>
  </si>
  <si>
    <t>Laura Kotaniemi-Talonen</t>
  </si>
  <si>
    <t>laura.kotaniemi-talonen@tuni.fi</t>
  </si>
  <si>
    <t>Oskari Heikinheimo</t>
  </si>
  <si>
    <t>oskari.heikinheimo@helsinki.fi</t>
  </si>
  <si>
    <t>Ilkka Kalliala</t>
  </si>
  <si>
    <t>ilkka.kalliala@hus.fi</t>
  </si>
  <si>
    <t>Lauri Aaltonen</t>
  </si>
  <si>
    <t>lauri.aaltonen@helsinki.fi</t>
  </si>
  <si>
    <t>Varpu Jokimaa</t>
  </si>
  <si>
    <t>varpu.jokimaa@utu.fi</t>
  </si>
  <si>
    <t>Johannes.Kettunen@oulu.fi</t>
  </si>
  <si>
    <t>Marja Vääräsmäki</t>
  </si>
  <si>
    <t>marja.vaarasmaki@oulu.fi</t>
  </si>
  <si>
    <t>Outi Uimari</t>
  </si>
  <si>
    <t>outi.uimari@oulu.fi</t>
  </si>
  <si>
    <t>Laure Morin-Papunen</t>
  </si>
  <si>
    <t>lmp@cc.oulu.fi</t>
  </si>
  <si>
    <t>Maarit Niinimäki</t>
  </si>
  <si>
    <t>maarit.niinimaki@oulu.fi</t>
  </si>
  <si>
    <t>Terhi Piltonen</t>
  </si>
  <si>
    <t>terhi.piltonen@oulu.fi</t>
  </si>
  <si>
    <t>Katja Kivinen</t>
  </si>
  <si>
    <t>katja.kivinen@helsinki.fi</t>
  </si>
  <si>
    <t>Elisabeth Widen</t>
  </si>
  <si>
    <t>elisabeth.widen@helsinki.fi</t>
  </si>
  <si>
    <t>Taru Tukiainen</t>
  </si>
  <si>
    <t>taru.tukiainen@helsinki.fi</t>
  </si>
  <si>
    <t>Niko Välimäki</t>
  </si>
  <si>
    <t>University of Helsinki, Helsinki, Finland</t>
  </si>
  <si>
    <t>niko.valimaki@helsinki.fi</t>
  </si>
  <si>
    <t>Eija Laakkonen</t>
  </si>
  <si>
    <t>University of Jyväskylä, Jyväskylä, Finland</t>
  </si>
  <si>
    <t>eija.k.laakkonen@jyu.fi</t>
  </si>
  <si>
    <t>Jaakko Tyrmi</t>
  </si>
  <si>
    <t>University of Oulu, Oulu, Finland / University of Tampere, Tampere, Finland</t>
  </si>
  <si>
    <t>jaakko.tyrmi@oulu.fi</t>
  </si>
  <si>
    <t>Heidi Silven</t>
  </si>
  <si>
    <t>University of Oulu, Oulu, Finland</t>
  </si>
  <si>
    <t>heidi.silven@student.oulu.fi</t>
  </si>
  <si>
    <t>Eeva Sliz</t>
  </si>
  <si>
    <t>eeva.sliz@oulu.fi</t>
  </si>
  <si>
    <t>Riikka Arffman</t>
  </si>
  <si>
    <t>riikka.arffman@oulu.fi</t>
  </si>
  <si>
    <t>Susanna Savukoski</t>
  </si>
  <si>
    <t>susanna.savukoski@oulu.fi</t>
  </si>
  <si>
    <t>Triin Laisk</t>
  </si>
  <si>
    <t>Estonian biobank, Tartu, Estonia</t>
  </si>
  <si>
    <t>triin.laisk@ut.ee</t>
  </si>
  <si>
    <t>Natalia Pujol</t>
  </si>
  <si>
    <t>natalia.pujolgualdo@oulu.fi</t>
  </si>
  <si>
    <t>Janet Kumar</t>
  </si>
  <si>
    <t>janet.x.kumar@gsk.com</t>
  </si>
  <si>
    <t>Iiris Hovatta</t>
  </si>
  <si>
    <t>University of Helsinki, Finland</t>
  </si>
  <si>
    <t>iiris.hovatta@helsinki.fi</t>
  </si>
  <si>
    <t>Depression group</t>
  </si>
  <si>
    <t>Erkki Isometsä</t>
  </si>
  <si>
    <t>erkki.isometsa@hus.fi</t>
  </si>
  <si>
    <t>Hanna Ollila</t>
  </si>
  <si>
    <t>hanna.m.ollila@helsinki.fi</t>
  </si>
  <si>
    <t>Jaana Suvisaari</t>
  </si>
  <si>
    <t>jaana.suvisaari@thl.fi</t>
  </si>
  <si>
    <t>Antti Mäkitie</t>
  </si>
  <si>
    <t>Department of Otorhinolaryngology - Head and Neck Surgery, University of Helsinki and Helsinki University Hospital, Helsinki, Finland</t>
  </si>
  <si>
    <t>antti.makitie@helsinki.fi</t>
  </si>
  <si>
    <t>ENT (ear, nose and throath) Group</t>
  </si>
  <si>
    <t>Argyro Bizaki-Vallaskangas</t>
  </si>
  <si>
    <t>argyro.bizaki-vallaskangas@tuni.fi</t>
  </si>
  <si>
    <t>Sanna Toppila-Salmi</t>
  </si>
  <si>
    <t>sanna.salmi@helsinki.fi</t>
  </si>
  <si>
    <t>Tytti Willberg</t>
  </si>
  <si>
    <t>tytti.willberg@tyks.fi</t>
  </si>
  <si>
    <t>Elmo Saarentaus</t>
  </si>
  <si>
    <t>elmo.saarentaus@helsinki.fi</t>
  </si>
  <si>
    <t>Antti Aarnisalo</t>
  </si>
  <si>
    <t>antti.aarnisalo@hus.fi</t>
  </si>
  <si>
    <t>Elisa Rahikkala</t>
  </si>
  <si>
    <t>elisa.rahikkala@ppshp.fi</t>
  </si>
  <si>
    <t>Kristiina Aittomäki</t>
  </si>
  <si>
    <t>Department of Medical Genetics, Helsinki University Central Hospital, Helsinki, Finland</t>
  </si>
  <si>
    <t>kristiina.aittomaki@helsinki.fi</t>
  </si>
  <si>
    <t>POI (premature ovarian failure) Group</t>
  </si>
  <si>
    <t>Fredrik Åberg</t>
  </si>
  <si>
    <t>Transplantation and Liver Surgery Clinic, Helsinki University Hospital, Helsinki University, Helsinki, Finland</t>
  </si>
  <si>
    <t>fredrik.aberg@helsinki.fi</t>
  </si>
  <si>
    <t>LiverScore Group</t>
  </si>
  <si>
    <t>Mitja Kurki</t>
  </si>
  <si>
    <t>Institute for Molecular Medicine Finland (FIMM), HiLIFE, University of Helsinki, Helsinki, Finland; Broad Institute, Cambridge, MA, United States</t>
  </si>
  <si>
    <t>mkurki@broadinstitute.org</t>
  </si>
  <si>
    <t>FinnGen Analysis working group</t>
  </si>
  <si>
    <t>Aki Havulinna</t>
  </si>
  <si>
    <t>Institute for Molecular Medicine Finland (FIMM), HiLIFE, University of Helsinki, Helsinki, Finland; Finnish Institute for Health and Welfare (THL), Helsinki, Finland</t>
  </si>
  <si>
    <t>aki.havulinna@helsinki.fi</t>
  </si>
  <si>
    <t>Juha Mehtonen</t>
  </si>
  <si>
    <t>juha.mehtonen@helsinki.fi</t>
  </si>
  <si>
    <t>Priit Palta</t>
  </si>
  <si>
    <t>priit.palta@helsinki.fi</t>
  </si>
  <si>
    <t>Shabbeer Hassan</t>
  </si>
  <si>
    <t>shabbeer.hassan@helsinki.fi</t>
  </si>
  <si>
    <t>Pietro Della Briotta Parolo</t>
  </si>
  <si>
    <t>pietro.dellabriottaparolo@helsinki.fi</t>
  </si>
  <si>
    <t>Wei Zhou</t>
  </si>
  <si>
    <t>Broad Institute, Cambridge, MA, United States</t>
  </si>
  <si>
    <t>wzhou@broadinstitute.org</t>
  </si>
  <si>
    <t>Mutaamba Maasha</t>
  </si>
  <si>
    <t>mmaasha@broadinstitute.org</t>
  </si>
  <si>
    <t>Susanna Lemmelä</t>
  </si>
  <si>
    <t>susanna.lemmela@helsinki.fi</t>
  </si>
  <si>
    <t>Manuel Rivas</t>
  </si>
  <si>
    <t>University of Stanford, Stanford, CA, United States</t>
  </si>
  <si>
    <t>mrivas@stanford.edu</t>
  </si>
  <si>
    <t>Aoxing Liu</t>
  </si>
  <si>
    <t>aoxing.liu@helsinki.fi</t>
  </si>
  <si>
    <t>Arto Lehisto</t>
  </si>
  <si>
    <t>arto.lehisto@helsinki.fi</t>
  </si>
  <si>
    <t>Andrea Ganna</t>
  </si>
  <si>
    <t>aganna@broadinstitute.org</t>
  </si>
  <si>
    <t>Vincent Llorens</t>
  </si>
  <si>
    <t>vincent.llorens@helsinki.fi</t>
  </si>
  <si>
    <t>Henrike Heyne</t>
  </si>
  <si>
    <t>hheyne@broadinstitute.org</t>
  </si>
  <si>
    <t>Joel Rämö</t>
  </si>
  <si>
    <t>joel.ramo@helsinki.fi</t>
  </si>
  <si>
    <t>Rodos Rodosthenous</t>
  </si>
  <si>
    <t>rodos.rodosthenous@helsinki.fi</t>
  </si>
  <si>
    <t>Satu Strausz</t>
  </si>
  <si>
    <t>satu.strausz@helsinki.fi</t>
  </si>
  <si>
    <t>Tuula Palotie</t>
  </si>
  <si>
    <t>University of Helsinki and Hospital District of Helsinki and Uusimaa, Helsinki, Finland</t>
  </si>
  <si>
    <t>tuula.palotie@helsinki.fi</t>
  </si>
  <si>
    <t>Kimmo Palin</t>
  </si>
  <si>
    <t>kimmo.palin@helsinki.fi</t>
  </si>
  <si>
    <t>Javier Garcia-Tabuenca</t>
  </si>
  <si>
    <t>University of Tampere, Tampere, Finland</t>
  </si>
  <si>
    <t>javier.graciatabuenca@tuni.fi</t>
  </si>
  <si>
    <t>Harri Siirtola</t>
  </si>
  <si>
    <t>harri.siirtola@tuni.fi</t>
  </si>
  <si>
    <t>Tuomo Kiiskinen</t>
  </si>
  <si>
    <t>tuomo.kiiskinen@helsinki.fi</t>
  </si>
  <si>
    <t>Jiwoo Lee</t>
  </si>
  <si>
    <t>jiwoo.lee@helsinki.fi</t>
  </si>
  <si>
    <t>Kristin Tsuo</t>
  </si>
  <si>
    <t>kristintsuo@fas.harvard.edu</t>
  </si>
  <si>
    <t>Kati Kristiansson</t>
  </si>
  <si>
    <t>kati.kristiansson@thl.fi</t>
  </si>
  <si>
    <t>Kati Hyvärinen</t>
  </si>
  <si>
    <t>Finnish Red Cross Blood Service, Helsinki, Finland</t>
  </si>
  <si>
    <t>kati.hyvarinen@veripalvelu.fi</t>
  </si>
  <si>
    <t>Jarmo Ritari</t>
  </si>
  <si>
    <t>jarmo.ritari@veripalvelu.fi</t>
  </si>
  <si>
    <t>Katri Pylkäs</t>
  </si>
  <si>
    <t>katri.pylkas@oulu.fi</t>
  </si>
  <si>
    <t>Minna Karjalainen</t>
  </si>
  <si>
    <t>minna.k.karjalainen@oulu.fi</t>
  </si>
  <si>
    <t>Tuomo Mantere</t>
  </si>
  <si>
    <t>tuomo.mantere@oulu.fi</t>
  </si>
  <si>
    <t>Eeva Kangasniemi</t>
  </si>
  <si>
    <t>eeva.kangasniemi@pshp.fi</t>
  </si>
  <si>
    <t>Sami Heikkinen</t>
  </si>
  <si>
    <t>sami.heikkinen@uef.fi</t>
  </si>
  <si>
    <t>Nina Pitkänen</t>
  </si>
  <si>
    <t>Niina.Pitkanen@tyks.fi</t>
  </si>
  <si>
    <t>Samuel Lessard</t>
  </si>
  <si>
    <t>samuel.lessard@sanofi.com</t>
  </si>
  <si>
    <t>Clément Chatelain</t>
  </si>
  <si>
    <t>Biobank directors</t>
  </si>
  <si>
    <t>Tiina Wahlfors</t>
  </si>
  <si>
    <t>tiina.wahlfors@thl.fi</t>
  </si>
  <si>
    <t>Eero Punkka</t>
  </si>
  <si>
    <t>eero.punkka@hus.fi</t>
  </si>
  <si>
    <t>Sanna Siltanen</t>
  </si>
  <si>
    <t>Anu Jalanko</t>
  </si>
  <si>
    <t>anu.jalanko@helsinki.fi</t>
  </si>
  <si>
    <t>FinnGen Teams</t>
  </si>
  <si>
    <t>Administration</t>
  </si>
  <si>
    <t>Huei-Yi Shen</t>
  </si>
  <si>
    <t>huei-yi.shen@helsinki.fi</t>
  </si>
  <si>
    <t>Risto Kajanne</t>
  </si>
  <si>
    <t>risto.kajanne@helsinki.fi</t>
  </si>
  <si>
    <t>Mervi Aavikko</t>
  </si>
  <si>
    <t>mervi.aavikko@helsinki.fi</t>
  </si>
  <si>
    <t>Henna Palin</t>
  </si>
  <si>
    <t>henna.palin@pshp.fi</t>
  </si>
  <si>
    <t>Malla-Maria Linna</t>
  </si>
  <si>
    <t>malla-maria.linna@hus.fi</t>
  </si>
  <si>
    <t>Analysis</t>
  </si>
  <si>
    <t>Masahiro Kanai</t>
  </si>
  <si>
    <t>mkanai@broadinstitute.org</t>
  </si>
  <si>
    <t>Clinical Endpoint Development</t>
  </si>
  <si>
    <t>L. Elisa Lahtela</t>
  </si>
  <si>
    <t>laura.lahtela@helsinki.fi</t>
  </si>
  <si>
    <t>Mari Kaunisto</t>
  </si>
  <si>
    <t>mari.kaunisto@helsinki.fi</t>
  </si>
  <si>
    <t>Communication</t>
  </si>
  <si>
    <t>Elina Kilpeläinen</t>
  </si>
  <si>
    <t>elina.kilpelainen@helsinki.fi</t>
  </si>
  <si>
    <t>E-Science</t>
  </si>
  <si>
    <t>Timo P. Sipilä</t>
  </si>
  <si>
    <t>timo.p.sipila@helsinki.fi</t>
  </si>
  <si>
    <t>Oluwaseun Alexander Dada</t>
  </si>
  <si>
    <t>alexander.dada@helsinki.fi</t>
  </si>
  <si>
    <t>Awaisa Ghazal</t>
  </si>
  <si>
    <t>awaisa.ghazal@helsinki.fi</t>
  </si>
  <si>
    <t>Anastasia Kytölä</t>
  </si>
  <si>
    <t>anastasia.shcherban@helsinki.fi</t>
  </si>
  <si>
    <t>Rigbe Weldatsadik</t>
  </si>
  <si>
    <t>rigbe.weldatsadik@helsinki.fi</t>
  </si>
  <si>
    <t>Kati Donner</t>
  </si>
  <si>
    <t>kati.donner@helsinki.fi</t>
  </si>
  <si>
    <t>Genotyping</t>
  </si>
  <si>
    <t>Anu Loukola</t>
  </si>
  <si>
    <t>anu.loukola@hus.fi</t>
  </si>
  <si>
    <t>Sample Collection Coordination</t>
  </si>
  <si>
    <t>Päivi Laiho</t>
  </si>
  <si>
    <t>paivi.laiho@thl.fi</t>
  </si>
  <si>
    <t>Sample Logistics</t>
  </si>
  <si>
    <t>Tuuli Sistonen</t>
  </si>
  <si>
    <t>tuuli.sistonen@thl.fi</t>
  </si>
  <si>
    <t>Essi Kaiharju</t>
  </si>
  <si>
    <t>essi.kaiharju@thl.fi</t>
  </si>
  <si>
    <t>Markku Laukkanen</t>
  </si>
  <si>
    <t>markku.laukkanen@thl.fi</t>
  </si>
  <si>
    <t>Elina Järvensivu</t>
  </si>
  <si>
    <t>elina.jarvensivu@thl.fi</t>
  </si>
  <si>
    <t>Sini Lähteenmäki</t>
  </si>
  <si>
    <t>sini.lahteenmaki@thl.fi</t>
  </si>
  <si>
    <t>Lotta Männikkö</t>
  </si>
  <si>
    <t>lotta.mannikko@thl.fi</t>
  </si>
  <si>
    <t>Regis Wong</t>
  </si>
  <si>
    <t>regis.wong@thl.fi</t>
  </si>
  <si>
    <t>Auli Toivola</t>
  </si>
  <si>
    <t>auli.toivola@thl.fi</t>
  </si>
  <si>
    <t>Minna Brunfeldt</t>
  </si>
  <si>
    <t>minna.brunfeldt@thl.fi</t>
  </si>
  <si>
    <t>Registry Data Operations</t>
  </si>
  <si>
    <t>Sami Koskelainen</t>
  </si>
  <si>
    <t>sami.koskelainen@thl.fi</t>
  </si>
  <si>
    <t>Tero Hiekkalinna</t>
  </si>
  <si>
    <t>tero.hiekkalinna@helsinki.fi</t>
  </si>
  <si>
    <t>Teemu Paajanen</t>
  </si>
  <si>
    <t>teemu.paajanen@thl.fi</t>
  </si>
  <si>
    <t>Sequencing Informatics</t>
  </si>
  <si>
    <t>Shuang Luo</t>
  </si>
  <si>
    <t>shuang.luo@helsinki.fi</t>
  </si>
  <si>
    <t>Trajectory</t>
  </si>
  <si>
    <t>Shanmukha Sampath Padmanabhuni</t>
  </si>
  <si>
    <t>sam.padmanabhuni@helsinki.fi</t>
  </si>
  <si>
    <t>Marianna Niemi</t>
  </si>
  <si>
    <t>marianna.niemi@tuni.fi</t>
  </si>
  <si>
    <t>Javier Gracia-Tabuenca</t>
  </si>
  <si>
    <t>Mika Helminen</t>
  </si>
  <si>
    <t>mika.helminen@tuni.fi</t>
  </si>
  <si>
    <t>Tiina Luukkaala</t>
  </si>
  <si>
    <t>tiina.luukkaala@tuni.fi</t>
  </si>
  <si>
    <t>Iida Vähätalo</t>
  </si>
  <si>
    <t>iida.vahatalo@epshp.fi</t>
  </si>
  <si>
    <t>Data protection officer</t>
  </si>
  <si>
    <t>Finnish Biobank Cooperative - FINBB</t>
  </si>
  <si>
    <t>Sarah Smith</t>
  </si>
  <si>
    <t>sarah.smith@finbb.fi</t>
  </si>
  <si>
    <t>Tom Southerington</t>
  </si>
  <si>
    <t>tom.southerington@finbb.fi</t>
  </si>
  <si>
    <t>Coralie Viollet</t>
  </si>
  <si>
    <t>coralie.viollet@astrazeneca.com</t>
  </si>
  <si>
    <t>Slavé Petrovski</t>
  </si>
  <si>
    <t>slav.petrovski@astrazeneca.com</t>
  </si>
  <si>
    <t>Jonathan Davitte</t>
  </si>
  <si>
    <t>jonathan.m.davitte@gsk.com</t>
  </si>
  <si>
    <t>kirsi.x.auro@gsk.com</t>
  </si>
  <si>
    <t>Anna Vlahiotis</t>
  </si>
  <si>
    <t>anna.vlahiotis@pfizer.com</t>
  </si>
  <si>
    <t>Jorg Blankenstein</t>
  </si>
  <si>
    <t>jorg.blankenstein@sanofi.com</t>
  </si>
  <si>
    <t>Karol Estrada</t>
  </si>
  <si>
    <t>kestrada@mazetx.com</t>
  </si>
  <si>
    <t>Minna Ruddock</t>
  </si>
  <si>
    <t>Arctic biobank / University of Oulu</t>
  </si>
  <si>
    <t>minna.ruddock@oulu.fi</t>
  </si>
  <si>
    <t>Jani Tikkanen</t>
  </si>
  <si>
    <t>jani.tikkanen@pohde.fi</t>
  </si>
  <si>
    <t>raisa.serpi@oulu.fi</t>
  </si>
  <si>
    <t>kati.kristiansson@pirha.fi</t>
  </si>
  <si>
    <t>jari.laukkanen@hyvaks.fi</t>
  </si>
  <si>
    <t>Hanati Tuoken</t>
  </si>
  <si>
    <t>hanati.tuoken@boehringer-ingelheim.com</t>
  </si>
  <si>
    <t>Åsa Hedman</t>
  </si>
  <si>
    <t>asa.hedman@pfizer.com</t>
  </si>
  <si>
    <t>Jonathan Chung</t>
  </si>
  <si>
    <t>jonathan.chung@novartis.com</t>
  </si>
  <si>
    <t>Jonas Zierer</t>
  </si>
  <si>
    <t>jonas.zierer@novartis.com</t>
  </si>
  <si>
    <t>Mari Niemi</t>
  </si>
  <si>
    <t>mari.niemi@novartis.com</t>
  </si>
  <si>
    <t>AstraZeneca, Cambridge, United Kingdom</t>
  </si>
  <si>
    <t>Department of Breast Surgery, Helsinki University Hospital Comprehensive Cancer Center and University of Helsinki, Helsinki, Finland</t>
  </si>
  <si>
    <t>Department of Oncology, Helsinki University Hospital Comprehensive Cancer Center and University of Helsinki, Helsinki, Finland</t>
  </si>
  <si>
    <t>peeter.karihtala@hus.fi</t>
  </si>
  <si>
    <t>Margarete Fabre</t>
  </si>
  <si>
    <t>margarete.fabre@astrazeneca.com</t>
  </si>
  <si>
    <t>Northern Savo Hospital District, Kuopio, Finland; Department of Molecular Genetics, University of Lodz, Lodz, Poland</t>
  </si>
  <si>
    <t>University of Eastern Finland and Kuopio University Hospital, Department of Otorhinolaryngology, Kuopio, Finland and Department of Allergy, Helsinki University Hospital and University of Helsinki, Finland</t>
  </si>
  <si>
    <t>Lila Kallio</t>
  </si>
  <si>
    <t>Lila.Kallio@tyks.fi</t>
  </si>
  <si>
    <t>sanna.siltanen@pirha.fi</t>
  </si>
  <si>
    <t>Tiina Jokela</t>
  </si>
  <si>
    <t>tiina.a.jokela@jyu.fi</t>
  </si>
  <si>
    <t>auli.toivola@helsinki.fi</t>
  </si>
  <si>
    <t>Helen Cooper</t>
  </si>
  <si>
    <t>helen.cooper@helsinki.fi</t>
  </si>
  <si>
    <t>Denise Öller</t>
  </si>
  <si>
    <t>denise.oller@helsinki.fi</t>
  </si>
  <si>
    <t>tarja.laitinen@helsinki.fi</t>
  </si>
  <si>
    <t>Rasko Leinonen</t>
  </si>
  <si>
    <t>Institute for Molecular Medicine Finland (FIMM), HiLIFE, University of Helsinki, Helsinki, Finland; European Molecular Biology Laboratory, European Bioinformatics Institute, Cambridge, UK</t>
  </si>
  <si>
    <t>rasko@ebi.ac.uk</t>
  </si>
  <si>
    <t>Zhili Zheng</t>
  </si>
  <si>
    <t>zhengzhi@broadinstitute.org</t>
  </si>
  <si>
    <t>Tianduanyi Wang</t>
  </si>
  <si>
    <t>tianduanyi.wang@helsinki.fi</t>
  </si>
  <si>
    <t>Jaska Uimonen</t>
  </si>
  <si>
    <t>jaska.uimonen@helsinki.fi</t>
  </si>
  <si>
    <t>Iina Laak</t>
  </si>
  <si>
    <t>iina.laak@helsinki.fi</t>
  </si>
  <si>
    <t>Saija Haapa-Paananen</t>
  </si>
  <si>
    <t>saija.haapa-paananen@finbb.fi</t>
  </si>
  <si>
    <t>Meri Lähteenmäki</t>
  </si>
  <si>
    <t>meri.lahteenmaki@finbb.fi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</si>
</sst>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\ 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2E74B5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0"/>
      <color rgb="FF2E74B5"/>
      <name val="Arial"/>
      <family val="2"/>
    </font>
    <font>
      <sz val="10"/>
      <color rgb="FF000000"/>
      <name val="Roboto"/>
    </font>
    <font>
      <sz val="10"/>
      <color rgb="FF3C4043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242424"/>
      <name val="Calibri"/>
      <family val="2"/>
      <scheme val="minor"/>
    </font>
    <font>
      <b/>
      <sz val="10"/>
      <name val="Arial"/>
      <family val="2"/>
    </font>
    <font>
      <sz val="10"/>
      <color rgb="FF00FF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0" fontId="2" fillId="2" borderId="1" applyNumberFormat="0" applyAlignment="0" applyProtection="0"/>
    <xf numFmtId="0" fontId="3" fillId="3" borderId="2" applyNumberFormat="0" applyAlignment="0" applyProtection="0"/>
    <xf numFmtId="9" fontId="1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0" borderId="0"/>
    <xf numFmtId="0" fontId="12" fillId="0" borderId="0"/>
  </cellStyleXfs>
  <cellXfs count="71">
    <xf numFmtId="0" fontId="0" fillId="0" borderId="0" xfId="0"/>
    <xf numFmtId="0" fontId="4" fillId="0" borderId="0" xfId="0" applyFont="1"/>
    <xf numFmtId="9" fontId="2" fillId="2" borderId="1" xfId="1" applyNumberFormat="1"/>
    <xf numFmtId="0" fontId="3" fillId="3" borderId="2" xfId="2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/>
    <xf numFmtId="0" fontId="4" fillId="0" borderId="9" xfId="0" applyFont="1" applyBorder="1"/>
    <xf numFmtId="10" fontId="0" fillId="0" borderId="10" xfId="3" applyNumberFormat="1" applyFont="1" applyBorder="1"/>
    <xf numFmtId="10" fontId="0" fillId="0" borderId="0" xfId="3" applyNumberFormat="1" applyFont="1" applyBorder="1"/>
    <xf numFmtId="0" fontId="0" fillId="0" borderId="12" xfId="0" applyBorder="1"/>
    <xf numFmtId="0" fontId="0" fillId="0" borderId="9" xfId="0" applyBorder="1"/>
    <xf numFmtId="10" fontId="0" fillId="0" borderId="7" xfId="3" applyNumberFormat="1" applyFont="1" applyBorder="1"/>
    <xf numFmtId="10" fontId="0" fillId="0" borderId="6" xfId="3" applyNumberFormat="1" applyFont="1" applyBorder="1"/>
    <xf numFmtId="0" fontId="0" fillId="0" borderId="13" xfId="0" applyBorder="1"/>
    <xf numFmtId="0" fontId="7" fillId="0" borderId="0" xfId="0" applyFont="1" applyFill="1" applyAlignment="1">
      <alignment horizontal="left" indent="1"/>
    </xf>
    <xf numFmtId="0" fontId="0" fillId="0" borderId="0" xfId="0" applyFont="1" applyFill="1" applyAlignment="1">
      <alignment horizontal="left" indent="1"/>
    </xf>
    <xf numFmtId="0" fontId="0" fillId="0" borderId="0" xfId="0" applyFont="1" applyFill="1" applyAlignment="1">
      <alignment horizontal="right" indent="1"/>
    </xf>
    <xf numFmtId="0" fontId="0" fillId="0" borderId="0" xfId="0" applyFont="1" applyFill="1" applyAlignment="1">
      <alignment horizontal="center"/>
    </xf>
    <xf numFmtId="165" fontId="0" fillId="0" borderId="0" xfId="0" applyNumberFormat="1" applyFont="1" applyFill="1" applyAlignment="1">
      <alignment horizontal="right" indent="1"/>
    </xf>
    <xf numFmtId="0" fontId="0" fillId="0" borderId="0" xfId="0" applyFont="1" applyFill="1"/>
    <xf numFmtId="164" fontId="0" fillId="0" borderId="10" xfId="0" applyNumberFormat="1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11" fontId="0" fillId="0" borderId="0" xfId="0" applyNumberFormat="1" applyFont="1" applyFill="1"/>
    <xf numFmtId="165" fontId="1" fillId="0" borderId="0" xfId="3" applyNumberFormat="1" applyFont="1" applyFill="1" applyAlignment="1">
      <alignment horizontal="right" indent="1"/>
    </xf>
    <xf numFmtId="164" fontId="0" fillId="0" borderId="7" xfId="0" applyNumberFormat="1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5" xfId="0" quotePrefix="1" applyBorder="1"/>
    <xf numFmtId="0" fontId="0" fillId="0" borderId="16" xfId="0" applyBorder="1"/>
    <xf numFmtId="0" fontId="0" fillId="0" borderId="17" xfId="0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164" fontId="0" fillId="0" borderId="0" xfId="0" applyNumberFormat="1" applyFont="1" applyFill="1"/>
    <xf numFmtId="0" fontId="8" fillId="0" borderId="0" xfId="0" applyFont="1" applyFill="1"/>
    <xf numFmtId="11" fontId="8" fillId="0" borderId="0" xfId="0" applyNumberFormat="1" applyFont="1" applyFill="1"/>
    <xf numFmtId="164" fontId="8" fillId="0" borderId="0" xfId="0" applyNumberFormat="1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/>
    <xf numFmtId="11" fontId="0" fillId="0" borderId="0" xfId="0" applyNumberFormat="1"/>
    <xf numFmtId="0" fontId="13" fillId="0" borderId="0" xfId="6" applyFont="1" applyAlignment="1">
      <alignment vertical="top"/>
    </xf>
    <xf numFmtId="0" fontId="14" fillId="0" borderId="0" xfId="6" applyFont="1" applyAlignment="1">
      <alignment vertical="top" wrapText="1"/>
    </xf>
    <xf numFmtId="0" fontId="15" fillId="0" borderId="0" xfId="6" applyFont="1" applyAlignment="1">
      <alignment vertical="top"/>
    </xf>
    <xf numFmtId="0" fontId="12" fillId="0" borderId="0" xfId="6"/>
    <xf numFmtId="0" fontId="14" fillId="0" borderId="0" xfId="6" applyFont="1" applyAlignment="1">
      <alignment vertical="top"/>
    </xf>
    <xf numFmtId="0" fontId="12" fillId="0" borderId="0" xfId="6" applyAlignment="1">
      <alignment vertical="top"/>
    </xf>
    <xf numFmtId="0" fontId="16" fillId="0" borderId="0" xfId="6" applyFont="1" applyAlignment="1">
      <alignment vertical="top" wrapText="1"/>
    </xf>
    <xf numFmtId="0" fontId="16" fillId="0" borderId="0" xfId="6" applyFont="1" applyAlignment="1">
      <alignment vertical="top"/>
    </xf>
    <xf numFmtId="0" fontId="17" fillId="0" borderId="0" xfId="6" applyFont="1" applyAlignment="1">
      <alignment vertical="top"/>
    </xf>
    <xf numFmtId="0" fontId="12" fillId="0" borderId="0" xfId="6" applyAlignment="1">
      <alignment vertical="top" wrapText="1"/>
    </xf>
    <xf numFmtId="0" fontId="18" fillId="0" borderId="0" xfId="6" applyFont="1" applyAlignment="1">
      <alignment vertical="top"/>
    </xf>
    <xf numFmtId="0" fontId="19" fillId="0" borderId="0" xfId="6" applyFont="1" applyAlignment="1">
      <alignment vertical="top"/>
    </xf>
    <xf numFmtId="0" fontId="19" fillId="0" borderId="0" xfId="6" applyFont="1" applyAlignment="1">
      <alignment vertical="top" wrapText="1"/>
    </xf>
    <xf numFmtId="0" fontId="20" fillId="0" borderId="0" xfId="6" applyFont="1" applyAlignment="1">
      <alignment vertical="top"/>
    </xf>
    <xf numFmtId="0" fontId="19" fillId="0" borderId="0" xfId="6" applyFont="1"/>
    <xf numFmtId="0" fontId="21" fillId="5" borderId="0" xfId="6" applyFont="1" applyFill="1"/>
    <xf numFmtId="0" fontId="22" fillId="5" borderId="0" xfId="6" applyFont="1" applyFill="1" applyAlignment="1">
      <alignment horizontal="left" vertical="top"/>
    </xf>
    <xf numFmtId="0" fontId="12" fillId="5" borderId="0" xfId="6" applyFill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3" fillId="0" borderId="0" xfId="6" applyFont="1" applyAlignment="1">
      <alignment vertical="top"/>
    </xf>
    <xf numFmtId="0" fontId="24" fillId="5" borderId="0" xfId="6" applyFont="1" applyFill="1"/>
    <xf numFmtId="0" fontId="25" fillId="0" borderId="0" xfId="6" applyFont="1" applyAlignment="1">
      <alignment vertical="top"/>
    </xf>
    <xf numFmtId="0" fontId="12" fillId="5" borderId="0" xfId="6" applyFill="1" applyAlignment="1">
      <alignment vertical="top"/>
    </xf>
    <xf numFmtId="0" fontId="26" fillId="0" borderId="0" xfId="6" applyFont="1"/>
    <xf numFmtId="0" fontId="26" fillId="0" borderId="0" xfId="6" applyFont="1" applyAlignment="1">
      <alignment vertical="top"/>
    </xf>
  </cellXfs>
  <cellStyles count="7">
    <cellStyle name="Input" xfId="1" builtinId="20"/>
    <cellStyle name="Neutral 2" xfId="4" xr:uid="{2228D6F7-A5BA-4742-A6A5-34DB77CF4A15}"/>
    <cellStyle name="Normal" xfId="0" builtinId="0"/>
    <cellStyle name="Normal 2" xfId="5" xr:uid="{429DE0DA-33E1-4F76-A377-6E49D8DAF7EF}"/>
    <cellStyle name="Normal 2 2" xfId="6" xr:uid="{AAEBD6FE-F2DB-40D9-A09C-10FB0CCF0C1E}"/>
    <cellStyle name="Output" xfId="2" builtinId="21"/>
    <cellStyle name="Percent 2" xfId="3" xr:uid="{4C06CC50-3187-4D84-B49B-4B9A3AF10C40}"/>
  </cellStyles>
  <dxfs count="21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4" tint="0.59996337778862885"/>
        </patternFill>
      </fill>
    </dxf>
    <dxf>
      <font>
        <color rgb="FF7030A0"/>
      </font>
      <fill>
        <patternFill>
          <bgColor rgb="FFC7A1E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84C36-D393-4366-89FA-0AE0D86F6003}">
  <dimension ref="A1:S89"/>
  <sheetViews>
    <sheetView zoomScaleNormal="100" workbookViewId="0">
      <selection sqref="A1:A1048576"/>
    </sheetView>
  </sheetViews>
  <sheetFormatPr defaultRowHeight="14.4" x14ac:dyDescent="0.3"/>
  <cols>
    <col min="3" max="3" width="10" bestFit="1" customWidth="1"/>
    <col min="6" max="13" width="8.88671875" customWidth="1"/>
    <col min="14" max="14" width="11.44140625" bestFit="1" customWidth="1"/>
    <col min="17" max="17" width="8.88671875" customWidth="1"/>
    <col min="18" max="18" width="12.77734375" customWidth="1"/>
    <col min="19" max="19" width="8.88671875" customWidth="1"/>
  </cols>
  <sheetData>
    <row r="1" spans="1:19" x14ac:dyDescent="0.3">
      <c r="A1" s="1" t="s">
        <v>301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</row>
    <row r="2" spans="1:19" x14ac:dyDescent="0.3">
      <c r="A2" s="38" t="s">
        <v>19</v>
      </c>
      <c r="B2" s="38">
        <v>1</v>
      </c>
      <c r="C2" s="38">
        <v>24875820</v>
      </c>
      <c r="D2" s="38" t="s">
        <v>20</v>
      </c>
      <c r="E2" s="38" t="s">
        <v>21</v>
      </c>
      <c r="F2" s="38">
        <v>-4.6100000000000002E-2</v>
      </c>
      <c r="G2" s="38">
        <v>7.4000000000000003E-3</v>
      </c>
      <c r="H2" s="39">
        <v>4.0009999999999999E-10</v>
      </c>
      <c r="I2" s="38" t="s">
        <v>22</v>
      </c>
      <c r="J2" s="38">
        <v>53.3</v>
      </c>
      <c r="K2" s="38">
        <v>2.1389999999999998</v>
      </c>
      <c r="L2" s="38">
        <v>1</v>
      </c>
      <c r="M2" s="38">
        <v>0.14360000000000001</v>
      </c>
      <c r="N2" s="38" t="s">
        <v>23</v>
      </c>
      <c r="O2" s="38" t="s">
        <v>24</v>
      </c>
      <c r="P2" s="38" t="s">
        <v>25</v>
      </c>
      <c r="Q2" s="40">
        <f>EXP(F2)</f>
        <v>0.9549464627695462</v>
      </c>
      <c r="R2" s="41" t="str">
        <f>CONCATENATE("(",ROUNDDOWN(EXP(F2-1.95*G2),3)," - ",ROUNDUP(EXP(F2+1.95*G2),3),")")</f>
        <v>(0.941 - 0.969)</v>
      </c>
      <c r="S2" s="38">
        <v>1.4259999999999999</v>
      </c>
    </row>
    <row r="3" spans="1:19" x14ac:dyDescent="0.3">
      <c r="A3" s="38" t="s">
        <v>28</v>
      </c>
      <c r="B3" s="38">
        <v>1</v>
      </c>
      <c r="C3" s="38">
        <v>91706116</v>
      </c>
      <c r="D3" s="38" t="s">
        <v>21</v>
      </c>
      <c r="E3" s="38" t="s">
        <v>29</v>
      </c>
      <c r="F3" s="38">
        <v>0.1193</v>
      </c>
      <c r="G3" s="38">
        <v>1.7899999999999999E-2</v>
      </c>
      <c r="H3" s="39">
        <v>2.7139999999999999E-11</v>
      </c>
      <c r="I3" s="38" t="s">
        <v>30</v>
      </c>
      <c r="J3" s="38">
        <v>76.3</v>
      </c>
      <c r="K3" s="38">
        <v>4.2270000000000003</v>
      </c>
      <c r="L3" s="38">
        <v>1</v>
      </c>
      <c r="M3" s="38">
        <v>3.9780000000000003E-2</v>
      </c>
      <c r="N3" s="38" t="s">
        <v>31</v>
      </c>
      <c r="O3" s="38" t="s">
        <v>32</v>
      </c>
      <c r="P3" s="38" t="s">
        <v>33</v>
      </c>
      <c r="Q3" s="40">
        <f t="shared" ref="Q3:Q66" si="0">EXP(F3)</f>
        <v>1.1267078799555548</v>
      </c>
      <c r="R3" s="41" t="str">
        <f t="shared" ref="R3:R66" si="1">CONCATENATE("(",ROUNDDOWN(EXP(F3-1.95*G3),3)," - ",ROUNDUP(EXP(F3+1.95*G3),3),")")</f>
        <v>(1.088 - 1.167)</v>
      </c>
      <c r="S3" s="38">
        <v>3.1160000000000001</v>
      </c>
    </row>
    <row r="4" spans="1:19" x14ac:dyDescent="0.3">
      <c r="A4" s="38" t="s">
        <v>34</v>
      </c>
      <c r="B4" s="38">
        <v>1</v>
      </c>
      <c r="C4" s="38">
        <v>113761186</v>
      </c>
      <c r="D4" s="38" t="s">
        <v>35</v>
      </c>
      <c r="E4" s="38" t="s">
        <v>21</v>
      </c>
      <c r="F4" s="38">
        <v>4.6699999999999998E-2</v>
      </c>
      <c r="G4" s="38">
        <v>8.3000000000000001E-3</v>
      </c>
      <c r="H4" s="39">
        <v>1.852E-8</v>
      </c>
      <c r="I4" s="38" t="s">
        <v>30</v>
      </c>
      <c r="J4" s="38">
        <v>0</v>
      </c>
      <c r="K4" s="38">
        <v>0.45600000000000002</v>
      </c>
      <c r="L4" s="38">
        <v>1</v>
      </c>
      <c r="M4" s="38">
        <v>0.49940000000000001</v>
      </c>
      <c r="N4" s="38" t="s">
        <v>36</v>
      </c>
      <c r="O4" s="38" t="s">
        <v>37</v>
      </c>
      <c r="P4" s="38" t="s">
        <v>38</v>
      </c>
      <c r="Q4" s="40">
        <f t="shared" si="0"/>
        <v>1.047807619637706</v>
      </c>
      <c r="R4" s="41" t="str">
        <f t="shared" si="1"/>
        <v>(1.03 - 1.065)</v>
      </c>
      <c r="S4" s="38">
        <v>1.4710000000000001</v>
      </c>
    </row>
    <row r="5" spans="1:19" x14ac:dyDescent="0.3">
      <c r="A5" s="38" t="s">
        <v>39</v>
      </c>
      <c r="B5" s="38">
        <v>1</v>
      </c>
      <c r="C5" s="38">
        <v>152313385</v>
      </c>
      <c r="D5" s="38" t="s">
        <v>35</v>
      </c>
      <c r="E5" s="38" t="s">
        <v>29</v>
      </c>
      <c r="F5" s="38">
        <v>0.15959999999999999</v>
      </c>
      <c r="G5" s="38">
        <v>2.92E-2</v>
      </c>
      <c r="H5" s="39">
        <v>4.5750000000000003E-8</v>
      </c>
      <c r="I5" s="38" t="s">
        <v>30</v>
      </c>
      <c r="J5" s="38">
        <v>60.4</v>
      </c>
      <c r="K5" s="38">
        <v>2.5249999999999999</v>
      </c>
      <c r="L5" s="38">
        <v>1</v>
      </c>
      <c r="M5" s="38">
        <v>0.11210000000000001</v>
      </c>
      <c r="N5" s="38" t="s">
        <v>40</v>
      </c>
      <c r="O5" s="38" t="s">
        <v>41</v>
      </c>
      <c r="P5" s="38" t="s">
        <v>42</v>
      </c>
      <c r="Q5" s="40">
        <f t="shared" si="0"/>
        <v>1.173041560511767</v>
      </c>
      <c r="R5" s="41" t="str">
        <f t="shared" si="1"/>
        <v>(1.108 - 1.242)</v>
      </c>
      <c r="S5" s="38">
        <v>0.60399999999999998</v>
      </c>
    </row>
    <row r="6" spans="1:19" x14ac:dyDescent="0.3">
      <c r="A6" s="38" t="s">
        <v>45</v>
      </c>
      <c r="B6" s="38">
        <v>1</v>
      </c>
      <c r="C6" s="38">
        <v>167445635</v>
      </c>
      <c r="D6" s="38" t="s">
        <v>20</v>
      </c>
      <c r="E6" s="38" t="s">
        <v>21</v>
      </c>
      <c r="F6" s="38">
        <v>-4.2700000000000002E-2</v>
      </c>
      <c r="G6" s="38">
        <v>6.1000000000000004E-3</v>
      </c>
      <c r="H6" s="39">
        <v>3.5199999999999999E-12</v>
      </c>
      <c r="I6" s="38" t="s">
        <v>22</v>
      </c>
      <c r="J6" s="38">
        <v>0</v>
      </c>
      <c r="K6" s="38">
        <v>0.432</v>
      </c>
      <c r="L6" s="38">
        <v>1</v>
      </c>
      <c r="M6" s="38">
        <v>0.51090000000000002</v>
      </c>
      <c r="N6" s="38" t="s">
        <v>46</v>
      </c>
      <c r="O6" s="38" t="s">
        <v>47</v>
      </c>
      <c r="P6" s="38" t="s">
        <v>33</v>
      </c>
      <c r="Q6" s="40">
        <f t="shared" si="0"/>
        <v>0.95819880659437429</v>
      </c>
      <c r="R6" s="41" t="str">
        <f t="shared" si="1"/>
        <v>(0.946 - 0.97)</v>
      </c>
      <c r="S6" s="38">
        <v>0.56299999999999994</v>
      </c>
    </row>
    <row r="7" spans="1:19" x14ac:dyDescent="0.3">
      <c r="A7" s="38" t="s">
        <v>48</v>
      </c>
      <c r="B7" s="38">
        <v>1</v>
      </c>
      <c r="C7" s="38">
        <v>172776144</v>
      </c>
      <c r="D7" s="38" t="s">
        <v>20</v>
      </c>
      <c r="E7" s="38" t="s">
        <v>21</v>
      </c>
      <c r="F7" s="38">
        <v>3.9800000000000002E-2</v>
      </c>
      <c r="G7" s="38">
        <v>5.8999999999999999E-3</v>
      </c>
      <c r="H7" s="39">
        <v>1.257E-11</v>
      </c>
      <c r="I7" s="38" t="s">
        <v>30</v>
      </c>
      <c r="J7" s="38">
        <v>63.1</v>
      </c>
      <c r="K7" s="38">
        <v>2.7120000000000002</v>
      </c>
      <c r="L7" s="38">
        <v>1</v>
      </c>
      <c r="M7" s="38">
        <v>9.9599999999999994E-2</v>
      </c>
      <c r="N7" s="38" t="s">
        <v>49</v>
      </c>
      <c r="O7" s="38" t="s">
        <v>50</v>
      </c>
      <c r="P7" s="38" t="s">
        <v>33</v>
      </c>
      <c r="Q7" s="40">
        <f t="shared" si="0"/>
        <v>1.0406026328523776</v>
      </c>
      <c r="R7" s="41" t="str">
        <f t="shared" si="1"/>
        <v>(1.028 - 1.053)</v>
      </c>
      <c r="S7" s="38">
        <v>1.266</v>
      </c>
    </row>
    <row r="8" spans="1:19" x14ac:dyDescent="0.3">
      <c r="A8" s="38" t="s">
        <v>51</v>
      </c>
      <c r="B8" s="38">
        <v>1</v>
      </c>
      <c r="C8" s="38">
        <v>198776737</v>
      </c>
      <c r="D8" s="38" t="s">
        <v>20</v>
      </c>
      <c r="E8" s="38" t="s">
        <v>21</v>
      </c>
      <c r="F8" s="38">
        <v>5.4899999999999997E-2</v>
      </c>
      <c r="G8" s="38">
        <v>9.4000000000000004E-3</v>
      </c>
      <c r="H8" s="39">
        <v>4.6980000000000001E-9</v>
      </c>
      <c r="I8" s="38" t="s">
        <v>30</v>
      </c>
      <c r="J8" s="38">
        <v>0</v>
      </c>
      <c r="K8" s="38">
        <v>6.6000000000000003E-2</v>
      </c>
      <c r="L8" s="38">
        <v>1</v>
      </c>
      <c r="M8" s="38">
        <v>0.79749999999999999</v>
      </c>
      <c r="N8" s="38" t="s">
        <v>52</v>
      </c>
      <c r="O8" s="38" t="s">
        <v>53</v>
      </c>
      <c r="P8" s="38" t="s">
        <v>25</v>
      </c>
      <c r="Q8" s="40">
        <f t="shared" si="0"/>
        <v>1.0564349658965537</v>
      </c>
      <c r="R8" s="41" t="str">
        <f t="shared" si="1"/>
        <v>(1.037 - 1.076)</v>
      </c>
      <c r="S8" s="38">
        <v>0.70599999999999996</v>
      </c>
    </row>
    <row r="9" spans="1:19" x14ac:dyDescent="0.3">
      <c r="A9" s="38" t="s">
        <v>51</v>
      </c>
      <c r="B9" s="38">
        <v>1</v>
      </c>
      <c r="C9" s="38">
        <v>203090600</v>
      </c>
      <c r="D9" s="38" t="s">
        <v>20</v>
      </c>
      <c r="E9" s="38" t="s">
        <v>21</v>
      </c>
      <c r="F9" s="38">
        <v>-3.7699999999999997E-2</v>
      </c>
      <c r="G9" s="38">
        <v>6.1000000000000004E-3</v>
      </c>
      <c r="H9" s="39">
        <v>6.8459999999999999E-10</v>
      </c>
      <c r="I9" s="38" t="s">
        <v>22</v>
      </c>
      <c r="J9" s="38">
        <v>0</v>
      </c>
      <c r="K9" s="38">
        <v>0.184</v>
      </c>
      <c r="L9" s="38">
        <v>1</v>
      </c>
      <c r="M9" s="38">
        <v>0.66790000000000005</v>
      </c>
      <c r="N9" s="38" t="s">
        <v>54</v>
      </c>
      <c r="O9" s="38" t="s">
        <v>55</v>
      </c>
      <c r="P9" s="38" t="s">
        <v>38</v>
      </c>
      <c r="Q9" s="40">
        <f t="shared" si="0"/>
        <v>0.96300179809988173</v>
      </c>
      <c r="R9" s="41" t="str">
        <f t="shared" si="1"/>
        <v>(0.951 - 0.975)</v>
      </c>
      <c r="S9" s="38">
        <v>1.0289999999999999</v>
      </c>
    </row>
    <row r="10" spans="1:19" x14ac:dyDescent="0.3">
      <c r="A10" s="38" t="s">
        <v>57</v>
      </c>
      <c r="B10" s="38">
        <v>2</v>
      </c>
      <c r="C10" s="38">
        <v>8298563</v>
      </c>
      <c r="D10" s="38" t="s">
        <v>20</v>
      </c>
      <c r="E10" s="38" t="s">
        <v>21</v>
      </c>
      <c r="F10" s="38">
        <v>-4.1700000000000001E-2</v>
      </c>
      <c r="G10" s="38">
        <v>5.8999999999999999E-3</v>
      </c>
      <c r="H10" s="39">
        <v>2.1199999999999999E-12</v>
      </c>
      <c r="I10" s="38" t="s">
        <v>22</v>
      </c>
      <c r="J10" s="38">
        <v>75.3</v>
      </c>
      <c r="K10" s="38">
        <v>4.0510000000000002</v>
      </c>
      <c r="L10" s="38">
        <v>1</v>
      </c>
      <c r="M10" s="38">
        <v>4.4159999999999998E-2</v>
      </c>
      <c r="N10" s="38" t="s">
        <v>58</v>
      </c>
      <c r="O10" s="38" t="s">
        <v>59</v>
      </c>
      <c r="P10" s="38" t="s">
        <v>33</v>
      </c>
      <c r="Q10" s="40">
        <f t="shared" si="0"/>
        <v>0.95915748466011164</v>
      </c>
      <c r="R10" s="41" t="str">
        <f t="shared" si="1"/>
        <v>(0.948 - 0.971)</v>
      </c>
      <c r="S10" s="38">
        <v>1.119</v>
      </c>
    </row>
    <row r="11" spans="1:19" x14ac:dyDescent="0.3">
      <c r="A11" s="38" t="s">
        <v>60</v>
      </c>
      <c r="B11" s="38">
        <v>2</v>
      </c>
      <c r="C11" s="38">
        <v>102337753</v>
      </c>
      <c r="D11" s="38" t="s">
        <v>35</v>
      </c>
      <c r="E11" s="38" t="s">
        <v>29</v>
      </c>
      <c r="F11" s="38">
        <v>-0.1222</v>
      </c>
      <c r="G11" s="38">
        <v>8.0000000000000002E-3</v>
      </c>
      <c r="H11" s="39">
        <v>3.6950000000000002E-52</v>
      </c>
      <c r="I11" s="38" t="s">
        <v>22</v>
      </c>
      <c r="J11" s="38">
        <v>92</v>
      </c>
      <c r="K11" s="38">
        <v>12.526</v>
      </c>
      <c r="L11" s="38">
        <v>1</v>
      </c>
      <c r="M11" s="38">
        <v>4.013E-4</v>
      </c>
      <c r="N11" s="38" t="s">
        <v>61</v>
      </c>
      <c r="O11" s="38" t="s">
        <v>62</v>
      </c>
      <c r="P11" s="38" t="s">
        <v>33</v>
      </c>
      <c r="Q11" s="40">
        <f t="shared" si="0"/>
        <v>0.88497135653071379</v>
      </c>
      <c r="R11" s="41" t="str">
        <f t="shared" si="1"/>
        <v>(0.871 - 0.899)</v>
      </c>
      <c r="S11" s="38">
        <v>1.256</v>
      </c>
    </row>
    <row r="12" spans="1:19" x14ac:dyDescent="0.3">
      <c r="A12" s="38" t="s">
        <v>60</v>
      </c>
      <c r="B12" s="38">
        <v>2</v>
      </c>
      <c r="C12" s="38">
        <v>103155940</v>
      </c>
      <c r="D12" s="38" t="s">
        <v>20</v>
      </c>
      <c r="E12" s="38" t="s">
        <v>21</v>
      </c>
      <c r="F12" s="38">
        <v>-6.9900000000000004E-2</v>
      </c>
      <c r="G12" s="38">
        <v>1.12E-2</v>
      </c>
      <c r="H12" s="39">
        <v>4.9209999999999999E-10</v>
      </c>
      <c r="I12" s="38" t="s">
        <v>22</v>
      </c>
      <c r="J12" s="38">
        <v>0</v>
      </c>
      <c r="K12" s="38">
        <v>0.66100000000000003</v>
      </c>
      <c r="L12" s="38">
        <v>1</v>
      </c>
      <c r="M12" s="38">
        <v>0.4163</v>
      </c>
      <c r="N12" s="38" t="s">
        <v>63</v>
      </c>
      <c r="O12" s="38" t="s">
        <v>64</v>
      </c>
      <c r="P12" s="38" t="s">
        <v>33</v>
      </c>
      <c r="Q12" s="40">
        <f t="shared" si="0"/>
        <v>0.93248706395006331</v>
      </c>
      <c r="R12" s="41" t="str">
        <f t="shared" si="1"/>
        <v>(0.912 - 0.954)</v>
      </c>
      <c r="S12" s="38">
        <v>5.5670000000000002</v>
      </c>
    </row>
    <row r="13" spans="1:19" x14ac:dyDescent="0.3">
      <c r="A13" s="38" t="s">
        <v>65</v>
      </c>
      <c r="B13" s="38">
        <v>2</v>
      </c>
      <c r="C13" s="38">
        <v>111117122</v>
      </c>
      <c r="D13" s="38" t="s">
        <v>20</v>
      </c>
      <c r="E13" s="38" t="s">
        <v>29</v>
      </c>
      <c r="F13" s="38">
        <v>9.5200000000000007E-2</v>
      </c>
      <c r="G13" s="38">
        <v>8.9999999999999993E-3</v>
      </c>
      <c r="H13" s="39">
        <v>4.1760000000000001E-26</v>
      </c>
      <c r="I13" s="38" t="s">
        <v>30</v>
      </c>
      <c r="J13" s="38">
        <v>0</v>
      </c>
      <c r="K13" s="38">
        <v>6.6000000000000003E-2</v>
      </c>
      <c r="L13" s="38">
        <v>1</v>
      </c>
      <c r="M13" s="38">
        <v>0.79679999999999995</v>
      </c>
      <c r="N13" s="38" t="s">
        <v>66</v>
      </c>
      <c r="O13" s="38" t="s">
        <v>67</v>
      </c>
      <c r="P13" s="38" t="s">
        <v>33</v>
      </c>
      <c r="Q13" s="40">
        <f t="shared" si="0"/>
        <v>1.0998788088917715</v>
      </c>
      <c r="R13" s="41" t="str">
        <f t="shared" si="1"/>
        <v>(1.08 - 1.12)</v>
      </c>
      <c r="S13" s="38">
        <v>0.97099999999999997</v>
      </c>
    </row>
    <row r="14" spans="1:19" x14ac:dyDescent="0.3">
      <c r="A14" s="38" t="s">
        <v>68</v>
      </c>
      <c r="B14" s="38">
        <v>2</v>
      </c>
      <c r="C14" s="38">
        <v>241759225</v>
      </c>
      <c r="D14" s="38" t="s">
        <v>35</v>
      </c>
      <c r="E14" s="38" t="s">
        <v>29</v>
      </c>
      <c r="F14" s="38">
        <v>-8.4199999999999997E-2</v>
      </c>
      <c r="G14" s="38">
        <v>6.7999999999999996E-3</v>
      </c>
      <c r="H14" s="39">
        <v>1.041E-35</v>
      </c>
      <c r="I14" s="38" t="s">
        <v>22</v>
      </c>
      <c r="J14" s="38">
        <v>64.8</v>
      </c>
      <c r="K14" s="38">
        <v>2.8380000000000001</v>
      </c>
      <c r="L14" s="38">
        <v>1</v>
      </c>
      <c r="M14" s="38">
        <v>9.2060000000000003E-2</v>
      </c>
      <c r="N14" s="38" t="s">
        <v>69</v>
      </c>
      <c r="O14" s="38" t="s">
        <v>70</v>
      </c>
      <c r="P14" s="38" t="s">
        <v>33</v>
      </c>
      <c r="Q14" s="40">
        <f t="shared" si="0"/>
        <v>0.91924738823130492</v>
      </c>
      <c r="R14" s="41" t="str">
        <f t="shared" si="1"/>
        <v>(0.907 - 0.932)</v>
      </c>
      <c r="S14" s="38">
        <v>0.83499999999999996</v>
      </c>
    </row>
    <row r="15" spans="1:19" x14ac:dyDescent="0.3">
      <c r="A15" s="38" t="s">
        <v>71</v>
      </c>
      <c r="B15" s="38">
        <v>3</v>
      </c>
      <c r="C15" s="38">
        <v>10467515</v>
      </c>
      <c r="D15" s="38" t="s">
        <v>21</v>
      </c>
      <c r="E15" s="38" t="s">
        <v>29</v>
      </c>
      <c r="F15" s="38">
        <v>-3.4000000000000002E-2</v>
      </c>
      <c r="G15" s="38">
        <v>6.0000000000000001E-3</v>
      </c>
      <c r="H15" s="39">
        <v>1.7369999999999999E-8</v>
      </c>
      <c r="I15" s="38" t="s">
        <v>22</v>
      </c>
      <c r="J15" s="38">
        <v>0</v>
      </c>
      <c r="K15" s="38">
        <v>3.1E-2</v>
      </c>
      <c r="L15" s="38">
        <v>1</v>
      </c>
      <c r="M15" s="38">
        <v>0.86070000000000002</v>
      </c>
      <c r="N15" s="38" t="s">
        <v>72</v>
      </c>
      <c r="O15" s="38" t="s">
        <v>73</v>
      </c>
      <c r="P15" s="38" t="s">
        <v>33</v>
      </c>
      <c r="Q15" s="40">
        <f t="shared" si="0"/>
        <v>0.96657150463750663</v>
      </c>
      <c r="R15" s="41" t="str">
        <f t="shared" si="1"/>
        <v>(0.955 - 0.978)</v>
      </c>
      <c r="S15" s="38">
        <v>0.93200000000000005</v>
      </c>
    </row>
    <row r="16" spans="1:19" x14ac:dyDescent="0.3">
      <c r="A16" s="38" t="s">
        <v>74</v>
      </c>
      <c r="B16" s="38">
        <v>3</v>
      </c>
      <c r="C16" s="38">
        <v>12255041</v>
      </c>
      <c r="D16" s="38" t="s">
        <v>35</v>
      </c>
      <c r="E16" s="38" t="s">
        <v>29</v>
      </c>
      <c r="F16" s="38">
        <v>5.2200000000000003E-2</v>
      </c>
      <c r="G16" s="38">
        <v>8.0999999999999996E-3</v>
      </c>
      <c r="H16" s="39">
        <v>1.281E-10</v>
      </c>
      <c r="I16" s="38" t="s">
        <v>30</v>
      </c>
      <c r="J16" s="38">
        <v>0</v>
      </c>
      <c r="K16" s="38">
        <v>0.20499999999999999</v>
      </c>
      <c r="L16" s="38">
        <v>1</v>
      </c>
      <c r="M16" s="38">
        <v>0.65100000000000002</v>
      </c>
      <c r="N16" s="38" t="s">
        <v>75</v>
      </c>
      <c r="O16" s="38" t="s">
        <v>76</v>
      </c>
      <c r="P16" s="38" t="s">
        <v>77</v>
      </c>
      <c r="Q16" s="40">
        <f t="shared" si="0"/>
        <v>1.0535864387307869</v>
      </c>
      <c r="R16" s="41" t="str">
        <f t="shared" si="1"/>
        <v>(1.037 - 1.071)</v>
      </c>
      <c r="S16" s="38">
        <v>0.97899999999999998</v>
      </c>
    </row>
    <row r="17" spans="1:19" x14ac:dyDescent="0.3">
      <c r="A17" s="38" t="s">
        <v>78</v>
      </c>
      <c r="B17" s="38">
        <v>3</v>
      </c>
      <c r="C17" s="38">
        <v>33006170</v>
      </c>
      <c r="D17" s="38" t="s">
        <v>20</v>
      </c>
      <c r="E17" s="38" t="s">
        <v>29</v>
      </c>
      <c r="F17" s="38">
        <v>4.5699999999999998E-2</v>
      </c>
      <c r="G17" s="38">
        <v>5.7999999999999996E-3</v>
      </c>
      <c r="H17" s="39">
        <v>3.5780000000000002E-15</v>
      </c>
      <c r="I17" s="38" t="s">
        <v>30</v>
      </c>
      <c r="J17" s="38">
        <v>55.4</v>
      </c>
      <c r="K17" s="38">
        <v>2.2400000000000002</v>
      </c>
      <c r="L17" s="38">
        <v>1</v>
      </c>
      <c r="M17" s="38">
        <v>0.13439999999999999</v>
      </c>
      <c r="N17" s="38" t="s">
        <v>79</v>
      </c>
      <c r="O17" s="38" t="s">
        <v>80</v>
      </c>
      <c r="P17" s="38" t="s">
        <v>33</v>
      </c>
      <c r="Q17" s="40">
        <f t="shared" si="0"/>
        <v>1.0467603357472872</v>
      </c>
      <c r="R17" s="41" t="str">
        <f t="shared" si="1"/>
        <v>(1.034 - 1.059)</v>
      </c>
      <c r="S17" s="38">
        <v>0.85499999999999998</v>
      </c>
    </row>
    <row r="18" spans="1:19" x14ac:dyDescent="0.3">
      <c r="A18" s="38" t="s">
        <v>81</v>
      </c>
      <c r="B18" s="38">
        <v>3</v>
      </c>
      <c r="C18" s="38">
        <v>50161104</v>
      </c>
      <c r="D18" s="38" t="s">
        <v>35</v>
      </c>
      <c r="E18" s="38" t="s">
        <v>29</v>
      </c>
      <c r="F18" s="38">
        <v>3.3000000000000002E-2</v>
      </c>
      <c r="G18" s="38">
        <v>5.7000000000000002E-3</v>
      </c>
      <c r="H18" s="39">
        <v>6.4229999999999998E-9</v>
      </c>
      <c r="I18" s="38" t="s">
        <v>30</v>
      </c>
      <c r="J18" s="38">
        <v>0</v>
      </c>
      <c r="K18" s="38">
        <v>0.35099999999999998</v>
      </c>
      <c r="L18" s="38">
        <v>1</v>
      </c>
      <c r="M18" s="38">
        <v>0.55359999999999998</v>
      </c>
      <c r="N18" s="38" t="s">
        <v>82</v>
      </c>
      <c r="O18" s="38" t="s">
        <v>83</v>
      </c>
      <c r="P18" s="38" t="s">
        <v>33</v>
      </c>
      <c r="Q18" s="40">
        <f t="shared" si="0"/>
        <v>1.0335505392413056</v>
      </c>
      <c r="R18" s="41" t="str">
        <f t="shared" si="1"/>
        <v>(1.022 - 1.046)</v>
      </c>
      <c r="S18" s="38">
        <v>1.131</v>
      </c>
    </row>
    <row r="19" spans="1:19" x14ac:dyDescent="0.3">
      <c r="A19" s="38" t="s">
        <v>84</v>
      </c>
      <c r="B19" s="38">
        <v>3</v>
      </c>
      <c r="C19" s="38">
        <v>128229306</v>
      </c>
      <c r="D19" s="38" t="s">
        <v>20</v>
      </c>
      <c r="E19" s="38" t="s">
        <v>21</v>
      </c>
      <c r="F19" s="38">
        <v>-4.24E-2</v>
      </c>
      <c r="G19" s="38">
        <v>6.3E-3</v>
      </c>
      <c r="H19" s="39">
        <v>1.8830000000000001E-11</v>
      </c>
      <c r="I19" s="38" t="s">
        <v>22</v>
      </c>
      <c r="J19" s="38">
        <v>46.6</v>
      </c>
      <c r="K19" s="38">
        <v>1.873</v>
      </c>
      <c r="L19" s="38">
        <v>1</v>
      </c>
      <c r="M19" s="38">
        <v>0.1711</v>
      </c>
      <c r="N19" s="38" t="s">
        <v>85</v>
      </c>
      <c r="O19" s="38" t="s">
        <v>86</v>
      </c>
      <c r="P19" s="38" t="s">
        <v>33</v>
      </c>
      <c r="Q19" s="40">
        <f t="shared" si="0"/>
        <v>0.9584863093596111</v>
      </c>
      <c r="R19" s="41" t="str">
        <f t="shared" si="1"/>
        <v>(0.946 - 0.971)</v>
      </c>
      <c r="S19" s="38">
        <v>0.98699999999999999</v>
      </c>
    </row>
    <row r="20" spans="1:19" x14ac:dyDescent="0.3">
      <c r="A20" s="38" t="s">
        <v>87</v>
      </c>
      <c r="B20" s="38">
        <v>3</v>
      </c>
      <c r="C20" s="38">
        <v>188723373</v>
      </c>
      <c r="D20" s="38" t="s">
        <v>20</v>
      </c>
      <c r="E20" s="38" t="s">
        <v>21</v>
      </c>
      <c r="F20" s="38">
        <v>4.2700000000000002E-2</v>
      </c>
      <c r="G20" s="38">
        <v>6.4999999999999997E-3</v>
      </c>
      <c r="H20" s="39">
        <v>4.0219999999999998E-11</v>
      </c>
      <c r="I20" s="38" t="s">
        <v>30</v>
      </c>
      <c r="J20" s="38">
        <v>0</v>
      </c>
      <c r="K20" s="38">
        <v>3.5999999999999997E-2</v>
      </c>
      <c r="L20" s="38">
        <v>1</v>
      </c>
      <c r="M20" s="38">
        <v>0.8488</v>
      </c>
      <c r="N20" s="38" t="s">
        <v>88</v>
      </c>
      <c r="O20" s="38" t="s">
        <v>89</v>
      </c>
      <c r="P20" s="38" t="s">
        <v>33</v>
      </c>
      <c r="Q20" s="40">
        <f t="shared" si="0"/>
        <v>1.0436247604546653</v>
      </c>
      <c r="R20" s="41" t="str">
        <f t="shared" si="1"/>
        <v>(1.03 - 1.057)</v>
      </c>
      <c r="S20" s="38">
        <v>0.63600000000000001</v>
      </c>
    </row>
    <row r="21" spans="1:19" x14ac:dyDescent="0.3">
      <c r="A21" s="38" t="s">
        <v>90</v>
      </c>
      <c r="B21" s="38">
        <v>3</v>
      </c>
      <c r="C21" s="38">
        <v>193831619</v>
      </c>
      <c r="D21" s="38" t="s">
        <v>20</v>
      </c>
      <c r="E21" s="38" t="s">
        <v>21</v>
      </c>
      <c r="F21" s="38">
        <v>-3.6999999999999998E-2</v>
      </c>
      <c r="G21" s="38">
        <v>5.7999999999999996E-3</v>
      </c>
      <c r="H21" s="39">
        <v>1.307E-10</v>
      </c>
      <c r="I21" s="38" t="s">
        <v>22</v>
      </c>
      <c r="J21" s="38">
        <v>0</v>
      </c>
      <c r="K21" s="38">
        <v>0.53400000000000003</v>
      </c>
      <c r="L21" s="38">
        <v>1</v>
      </c>
      <c r="M21" s="38">
        <v>0.46510000000000001</v>
      </c>
      <c r="N21" s="38" t="s">
        <v>91</v>
      </c>
      <c r="O21" s="38" t="s">
        <v>92</v>
      </c>
      <c r="P21" s="38" t="s">
        <v>25</v>
      </c>
      <c r="Q21" s="40">
        <f t="shared" si="0"/>
        <v>0.9636761353490535</v>
      </c>
      <c r="R21" s="41" t="str">
        <f t="shared" si="1"/>
        <v>(0.952 - 0.975)</v>
      </c>
      <c r="S21" s="38">
        <v>0.92200000000000004</v>
      </c>
    </row>
    <row r="22" spans="1:19" x14ac:dyDescent="0.3">
      <c r="A22" s="38" t="s">
        <v>90</v>
      </c>
      <c r="B22" s="38">
        <v>3</v>
      </c>
      <c r="C22" s="38">
        <v>196632439</v>
      </c>
      <c r="D22" s="38" t="s">
        <v>35</v>
      </c>
      <c r="E22" s="38" t="s">
        <v>29</v>
      </c>
      <c r="F22" s="38">
        <v>-3.5999999999999997E-2</v>
      </c>
      <c r="G22" s="38">
        <v>6.0000000000000001E-3</v>
      </c>
      <c r="H22" s="39">
        <v>1.7120000000000001E-9</v>
      </c>
      <c r="I22" s="38" t="s">
        <v>22</v>
      </c>
      <c r="J22" s="38">
        <v>31.3</v>
      </c>
      <c r="K22" s="38">
        <v>1.4550000000000001</v>
      </c>
      <c r="L22" s="38">
        <v>1</v>
      </c>
      <c r="M22" s="38">
        <v>0.2276</v>
      </c>
      <c r="N22" s="38" t="s">
        <v>93</v>
      </c>
      <c r="O22" s="38" t="s">
        <v>94</v>
      </c>
      <c r="P22" s="38" t="s">
        <v>95</v>
      </c>
      <c r="Q22" s="40">
        <f t="shared" si="0"/>
        <v>0.96464029348312308</v>
      </c>
      <c r="R22" s="41" t="str">
        <f t="shared" si="1"/>
        <v>(0.953 - 0.976)</v>
      </c>
      <c r="S22" s="38">
        <v>0.96899999999999997</v>
      </c>
    </row>
    <row r="23" spans="1:19" x14ac:dyDescent="0.3">
      <c r="A23" s="38" t="s">
        <v>96</v>
      </c>
      <c r="B23" s="38">
        <v>4</v>
      </c>
      <c r="C23" s="38">
        <v>38797027</v>
      </c>
      <c r="D23" s="38" t="s">
        <v>35</v>
      </c>
      <c r="E23" s="38" t="s">
        <v>21</v>
      </c>
      <c r="F23" s="38">
        <v>-5.0500000000000003E-2</v>
      </c>
      <c r="G23" s="38">
        <v>7.4000000000000003E-3</v>
      </c>
      <c r="H23" s="39">
        <v>9.4410000000000007E-12</v>
      </c>
      <c r="I23" s="38" t="s">
        <v>22</v>
      </c>
      <c r="J23" s="38">
        <v>0</v>
      </c>
      <c r="K23" s="38">
        <v>0.754</v>
      </c>
      <c r="L23" s="38">
        <v>1</v>
      </c>
      <c r="M23" s="38">
        <v>0.38529999999999998</v>
      </c>
      <c r="N23" s="38" t="s">
        <v>97</v>
      </c>
      <c r="O23" s="38" t="s">
        <v>98</v>
      </c>
      <c r="P23" s="38" t="s">
        <v>99</v>
      </c>
      <c r="Q23" s="40">
        <f t="shared" si="0"/>
        <v>0.95075392867232689</v>
      </c>
      <c r="R23" s="41" t="str">
        <f t="shared" si="1"/>
        <v>(0.937 - 0.965)</v>
      </c>
      <c r="S23" s="38">
        <v>0.46300000000000002</v>
      </c>
    </row>
    <row r="24" spans="1:19" x14ac:dyDescent="0.3">
      <c r="A24" s="38" t="s">
        <v>100</v>
      </c>
      <c r="B24" s="38">
        <v>4</v>
      </c>
      <c r="C24" s="38">
        <v>105897896</v>
      </c>
      <c r="D24" s="38" t="s">
        <v>35</v>
      </c>
      <c r="E24" s="38" t="s">
        <v>29</v>
      </c>
      <c r="F24" s="38">
        <v>5.0200000000000002E-2</v>
      </c>
      <c r="G24" s="38">
        <v>6.4000000000000003E-3</v>
      </c>
      <c r="H24" s="39">
        <v>4.625E-15</v>
      </c>
      <c r="I24" s="38" t="s">
        <v>30</v>
      </c>
      <c r="J24" s="38">
        <v>0</v>
      </c>
      <c r="K24" s="38">
        <v>0.23200000000000001</v>
      </c>
      <c r="L24" s="38">
        <v>1</v>
      </c>
      <c r="M24" s="38">
        <v>0.63</v>
      </c>
      <c r="N24" s="38" t="s">
        <v>101</v>
      </c>
      <c r="O24" s="38" t="s">
        <v>102</v>
      </c>
      <c r="P24" s="38" t="s">
        <v>103</v>
      </c>
      <c r="Q24" s="40">
        <f t="shared" si="0"/>
        <v>1.051481371622123</v>
      </c>
      <c r="R24" s="41" t="str">
        <f t="shared" si="1"/>
        <v>(1.038 - 1.065)</v>
      </c>
      <c r="S24" s="38">
        <v>1.0509999999999999</v>
      </c>
    </row>
    <row r="25" spans="1:19" x14ac:dyDescent="0.3">
      <c r="A25" s="38" t="s">
        <v>104</v>
      </c>
      <c r="B25" s="38">
        <v>4</v>
      </c>
      <c r="C25" s="38">
        <v>122307977</v>
      </c>
      <c r="D25" s="38" t="s">
        <v>20</v>
      </c>
      <c r="E25" s="38" t="s">
        <v>21</v>
      </c>
      <c r="F25" s="38">
        <v>-4.1799999999999997E-2</v>
      </c>
      <c r="G25" s="38">
        <v>6.1000000000000004E-3</v>
      </c>
      <c r="H25" s="39">
        <v>6.0089999999999999E-12</v>
      </c>
      <c r="I25" s="38" t="s">
        <v>22</v>
      </c>
      <c r="J25" s="38">
        <v>81.5</v>
      </c>
      <c r="K25" s="38">
        <v>5.3949999999999996</v>
      </c>
      <c r="L25" s="38">
        <v>1</v>
      </c>
      <c r="M25" s="38">
        <v>2.0199999999999999E-2</v>
      </c>
      <c r="N25" s="38" t="s">
        <v>105</v>
      </c>
      <c r="O25" s="38" t="s">
        <v>106</v>
      </c>
      <c r="P25" s="38" t="s">
        <v>107</v>
      </c>
      <c r="Q25" s="40">
        <f t="shared" si="0"/>
        <v>0.95906157370727319</v>
      </c>
      <c r="R25" s="41" t="str">
        <f t="shared" si="1"/>
        <v>(0.947 - 0.971)</v>
      </c>
      <c r="S25" s="38">
        <v>0.98399999999999999</v>
      </c>
    </row>
    <row r="26" spans="1:19" x14ac:dyDescent="0.3">
      <c r="A26" s="38" t="s">
        <v>108</v>
      </c>
      <c r="B26" s="38">
        <v>4</v>
      </c>
      <c r="C26" s="38">
        <v>123755424</v>
      </c>
      <c r="D26" s="38" t="s">
        <v>35</v>
      </c>
      <c r="E26" s="38" t="s">
        <v>20</v>
      </c>
      <c r="F26" s="38">
        <v>-4.5199999999999997E-2</v>
      </c>
      <c r="G26" s="38">
        <v>8.0000000000000002E-3</v>
      </c>
      <c r="H26" s="39">
        <v>1.707E-8</v>
      </c>
      <c r="I26" s="38" t="s">
        <v>22</v>
      </c>
      <c r="J26" s="38">
        <v>0</v>
      </c>
      <c r="K26" s="38">
        <v>2.4E-2</v>
      </c>
      <c r="L26" s="38">
        <v>1</v>
      </c>
      <c r="M26" s="38">
        <v>0.87580000000000002</v>
      </c>
      <c r="N26" s="38" t="s">
        <v>109</v>
      </c>
      <c r="O26" s="38" t="s">
        <v>110</v>
      </c>
      <c r="P26" s="38" t="s">
        <v>33</v>
      </c>
      <c r="Q26" s="40">
        <f t="shared" si="0"/>
        <v>0.95580630145540835</v>
      </c>
      <c r="R26" s="41" t="str">
        <f t="shared" si="1"/>
        <v>(0.941 - 0.971)</v>
      </c>
      <c r="S26" s="38">
        <v>0.97</v>
      </c>
    </row>
    <row r="27" spans="1:19" x14ac:dyDescent="0.3">
      <c r="A27" s="38" t="s">
        <v>112</v>
      </c>
      <c r="B27" s="38">
        <v>4</v>
      </c>
      <c r="C27" s="38">
        <v>144513592</v>
      </c>
      <c r="D27" s="38" t="s">
        <v>35</v>
      </c>
      <c r="E27" s="38" t="s">
        <v>29</v>
      </c>
      <c r="F27" s="38">
        <v>3.5000000000000003E-2</v>
      </c>
      <c r="G27" s="38">
        <v>5.7000000000000002E-3</v>
      </c>
      <c r="H27" s="39">
        <v>7.6439999999999997E-10</v>
      </c>
      <c r="I27" s="38" t="s">
        <v>30</v>
      </c>
      <c r="J27" s="38">
        <v>0</v>
      </c>
      <c r="K27" s="38">
        <v>1.2E-2</v>
      </c>
      <c r="L27" s="38">
        <v>1</v>
      </c>
      <c r="M27" s="38">
        <v>0.91420000000000001</v>
      </c>
      <c r="N27" s="38" t="s">
        <v>113</v>
      </c>
      <c r="O27" s="38" t="s">
        <v>114</v>
      </c>
      <c r="P27" s="38" t="s">
        <v>33</v>
      </c>
      <c r="Q27" s="40">
        <f t="shared" si="0"/>
        <v>1.0356197087996233</v>
      </c>
      <c r="R27" s="41" t="str">
        <f t="shared" si="1"/>
        <v>(1.024 - 1.048)</v>
      </c>
      <c r="S27" s="38">
        <v>1.3009999999999999</v>
      </c>
    </row>
    <row r="28" spans="1:19" x14ac:dyDescent="0.3">
      <c r="A28" s="38" t="s">
        <v>115</v>
      </c>
      <c r="B28" s="38">
        <v>5</v>
      </c>
      <c r="C28" s="38">
        <v>14610200</v>
      </c>
      <c r="D28" s="38" t="s">
        <v>21</v>
      </c>
      <c r="E28" s="38" t="s">
        <v>29</v>
      </c>
      <c r="F28" s="38">
        <v>-5.7700000000000001E-2</v>
      </c>
      <c r="G28" s="38">
        <v>9.1999999999999998E-3</v>
      </c>
      <c r="H28" s="39">
        <v>3.123E-10</v>
      </c>
      <c r="I28" s="38" t="s">
        <v>22</v>
      </c>
      <c r="J28" s="38">
        <v>47.4</v>
      </c>
      <c r="K28" s="38">
        <v>1.9019999999999999</v>
      </c>
      <c r="L28" s="38">
        <v>1</v>
      </c>
      <c r="M28" s="38">
        <v>0.16789999999999999</v>
      </c>
      <c r="N28" s="38" t="s">
        <v>116</v>
      </c>
      <c r="O28" s="38" t="s">
        <v>117</v>
      </c>
      <c r="P28" s="38" t="s">
        <v>99</v>
      </c>
      <c r="Q28" s="40">
        <f t="shared" si="0"/>
        <v>0.94393308488952388</v>
      </c>
      <c r="R28" s="41" t="str">
        <f t="shared" si="1"/>
        <v>(0.927 - 0.962)</v>
      </c>
      <c r="S28" s="38">
        <v>1.7609999999999999</v>
      </c>
    </row>
    <row r="29" spans="1:19" x14ac:dyDescent="0.3">
      <c r="A29" s="38" t="s">
        <v>118</v>
      </c>
      <c r="B29" s="38">
        <v>5</v>
      </c>
      <c r="C29" s="38">
        <v>35837132</v>
      </c>
      <c r="D29" s="38" t="s">
        <v>35</v>
      </c>
      <c r="E29" s="38" t="s">
        <v>29</v>
      </c>
      <c r="F29" s="38">
        <v>-4.6600000000000003E-2</v>
      </c>
      <c r="G29" s="38">
        <v>5.7999999999999996E-3</v>
      </c>
      <c r="H29" s="39">
        <v>1.5249999999999999E-15</v>
      </c>
      <c r="I29" s="38" t="s">
        <v>22</v>
      </c>
      <c r="J29" s="38">
        <v>0</v>
      </c>
      <c r="K29" s="38">
        <v>0.17100000000000001</v>
      </c>
      <c r="L29" s="38">
        <v>1</v>
      </c>
      <c r="M29" s="38">
        <v>0.67900000000000005</v>
      </c>
      <c r="N29" s="38" t="s">
        <v>119</v>
      </c>
      <c r="O29" s="38" t="s">
        <v>120</v>
      </c>
      <c r="P29" s="38" t="s">
        <v>121</v>
      </c>
      <c r="Q29" s="40">
        <f t="shared" si="0"/>
        <v>0.95446910888657699</v>
      </c>
      <c r="R29" s="41" t="str">
        <f t="shared" si="1"/>
        <v>(0.943 - 0.966)</v>
      </c>
      <c r="S29" s="38">
        <v>1.2090000000000001</v>
      </c>
    </row>
    <row r="30" spans="1:19" x14ac:dyDescent="0.3">
      <c r="A30" s="38" t="s">
        <v>122</v>
      </c>
      <c r="B30" s="38">
        <v>5</v>
      </c>
      <c r="C30" s="38">
        <v>111066174</v>
      </c>
      <c r="D30" s="38" t="s">
        <v>20</v>
      </c>
      <c r="E30" s="38" t="s">
        <v>21</v>
      </c>
      <c r="F30" s="38">
        <v>-0.10489999999999999</v>
      </c>
      <c r="G30" s="38">
        <v>6.6E-3</v>
      </c>
      <c r="H30" s="39">
        <v>1.383E-56</v>
      </c>
      <c r="I30" s="38" t="s">
        <v>22</v>
      </c>
      <c r="J30" s="38">
        <v>0</v>
      </c>
      <c r="K30" s="38">
        <v>0.76600000000000001</v>
      </c>
      <c r="L30" s="38">
        <v>1</v>
      </c>
      <c r="M30" s="38">
        <v>0.38159999999999999</v>
      </c>
      <c r="N30" s="38" t="s">
        <v>123</v>
      </c>
      <c r="O30" s="38" t="s">
        <v>124</v>
      </c>
      <c r="P30" s="38" t="s">
        <v>38</v>
      </c>
      <c r="Q30" s="40">
        <f t="shared" si="0"/>
        <v>0.90041455954029692</v>
      </c>
      <c r="R30" s="41" t="str">
        <f t="shared" si="1"/>
        <v>(0.888 - 0.913)</v>
      </c>
      <c r="S30" s="38">
        <v>1.0369999999999999</v>
      </c>
    </row>
    <row r="31" spans="1:19" x14ac:dyDescent="0.3">
      <c r="A31" s="38" t="s">
        <v>125</v>
      </c>
      <c r="B31" s="38">
        <v>5</v>
      </c>
      <c r="C31" s="38">
        <v>119355086</v>
      </c>
      <c r="D31" s="38" t="s">
        <v>21</v>
      </c>
      <c r="E31" s="38" t="s">
        <v>29</v>
      </c>
      <c r="F31" s="38">
        <v>-3.56E-2</v>
      </c>
      <c r="G31" s="38">
        <v>5.8999999999999999E-3</v>
      </c>
      <c r="H31" s="39">
        <v>1.2159999999999999E-9</v>
      </c>
      <c r="I31" s="38" t="s">
        <v>22</v>
      </c>
      <c r="J31" s="38">
        <v>34.799999999999997</v>
      </c>
      <c r="K31" s="38">
        <v>1.534</v>
      </c>
      <c r="L31" s="38">
        <v>1</v>
      </c>
      <c r="M31" s="38">
        <v>0.21540000000000001</v>
      </c>
      <c r="N31" s="38" t="s">
        <v>126</v>
      </c>
      <c r="O31" s="38" t="s">
        <v>127</v>
      </c>
      <c r="P31" s="38" t="s">
        <v>128</v>
      </c>
      <c r="Q31" s="40">
        <f t="shared" si="0"/>
        <v>0.96502622678203032</v>
      </c>
      <c r="R31" s="41" t="str">
        <f t="shared" si="1"/>
        <v>(0.953 - 0.977)</v>
      </c>
      <c r="S31" s="38">
        <v>0.71499999999999997</v>
      </c>
    </row>
    <row r="32" spans="1:19" x14ac:dyDescent="0.3">
      <c r="A32" s="38" t="s">
        <v>129</v>
      </c>
      <c r="B32" s="38">
        <v>5</v>
      </c>
      <c r="C32" s="38">
        <v>132451445</v>
      </c>
      <c r="D32" s="38" t="s">
        <v>35</v>
      </c>
      <c r="E32" s="38" t="s">
        <v>29</v>
      </c>
      <c r="F32" s="38">
        <v>-7.4999999999999997E-2</v>
      </c>
      <c r="G32" s="38">
        <v>5.8999999999999999E-3</v>
      </c>
      <c r="H32" s="39">
        <v>1.261E-36</v>
      </c>
      <c r="I32" s="38" t="s">
        <v>22</v>
      </c>
      <c r="J32" s="38">
        <v>80.8</v>
      </c>
      <c r="K32" s="38">
        <v>5.2089999999999996</v>
      </c>
      <c r="L32" s="38">
        <v>1</v>
      </c>
      <c r="M32" s="38">
        <v>2.247E-2</v>
      </c>
      <c r="N32" s="38" t="s">
        <v>130</v>
      </c>
      <c r="O32" s="38" t="s">
        <v>131</v>
      </c>
      <c r="P32" s="38" t="s">
        <v>33</v>
      </c>
      <c r="Q32" s="40">
        <f t="shared" si="0"/>
        <v>0.92774348632855286</v>
      </c>
      <c r="R32" s="41" t="str">
        <f t="shared" si="1"/>
        <v>(0.917 - 0.939)</v>
      </c>
      <c r="S32" s="38">
        <v>1.1759999999999999</v>
      </c>
    </row>
    <row r="33" spans="1:19" x14ac:dyDescent="0.3">
      <c r="A33" s="38" t="s">
        <v>129</v>
      </c>
      <c r="B33" s="38">
        <v>5</v>
      </c>
      <c r="C33" s="38">
        <v>134115992</v>
      </c>
      <c r="D33" s="38" t="s">
        <v>35</v>
      </c>
      <c r="E33" s="38" t="s">
        <v>21</v>
      </c>
      <c r="F33" s="38">
        <v>5.7099999999999998E-2</v>
      </c>
      <c r="G33" s="38">
        <v>9.1000000000000004E-3</v>
      </c>
      <c r="H33" s="39">
        <v>2.9350000000000002E-10</v>
      </c>
      <c r="I33" s="38" t="s">
        <v>30</v>
      </c>
      <c r="J33" s="38">
        <v>0</v>
      </c>
      <c r="K33" s="38">
        <v>4.0000000000000001E-3</v>
      </c>
      <c r="L33" s="38">
        <v>1</v>
      </c>
      <c r="M33" s="38">
        <v>0.94769999999999999</v>
      </c>
      <c r="N33" s="38" t="s">
        <v>132</v>
      </c>
      <c r="O33" s="38" t="s">
        <v>133</v>
      </c>
      <c r="P33" s="38" t="s">
        <v>99</v>
      </c>
      <c r="Q33" s="40">
        <f t="shared" si="0"/>
        <v>1.0587616812699951</v>
      </c>
      <c r="R33" s="41" t="str">
        <f t="shared" si="1"/>
        <v>(1.04 - 1.078)</v>
      </c>
      <c r="S33" s="38">
        <v>1.0129999999999999</v>
      </c>
    </row>
    <row r="34" spans="1:19" x14ac:dyDescent="0.3">
      <c r="A34" s="38" t="s">
        <v>134</v>
      </c>
      <c r="B34" s="38">
        <v>5</v>
      </c>
      <c r="C34" s="38">
        <v>142171888</v>
      </c>
      <c r="D34" s="38" t="s">
        <v>35</v>
      </c>
      <c r="E34" s="38" t="s">
        <v>29</v>
      </c>
      <c r="F34" s="38">
        <v>4.8899999999999999E-2</v>
      </c>
      <c r="G34" s="38">
        <v>6.4000000000000003E-3</v>
      </c>
      <c r="H34" s="39">
        <v>2.1510000000000001E-14</v>
      </c>
      <c r="I34" s="38" t="s">
        <v>30</v>
      </c>
      <c r="J34" s="38">
        <v>0</v>
      </c>
      <c r="K34" s="38">
        <v>0.23100000000000001</v>
      </c>
      <c r="L34" s="38">
        <v>1</v>
      </c>
      <c r="M34" s="38">
        <v>0.63090000000000002</v>
      </c>
      <c r="N34" s="38" t="s">
        <v>135</v>
      </c>
      <c r="O34" s="38" t="s">
        <v>136</v>
      </c>
      <c r="P34" s="38" t="s">
        <v>77</v>
      </c>
      <c r="Q34" s="40">
        <f t="shared" si="0"/>
        <v>1.0501153339558809</v>
      </c>
      <c r="R34" s="41" t="str">
        <f t="shared" si="1"/>
        <v>(1.037 - 1.064)</v>
      </c>
      <c r="S34" s="38">
        <v>0.89100000000000001</v>
      </c>
    </row>
    <row r="35" spans="1:19" x14ac:dyDescent="0.3">
      <c r="A35" s="38" t="s">
        <v>137</v>
      </c>
      <c r="B35" s="38">
        <v>5</v>
      </c>
      <c r="C35" s="38">
        <v>148463317</v>
      </c>
      <c r="D35" s="38" t="s">
        <v>35</v>
      </c>
      <c r="E35" s="38" t="s">
        <v>21</v>
      </c>
      <c r="F35" s="38">
        <v>-4.3400000000000001E-2</v>
      </c>
      <c r="G35" s="38">
        <v>5.7000000000000002E-3</v>
      </c>
      <c r="H35" s="39">
        <v>2.1650000000000001E-14</v>
      </c>
      <c r="I35" s="38" t="s">
        <v>22</v>
      </c>
      <c r="J35" s="38">
        <v>0</v>
      </c>
      <c r="K35" s="38">
        <v>3.2000000000000001E-2</v>
      </c>
      <c r="L35" s="38">
        <v>1</v>
      </c>
      <c r="M35" s="38">
        <v>0.85719999999999996</v>
      </c>
      <c r="N35" s="38" t="s">
        <v>138</v>
      </c>
      <c r="O35" s="38" t="s">
        <v>139</v>
      </c>
      <c r="P35" s="38" t="s">
        <v>33</v>
      </c>
      <c r="Q35" s="40">
        <f t="shared" si="0"/>
        <v>0.95752830213369833</v>
      </c>
      <c r="R35" s="41" t="str">
        <f t="shared" si="1"/>
        <v>(0.946 - 0.969)</v>
      </c>
      <c r="S35" s="38">
        <v>0.89700000000000002</v>
      </c>
    </row>
    <row r="36" spans="1:19" x14ac:dyDescent="0.3">
      <c r="A36" s="38" t="s">
        <v>140</v>
      </c>
      <c r="B36" s="38">
        <v>6</v>
      </c>
      <c r="C36" s="38">
        <v>22520826</v>
      </c>
      <c r="D36" s="38" t="s">
        <v>20</v>
      </c>
      <c r="E36" s="38" t="s">
        <v>21</v>
      </c>
      <c r="F36" s="38">
        <v>3.4700000000000002E-2</v>
      </c>
      <c r="G36" s="38">
        <v>6.1999999999999998E-3</v>
      </c>
      <c r="H36" s="39">
        <v>2.391E-8</v>
      </c>
      <c r="I36" s="38" t="s">
        <v>30</v>
      </c>
      <c r="J36" s="38">
        <v>0</v>
      </c>
      <c r="K36" s="38">
        <v>0.29799999999999999</v>
      </c>
      <c r="L36" s="38">
        <v>1</v>
      </c>
      <c r="M36" s="38">
        <v>0.58520000000000005</v>
      </c>
      <c r="N36" s="38" t="s">
        <v>141</v>
      </c>
      <c r="O36" s="38" t="s">
        <v>142</v>
      </c>
      <c r="P36" s="38" t="s">
        <v>121</v>
      </c>
      <c r="Q36" s="40">
        <f t="shared" si="0"/>
        <v>1.0353090694852103</v>
      </c>
      <c r="R36" s="41" t="str">
        <f t="shared" si="1"/>
        <v>(1.022 - 1.048)</v>
      </c>
      <c r="S36" s="38">
        <v>1.423</v>
      </c>
    </row>
    <row r="37" spans="1:19" x14ac:dyDescent="0.3">
      <c r="A37" s="38" t="s">
        <v>143</v>
      </c>
      <c r="B37" s="38">
        <v>6</v>
      </c>
      <c r="C37" s="38">
        <v>32647774</v>
      </c>
      <c r="D37" s="38" t="s">
        <v>35</v>
      </c>
      <c r="E37" s="38" t="s">
        <v>29</v>
      </c>
      <c r="F37" s="38">
        <v>-0.1192</v>
      </c>
      <c r="G37" s="38">
        <v>5.7000000000000002E-3</v>
      </c>
      <c r="H37" s="39">
        <v>6.9999999999999998E-96</v>
      </c>
      <c r="I37" s="38" t="s">
        <v>22</v>
      </c>
      <c r="J37" s="38">
        <v>97</v>
      </c>
      <c r="K37" s="38">
        <v>33.536000000000001</v>
      </c>
      <c r="L37" s="38">
        <v>1</v>
      </c>
      <c r="M37" s="39">
        <v>6.9960000000000002E-9</v>
      </c>
      <c r="N37" s="38" t="s">
        <v>144</v>
      </c>
      <c r="O37" s="38" t="s">
        <v>145</v>
      </c>
      <c r="P37" s="38" t="s">
        <v>77</v>
      </c>
      <c r="Q37" s="40">
        <f t="shared" si="0"/>
        <v>0.88763025695677</v>
      </c>
      <c r="R37" s="41" t="str">
        <f t="shared" si="1"/>
        <v>(0.877 - 0.898)</v>
      </c>
      <c r="S37" s="38">
        <v>0.92100000000000004</v>
      </c>
    </row>
    <row r="38" spans="1:19" x14ac:dyDescent="0.3">
      <c r="A38" s="38" t="s">
        <v>146</v>
      </c>
      <c r="B38" s="38">
        <v>6</v>
      </c>
      <c r="C38" s="38">
        <v>35152114</v>
      </c>
      <c r="D38" s="38" t="s">
        <v>35</v>
      </c>
      <c r="E38" s="38" t="s">
        <v>29</v>
      </c>
      <c r="F38" s="38">
        <v>-6.1400000000000003E-2</v>
      </c>
      <c r="G38" s="38">
        <v>1.0699999999999999E-2</v>
      </c>
      <c r="H38" s="39">
        <v>9.7130000000000007E-9</v>
      </c>
      <c r="I38" s="38" t="s">
        <v>22</v>
      </c>
      <c r="J38" s="38">
        <v>10.7</v>
      </c>
      <c r="K38" s="38">
        <v>1.1200000000000001</v>
      </c>
      <c r="L38" s="38">
        <v>1</v>
      </c>
      <c r="M38" s="38">
        <v>0.28999999999999998</v>
      </c>
      <c r="N38" s="38" t="s">
        <v>147</v>
      </c>
      <c r="O38" s="38" t="s">
        <v>148</v>
      </c>
      <c r="P38" s="38" t="s">
        <v>38</v>
      </c>
      <c r="Q38" s="40">
        <f t="shared" si="0"/>
        <v>0.94044698573592411</v>
      </c>
      <c r="R38" s="41" t="str">
        <f t="shared" si="1"/>
        <v>(0.921 - 0.961)</v>
      </c>
      <c r="S38" s="38">
        <v>0.39200000000000002</v>
      </c>
    </row>
    <row r="39" spans="1:19" x14ac:dyDescent="0.3">
      <c r="A39" s="38" t="s">
        <v>149</v>
      </c>
      <c r="B39" s="38">
        <v>6</v>
      </c>
      <c r="C39" s="38">
        <v>63585217</v>
      </c>
      <c r="D39" s="38" t="s">
        <v>35</v>
      </c>
      <c r="E39" s="38" t="s">
        <v>29</v>
      </c>
      <c r="F39" s="38">
        <v>-3.5099999999999999E-2</v>
      </c>
      <c r="G39" s="38">
        <v>6.3E-3</v>
      </c>
      <c r="H39" s="39">
        <v>3.1930000000000002E-8</v>
      </c>
      <c r="I39" s="38" t="s">
        <v>22</v>
      </c>
      <c r="J39" s="38">
        <v>69.8</v>
      </c>
      <c r="K39" s="38">
        <v>3.3149999999999999</v>
      </c>
      <c r="L39" s="38">
        <v>1</v>
      </c>
      <c r="M39" s="38">
        <v>6.8659999999999999E-2</v>
      </c>
      <c r="N39" s="38" t="s">
        <v>150</v>
      </c>
      <c r="O39" s="38" t="s">
        <v>151</v>
      </c>
      <c r="P39" s="38" t="s">
        <v>77</v>
      </c>
      <c r="Q39" s="40">
        <f t="shared" si="0"/>
        <v>0.96550886054380691</v>
      </c>
      <c r="R39" s="41" t="str">
        <f t="shared" si="1"/>
        <v>(0.953 - 0.978)</v>
      </c>
      <c r="S39" s="38">
        <v>0.72499999999999998</v>
      </c>
    </row>
    <row r="40" spans="1:19" x14ac:dyDescent="0.3">
      <c r="A40" s="38" t="s">
        <v>152</v>
      </c>
      <c r="B40" s="38">
        <v>6</v>
      </c>
      <c r="C40" s="38">
        <v>90296508</v>
      </c>
      <c r="D40" s="38" t="s">
        <v>35</v>
      </c>
      <c r="E40" s="38" t="s">
        <v>29</v>
      </c>
      <c r="F40" s="38">
        <v>-6.5799999999999997E-2</v>
      </c>
      <c r="G40" s="38">
        <v>6.3E-3</v>
      </c>
      <c r="H40" s="39">
        <v>1.4939999999999999E-25</v>
      </c>
      <c r="I40" s="38" t="s">
        <v>22</v>
      </c>
      <c r="J40" s="38">
        <v>0</v>
      </c>
      <c r="K40" s="38">
        <v>0.73199999999999998</v>
      </c>
      <c r="L40" s="38">
        <v>1</v>
      </c>
      <c r="M40" s="38">
        <v>0.39219999999999999</v>
      </c>
      <c r="N40" s="38" t="s">
        <v>153</v>
      </c>
      <c r="O40" s="38" t="s">
        <v>154</v>
      </c>
      <c r="P40" s="38" t="s">
        <v>128</v>
      </c>
      <c r="Q40" s="40">
        <f t="shared" si="0"/>
        <v>0.93631810918834268</v>
      </c>
      <c r="R40" s="41" t="str">
        <f t="shared" si="1"/>
        <v>(0.924 - 0.948)</v>
      </c>
      <c r="S40" s="38">
        <v>0.70599999999999996</v>
      </c>
    </row>
    <row r="41" spans="1:19" x14ac:dyDescent="0.3">
      <c r="A41" s="38" t="s">
        <v>155</v>
      </c>
      <c r="B41" s="38">
        <v>6</v>
      </c>
      <c r="C41" s="38">
        <v>143546269</v>
      </c>
      <c r="D41" s="38" t="s">
        <v>20</v>
      </c>
      <c r="E41" s="38" t="s">
        <v>21</v>
      </c>
      <c r="F41" s="38">
        <v>6.2700000000000006E-2</v>
      </c>
      <c r="G41" s="38">
        <v>1.11E-2</v>
      </c>
      <c r="H41" s="39">
        <v>1.5860000000000001E-8</v>
      </c>
      <c r="I41" s="38" t="s">
        <v>30</v>
      </c>
      <c r="J41" s="38">
        <v>48.3</v>
      </c>
      <c r="K41" s="38">
        <v>1.9330000000000001</v>
      </c>
      <c r="L41" s="38">
        <v>1</v>
      </c>
      <c r="M41" s="38">
        <v>0.16450000000000001</v>
      </c>
      <c r="N41" s="38" t="s">
        <v>156</v>
      </c>
      <c r="O41" s="38" t="s">
        <v>157</v>
      </c>
      <c r="P41" s="38" t="s">
        <v>33</v>
      </c>
      <c r="Q41" s="40">
        <f t="shared" si="0"/>
        <v>1.0647073791009516</v>
      </c>
      <c r="R41" s="41" t="str">
        <f t="shared" si="1"/>
        <v>(1.041 - 1.089)</v>
      </c>
      <c r="S41" s="38">
        <v>0.88900000000000001</v>
      </c>
    </row>
    <row r="42" spans="1:19" x14ac:dyDescent="0.3">
      <c r="A42" s="38" t="s">
        <v>158</v>
      </c>
      <c r="B42" s="38">
        <v>7</v>
      </c>
      <c r="C42" s="38">
        <v>20401442</v>
      </c>
      <c r="D42" s="38" t="s">
        <v>35</v>
      </c>
      <c r="E42" s="38" t="s">
        <v>29</v>
      </c>
      <c r="F42" s="38">
        <v>4.0399999999999998E-2</v>
      </c>
      <c r="G42" s="38">
        <v>6.1999999999999998E-3</v>
      </c>
      <c r="H42" s="39">
        <v>6.6640000000000002E-11</v>
      </c>
      <c r="I42" s="38" t="s">
        <v>30</v>
      </c>
      <c r="J42" s="38">
        <v>40.799999999999997</v>
      </c>
      <c r="K42" s="38">
        <v>1.69</v>
      </c>
      <c r="L42" s="38">
        <v>1</v>
      </c>
      <c r="M42" s="38">
        <v>0.19359999999999999</v>
      </c>
      <c r="N42" s="38" t="s">
        <v>159</v>
      </c>
      <c r="O42" s="38" t="s">
        <v>160</v>
      </c>
      <c r="P42" s="38" t="s">
        <v>33</v>
      </c>
      <c r="Q42" s="40">
        <f t="shared" si="0"/>
        <v>1.0412271817780303</v>
      </c>
      <c r="R42" s="41" t="str">
        <f t="shared" si="1"/>
        <v>(1.028 - 1.054)</v>
      </c>
      <c r="S42" s="38">
        <v>1.2430000000000001</v>
      </c>
    </row>
    <row r="43" spans="1:19" x14ac:dyDescent="0.3">
      <c r="A43" s="38" t="s">
        <v>161</v>
      </c>
      <c r="B43" s="38">
        <v>7</v>
      </c>
      <c r="C43" s="38">
        <v>22727814</v>
      </c>
      <c r="D43" s="38" t="s">
        <v>35</v>
      </c>
      <c r="E43" s="38" t="s">
        <v>29</v>
      </c>
      <c r="F43" s="38">
        <v>-3.1399999999999997E-2</v>
      </c>
      <c r="G43" s="38">
        <v>5.5999999999999999E-3</v>
      </c>
      <c r="H43" s="39">
        <v>2.6120000000000002E-8</v>
      </c>
      <c r="I43" s="38" t="s">
        <v>22</v>
      </c>
      <c r="J43" s="38">
        <v>0</v>
      </c>
      <c r="K43" s="38">
        <v>0.42899999999999999</v>
      </c>
      <c r="L43" s="38">
        <v>1</v>
      </c>
      <c r="M43" s="38">
        <v>0.51270000000000004</v>
      </c>
      <c r="N43" s="38" t="s">
        <v>162</v>
      </c>
      <c r="O43" s="38" t="s">
        <v>163</v>
      </c>
      <c r="P43" s="38" t="s">
        <v>33</v>
      </c>
      <c r="Q43" s="40">
        <f t="shared" si="0"/>
        <v>0.96908786039450134</v>
      </c>
      <c r="R43" s="41" t="str">
        <f t="shared" si="1"/>
        <v>(0.958 - 0.98)</v>
      </c>
      <c r="S43" s="38">
        <v>0.81</v>
      </c>
    </row>
    <row r="44" spans="1:19" x14ac:dyDescent="0.3">
      <c r="A44" s="38" t="s">
        <v>164</v>
      </c>
      <c r="B44" s="38">
        <v>8</v>
      </c>
      <c r="C44" s="38">
        <v>9133569</v>
      </c>
      <c r="D44" s="38" t="s">
        <v>20</v>
      </c>
      <c r="E44" s="38" t="s">
        <v>21</v>
      </c>
      <c r="F44" s="38">
        <v>-4.9799999999999997E-2</v>
      </c>
      <c r="G44" s="38">
        <v>7.3000000000000001E-3</v>
      </c>
      <c r="H44" s="39">
        <v>8.607E-12</v>
      </c>
      <c r="I44" s="38" t="s">
        <v>22</v>
      </c>
      <c r="J44" s="38">
        <v>0</v>
      </c>
      <c r="K44" s="38">
        <v>0.83299999999999996</v>
      </c>
      <c r="L44" s="38">
        <v>1</v>
      </c>
      <c r="M44" s="38">
        <v>0.36130000000000001</v>
      </c>
      <c r="N44" s="38" t="s">
        <v>165</v>
      </c>
      <c r="O44" s="38" t="s">
        <v>166</v>
      </c>
      <c r="P44" s="38" t="s">
        <v>77</v>
      </c>
      <c r="Q44" s="40">
        <f t="shared" si="0"/>
        <v>0.95141968941147104</v>
      </c>
      <c r="R44" s="41" t="str">
        <f t="shared" si="1"/>
        <v>(0.937 - 0.966)</v>
      </c>
      <c r="S44" s="38">
        <v>0.86</v>
      </c>
    </row>
    <row r="45" spans="1:19" x14ac:dyDescent="0.3">
      <c r="A45" s="38" t="s">
        <v>164</v>
      </c>
      <c r="B45" s="38">
        <v>8</v>
      </c>
      <c r="C45" s="38">
        <v>10930102</v>
      </c>
      <c r="D45" s="38" t="s">
        <v>20</v>
      </c>
      <c r="E45" s="38" t="s">
        <v>21</v>
      </c>
      <c r="F45" s="38">
        <v>3.6900000000000002E-2</v>
      </c>
      <c r="G45" s="38">
        <v>5.7000000000000002E-3</v>
      </c>
      <c r="H45" s="39">
        <v>7.897E-11</v>
      </c>
      <c r="I45" s="38" t="s">
        <v>30</v>
      </c>
      <c r="J45" s="38">
        <v>0</v>
      </c>
      <c r="K45" s="38">
        <v>3.5000000000000003E-2</v>
      </c>
      <c r="L45" s="38">
        <v>1</v>
      </c>
      <c r="M45" s="38">
        <v>0.85150000000000003</v>
      </c>
      <c r="N45" s="38" t="s">
        <v>167</v>
      </c>
      <c r="O45" s="38" t="s">
        <v>168</v>
      </c>
      <c r="P45" s="38" t="s">
        <v>33</v>
      </c>
      <c r="Q45" s="40">
        <f t="shared" si="0"/>
        <v>1.0375892567243654</v>
      </c>
      <c r="R45" s="41" t="str">
        <f t="shared" si="1"/>
        <v>(1.026 - 1.05)</v>
      </c>
      <c r="S45" s="38">
        <v>0.77600000000000002</v>
      </c>
    </row>
    <row r="46" spans="1:19" x14ac:dyDescent="0.3">
      <c r="A46" s="38" t="s">
        <v>169</v>
      </c>
      <c r="B46" s="38">
        <v>8</v>
      </c>
      <c r="C46" s="38">
        <v>80374940</v>
      </c>
      <c r="D46" s="38" t="s">
        <v>20</v>
      </c>
      <c r="E46" s="38" t="s">
        <v>21</v>
      </c>
      <c r="F46" s="38">
        <v>5.3400000000000003E-2</v>
      </c>
      <c r="G46" s="38">
        <v>6.0000000000000001E-3</v>
      </c>
      <c r="H46" s="39">
        <v>3.6519999999999999E-19</v>
      </c>
      <c r="I46" s="38" t="s">
        <v>30</v>
      </c>
      <c r="J46" s="38">
        <v>36.700000000000003</v>
      </c>
      <c r="K46" s="38">
        <v>1.58</v>
      </c>
      <c r="L46" s="38">
        <v>1</v>
      </c>
      <c r="M46" s="38">
        <v>0.20880000000000001</v>
      </c>
      <c r="N46" s="38" t="s">
        <v>170</v>
      </c>
      <c r="O46" s="38" t="s">
        <v>171</v>
      </c>
      <c r="P46" s="38" t="s">
        <v>33</v>
      </c>
      <c r="Q46" s="40">
        <f t="shared" si="0"/>
        <v>1.0548515013430237</v>
      </c>
      <c r="R46" s="41" t="str">
        <f t="shared" si="1"/>
        <v>(1.042 - 1.068)</v>
      </c>
      <c r="S46" s="38">
        <v>1.0900000000000001</v>
      </c>
    </row>
    <row r="47" spans="1:19" x14ac:dyDescent="0.3">
      <c r="A47" s="38" t="s">
        <v>172</v>
      </c>
      <c r="B47" s="38">
        <v>8</v>
      </c>
      <c r="C47" s="38">
        <v>102119520</v>
      </c>
      <c r="D47" s="38" t="s">
        <v>20</v>
      </c>
      <c r="E47" s="38" t="s">
        <v>21</v>
      </c>
      <c r="F47" s="38">
        <v>3.3700000000000001E-2</v>
      </c>
      <c r="G47" s="38">
        <v>6.0000000000000001E-3</v>
      </c>
      <c r="H47" s="39">
        <v>1.6960000000000001E-8</v>
      </c>
      <c r="I47" s="38" t="s">
        <v>30</v>
      </c>
      <c r="J47" s="38">
        <v>0</v>
      </c>
      <c r="K47" s="38">
        <v>0.44700000000000001</v>
      </c>
      <c r="L47" s="38">
        <v>1</v>
      </c>
      <c r="M47" s="38">
        <v>0.50360000000000005</v>
      </c>
      <c r="N47" s="38" t="s">
        <v>173</v>
      </c>
      <c r="O47" s="38" t="s">
        <v>174</v>
      </c>
      <c r="P47" s="38" t="s">
        <v>33</v>
      </c>
      <c r="Q47" s="40">
        <f t="shared" si="0"/>
        <v>1.0342742778977514</v>
      </c>
      <c r="R47" s="41" t="str">
        <f t="shared" si="1"/>
        <v>(1.022 - 1.047)</v>
      </c>
      <c r="S47" s="38">
        <v>0.91100000000000003</v>
      </c>
    </row>
    <row r="48" spans="1:19" x14ac:dyDescent="0.3">
      <c r="A48" s="38" t="s">
        <v>175</v>
      </c>
      <c r="B48" s="38">
        <v>9</v>
      </c>
      <c r="C48" s="38">
        <v>6213148</v>
      </c>
      <c r="D48" s="38" t="s">
        <v>35</v>
      </c>
      <c r="E48" s="38" t="s">
        <v>29</v>
      </c>
      <c r="F48" s="38">
        <v>0.10349999999999999</v>
      </c>
      <c r="G48" s="38">
        <v>6.4000000000000003E-3</v>
      </c>
      <c r="H48" s="39">
        <v>1.6929999999999998E-58</v>
      </c>
      <c r="I48" s="38" t="s">
        <v>30</v>
      </c>
      <c r="J48" s="38">
        <v>78</v>
      </c>
      <c r="K48" s="38">
        <v>4.5389999999999997</v>
      </c>
      <c r="L48" s="38">
        <v>1</v>
      </c>
      <c r="M48" s="38">
        <v>3.313E-2</v>
      </c>
      <c r="N48" s="38" t="s">
        <v>176</v>
      </c>
      <c r="O48" s="38" t="s">
        <v>177</v>
      </c>
      <c r="P48" s="38" t="s">
        <v>38</v>
      </c>
      <c r="Q48" s="40">
        <f t="shared" si="0"/>
        <v>1.1090457933650679</v>
      </c>
      <c r="R48" s="41" t="str">
        <f t="shared" si="1"/>
        <v>(1.095 - 1.123)</v>
      </c>
      <c r="S48" s="38">
        <v>1.0329999999999999</v>
      </c>
    </row>
    <row r="49" spans="1:19" x14ac:dyDescent="0.3">
      <c r="A49" s="38" t="s">
        <v>178</v>
      </c>
      <c r="B49" s="38">
        <v>9</v>
      </c>
      <c r="C49" s="38">
        <v>129173188</v>
      </c>
      <c r="D49" s="38" t="s">
        <v>20</v>
      </c>
      <c r="E49" s="38" t="s">
        <v>21</v>
      </c>
      <c r="F49" s="38">
        <v>3.6200000000000003E-2</v>
      </c>
      <c r="G49" s="38">
        <v>6.1000000000000004E-3</v>
      </c>
      <c r="H49" s="39">
        <v>3.6640000000000002E-9</v>
      </c>
      <c r="I49" s="38" t="s">
        <v>30</v>
      </c>
      <c r="J49" s="38">
        <v>14.4</v>
      </c>
      <c r="K49" s="38">
        <v>1.1679999999999999</v>
      </c>
      <c r="L49" s="38">
        <v>1</v>
      </c>
      <c r="M49" s="38">
        <v>0.27989999999999998</v>
      </c>
      <c r="N49" s="38" t="s">
        <v>179</v>
      </c>
      <c r="O49" s="38" t="s">
        <v>180</v>
      </c>
      <c r="P49" s="38" t="s">
        <v>38</v>
      </c>
      <c r="Q49" s="40">
        <f t="shared" si="0"/>
        <v>1.0368631983947212</v>
      </c>
      <c r="R49" s="41" t="str">
        <f t="shared" si="1"/>
        <v>(1.024 - 1.05)</v>
      </c>
      <c r="S49" s="38">
        <v>1.06</v>
      </c>
    </row>
    <row r="50" spans="1:19" x14ac:dyDescent="0.3">
      <c r="A50" s="38" t="s">
        <v>181</v>
      </c>
      <c r="B50" s="38">
        <v>10</v>
      </c>
      <c r="C50" s="38">
        <v>6051176</v>
      </c>
      <c r="D50" s="38" t="s">
        <v>20</v>
      </c>
      <c r="E50" s="38" t="s">
        <v>21</v>
      </c>
      <c r="F50" s="38">
        <v>-0.21870000000000001</v>
      </c>
      <c r="G50" s="38">
        <v>3.1099999999999999E-2</v>
      </c>
      <c r="H50" s="39">
        <v>1.896E-12</v>
      </c>
      <c r="I50" s="38" t="s">
        <v>22</v>
      </c>
      <c r="J50" s="38">
        <v>19.7</v>
      </c>
      <c r="K50" s="38">
        <v>1.246</v>
      </c>
      <c r="L50" s="38">
        <v>1</v>
      </c>
      <c r="M50" s="38">
        <v>0.26429999999999998</v>
      </c>
      <c r="N50" s="38" t="s">
        <v>182</v>
      </c>
      <c r="O50" s="38" t="s">
        <v>183</v>
      </c>
      <c r="P50" s="38" t="s">
        <v>33</v>
      </c>
      <c r="Q50" s="40">
        <f t="shared" si="0"/>
        <v>0.80356275082216511</v>
      </c>
      <c r="R50" s="41" t="str">
        <f t="shared" si="1"/>
        <v>(0.756 - 0.854)</v>
      </c>
      <c r="S50" s="38">
        <v>0.16700000000000001</v>
      </c>
    </row>
    <row r="51" spans="1:19" x14ac:dyDescent="0.3">
      <c r="A51" s="38" t="s">
        <v>184</v>
      </c>
      <c r="B51" s="38">
        <v>10</v>
      </c>
      <c r="C51" s="38">
        <v>8062759</v>
      </c>
      <c r="D51" s="38" t="s">
        <v>20</v>
      </c>
      <c r="E51" s="38" t="s">
        <v>21</v>
      </c>
      <c r="F51" s="38">
        <v>-4.1200000000000001E-2</v>
      </c>
      <c r="G51" s="38">
        <v>5.7000000000000002E-3</v>
      </c>
      <c r="H51" s="39">
        <v>5.5840000000000002E-13</v>
      </c>
      <c r="I51" s="38" t="s">
        <v>22</v>
      </c>
      <c r="J51" s="38">
        <v>0</v>
      </c>
      <c r="K51" s="38">
        <v>0.67800000000000005</v>
      </c>
      <c r="L51" s="38">
        <v>1</v>
      </c>
      <c r="M51" s="38">
        <v>0.41020000000000001</v>
      </c>
      <c r="N51" s="38" t="s">
        <v>185</v>
      </c>
      <c r="O51" s="38" t="s">
        <v>186</v>
      </c>
      <c r="P51" s="38" t="s">
        <v>33</v>
      </c>
      <c r="Q51" s="40">
        <f t="shared" si="0"/>
        <v>0.95963718331711223</v>
      </c>
      <c r="R51" s="41" t="str">
        <f t="shared" si="1"/>
        <v>(0.949 - 0.971)</v>
      </c>
      <c r="S51" s="38">
        <v>0.94799999999999995</v>
      </c>
    </row>
    <row r="52" spans="1:19" x14ac:dyDescent="0.3">
      <c r="A52" s="38" t="s">
        <v>184</v>
      </c>
      <c r="B52" s="38">
        <v>10</v>
      </c>
      <c r="C52" s="38">
        <v>9011169</v>
      </c>
      <c r="D52" s="38" t="s">
        <v>20</v>
      </c>
      <c r="E52" s="38" t="s">
        <v>21</v>
      </c>
      <c r="F52" s="38">
        <v>-9.4799999999999995E-2</v>
      </c>
      <c r="G52" s="38">
        <v>6.0000000000000001E-3</v>
      </c>
      <c r="H52" s="39">
        <v>7.249E-57</v>
      </c>
      <c r="I52" s="38" t="s">
        <v>22</v>
      </c>
      <c r="J52" s="38">
        <v>90.5</v>
      </c>
      <c r="K52" s="38">
        <v>10.579000000000001</v>
      </c>
      <c r="L52" s="38">
        <v>1</v>
      </c>
      <c r="M52" s="38">
        <v>1.1440000000000001E-3</v>
      </c>
      <c r="N52" s="38" t="s">
        <v>187</v>
      </c>
      <c r="O52" s="38" t="s">
        <v>186</v>
      </c>
      <c r="P52" s="38" t="s">
        <v>188</v>
      </c>
      <c r="Q52" s="40">
        <f t="shared" si="0"/>
        <v>0.90955482724379633</v>
      </c>
      <c r="R52" s="41" t="str">
        <f t="shared" si="1"/>
        <v>(0.898 - 0.921)</v>
      </c>
      <c r="S52" s="38">
        <v>0.71299999999999997</v>
      </c>
    </row>
    <row r="53" spans="1:19" x14ac:dyDescent="0.3">
      <c r="A53" s="38" t="s">
        <v>189</v>
      </c>
      <c r="B53" s="38">
        <v>10</v>
      </c>
      <c r="C53" s="38">
        <v>21504895</v>
      </c>
      <c r="D53" s="38" t="s">
        <v>20</v>
      </c>
      <c r="E53" s="38" t="s">
        <v>21</v>
      </c>
      <c r="F53" s="38">
        <v>3.8300000000000001E-2</v>
      </c>
      <c r="G53" s="38">
        <v>5.8999999999999999E-3</v>
      </c>
      <c r="H53" s="39">
        <v>7.0310000000000001E-11</v>
      </c>
      <c r="I53" s="38" t="s">
        <v>30</v>
      </c>
      <c r="J53" s="38">
        <v>0</v>
      </c>
      <c r="K53" s="38">
        <v>0.29899999999999999</v>
      </c>
      <c r="L53" s="38">
        <v>1</v>
      </c>
      <c r="M53" s="38">
        <v>0.58479999999999999</v>
      </c>
      <c r="N53" s="38" t="s">
        <v>190</v>
      </c>
      <c r="O53" s="38" t="s">
        <v>191</v>
      </c>
      <c r="P53" s="38" t="s">
        <v>188</v>
      </c>
      <c r="Q53" s="40">
        <f t="shared" si="0"/>
        <v>1.0390428989959415</v>
      </c>
      <c r="R53" s="41" t="str">
        <f t="shared" si="1"/>
        <v>(1.027 - 1.052)</v>
      </c>
      <c r="S53" s="38">
        <v>0.999</v>
      </c>
    </row>
    <row r="54" spans="1:19" x14ac:dyDescent="0.3">
      <c r="A54" s="38" t="s">
        <v>192</v>
      </c>
      <c r="B54" s="38">
        <v>11</v>
      </c>
      <c r="C54" s="38">
        <v>1119542</v>
      </c>
      <c r="D54" s="38" t="s">
        <v>35</v>
      </c>
      <c r="E54" s="38" t="s">
        <v>29</v>
      </c>
      <c r="F54" s="38">
        <v>-4.2599999999999999E-2</v>
      </c>
      <c r="G54" s="38">
        <v>5.8999999999999999E-3</v>
      </c>
      <c r="H54" s="39">
        <v>7.5690000000000004E-13</v>
      </c>
      <c r="I54" s="38" t="s">
        <v>22</v>
      </c>
      <c r="J54" s="38">
        <v>51.7</v>
      </c>
      <c r="K54" s="38">
        <v>2.069</v>
      </c>
      <c r="L54" s="38">
        <v>1</v>
      </c>
      <c r="M54" s="38">
        <v>0.15029999999999999</v>
      </c>
      <c r="N54" s="38" t="s">
        <v>193</v>
      </c>
      <c r="O54" s="38" t="s">
        <v>194</v>
      </c>
      <c r="P54" s="38" t="s">
        <v>188</v>
      </c>
      <c r="Q54" s="40">
        <f t="shared" si="0"/>
        <v>0.95829463126618741</v>
      </c>
      <c r="R54" s="41" t="str">
        <f t="shared" si="1"/>
        <v>(0.947 - 0.97)</v>
      </c>
      <c r="S54" s="38">
        <v>0.90400000000000003</v>
      </c>
    </row>
    <row r="55" spans="1:19" x14ac:dyDescent="0.3">
      <c r="A55" s="38" t="s">
        <v>195</v>
      </c>
      <c r="B55" s="38">
        <v>11</v>
      </c>
      <c r="C55" s="38">
        <v>61830816</v>
      </c>
      <c r="D55" s="38" t="s">
        <v>20</v>
      </c>
      <c r="E55" s="38" t="s">
        <v>21</v>
      </c>
      <c r="F55" s="38">
        <v>-4.3499999999999997E-2</v>
      </c>
      <c r="G55" s="38">
        <v>6.6E-3</v>
      </c>
      <c r="H55" s="39">
        <v>4.93E-11</v>
      </c>
      <c r="I55" s="38" t="s">
        <v>22</v>
      </c>
      <c r="J55" s="38">
        <v>67.8</v>
      </c>
      <c r="K55" s="38">
        <v>3.11</v>
      </c>
      <c r="L55" s="38">
        <v>1</v>
      </c>
      <c r="M55" s="38">
        <v>7.7799999999999994E-2</v>
      </c>
      <c r="N55" s="38" t="s">
        <v>196</v>
      </c>
      <c r="O55" s="38" t="s">
        <v>197</v>
      </c>
      <c r="P55" s="38" t="s">
        <v>33</v>
      </c>
      <c r="Q55" s="40">
        <f t="shared" si="0"/>
        <v>0.95743255409096695</v>
      </c>
      <c r="R55" s="41" t="str">
        <f t="shared" si="1"/>
        <v>(0.945 - 0.97)</v>
      </c>
      <c r="S55" s="38">
        <v>0.90200000000000002</v>
      </c>
    </row>
    <row r="56" spans="1:19" x14ac:dyDescent="0.3">
      <c r="A56" s="38" t="s">
        <v>198</v>
      </c>
      <c r="B56" s="38">
        <v>11</v>
      </c>
      <c r="C56" s="38">
        <v>65784486</v>
      </c>
      <c r="D56" s="38" t="s">
        <v>35</v>
      </c>
      <c r="E56" s="38" t="s">
        <v>29</v>
      </c>
      <c r="F56" s="38">
        <v>-4.02E-2</v>
      </c>
      <c r="G56" s="38">
        <v>5.7000000000000002E-3</v>
      </c>
      <c r="H56" s="39">
        <v>1.599E-12</v>
      </c>
      <c r="I56" s="38" t="s">
        <v>22</v>
      </c>
      <c r="J56" s="38">
        <v>0</v>
      </c>
      <c r="K56" s="38">
        <v>7.5999999999999998E-2</v>
      </c>
      <c r="L56" s="38">
        <v>1</v>
      </c>
      <c r="M56" s="38">
        <v>0.78239999999999998</v>
      </c>
      <c r="N56" s="38" t="s">
        <v>199</v>
      </c>
      <c r="O56" s="38" t="s">
        <v>200</v>
      </c>
      <c r="P56" s="38" t="s">
        <v>38</v>
      </c>
      <c r="Q56" s="40">
        <f t="shared" si="0"/>
        <v>0.96059730047900049</v>
      </c>
      <c r="R56" s="41" t="str">
        <f t="shared" si="1"/>
        <v>(0.949 - 0.972)</v>
      </c>
      <c r="S56" s="38">
        <v>1.0660000000000001</v>
      </c>
    </row>
    <row r="57" spans="1:19" x14ac:dyDescent="0.3">
      <c r="A57" s="38" t="s">
        <v>201</v>
      </c>
      <c r="B57" s="38">
        <v>11</v>
      </c>
      <c r="C57" s="38">
        <v>76582682</v>
      </c>
      <c r="D57" s="38" t="s">
        <v>20</v>
      </c>
      <c r="E57" s="38" t="s">
        <v>29</v>
      </c>
      <c r="F57" s="38">
        <v>6.3299999999999995E-2</v>
      </c>
      <c r="G57" s="38">
        <v>5.5999999999999999E-3</v>
      </c>
      <c r="H57" s="39">
        <v>3.301E-29</v>
      </c>
      <c r="I57" s="38" t="s">
        <v>30</v>
      </c>
      <c r="J57" s="38">
        <v>88.3</v>
      </c>
      <c r="K57" s="38">
        <v>8.5239999999999991</v>
      </c>
      <c r="L57" s="38">
        <v>1</v>
      </c>
      <c r="M57" s="38">
        <v>3.5049999999999999E-3</v>
      </c>
      <c r="N57" s="38" t="s">
        <v>202</v>
      </c>
      <c r="O57" s="38" t="s">
        <v>203</v>
      </c>
      <c r="P57" s="38" t="s">
        <v>188</v>
      </c>
      <c r="Q57" s="40">
        <f t="shared" si="0"/>
        <v>1.0653463952140756</v>
      </c>
      <c r="R57" s="41" t="str">
        <f t="shared" si="1"/>
        <v>(1.053 - 1.078)</v>
      </c>
      <c r="S57" s="38">
        <v>0.85699999999999998</v>
      </c>
    </row>
    <row r="58" spans="1:19" x14ac:dyDescent="0.3">
      <c r="A58" s="38" t="s">
        <v>204</v>
      </c>
      <c r="B58" s="38">
        <v>11</v>
      </c>
      <c r="C58" s="38">
        <v>128261371</v>
      </c>
      <c r="D58" s="38" t="s">
        <v>35</v>
      </c>
      <c r="E58" s="38" t="s">
        <v>29</v>
      </c>
      <c r="F58" s="38">
        <v>-4.2900000000000001E-2</v>
      </c>
      <c r="G58" s="38">
        <v>6.7000000000000002E-3</v>
      </c>
      <c r="H58" s="39">
        <v>1.886E-10</v>
      </c>
      <c r="I58" s="38" t="s">
        <v>22</v>
      </c>
      <c r="J58" s="38">
        <v>75.5</v>
      </c>
      <c r="K58" s="38">
        <v>4.0739999999999998</v>
      </c>
      <c r="L58" s="38">
        <v>1</v>
      </c>
      <c r="M58" s="38">
        <v>4.3540000000000002E-2</v>
      </c>
      <c r="N58" s="38" t="s">
        <v>205</v>
      </c>
      <c r="O58" s="38" t="s">
        <v>206</v>
      </c>
      <c r="P58" s="38" t="s">
        <v>188</v>
      </c>
      <c r="Q58" s="40">
        <f t="shared" si="0"/>
        <v>0.95800718599575396</v>
      </c>
      <c r="R58" s="41" t="str">
        <f t="shared" si="1"/>
        <v>(0.945 - 0.971)</v>
      </c>
      <c r="S58" s="38">
        <v>1.1240000000000001</v>
      </c>
    </row>
    <row r="59" spans="1:19" x14ac:dyDescent="0.3">
      <c r="A59" s="38" t="s">
        <v>207</v>
      </c>
      <c r="B59" s="38">
        <v>12</v>
      </c>
      <c r="C59" s="38">
        <v>47814585</v>
      </c>
      <c r="D59" s="38" t="s">
        <v>20</v>
      </c>
      <c r="E59" s="38" t="s">
        <v>21</v>
      </c>
      <c r="F59" s="38">
        <v>3.6400000000000002E-2</v>
      </c>
      <c r="G59" s="38">
        <v>5.5999999999999999E-3</v>
      </c>
      <c r="H59" s="39">
        <v>1.142E-10</v>
      </c>
      <c r="I59" s="38" t="s">
        <v>30</v>
      </c>
      <c r="J59" s="38">
        <v>74</v>
      </c>
      <c r="K59" s="38">
        <v>3.8420000000000001</v>
      </c>
      <c r="L59" s="38">
        <v>1</v>
      </c>
      <c r="M59" s="38">
        <v>0.05</v>
      </c>
      <c r="N59" s="38" t="s">
        <v>208</v>
      </c>
      <c r="O59" s="38" t="s">
        <v>209</v>
      </c>
      <c r="P59" s="38" t="s">
        <v>33</v>
      </c>
      <c r="Q59" s="40">
        <f t="shared" si="0"/>
        <v>1.0370705917730465</v>
      </c>
      <c r="R59" s="41" t="str">
        <f t="shared" si="1"/>
        <v>(1.025 - 1.049)</v>
      </c>
      <c r="S59" s="38">
        <v>1.115</v>
      </c>
    </row>
    <row r="60" spans="1:19" x14ac:dyDescent="0.3">
      <c r="A60" s="38" t="s">
        <v>210</v>
      </c>
      <c r="B60" s="38">
        <v>12</v>
      </c>
      <c r="C60" s="38">
        <v>57109992</v>
      </c>
      <c r="D60" s="38" t="s">
        <v>20</v>
      </c>
      <c r="E60" s="38" t="s">
        <v>21</v>
      </c>
      <c r="F60" s="38">
        <v>4.7100000000000003E-2</v>
      </c>
      <c r="G60" s="38">
        <v>5.7000000000000002E-3</v>
      </c>
      <c r="H60" s="39">
        <v>1.2800000000000001E-16</v>
      </c>
      <c r="I60" s="38" t="s">
        <v>30</v>
      </c>
      <c r="J60" s="38">
        <v>88.1</v>
      </c>
      <c r="K60" s="38">
        <v>8.4090000000000007</v>
      </c>
      <c r="L60" s="38">
        <v>1</v>
      </c>
      <c r="M60" s="38">
        <v>3.7330000000000002E-3</v>
      </c>
      <c r="N60" s="38" t="s">
        <v>211</v>
      </c>
      <c r="O60" s="38" t="s">
        <v>212</v>
      </c>
      <c r="P60" s="38" t="s">
        <v>128</v>
      </c>
      <c r="Q60" s="40">
        <f t="shared" si="0"/>
        <v>1.0482268265213484</v>
      </c>
      <c r="R60" s="41" t="str">
        <f t="shared" si="1"/>
        <v>(1.036 - 1.06)</v>
      </c>
      <c r="S60" s="38">
        <v>1.1040000000000001</v>
      </c>
    </row>
    <row r="61" spans="1:19" x14ac:dyDescent="0.3">
      <c r="A61" s="38" t="s">
        <v>213</v>
      </c>
      <c r="B61" s="38">
        <v>12</v>
      </c>
      <c r="C61" s="38">
        <v>71191963</v>
      </c>
      <c r="D61" s="38" t="s">
        <v>20</v>
      </c>
      <c r="E61" s="38" t="s">
        <v>21</v>
      </c>
      <c r="F61" s="38">
        <v>3.5400000000000001E-2</v>
      </c>
      <c r="G61" s="38">
        <v>6.0000000000000001E-3</v>
      </c>
      <c r="H61" s="39">
        <v>3.1909999999999998E-9</v>
      </c>
      <c r="I61" s="38" t="s">
        <v>30</v>
      </c>
      <c r="J61" s="38">
        <v>0</v>
      </c>
      <c r="K61" s="38">
        <v>0.98199999999999998</v>
      </c>
      <c r="L61" s="38">
        <v>1</v>
      </c>
      <c r="M61" s="38">
        <v>0.32169999999999999</v>
      </c>
      <c r="N61" s="38" t="s">
        <v>214</v>
      </c>
      <c r="O61" s="38" t="s">
        <v>215</v>
      </c>
      <c r="P61" s="38" t="s">
        <v>33</v>
      </c>
      <c r="Q61" s="40">
        <f t="shared" si="0"/>
        <v>1.0360340395437675</v>
      </c>
      <c r="R61" s="41" t="str">
        <f t="shared" si="1"/>
        <v>(1.023 - 1.049)</v>
      </c>
      <c r="S61" s="38">
        <v>0.79900000000000004</v>
      </c>
    </row>
    <row r="62" spans="1:19" x14ac:dyDescent="0.3">
      <c r="A62" s="38" t="s">
        <v>216</v>
      </c>
      <c r="B62" s="38">
        <v>12</v>
      </c>
      <c r="C62" s="38">
        <v>94169099</v>
      </c>
      <c r="D62" s="38" t="s">
        <v>21</v>
      </c>
      <c r="E62" s="38" t="s">
        <v>29</v>
      </c>
      <c r="F62" s="38">
        <v>-5.04E-2</v>
      </c>
      <c r="G62" s="38">
        <v>8.6999999999999994E-3</v>
      </c>
      <c r="H62" s="39">
        <v>5.771E-9</v>
      </c>
      <c r="I62" s="38" t="s">
        <v>22</v>
      </c>
      <c r="J62" s="38">
        <v>0</v>
      </c>
      <c r="K62" s="38">
        <v>0.89900000000000002</v>
      </c>
      <c r="L62" s="38">
        <v>1</v>
      </c>
      <c r="M62" s="38">
        <v>0.34310000000000002</v>
      </c>
      <c r="N62" s="38" t="s">
        <v>217</v>
      </c>
      <c r="O62" s="38" t="s">
        <v>218</v>
      </c>
      <c r="P62" s="38" t="s">
        <v>33</v>
      </c>
      <c r="Q62" s="40">
        <f t="shared" si="0"/>
        <v>0.95084900881912227</v>
      </c>
      <c r="R62" s="41" t="str">
        <f t="shared" si="1"/>
        <v>(0.934 - 0.968)</v>
      </c>
      <c r="S62" s="38">
        <v>1.0309999999999999</v>
      </c>
    </row>
    <row r="63" spans="1:19" x14ac:dyDescent="0.3">
      <c r="A63" s="38" t="s">
        <v>219</v>
      </c>
      <c r="B63" s="38">
        <v>12</v>
      </c>
      <c r="C63" s="38">
        <v>123428886</v>
      </c>
      <c r="D63" s="38" t="s">
        <v>35</v>
      </c>
      <c r="E63" s="38" t="s">
        <v>29</v>
      </c>
      <c r="F63" s="38">
        <v>4.0599999999999997E-2</v>
      </c>
      <c r="G63" s="38">
        <v>7.0000000000000001E-3</v>
      </c>
      <c r="H63" s="39">
        <v>5.3489999999999996E-9</v>
      </c>
      <c r="I63" s="38" t="s">
        <v>30</v>
      </c>
      <c r="J63" s="38">
        <v>24.2</v>
      </c>
      <c r="K63" s="38">
        <v>1.319</v>
      </c>
      <c r="L63" s="38">
        <v>1</v>
      </c>
      <c r="M63" s="38">
        <v>0.25080000000000002</v>
      </c>
      <c r="N63" s="38" t="s">
        <v>220</v>
      </c>
      <c r="O63" s="38" t="s">
        <v>221</v>
      </c>
      <c r="P63" s="38" t="s">
        <v>33</v>
      </c>
      <c r="Q63" s="40">
        <f t="shared" si="0"/>
        <v>1.0414354480403178</v>
      </c>
      <c r="R63" s="41" t="str">
        <f t="shared" si="1"/>
        <v>(1.027 - 1.056)</v>
      </c>
      <c r="S63" s="38">
        <v>0.98399999999999999</v>
      </c>
    </row>
    <row r="64" spans="1:19" x14ac:dyDescent="0.3">
      <c r="A64" s="38" t="s">
        <v>222</v>
      </c>
      <c r="B64" s="38">
        <v>13</v>
      </c>
      <c r="C64" s="38">
        <v>39794307</v>
      </c>
      <c r="D64" s="38" t="s">
        <v>35</v>
      </c>
      <c r="E64" s="38" t="s">
        <v>29</v>
      </c>
      <c r="F64" s="38">
        <v>4.2500000000000003E-2</v>
      </c>
      <c r="G64" s="38">
        <v>5.8999999999999999E-3</v>
      </c>
      <c r="H64" s="39">
        <v>7.7960000000000003E-13</v>
      </c>
      <c r="I64" s="38" t="s">
        <v>30</v>
      </c>
      <c r="J64" s="38">
        <v>19.5</v>
      </c>
      <c r="K64" s="38">
        <v>1.242</v>
      </c>
      <c r="L64" s="38">
        <v>1</v>
      </c>
      <c r="M64" s="38">
        <v>0.26519999999999999</v>
      </c>
      <c r="N64" s="38" t="s">
        <v>223</v>
      </c>
      <c r="O64" s="38" t="s">
        <v>224</v>
      </c>
      <c r="P64" s="38" t="s">
        <v>77</v>
      </c>
      <c r="Q64" s="40">
        <f t="shared" si="0"/>
        <v>1.0434160563736781</v>
      </c>
      <c r="R64" s="41" t="str">
        <f t="shared" si="1"/>
        <v>(1.031 - 1.056)</v>
      </c>
      <c r="S64" s="38">
        <v>0.97799999999999998</v>
      </c>
    </row>
    <row r="65" spans="1:19" x14ac:dyDescent="0.3">
      <c r="A65" s="38" t="s">
        <v>225</v>
      </c>
      <c r="B65" s="38">
        <v>13</v>
      </c>
      <c r="C65" s="38">
        <v>99352087</v>
      </c>
      <c r="D65" s="38" t="s">
        <v>20</v>
      </c>
      <c r="E65" s="38" t="s">
        <v>21</v>
      </c>
      <c r="F65" s="38">
        <v>-4.8099999999999997E-2</v>
      </c>
      <c r="G65" s="38">
        <v>5.8999999999999999E-3</v>
      </c>
      <c r="H65" s="39">
        <v>2.131E-16</v>
      </c>
      <c r="I65" s="38" t="s">
        <v>22</v>
      </c>
      <c r="J65" s="38">
        <v>51.6</v>
      </c>
      <c r="K65" s="38">
        <v>2.0640000000000001</v>
      </c>
      <c r="L65" s="38">
        <v>1</v>
      </c>
      <c r="M65" s="38">
        <v>0.15079999999999999</v>
      </c>
      <c r="N65" s="38" t="s">
        <v>226</v>
      </c>
      <c r="O65" s="38" t="s">
        <v>227</v>
      </c>
      <c r="P65" s="38" t="s">
        <v>33</v>
      </c>
      <c r="Q65" s="40">
        <f t="shared" si="0"/>
        <v>0.95303847846430711</v>
      </c>
      <c r="R65" s="41" t="str">
        <f t="shared" si="1"/>
        <v>(0.942 - 0.965)</v>
      </c>
      <c r="S65" s="38">
        <v>0.90300000000000002</v>
      </c>
    </row>
    <row r="66" spans="1:19" x14ac:dyDescent="0.3">
      <c r="A66" s="38" t="s">
        <v>228</v>
      </c>
      <c r="B66" s="38">
        <v>14</v>
      </c>
      <c r="C66" s="38">
        <v>68287700</v>
      </c>
      <c r="D66" s="38" t="s">
        <v>20</v>
      </c>
      <c r="E66" s="38" t="s">
        <v>21</v>
      </c>
      <c r="F66" s="38">
        <v>3.8300000000000001E-2</v>
      </c>
      <c r="G66" s="38">
        <v>6.1000000000000004E-3</v>
      </c>
      <c r="H66" s="39">
        <v>3.5269999999999998E-10</v>
      </c>
      <c r="I66" s="38" t="s">
        <v>30</v>
      </c>
      <c r="J66" s="38">
        <v>0</v>
      </c>
      <c r="K66" s="38">
        <v>0.877</v>
      </c>
      <c r="L66" s="38">
        <v>1</v>
      </c>
      <c r="M66" s="38">
        <v>0.34910000000000002</v>
      </c>
      <c r="N66" s="38" t="s">
        <v>229</v>
      </c>
      <c r="O66" s="38" t="s">
        <v>230</v>
      </c>
      <c r="P66" s="38" t="s">
        <v>33</v>
      </c>
      <c r="Q66" s="40">
        <f t="shared" si="0"/>
        <v>1.0390428989959415</v>
      </c>
      <c r="R66" s="41" t="str">
        <f t="shared" si="1"/>
        <v>(1.026 - 1.052)</v>
      </c>
      <c r="S66" s="38">
        <v>0.98</v>
      </c>
    </row>
    <row r="67" spans="1:19" x14ac:dyDescent="0.3">
      <c r="A67" s="38" t="s">
        <v>231</v>
      </c>
      <c r="B67" s="38">
        <v>14</v>
      </c>
      <c r="C67" s="38">
        <v>92663465</v>
      </c>
      <c r="D67" s="38" t="s">
        <v>20</v>
      </c>
      <c r="E67" s="38" t="s">
        <v>21</v>
      </c>
      <c r="F67" s="38">
        <v>-3.5799999999999998E-2</v>
      </c>
      <c r="G67" s="38">
        <v>6.0000000000000001E-3</v>
      </c>
      <c r="H67" s="39">
        <v>1.9190000000000001E-9</v>
      </c>
      <c r="I67" s="38" t="s">
        <v>22</v>
      </c>
      <c r="J67" s="38">
        <v>0</v>
      </c>
      <c r="K67" s="38">
        <v>0.93799999999999994</v>
      </c>
      <c r="L67" s="38">
        <v>1</v>
      </c>
      <c r="M67" s="38">
        <v>0.3327</v>
      </c>
      <c r="N67" s="38" t="s">
        <v>232</v>
      </c>
      <c r="O67" s="38" t="s">
        <v>233</v>
      </c>
      <c r="P67" s="38" t="s">
        <v>33</v>
      </c>
      <c r="Q67" s="40">
        <f t="shared" ref="Q67:Q89" si="2">EXP(F67)</f>
        <v>0.96483324083591182</v>
      </c>
      <c r="R67" s="41" t="str">
        <f t="shared" ref="R67:R89" si="3">CONCATENATE("(",ROUNDDOWN(EXP(F67-1.95*G67),3)," - ",ROUNDUP(EXP(F67+1.95*G67),3),")")</f>
        <v>(0.953 - 0.977)</v>
      </c>
      <c r="S67" s="38">
        <v>0.89800000000000002</v>
      </c>
    </row>
    <row r="68" spans="1:19" x14ac:dyDescent="0.3">
      <c r="A68" s="38" t="s">
        <v>234</v>
      </c>
      <c r="B68" s="38">
        <v>15</v>
      </c>
      <c r="C68" s="38">
        <v>41490530</v>
      </c>
      <c r="D68" s="38" t="s">
        <v>35</v>
      </c>
      <c r="E68" s="38" t="s">
        <v>21</v>
      </c>
      <c r="F68" s="38">
        <v>3.9399999999999998E-2</v>
      </c>
      <c r="G68" s="38">
        <v>6.4000000000000003E-3</v>
      </c>
      <c r="H68" s="39">
        <v>5.4950000000000002E-10</v>
      </c>
      <c r="I68" s="38" t="s">
        <v>30</v>
      </c>
      <c r="J68" s="38">
        <v>75.900000000000006</v>
      </c>
      <c r="K68" s="38">
        <v>4.1420000000000003</v>
      </c>
      <c r="L68" s="38">
        <v>1</v>
      </c>
      <c r="M68" s="38">
        <v>4.1820000000000003E-2</v>
      </c>
      <c r="N68" s="38" t="s">
        <v>235</v>
      </c>
      <c r="O68" s="38" t="s">
        <v>236</v>
      </c>
      <c r="P68" s="38" t="s">
        <v>38</v>
      </c>
      <c r="Q68" s="40">
        <f t="shared" si="2"/>
        <v>1.0401864750363485</v>
      </c>
      <c r="R68" s="41" t="str">
        <f t="shared" si="3"/>
        <v>(1.027 - 1.054)</v>
      </c>
      <c r="S68" s="38">
        <v>1.1859999999999999</v>
      </c>
    </row>
    <row r="69" spans="1:19" x14ac:dyDescent="0.3">
      <c r="A69" s="38" t="s">
        <v>237</v>
      </c>
      <c r="B69" s="38">
        <v>15</v>
      </c>
      <c r="C69" s="38">
        <v>60776148</v>
      </c>
      <c r="D69" s="38" t="s">
        <v>35</v>
      </c>
      <c r="E69" s="38" t="s">
        <v>29</v>
      </c>
      <c r="F69" s="38">
        <v>-7.6499999999999999E-2</v>
      </c>
      <c r="G69" s="38">
        <v>8.2000000000000007E-3</v>
      </c>
      <c r="H69" s="39">
        <v>1.187E-20</v>
      </c>
      <c r="I69" s="38" t="s">
        <v>22</v>
      </c>
      <c r="J69" s="38">
        <v>53.8</v>
      </c>
      <c r="K69" s="38">
        <v>2.1659999999999999</v>
      </c>
      <c r="L69" s="38">
        <v>1</v>
      </c>
      <c r="M69" s="38">
        <v>0.14099999999999999</v>
      </c>
      <c r="N69" s="38" t="s">
        <v>238</v>
      </c>
      <c r="O69" s="38" t="s">
        <v>239</v>
      </c>
      <c r="P69" s="38" t="s">
        <v>33</v>
      </c>
      <c r="Q69" s="40">
        <f t="shared" si="2"/>
        <v>0.92635291428882216</v>
      </c>
      <c r="R69" s="41" t="str">
        <f t="shared" si="3"/>
        <v>(0.911 - 0.942)</v>
      </c>
      <c r="S69" s="38">
        <v>1.2270000000000001</v>
      </c>
    </row>
    <row r="70" spans="1:19" x14ac:dyDescent="0.3">
      <c r="A70" s="38" t="s">
        <v>240</v>
      </c>
      <c r="B70" s="38">
        <v>15</v>
      </c>
      <c r="C70" s="38">
        <v>67150258</v>
      </c>
      <c r="D70" s="38" t="s">
        <v>20</v>
      </c>
      <c r="E70" s="38" t="s">
        <v>21</v>
      </c>
      <c r="F70" s="38">
        <v>9.1600000000000001E-2</v>
      </c>
      <c r="G70" s="38">
        <v>6.4000000000000003E-3</v>
      </c>
      <c r="H70" s="39">
        <v>5.2259999999999998E-47</v>
      </c>
      <c r="I70" s="38" t="s">
        <v>30</v>
      </c>
      <c r="J70" s="38">
        <v>46.7</v>
      </c>
      <c r="K70" s="38">
        <v>1.875</v>
      </c>
      <c r="L70" s="38">
        <v>1</v>
      </c>
      <c r="M70" s="38">
        <v>0.1709</v>
      </c>
      <c r="N70" s="38" t="s">
        <v>241</v>
      </c>
      <c r="O70" s="38" t="s">
        <v>242</v>
      </c>
      <c r="P70" s="38" t="s">
        <v>33</v>
      </c>
      <c r="Q70" s="40">
        <f t="shared" si="2"/>
        <v>1.0959263638494769</v>
      </c>
      <c r="R70" s="41" t="str">
        <f t="shared" si="3"/>
        <v>(1.082 - 1.11)</v>
      </c>
      <c r="S70" s="38">
        <v>1.155</v>
      </c>
    </row>
    <row r="71" spans="1:19" x14ac:dyDescent="0.3">
      <c r="A71" s="38" t="s">
        <v>243</v>
      </c>
      <c r="B71" s="38">
        <v>15</v>
      </c>
      <c r="C71" s="38">
        <v>85702038</v>
      </c>
      <c r="D71" s="38" t="s">
        <v>35</v>
      </c>
      <c r="E71" s="38" t="s">
        <v>29</v>
      </c>
      <c r="F71" s="38">
        <v>-3.39E-2</v>
      </c>
      <c r="G71" s="38">
        <v>6.1999999999999998E-3</v>
      </c>
      <c r="H71" s="39">
        <v>4.3450000000000002E-8</v>
      </c>
      <c r="I71" s="38" t="s">
        <v>22</v>
      </c>
      <c r="J71" s="38">
        <v>0</v>
      </c>
      <c r="K71" s="38">
        <v>0.84699999999999998</v>
      </c>
      <c r="L71" s="38">
        <v>1</v>
      </c>
      <c r="M71" s="38">
        <v>0.3574</v>
      </c>
      <c r="N71" s="38" t="s">
        <v>244</v>
      </c>
      <c r="O71" s="38" t="s">
        <v>245</v>
      </c>
      <c r="P71" s="38" t="s">
        <v>33</v>
      </c>
      <c r="Q71" s="40">
        <f t="shared" si="2"/>
        <v>0.96666816662098898</v>
      </c>
      <c r="R71" s="41" t="str">
        <f t="shared" si="3"/>
        <v>(0.955 - 0.979)</v>
      </c>
      <c r="S71" s="38">
        <v>0.76800000000000002</v>
      </c>
    </row>
    <row r="72" spans="1:19" x14ac:dyDescent="0.3">
      <c r="A72" s="38" t="s">
        <v>246</v>
      </c>
      <c r="B72" s="38">
        <v>16</v>
      </c>
      <c r="C72" s="38">
        <v>11125184</v>
      </c>
      <c r="D72" s="38" t="s">
        <v>35</v>
      </c>
      <c r="E72" s="38" t="s">
        <v>29</v>
      </c>
      <c r="F72" s="38">
        <v>-6.8400000000000002E-2</v>
      </c>
      <c r="G72" s="38">
        <v>6.7999999999999996E-3</v>
      </c>
      <c r="H72" s="39">
        <v>1.001E-23</v>
      </c>
      <c r="I72" s="38" t="s">
        <v>22</v>
      </c>
      <c r="J72" s="38">
        <v>55.9</v>
      </c>
      <c r="K72" s="38">
        <v>2.266</v>
      </c>
      <c r="L72" s="38">
        <v>1</v>
      </c>
      <c r="M72" s="38">
        <v>0.1323</v>
      </c>
      <c r="N72" s="38" t="s">
        <v>247</v>
      </c>
      <c r="O72" s="38" t="s">
        <v>248</v>
      </c>
      <c r="P72" s="38" t="s">
        <v>33</v>
      </c>
      <c r="Q72" s="40">
        <f t="shared" si="2"/>
        <v>0.93388684411865608</v>
      </c>
      <c r="R72" s="41" t="str">
        <f t="shared" si="3"/>
        <v>(0.921 - 0.947)</v>
      </c>
      <c r="S72" s="38">
        <v>0.90800000000000003</v>
      </c>
    </row>
    <row r="73" spans="1:19" x14ac:dyDescent="0.3">
      <c r="A73" s="38" t="s">
        <v>249</v>
      </c>
      <c r="B73" s="38">
        <v>16</v>
      </c>
      <c r="C73" s="38">
        <v>27337847</v>
      </c>
      <c r="D73" s="38" t="s">
        <v>20</v>
      </c>
      <c r="E73" s="38" t="s">
        <v>21</v>
      </c>
      <c r="F73" s="38">
        <v>6.4500000000000002E-2</v>
      </c>
      <c r="G73" s="38">
        <v>6.1999999999999998E-3</v>
      </c>
      <c r="H73" s="39">
        <v>3.5220000000000001E-25</v>
      </c>
      <c r="I73" s="38" t="s">
        <v>30</v>
      </c>
      <c r="J73" s="38">
        <v>0</v>
      </c>
      <c r="K73" s="38">
        <v>0.28599999999999998</v>
      </c>
      <c r="L73" s="38">
        <v>1</v>
      </c>
      <c r="M73" s="38">
        <v>0.5927</v>
      </c>
      <c r="N73" s="38" t="s">
        <v>250</v>
      </c>
      <c r="O73" s="38" t="s">
        <v>251</v>
      </c>
      <c r="P73" s="38" t="s">
        <v>33</v>
      </c>
      <c r="Q73" s="40">
        <f t="shared" si="2"/>
        <v>1.066625578244649</v>
      </c>
      <c r="R73" s="41" t="str">
        <f t="shared" si="3"/>
        <v>(1.053 - 1.08)</v>
      </c>
      <c r="S73" s="38">
        <v>0.85</v>
      </c>
    </row>
    <row r="74" spans="1:19" x14ac:dyDescent="0.3">
      <c r="A74" s="38" t="s">
        <v>252</v>
      </c>
      <c r="B74" s="38">
        <v>16</v>
      </c>
      <c r="C74" s="38">
        <v>89649814</v>
      </c>
      <c r="D74" s="38" t="s">
        <v>20</v>
      </c>
      <c r="E74" s="38" t="s">
        <v>29</v>
      </c>
      <c r="F74" s="38">
        <v>-3.7199999999999997E-2</v>
      </c>
      <c r="G74" s="38">
        <v>6.7000000000000002E-3</v>
      </c>
      <c r="H74" s="39">
        <v>2.648E-8</v>
      </c>
      <c r="I74" s="38" t="s">
        <v>22</v>
      </c>
      <c r="J74" s="38">
        <v>0</v>
      </c>
      <c r="K74" s="38">
        <v>0.45200000000000001</v>
      </c>
      <c r="L74" s="38">
        <v>1</v>
      </c>
      <c r="M74" s="38">
        <v>0.50149999999999995</v>
      </c>
      <c r="N74" s="38" t="s">
        <v>253</v>
      </c>
      <c r="O74" s="38" t="s">
        <v>254</v>
      </c>
      <c r="P74" s="38" t="s">
        <v>33</v>
      </c>
      <c r="Q74" s="40">
        <f t="shared" si="2"/>
        <v>0.96348341939422155</v>
      </c>
      <c r="R74" s="41" t="str">
        <f t="shared" si="3"/>
        <v>(0.95 - 0.977)</v>
      </c>
      <c r="S74" s="38">
        <v>1.0569999999999999</v>
      </c>
    </row>
    <row r="75" spans="1:19" x14ac:dyDescent="0.3">
      <c r="A75" s="38" t="s">
        <v>255</v>
      </c>
      <c r="B75" s="38">
        <v>17</v>
      </c>
      <c r="C75" s="38">
        <v>1580323</v>
      </c>
      <c r="D75" s="38" t="s">
        <v>20</v>
      </c>
      <c r="E75" s="38" t="s">
        <v>21</v>
      </c>
      <c r="F75" s="38">
        <v>-3.4099999999999998E-2</v>
      </c>
      <c r="G75" s="38">
        <v>6.1000000000000004E-3</v>
      </c>
      <c r="H75" s="39">
        <v>2.8530000000000001E-8</v>
      </c>
      <c r="I75" s="38" t="s">
        <v>22</v>
      </c>
      <c r="J75" s="38">
        <v>0</v>
      </c>
      <c r="K75" s="38">
        <v>0.108</v>
      </c>
      <c r="L75" s="38">
        <v>1</v>
      </c>
      <c r="M75" s="38">
        <v>0.74250000000000005</v>
      </c>
      <c r="N75" s="38" t="s">
        <v>256</v>
      </c>
      <c r="O75" s="38" t="s">
        <v>257</v>
      </c>
      <c r="P75" s="38" t="s">
        <v>33</v>
      </c>
      <c r="Q75" s="40">
        <f t="shared" si="2"/>
        <v>0.96647485231973929</v>
      </c>
      <c r="R75" s="41" t="str">
        <f t="shared" si="3"/>
        <v>(0.955 - 0.979)</v>
      </c>
      <c r="S75" s="38">
        <v>0.91800000000000004</v>
      </c>
    </row>
    <row r="76" spans="1:19" x14ac:dyDescent="0.3">
      <c r="A76" s="38" t="s">
        <v>258</v>
      </c>
      <c r="B76" s="38">
        <v>17</v>
      </c>
      <c r="C76" s="38">
        <v>16025689</v>
      </c>
      <c r="D76" s="38" t="s">
        <v>35</v>
      </c>
      <c r="E76" s="38" t="s">
        <v>21</v>
      </c>
      <c r="F76" s="38">
        <v>3.1699999999999999E-2</v>
      </c>
      <c r="G76" s="38">
        <v>5.5999999999999999E-3</v>
      </c>
      <c r="H76" s="39">
        <v>1.7269999999999998E-8</v>
      </c>
      <c r="I76" s="38" t="s">
        <v>30</v>
      </c>
      <c r="J76" s="38">
        <v>2.2999999999999998</v>
      </c>
      <c r="K76" s="38">
        <v>1.0229999999999999</v>
      </c>
      <c r="L76" s="38">
        <v>1</v>
      </c>
      <c r="M76" s="38">
        <v>0.31180000000000002</v>
      </c>
      <c r="N76" s="38" t="s">
        <v>259</v>
      </c>
      <c r="O76" s="38" t="s">
        <v>260</v>
      </c>
      <c r="P76" s="38" t="s">
        <v>33</v>
      </c>
      <c r="Q76" s="40">
        <f t="shared" si="2"/>
        <v>1.0322077965121685</v>
      </c>
      <c r="R76" s="41" t="str">
        <f t="shared" si="3"/>
        <v>(1.02 - 1.044)</v>
      </c>
      <c r="S76" s="38">
        <v>1.0900000000000001</v>
      </c>
    </row>
    <row r="77" spans="1:19" x14ac:dyDescent="0.3">
      <c r="A77" s="38" t="s">
        <v>261</v>
      </c>
      <c r="B77" s="38">
        <v>17</v>
      </c>
      <c r="C77" s="38">
        <v>39924659</v>
      </c>
      <c r="D77" s="38" t="s">
        <v>35</v>
      </c>
      <c r="E77" s="38" t="s">
        <v>29</v>
      </c>
      <c r="F77" s="38">
        <v>6.7900000000000002E-2</v>
      </c>
      <c r="G77" s="38">
        <v>5.5999999999999999E-3</v>
      </c>
      <c r="H77" s="39">
        <v>1.5730000000000001E-33</v>
      </c>
      <c r="I77" s="38" t="s">
        <v>30</v>
      </c>
      <c r="J77" s="38">
        <v>0</v>
      </c>
      <c r="K77" s="38">
        <v>0.88</v>
      </c>
      <c r="L77" s="38">
        <v>1</v>
      </c>
      <c r="M77" s="38">
        <v>0.34810000000000002</v>
      </c>
      <c r="N77" s="38" t="s">
        <v>262</v>
      </c>
      <c r="O77" s="38" t="s">
        <v>263</v>
      </c>
      <c r="P77" s="38" t="s">
        <v>33</v>
      </c>
      <c r="Q77" s="40">
        <f t="shared" si="2"/>
        <v>1.0702582772995746</v>
      </c>
      <c r="R77" s="41" t="str">
        <f t="shared" si="3"/>
        <v>(1.058 - 1.083)</v>
      </c>
      <c r="S77" s="38">
        <v>0.88700000000000001</v>
      </c>
    </row>
    <row r="78" spans="1:19" x14ac:dyDescent="0.3">
      <c r="A78" s="38" t="s">
        <v>264</v>
      </c>
      <c r="B78" s="38">
        <v>17</v>
      </c>
      <c r="C78" s="38">
        <v>42294404</v>
      </c>
      <c r="D78" s="38" t="s">
        <v>35</v>
      </c>
      <c r="E78" s="38" t="s">
        <v>21</v>
      </c>
      <c r="F78" s="38">
        <v>-4.1799999999999997E-2</v>
      </c>
      <c r="G78" s="38">
        <v>6.4000000000000003E-3</v>
      </c>
      <c r="H78" s="39">
        <v>7.5180000000000006E-11</v>
      </c>
      <c r="I78" s="38" t="s">
        <v>22</v>
      </c>
      <c r="J78" s="38">
        <v>0</v>
      </c>
      <c r="K78" s="38">
        <v>0.21299999999999999</v>
      </c>
      <c r="L78" s="38">
        <v>1</v>
      </c>
      <c r="M78" s="38">
        <v>0.64480000000000004</v>
      </c>
      <c r="N78" s="38" t="s">
        <v>265</v>
      </c>
      <c r="O78" s="38" t="s">
        <v>266</v>
      </c>
      <c r="P78" s="38" t="s">
        <v>33</v>
      </c>
      <c r="Q78" s="40">
        <f t="shared" si="2"/>
        <v>0.95906157370727319</v>
      </c>
      <c r="R78" s="41" t="str">
        <f t="shared" si="3"/>
        <v>(0.947 - 0.972)</v>
      </c>
      <c r="S78" s="38">
        <v>0.78400000000000003</v>
      </c>
    </row>
    <row r="79" spans="1:19" x14ac:dyDescent="0.3">
      <c r="A79" s="38" t="s">
        <v>267</v>
      </c>
      <c r="B79" s="38">
        <v>17</v>
      </c>
      <c r="C79" s="38">
        <v>45259320</v>
      </c>
      <c r="D79" s="38" t="s">
        <v>21</v>
      </c>
      <c r="E79" s="38" t="s">
        <v>29</v>
      </c>
      <c r="F79" s="38">
        <v>-3.5499999999999997E-2</v>
      </c>
      <c r="G79" s="38">
        <v>6.0000000000000001E-3</v>
      </c>
      <c r="H79" s="39">
        <v>3.7070000000000001E-9</v>
      </c>
      <c r="I79" s="38" t="s">
        <v>22</v>
      </c>
      <c r="J79" s="38">
        <v>28.2</v>
      </c>
      <c r="K79" s="38">
        <v>1.393</v>
      </c>
      <c r="L79" s="38">
        <v>1</v>
      </c>
      <c r="M79" s="38">
        <v>0.2379</v>
      </c>
      <c r="N79" s="38" t="s">
        <v>268</v>
      </c>
      <c r="O79" s="38" t="s">
        <v>269</v>
      </c>
      <c r="P79" s="38" t="s">
        <v>33</v>
      </c>
      <c r="Q79" s="40">
        <f t="shared" si="2"/>
        <v>0.9651227342300005</v>
      </c>
      <c r="R79" s="41" t="str">
        <f t="shared" si="3"/>
        <v>(0.953 - 0.977)</v>
      </c>
      <c r="S79" s="38">
        <v>0.96</v>
      </c>
    </row>
    <row r="80" spans="1:19" x14ac:dyDescent="0.3">
      <c r="A80" s="38" t="s">
        <v>270</v>
      </c>
      <c r="B80" s="38">
        <v>17</v>
      </c>
      <c r="C80" s="38">
        <v>49370984</v>
      </c>
      <c r="D80" s="38" t="s">
        <v>35</v>
      </c>
      <c r="E80" s="38" t="s">
        <v>29</v>
      </c>
      <c r="F80" s="38">
        <v>6.1199999999999997E-2</v>
      </c>
      <c r="G80" s="38">
        <v>5.7000000000000002E-3</v>
      </c>
      <c r="H80" s="39">
        <v>8.6920000000000007E-27</v>
      </c>
      <c r="I80" s="38" t="s">
        <v>30</v>
      </c>
      <c r="J80" s="38">
        <v>0</v>
      </c>
      <c r="K80" s="38">
        <v>1.7999999999999999E-2</v>
      </c>
      <c r="L80" s="38">
        <v>1</v>
      </c>
      <c r="M80" s="38">
        <v>0.89280000000000004</v>
      </c>
      <c r="N80" s="38" t="s">
        <v>271</v>
      </c>
      <c r="O80" s="38" t="s">
        <v>272</v>
      </c>
      <c r="P80" s="38" t="s">
        <v>33</v>
      </c>
      <c r="Q80" s="40">
        <f t="shared" si="2"/>
        <v>1.0631115152294282</v>
      </c>
      <c r="R80" s="41" t="str">
        <f t="shared" si="3"/>
        <v>(1.051 - 1.075)</v>
      </c>
      <c r="S80" s="38">
        <v>1.1819999999999999</v>
      </c>
    </row>
    <row r="81" spans="1:19" x14ac:dyDescent="0.3">
      <c r="A81" s="38" t="s">
        <v>273</v>
      </c>
      <c r="B81" s="38">
        <v>17</v>
      </c>
      <c r="C81" s="38">
        <v>75800536</v>
      </c>
      <c r="D81" s="38" t="s">
        <v>35</v>
      </c>
      <c r="E81" s="38" t="s">
        <v>21</v>
      </c>
      <c r="F81" s="38">
        <v>-5.5800000000000002E-2</v>
      </c>
      <c r="G81" s="38">
        <v>8.9999999999999993E-3</v>
      </c>
      <c r="H81" s="39">
        <v>6.3210000000000002E-10</v>
      </c>
      <c r="I81" s="38" t="s">
        <v>22</v>
      </c>
      <c r="J81" s="38">
        <v>0</v>
      </c>
      <c r="K81" s="38">
        <v>6.3E-2</v>
      </c>
      <c r="L81" s="38">
        <v>1</v>
      </c>
      <c r="M81" s="38">
        <v>0.80159999999999998</v>
      </c>
      <c r="N81" s="38" t="s">
        <v>274</v>
      </c>
      <c r="O81" s="38" t="s">
        <v>275</v>
      </c>
      <c r="P81" s="38" t="s">
        <v>33</v>
      </c>
      <c r="Q81" s="40">
        <f t="shared" si="2"/>
        <v>0.94572826262961784</v>
      </c>
      <c r="R81" s="41" t="str">
        <f t="shared" si="3"/>
        <v>(0.929 - 0.963)</v>
      </c>
      <c r="S81" s="38">
        <v>0.54200000000000004</v>
      </c>
    </row>
    <row r="82" spans="1:19" x14ac:dyDescent="0.3">
      <c r="A82" s="38" t="s">
        <v>276</v>
      </c>
      <c r="B82" s="38">
        <v>18</v>
      </c>
      <c r="C82" s="38">
        <v>63181406</v>
      </c>
      <c r="D82" s="38" t="s">
        <v>20</v>
      </c>
      <c r="E82" s="38" t="s">
        <v>21</v>
      </c>
      <c r="F82" s="38">
        <v>3.4500000000000003E-2</v>
      </c>
      <c r="G82" s="38">
        <v>6.1999999999999998E-3</v>
      </c>
      <c r="H82" s="39">
        <v>2.0240000000000001E-8</v>
      </c>
      <c r="I82" s="38" t="s">
        <v>30</v>
      </c>
      <c r="J82" s="38">
        <v>0</v>
      </c>
      <c r="K82" s="38">
        <v>3.9E-2</v>
      </c>
      <c r="L82" s="38">
        <v>1</v>
      </c>
      <c r="M82" s="38">
        <v>0.84399999999999997</v>
      </c>
      <c r="N82" s="38" t="s">
        <v>277</v>
      </c>
      <c r="O82" s="38" t="s">
        <v>278</v>
      </c>
      <c r="P82" s="38" t="s">
        <v>33</v>
      </c>
      <c r="Q82" s="40">
        <f t="shared" si="2"/>
        <v>1.0351020283761143</v>
      </c>
      <c r="R82" s="41" t="str">
        <f t="shared" si="3"/>
        <v>(1.022 - 1.048)</v>
      </c>
      <c r="S82" s="38">
        <v>0.83299999999999996</v>
      </c>
    </row>
    <row r="83" spans="1:19" x14ac:dyDescent="0.3">
      <c r="A83" s="38" t="s">
        <v>279</v>
      </c>
      <c r="B83" s="38">
        <v>19</v>
      </c>
      <c r="C83" s="38">
        <v>33235672</v>
      </c>
      <c r="D83" s="38" t="s">
        <v>35</v>
      </c>
      <c r="E83" s="38" t="s">
        <v>21</v>
      </c>
      <c r="F83" s="38">
        <v>-9.8500000000000004E-2</v>
      </c>
      <c r="G83" s="38">
        <v>1.0500000000000001E-2</v>
      </c>
      <c r="H83" s="39">
        <v>4.9769999999999998E-21</v>
      </c>
      <c r="I83" s="38" t="s">
        <v>22</v>
      </c>
      <c r="J83" s="38">
        <v>0</v>
      </c>
      <c r="K83" s="38">
        <v>5.5E-2</v>
      </c>
      <c r="L83" s="38">
        <v>1</v>
      </c>
      <c r="M83" s="38">
        <v>0.81389999999999996</v>
      </c>
      <c r="N83" s="38" t="s">
        <v>280</v>
      </c>
      <c r="O83" s="38" t="s">
        <v>281</v>
      </c>
      <c r="P83" s="38" t="s">
        <v>282</v>
      </c>
      <c r="Q83" s="40">
        <f t="shared" si="2"/>
        <v>0.9061956926142708</v>
      </c>
      <c r="R83" s="41" t="str">
        <f t="shared" si="3"/>
        <v>(0.887 - 0.925)</v>
      </c>
      <c r="S83" s="38">
        <v>1.4830000000000001</v>
      </c>
    </row>
    <row r="84" spans="1:19" x14ac:dyDescent="0.3">
      <c r="A84" s="38" t="s">
        <v>283</v>
      </c>
      <c r="B84" s="38">
        <v>19</v>
      </c>
      <c r="C84" s="38">
        <v>45816157</v>
      </c>
      <c r="D84" s="38" t="s">
        <v>21</v>
      </c>
      <c r="E84" s="38" t="s">
        <v>29</v>
      </c>
      <c r="F84" s="38">
        <v>-3.4799999999999998E-2</v>
      </c>
      <c r="G84" s="38">
        <v>6.3E-3</v>
      </c>
      <c r="H84" s="39">
        <v>3.7870000000000001E-8</v>
      </c>
      <c r="I84" s="38" t="s">
        <v>22</v>
      </c>
      <c r="J84" s="38">
        <v>20.5</v>
      </c>
      <c r="K84" s="38">
        <v>1.258</v>
      </c>
      <c r="L84" s="38">
        <v>1</v>
      </c>
      <c r="M84" s="38">
        <v>0.2621</v>
      </c>
      <c r="N84" s="38" t="s">
        <v>284</v>
      </c>
      <c r="O84" s="38" t="s">
        <v>285</v>
      </c>
      <c r="P84" s="38" t="s">
        <v>107</v>
      </c>
      <c r="Q84" s="40">
        <f t="shared" si="2"/>
        <v>0.96579855665421388</v>
      </c>
      <c r="R84" s="41" t="str">
        <f t="shared" si="3"/>
        <v>(0.954 - 0.978)</v>
      </c>
      <c r="S84" s="38">
        <v>1.014</v>
      </c>
    </row>
    <row r="85" spans="1:19" x14ac:dyDescent="0.3">
      <c r="A85" s="38" t="s">
        <v>286</v>
      </c>
      <c r="B85" s="38">
        <v>20</v>
      </c>
      <c r="C85" s="38">
        <v>32276789</v>
      </c>
      <c r="D85" s="38" t="s">
        <v>35</v>
      </c>
      <c r="E85" s="38" t="s">
        <v>29</v>
      </c>
      <c r="F85" s="38">
        <v>4.4699999999999997E-2</v>
      </c>
      <c r="G85" s="38">
        <v>7.6E-3</v>
      </c>
      <c r="H85" s="39">
        <v>4.7349999999999999E-9</v>
      </c>
      <c r="I85" s="38" t="s">
        <v>30</v>
      </c>
      <c r="J85" s="38">
        <v>0</v>
      </c>
      <c r="K85" s="38">
        <v>0.20200000000000001</v>
      </c>
      <c r="L85" s="38">
        <v>1</v>
      </c>
      <c r="M85" s="38">
        <v>0.65310000000000001</v>
      </c>
      <c r="N85" s="38" t="s">
        <v>287</v>
      </c>
      <c r="O85" s="38" t="s">
        <v>288</v>
      </c>
      <c r="P85" s="38" t="s">
        <v>38</v>
      </c>
      <c r="Q85" s="40">
        <f t="shared" si="2"/>
        <v>1.0457140986172913</v>
      </c>
      <c r="R85" s="41" t="str">
        <f t="shared" si="3"/>
        <v>(1.03 - 1.062)</v>
      </c>
      <c r="S85" s="38">
        <v>0.88400000000000001</v>
      </c>
    </row>
    <row r="86" spans="1:19" x14ac:dyDescent="0.3">
      <c r="A86" s="38" t="s">
        <v>289</v>
      </c>
      <c r="B86" s="38">
        <v>20</v>
      </c>
      <c r="C86" s="38">
        <v>63706054</v>
      </c>
      <c r="D86" s="38" t="s">
        <v>35</v>
      </c>
      <c r="E86" s="38" t="s">
        <v>29</v>
      </c>
      <c r="F86" s="38">
        <v>-3.4000000000000002E-2</v>
      </c>
      <c r="G86" s="38">
        <v>6.1999999999999998E-3</v>
      </c>
      <c r="H86" s="39">
        <v>4.067E-8</v>
      </c>
      <c r="I86" s="38" t="s">
        <v>22</v>
      </c>
      <c r="J86" s="38">
        <v>0</v>
      </c>
      <c r="K86" s="38">
        <v>0.02</v>
      </c>
      <c r="L86" s="38">
        <v>1</v>
      </c>
      <c r="M86" s="38">
        <v>0.88749999999999996</v>
      </c>
      <c r="N86" s="38" t="s">
        <v>290</v>
      </c>
      <c r="O86" s="38" t="s">
        <v>291</v>
      </c>
      <c r="P86" s="38" t="s">
        <v>33</v>
      </c>
      <c r="Q86" s="40">
        <f t="shared" si="2"/>
        <v>0.96657150463750663</v>
      </c>
      <c r="R86" s="41" t="str">
        <f t="shared" si="3"/>
        <v>(0.954 - 0.979)</v>
      </c>
      <c r="S86" s="38">
        <v>1.07</v>
      </c>
    </row>
    <row r="87" spans="1:19" x14ac:dyDescent="0.3">
      <c r="A87" s="38" t="s">
        <v>292</v>
      </c>
      <c r="B87" s="38">
        <v>21</v>
      </c>
      <c r="C87" s="38">
        <v>35051694</v>
      </c>
      <c r="D87" s="38" t="s">
        <v>20</v>
      </c>
      <c r="E87" s="38" t="s">
        <v>21</v>
      </c>
      <c r="F87" s="38">
        <v>5.62E-2</v>
      </c>
      <c r="G87" s="38">
        <v>8.0000000000000002E-3</v>
      </c>
      <c r="H87" s="39">
        <v>1.8340000000000001E-12</v>
      </c>
      <c r="I87" s="38" t="s">
        <v>30</v>
      </c>
      <c r="J87" s="38">
        <v>87.5</v>
      </c>
      <c r="K87" s="38">
        <v>8.0210000000000008</v>
      </c>
      <c r="L87" s="38">
        <v>1</v>
      </c>
      <c r="M87" s="38">
        <v>4.6239999999999996E-3</v>
      </c>
      <c r="N87" s="38" t="s">
        <v>293</v>
      </c>
      <c r="O87" s="38" t="s">
        <v>294</v>
      </c>
      <c r="P87" s="38" t="s">
        <v>33</v>
      </c>
      <c r="Q87" s="40">
        <f t="shared" si="2"/>
        <v>1.0578092244267225</v>
      </c>
      <c r="R87" s="41" t="str">
        <f t="shared" si="3"/>
        <v>(1.041 - 1.075)</v>
      </c>
      <c r="S87" s="38">
        <v>1.022</v>
      </c>
    </row>
    <row r="88" spans="1:19" x14ac:dyDescent="0.3">
      <c r="A88" s="38" t="s">
        <v>295</v>
      </c>
      <c r="B88" s="38">
        <v>22</v>
      </c>
      <c r="C88" s="38">
        <v>37137755</v>
      </c>
      <c r="D88" s="38" t="s">
        <v>21</v>
      </c>
      <c r="E88" s="38" t="s">
        <v>29</v>
      </c>
      <c r="F88" s="38">
        <v>-3.6200000000000003E-2</v>
      </c>
      <c r="G88" s="38">
        <v>5.5999999999999999E-3</v>
      </c>
      <c r="H88" s="39">
        <v>1.453E-10</v>
      </c>
      <c r="I88" s="38" t="s">
        <v>22</v>
      </c>
      <c r="J88" s="38">
        <v>0</v>
      </c>
      <c r="K88" s="38">
        <v>4.7E-2</v>
      </c>
      <c r="L88" s="38">
        <v>1</v>
      </c>
      <c r="M88" s="38">
        <v>0.82889999999999997</v>
      </c>
      <c r="N88" s="38" t="s">
        <v>296</v>
      </c>
      <c r="O88" s="38" t="s">
        <v>297</v>
      </c>
      <c r="P88" s="38" t="s">
        <v>33</v>
      </c>
      <c r="Q88" s="40">
        <f t="shared" si="2"/>
        <v>0.96444738471594615</v>
      </c>
      <c r="R88" s="41" t="str">
        <f t="shared" si="3"/>
        <v>(0.953 - 0.976)</v>
      </c>
      <c r="S88" s="38">
        <v>1.2549999999999999</v>
      </c>
    </row>
    <row r="89" spans="1:19" x14ac:dyDescent="0.3">
      <c r="A89" s="38" t="s">
        <v>298</v>
      </c>
      <c r="B89" s="38">
        <v>22</v>
      </c>
      <c r="C89" s="38">
        <v>46597553</v>
      </c>
      <c r="D89" s="38" t="s">
        <v>35</v>
      </c>
      <c r="E89" s="38" t="s">
        <v>29</v>
      </c>
      <c r="F89" s="38">
        <v>3.5400000000000001E-2</v>
      </c>
      <c r="G89" s="38">
        <v>6.1000000000000004E-3</v>
      </c>
      <c r="H89" s="39">
        <v>6.2559999999999999E-9</v>
      </c>
      <c r="I89" s="38" t="s">
        <v>30</v>
      </c>
      <c r="J89" s="38">
        <v>0</v>
      </c>
      <c r="K89" s="38">
        <v>0.06</v>
      </c>
      <c r="L89" s="38">
        <v>1</v>
      </c>
      <c r="M89" s="38">
        <v>0.80720000000000003</v>
      </c>
      <c r="N89" s="38" t="s">
        <v>299</v>
      </c>
      <c r="O89" s="38" t="s">
        <v>300</v>
      </c>
      <c r="P89" s="38" t="s">
        <v>33</v>
      </c>
      <c r="Q89" s="40">
        <f t="shared" si="2"/>
        <v>1.0360340395437675</v>
      </c>
      <c r="R89" s="41" t="str">
        <f t="shared" si="3"/>
        <v>(1.023 - 1.049)</v>
      </c>
      <c r="S89" s="38">
        <v>1.365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F0D6D-FBB7-427A-B639-A3E5B1B6660F}">
  <dimension ref="A1:S51"/>
  <sheetViews>
    <sheetView zoomScaleNormal="100" workbookViewId="0">
      <selection sqref="A1:A1048576"/>
    </sheetView>
  </sheetViews>
  <sheetFormatPr defaultRowHeight="14.4" x14ac:dyDescent="0.3"/>
  <cols>
    <col min="3" max="3" width="10" bestFit="1" customWidth="1"/>
    <col min="6" max="13" width="8.88671875" customWidth="1"/>
    <col min="14" max="14" width="11.44140625" bestFit="1" customWidth="1"/>
    <col min="17" max="17" width="6.33203125" customWidth="1"/>
    <col min="18" max="18" width="12.33203125" customWidth="1"/>
  </cols>
  <sheetData>
    <row r="1" spans="1:19" x14ac:dyDescent="0.3">
      <c r="A1" s="42" t="s">
        <v>301</v>
      </c>
      <c r="B1" s="42" t="s">
        <v>0</v>
      </c>
      <c r="C1" s="42" t="s">
        <v>1</v>
      </c>
      <c r="D1" s="42" t="s">
        <v>2</v>
      </c>
      <c r="E1" s="42" t="s">
        <v>3</v>
      </c>
      <c r="F1" s="42" t="s">
        <v>4</v>
      </c>
      <c r="G1" s="42" t="s">
        <v>5</v>
      </c>
      <c r="H1" s="42" t="s">
        <v>6</v>
      </c>
      <c r="I1" s="42" t="s">
        <v>7</v>
      </c>
      <c r="J1" s="42" t="s">
        <v>8</v>
      </c>
      <c r="K1" s="42" t="s">
        <v>9</v>
      </c>
      <c r="L1" s="42" t="s">
        <v>10</v>
      </c>
      <c r="M1" s="42" t="s">
        <v>11</v>
      </c>
      <c r="N1" s="42" t="s">
        <v>12</v>
      </c>
      <c r="O1" s="42" t="s">
        <v>13</v>
      </c>
      <c r="P1" s="42" t="s">
        <v>14</v>
      </c>
      <c r="Q1" s="42" t="s">
        <v>15</v>
      </c>
      <c r="R1" s="42" t="s">
        <v>16</v>
      </c>
      <c r="S1" s="42" t="s">
        <v>17</v>
      </c>
    </row>
    <row r="2" spans="1:19" x14ac:dyDescent="0.3">
      <c r="A2" s="38" t="s">
        <v>39</v>
      </c>
      <c r="B2" s="38">
        <v>1</v>
      </c>
      <c r="C2" s="38">
        <v>150979381</v>
      </c>
      <c r="D2" s="38" t="s">
        <v>35</v>
      </c>
      <c r="E2" s="38" t="s">
        <v>29</v>
      </c>
      <c r="F2" s="38">
        <v>0.11550000000000001</v>
      </c>
      <c r="G2" s="38">
        <v>1.46E-2</v>
      </c>
      <c r="H2" s="39">
        <v>2.402E-15</v>
      </c>
      <c r="I2" s="38" t="s">
        <v>30</v>
      </c>
      <c r="J2" s="38">
        <v>49.1</v>
      </c>
      <c r="K2" s="38">
        <v>1.9650000000000001</v>
      </c>
      <c r="L2" s="38">
        <v>1</v>
      </c>
      <c r="M2" s="38">
        <v>0.16089999999999999</v>
      </c>
      <c r="N2" s="38" t="s">
        <v>302</v>
      </c>
      <c r="O2" s="38" t="s">
        <v>303</v>
      </c>
      <c r="P2" s="38" t="s">
        <v>38</v>
      </c>
      <c r="Q2" s="40">
        <f t="shared" ref="Q2:Q51" si="0">EXP(F2)</f>
        <v>1.1224345145482792</v>
      </c>
      <c r="R2" s="41" t="str">
        <f t="shared" ref="R2:R51" si="1">CONCATENATE("(",ROUNDDOWN(EXP(F2-1.95*G2),3)," - ",ROUNDUP(EXP(F2+1.95*G2),3),")")</f>
        <v>(1.09 - 1.155)</v>
      </c>
      <c r="S2" s="38">
        <v>0.97699999999999998</v>
      </c>
    </row>
    <row r="3" spans="1:19" x14ac:dyDescent="0.3">
      <c r="A3" s="38" t="s">
        <v>45</v>
      </c>
      <c r="B3" s="38">
        <v>1</v>
      </c>
      <c r="C3" s="38">
        <v>167452714</v>
      </c>
      <c r="D3" s="38" t="s">
        <v>20</v>
      </c>
      <c r="E3" s="38" t="s">
        <v>21</v>
      </c>
      <c r="F3" s="38">
        <v>-9.5399999999999999E-2</v>
      </c>
      <c r="G3" s="38">
        <v>1.61E-2</v>
      </c>
      <c r="H3" s="39">
        <v>3.1920000000000001E-9</v>
      </c>
      <c r="I3" s="38" t="s">
        <v>22</v>
      </c>
      <c r="J3" s="38">
        <v>0</v>
      </c>
      <c r="K3" s="38">
        <v>0.94399999999999995</v>
      </c>
      <c r="L3" s="38">
        <v>1</v>
      </c>
      <c r="M3" s="38">
        <v>0.33139999999999997</v>
      </c>
      <c r="N3" s="38" t="s">
        <v>304</v>
      </c>
      <c r="O3" s="38" t="s">
        <v>47</v>
      </c>
      <c r="P3" s="38" t="s">
        <v>33</v>
      </c>
      <c r="Q3" s="40">
        <f t="shared" si="0"/>
        <v>0.90900925803457988</v>
      </c>
      <c r="R3" s="41" t="str">
        <f t="shared" si="1"/>
        <v>(0.88 - 0.939)</v>
      </c>
      <c r="S3" s="38">
        <v>0.57799999999999996</v>
      </c>
    </row>
    <row r="4" spans="1:19" x14ac:dyDescent="0.3">
      <c r="A4" s="38" t="s">
        <v>51</v>
      </c>
      <c r="B4" s="38">
        <v>1</v>
      </c>
      <c r="C4" s="38">
        <v>198738388</v>
      </c>
      <c r="D4" s="38" t="s">
        <v>20</v>
      </c>
      <c r="E4" s="38" t="s">
        <v>29</v>
      </c>
      <c r="F4" s="38">
        <v>0.2165</v>
      </c>
      <c r="G4" s="38">
        <v>3.5200000000000002E-2</v>
      </c>
      <c r="H4" s="39">
        <v>7.7999999999999999E-10</v>
      </c>
      <c r="I4" s="38" t="s">
        <v>30</v>
      </c>
      <c r="J4" s="38">
        <v>0</v>
      </c>
      <c r="K4" s="38">
        <v>0.83499999999999996</v>
      </c>
      <c r="L4" s="38">
        <v>1</v>
      </c>
      <c r="M4" s="38">
        <v>0.36070000000000002</v>
      </c>
      <c r="N4" s="38" t="s">
        <v>305</v>
      </c>
      <c r="O4" s="38" t="s">
        <v>53</v>
      </c>
      <c r="P4" s="38" t="s">
        <v>33</v>
      </c>
      <c r="Q4" s="40">
        <f t="shared" si="0"/>
        <v>1.241723085353829</v>
      </c>
      <c r="R4" s="41" t="str">
        <f t="shared" si="1"/>
        <v>(1.159 - 1.33)</v>
      </c>
      <c r="S4" s="38">
        <v>0.39300000000000002</v>
      </c>
    </row>
    <row r="5" spans="1:19" x14ac:dyDescent="0.3">
      <c r="A5" s="38" t="s">
        <v>306</v>
      </c>
      <c r="B5" s="38">
        <v>2</v>
      </c>
      <c r="C5" s="38">
        <v>24633890</v>
      </c>
      <c r="D5" s="38" t="s">
        <v>35</v>
      </c>
      <c r="E5" s="38" t="s">
        <v>29</v>
      </c>
      <c r="F5" s="38">
        <v>-0.1031</v>
      </c>
      <c r="G5" s="38">
        <v>1.6E-2</v>
      </c>
      <c r="H5" s="39">
        <v>1.184E-10</v>
      </c>
      <c r="I5" s="38" t="s">
        <v>22</v>
      </c>
      <c r="J5" s="38">
        <v>0</v>
      </c>
      <c r="K5" s="38">
        <v>0.19</v>
      </c>
      <c r="L5" s="38">
        <v>1</v>
      </c>
      <c r="M5" s="38">
        <v>0.66300000000000003</v>
      </c>
      <c r="N5" s="38" t="s">
        <v>307</v>
      </c>
      <c r="O5" s="38" t="s">
        <v>308</v>
      </c>
      <c r="P5" s="38" t="s">
        <v>33</v>
      </c>
      <c r="Q5" s="40">
        <f t="shared" si="0"/>
        <v>0.90203676529465282</v>
      </c>
      <c r="R5" s="41" t="str">
        <f t="shared" si="1"/>
        <v>(0.874 - 0.931)</v>
      </c>
      <c r="S5" s="38">
        <v>1.2</v>
      </c>
    </row>
    <row r="6" spans="1:19" x14ac:dyDescent="0.3">
      <c r="A6" s="38" t="s">
        <v>60</v>
      </c>
      <c r="B6" s="38">
        <v>2</v>
      </c>
      <c r="C6" s="38">
        <v>102309330</v>
      </c>
      <c r="D6" s="38" t="s">
        <v>21</v>
      </c>
      <c r="E6" s="38" t="s">
        <v>29</v>
      </c>
      <c r="F6" s="38">
        <v>0.17280000000000001</v>
      </c>
      <c r="G6" s="38">
        <v>1.5599999999999999E-2</v>
      </c>
      <c r="H6" s="39">
        <v>1.877E-28</v>
      </c>
      <c r="I6" s="38" t="s">
        <v>30</v>
      </c>
      <c r="J6" s="38">
        <v>0</v>
      </c>
      <c r="K6" s="38">
        <v>0.35</v>
      </c>
      <c r="L6" s="38">
        <v>1</v>
      </c>
      <c r="M6" s="38">
        <v>0.55400000000000005</v>
      </c>
      <c r="N6" s="38" t="s">
        <v>309</v>
      </c>
      <c r="O6" s="38" t="s">
        <v>310</v>
      </c>
      <c r="P6" s="38" t="s">
        <v>38</v>
      </c>
      <c r="Q6" s="40">
        <f t="shared" si="0"/>
        <v>1.1886283556387525</v>
      </c>
      <c r="R6" s="41" t="str">
        <f t="shared" si="1"/>
        <v>(1.153 - 1.226)</v>
      </c>
      <c r="S6" s="38">
        <v>0.96199999999999997</v>
      </c>
    </row>
    <row r="7" spans="1:19" x14ac:dyDescent="0.3">
      <c r="A7" s="38" t="s">
        <v>65</v>
      </c>
      <c r="B7" s="38">
        <v>2</v>
      </c>
      <c r="C7" s="38">
        <v>111119036</v>
      </c>
      <c r="D7" s="38" t="s">
        <v>21</v>
      </c>
      <c r="E7" s="38" t="s">
        <v>29</v>
      </c>
      <c r="F7" s="38">
        <v>0.1651</v>
      </c>
      <c r="G7" s="38">
        <v>2.5000000000000001E-2</v>
      </c>
      <c r="H7" s="39">
        <v>4.1960000000000003E-11</v>
      </c>
      <c r="I7" s="38" t="s">
        <v>30</v>
      </c>
      <c r="J7" s="38">
        <v>0</v>
      </c>
      <c r="K7" s="38">
        <v>5.1999999999999998E-2</v>
      </c>
      <c r="L7" s="38">
        <v>1</v>
      </c>
      <c r="M7" s="38">
        <v>0.81979999999999997</v>
      </c>
      <c r="N7" s="38" t="s">
        <v>311</v>
      </c>
      <c r="O7" s="38" t="s">
        <v>312</v>
      </c>
      <c r="P7" s="38" t="s">
        <v>33</v>
      </c>
      <c r="Q7" s="40">
        <f t="shared" si="0"/>
        <v>1.1795110639204238</v>
      </c>
      <c r="R7" s="41" t="str">
        <f t="shared" si="1"/>
        <v>(1.123 - 1.239)</v>
      </c>
      <c r="S7" s="38">
        <v>1.1259999999999999</v>
      </c>
    </row>
    <row r="8" spans="1:19" x14ac:dyDescent="0.3">
      <c r="A8" s="38" t="s">
        <v>313</v>
      </c>
      <c r="B8" s="38">
        <v>2</v>
      </c>
      <c r="C8" s="38">
        <v>145790450</v>
      </c>
      <c r="D8" s="38" t="s">
        <v>20</v>
      </c>
      <c r="E8" s="38" t="s">
        <v>21</v>
      </c>
      <c r="F8" s="38">
        <v>0.17899999999999999</v>
      </c>
      <c r="G8" s="38">
        <v>2.6700000000000002E-2</v>
      </c>
      <c r="H8" s="39">
        <v>2.0360000000000001E-11</v>
      </c>
      <c r="I8" s="38" t="s">
        <v>30</v>
      </c>
      <c r="J8" s="38">
        <v>73</v>
      </c>
      <c r="K8" s="38">
        <v>3.7010000000000001</v>
      </c>
      <c r="L8" s="38">
        <v>1</v>
      </c>
      <c r="M8" s="38">
        <v>5.4390000000000001E-2</v>
      </c>
      <c r="N8" s="38" t="s">
        <v>314</v>
      </c>
      <c r="O8" s="38" t="s">
        <v>315</v>
      </c>
      <c r="P8" s="38" t="s">
        <v>188</v>
      </c>
      <c r="Q8" s="40">
        <f t="shared" si="0"/>
        <v>1.1960207441678836</v>
      </c>
      <c r="R8" s="41" t="str">
        <f t="shared" si="1"/>
        <v>(1.135 - 1.26)</v>
      </c>
      <c r="S8" s="38">
        <v>1.0620000000000001</v>
      </c>
    </row>
    <row r="9" spans="1:19" x14ac:dyDescent="0.3">
      <c r="A9" s="38" t="s">
        <v>316</v>
      </c>
      <c r="B9" s="38">
        <v>2</v>
      </c>
      <c r="C9" s="38">
        <v>232727791</v>
      </c>
      <c r="D9" s="38" t="s">
        <v>35</v>
      </c>
      <c r="E9" s="38" t="s">
        <v>29</v>
      </c>
      <c r="F9" s="38">
        <v>-0.1217</v>
      </c>
      <c r="G9" s="38">
        <v>1.46E-2</v>
      </c>
      <c r="H9" s="39">
        <v>6.5800000000000004E-17</v>
      </c>
      <c r="I9" s="38" t="s">
        <v>22</v>
      </c>
      <c r="J9" s="38">
        <v>93</v>
      </c>
      <c r="K9" s="38">
        <v>14.372999999999999</v>
      </c>
      <c r="L9" s="38">
        <v>1</v>
      </c>
      <c r="M9" s="38">
        <v>1.4990000000000001E-4</v>
      </c>
      <c r="N9" s="38" t="s">
        <v>317</v>
      </c>
      <c r="O9" s="38" t="s">
        <v>318</v>
      </c>
      <c r="P9" s="38" t="s">
        <v>33</v>
      </c>
      <c r="Q9" s="40">
        <f t="shared" si="0"/>
        <v>0.88541395284883795</v>
      </c>
      <c r="R9" s="41" t="str">
        <f t="shared" si="1"/>
        <v>(0.86 - 0.911)</v>
      </c>
      <c r="S9" s="38">
        <v>0.89900000000000002</v>
      </c>
    </row>
    <row r="10" spans="1:19" x14ac:dyDescent="0.3">
      <c r="A10" s="38" t="s">
        <v>68</v>
      </c>
      <c r="B10" s="38">
        <v>2</v>
      </c>
      <c r="C10" s="38">
        <v>241768630</v>
      </c>
      <c r="D10" s="38" t="s">
        <v>20</v>
      </c>
      <c r="E10" s="38" t="s">
        <v>21</v>
      </c>
      <c r="F10" s="38">
        <v>-0.1676</v>
      </c>
      <c r="G10" s="38">
        <v>2.7799999999999998E-2</v>
      </c>
      <c r="H10" s="39">
        <v>1.581E-9</v>
      </c>
      <c r="I10" s="38" t="s">
        <v>22</v>
      </c>
      <c r="J10" s="38">
        <v>0</v>
      </c>
      <c r="K10" s="38">
        <v>2.1000000000000001E-2</v>
      </c>
      <c r="L10" s="38">
        <v>1</v>
      </c>
      <c r="M10" s="38">
        <v>0.88429999999999997</v>
      </c>
      <c r="N10" s="38" t="s">
        <v>319</v>
      </c>
      <c r="O10" s="38" t="s">
        <v>70</v>
      </c>
      <c r="P10" s="38" t="s">
        <v>320</v>
      </c>
      <c r="Q10" s="40">
        <f t="shared" si="0"/>
        <v>0.84569204385585739</v>
      </c>
      <c r="R10" s="41" t="str">
        <f t="shared" si="1"/>
        <v>(0.801 - 0.893)</v>
      </c>
      <c r="S10" s="38">
        <v>0.75800000000000001</v>
      </c>
    </row>
    <row r="11" spans="1:19" x14ac:dyDescent="0.3">
      <c r="A11" s="38" t="s">
        <v>78</v>
      </c>
      <c r="B11" s="38">
        <v>3</v>
      </c>
      <c r="C11" s="38">
        <v>33002847</v>
      </c>
      <c r="D11" s="38" t="s">
        <v>20</v>
      </c>
      <c r="E11" s="38" t="s">
        <v>21</v>
      </c>
      <c r="F11" s="38">
        <v>-8.1000000000000003E-2</v>
      </c>
      <c r="G11" s="38">
        <v>1.46E-2</v>
      </c>
      <c r="H11" s="39">
        <v>3.2409999999999997E-8</v>
      </c>
      <c r="I11" s="38" t="s">
        <v>22</v>
      </c>
      <c r="J11" s="38">
        <v>0</v>
      </c>
      <c r="K11" s="38">
        <v>8.0000000000000002E-3</v>
      </c>
      <c r="L11" s="38">
        <v>1</v>
      </c>
      <c r="M11" s="38">
        <v>0.93010000000000004</v>
      </c>
      <c r="N11" s="38" t="s">
        <v>321</v>
      </c>
      <c r="O11" s="38" t="s">
        <v>80</v>
      </c>
      <c r="P11" s="38" t="s">
        <v>33</v>
      </c>
      <c r="Q11" s="40">
        <f t="shared" si="0"/>
        <v>0.92219369144460805</v>
      </c>
      <c r="R11" s="41" t="str">
        <f t="shared" si="1"/>
        <v>(0.896 - 0.949)</v>
      </c>
      <c r="S11" s="38">
        <v>0.89800000000000002</v>
      </c>
    </row>
    <row r="12" spans="1:19" x14ac:dyDescent="0.3">
      <c r="A12" s="38" t="s">
        <v>322</v>
      </c>
      <c r="B12" s="38">
        <v>3</v>
      </c>
      <c r="C12" s="38">
        <v>71497593</v>
      </c>
      <c r="D12" s="38" t="s">
        <v>20</v>
      </c>
      <c r="E12" s="38" t="s">
        <v>21</v>
      </c>
      <c r="F12" s="38">
        <v>0.15790000000000001</v>
      </c>
      <c r="G12" s="38">
        <v>1.6199999999999999E-2</v>
      </c>
      <c r="H12" s="39">
        <v>2.1800000000000002E-22</v>
      </c>
      <c r="I12" s="38" t="s">
        <v>30</v>
      </c>
      <c r="J12" s="38">
        <v>78.400000000000006</v>
      </c>
      <c r="K12" s="38">
        <v>4.6269999999999998</v>
      </c>
      <c r="L12" s="38">
        <v>1</v>
      </c>
      <c r="M12" s="38">
        <v>3.1469999999999998E-2</v>
      </c>
      <c r="N12" s="38" t="s">
        <v>323</v>
      </c>
      <c r="O12" s="38" t="s">
        <v>324</v>
      </c>
      <c r="P12" s="38" t="s">
        <v>33</v>
      </c>
      <c r="Q12" s="40">
        <f t="shared" si="0"/>
        <v>1.1710490839438346</v>
      </c>
      <c r="R12" s="41" t="str">
        <f t="shared" si="1"/>
        <v>(1.134 - 1.209)</v>
      </c>
      <c r="S12" s="38">
        <v>0.89100000000000001</v>
      </c>
    </row>
    <row r="13" spans="1:19" x14ac:dyDescent="0.3">
      <c r="A13" s="38" t="s">
        <v>118</v>
      </c>
      <c r="B13" s="38">
        <v>5</v>
      </c>
      <c r="C13" s="38">
        <v>35841347</v>
      </c>
      <c r="D13" s="38" t="s">
        <v>35</v>
      </c>
      <c r="E13" s="38" t="s">
        <v>29</v>
      </c>
      <c r="F13" s="38">
        <v>0.10199999999999999</v>
      </c>
      <c r="G13" s="38">
        <v>1.52E-2</v>
      </c>
      <c r="H13" s="39">
        <v>2.0639999999999999E-11</v>
      </c>
      <c r="I13" s="38" t="s">
        <v>30</v>
      </c>
      <c r="J13" s="38">
        <v>0</v>
      </c>
      <c r="K13" s="38">
        <v>8.9999999999999993E-3</v>
      </c>
      <c r="L13" s="38">
        <v>1</v>
      </c>
      <c r="M13" s="38">
        <v>0.92569999999999997</v>
      </c>
      <c r="N13" s="38" t="s">
        <v>325</v>
      </c>
      <c r="O13" s="38" t="s">
        <v>120</v>
      </c>
      <c r="P13" s="38" t="s">
        <v>25</v>
      </c>
      <c r="Q13" s="40">
        <f t="shared" si="0"/>
        <v>1.1073834717279334</v>
      </c>
      <c r="R13" s="41" t="str">
        <f t="shared" si="1"/>
        <v>(1.075 - 1.141)</v>
      </c>
      <c r="S13" s="38">
        <v>1.2090000000000001</v>
      </c>
    </row>
    <row r="14" spans="1:19" x14ac:dyDescent="0.3">
      <c r="A14" s="38" t="s">
        <v>122</v>
      </c>
      <c r="B14" s="38">
        <v>5</v>
      </c>
      <c r="C14" s="38">
        <v>111128310</v>
      </c>
      <c r="D14" s="38" t="s">
        <v>20</v>
      </c>
      <c r="E14" s="38" t="s">
        <v>21</v>
      </c>
      <c r="F14" s="38">
        <v>-0.20030000000000001</v>
      </c>
      <c r="G14" s="38">
        <v>1.52E-2</v>
      </c>
      <c r="H14" s="39">
        <v>7.0499999999999999E-40</v>
      </c>
      <c r="I14" s="38" t="s">
        <v>22</v>
      </c>
      <c r="J14" s="38">
        <v>21.7</v>
      </c>
      <c r="K14" s="38">
        <v>1.2769999999999999</v>
      </c>
      <c r="L14" s="38">
        <v>1</v>
      </c>
      <c r="M14" s="38">
        <v>0.25850000000000001</v>
      </c>
      <c r="N14" s="38" t="s">
        <v>326</v>
      </c>
      <c r="O14" s="38" t="s">
        <v>327</v>
      </c>
      <c r="P14" s="38" t="s">
        <v>320</v>
      </c>
      <c r="Q14" s="40">
        <f t="shared" si="0"/>
        <v>0.81848517069125837</v>
      </c>
      <c r="R14" s="41" t="str">
        <f t="shared" si="1"/>
        <v>(0.794 - 0.844)</v>
      </c>
      <c r="S14" s="38">
        <v>0.85399999999999998</v>
      </c>
    </row>
    <row r="15" spans="1:19" x14ac:dyDescent="0.3">
      <c r="A15" s="38" t="s">
        <v>129</v>
      </c>
      <c r="B15" s="38">
        <v>5</v>
      </c>
      <c r="C15" s="38">
        <v>131381397</v>
      </c>
      <c r="D15" s="38" t="s">
        <v>20</v>
      </c>
      <c r="E15" s="38" t="s">
        <v>21</v>
      </c>
      <c r="F15" s="38">
        <v>-0.1479</v>
      </c>
      <c r="G15" s="38">
        <v>1.6299999999999999E-2</v>
      </c>
      <c r="H15" s="39">
        <v>1.103E-19</v>
      </c>
      <c r="I15" s="38" t="s">
        <v>22</v>
      </c>
      <c r="J15" s="38">
        <v>37.299999999999997</v>
      </c>
      <c r="K15" s="38">
        <v>1.5960000000000001</v>
      </c>
      <c r="L15" s="38">
        <v>1</v>
      </c>
      <c r="M15" s="38">
        <v>0.20649999999999999</v>
      </c>
      <c r="N15" s="38" t="s">
        <v>328</v>
      </c>
      <c r="O15" s="38" t="s">
        <v>329</v>
      </c>
      <c r="P15" s="38" t="s">
        <v>33</v>
      </c>
      <c r="Q15" s="40">
        <f t="shared" si="0"/>
        <v>0.86251736236583898</v>
      </c>
      <c r="R15" s="41" t="str">
        <f t="shared" si="1"/>
        <v>(0.835 - 0.891)</v>
      </c>
      <c r="S15" s="38">
        <v>0.7</v>
      </c>
    </row>
    <row r="16" spans="1:19" x14ac:dyDescent="0.3">
      <c r="A16" s="38" t="s">
        <v>129</v>
      </c>
      <c r="B16" s="38">
        <v>5</v>
      </c>
      <c r="C16" s="38">
        <v>132451445</v>
      </c>
      <c r="D16" s="38" t="s">
        <v>35</v>
      </c>
      <c r="E16" s="38" t="s">
        <v>29</v>
      </c>
      <c r="F16" s="38">
        <v>-0.16969999999999999</v>
      </c>
      <c r="G16" s="38">
        <v>1.5599999999999999E-2</v>
      </c>
      <c r="H16" s="39">
        <v>1.7789999999999999E-27</v>
      </c>
      <c r="I16" s="38" t="s">
        <v>22</v>
      </c>
      <c r="J16" s="38">
        <v>0</v>
      </c>
      <c r="K16" s="38">
        <v>0.252</v>
      </c>
      <c r="L16" s="38">
        <v>1</v>
      </c>
      <c r="M16" s="38">
        <v>0.61550000000000005</v>
      </c>
      <c r="N16" s="38" t="s">
        <v>130</v>
      </c>
      <c r="O16" s="38" t="s">
        <v>131</v>
      </c>
      <c r="P16" s="38" t="s">
        <v>33</v>
      </c>
      <c r="Q16" s="40">
        <f t="shared" si="0"/>
        <v>0.84391795401007608</v>
      </c>
      <c r="R16" s="41" t="str">
        <f t="shared" si="1"/>
        <v>(0.818 - 0.87)</v>
      </c>
      <c r="S16" s="38">
        <v>1.1759999999999999</v>
      </c>
    </row>
    <row r="17" spans="1:19" x14ac:dyDescent="0.3">
      <c r="A17" s="38" t="s">
        <v>134</v>
      </c>
      <c r="B17" s="38">
        <v>5</v>
      </c>
      <c r="C17" s="38">
        <v>142088689</v>
      </c>
      <c r="D17" s="38" t="s">
        <v>20</v>
      </c>
      <c r="E17" s="38" t="s">
        <v>21</v>
      </c>
      <c r="F17" s="38">
        <v>8.3799999999999999E-2</v>
      </c>
      <c r="G17" s="38">
        <v>1.47E-2</v>
      </c>
      <c r="H17" s="39">
        <v>1.1420000000000001E-8</v>
      </c>
      <c r="I17" s="38" t="s">
        <v>30</v>
      </c>
      <c r="J17" s="38">
        <v>0</v>
      </c>
      <c r="K17" s="38">
        <v>0.93200000000000005</v>
      </c>
      <c r="L17" s="38">
        <v>1</v>
      </c>
      <c r="M17" s="38">
        <v>0.33439999999999998</v>
      </c>
      <c r="N17" s="38" t="s">
        <v>330</v>
      </c>
      <c r="O17" s="38" t="s">
        <v>331</v>
      </c>
      <c r="P17" s="38" t="s">
        <v>188</v>
      </c>
      <c r="Q17" s="40">
        <f t="shared" si="0"/>
        <v>1.0874113897811921</v>
      </c>
      <c r="R17" s="41" t="str">
        <f t="shared" si="1"/>
        <v>(1.056 - 1.12)</v>
      </c>
      <c r="S17" s="38">
        <v>1.0289999999999999</v>
      </c>
    </row>
    <row r="18" spans="1:19" x14ac:dyDescent="0.3">
      <c r="A18" s="38" t="s">
        <v>332</v>
      </c>
      <c r="B18" s="38">
        <v>6</v>
      </c>
      <c r="C18" s="38">
        <v>410417</v>
      </c>
      <c r="D18" s="38" t="s">
        <v>35</v>
      </c>
      <c r="E18" s="38" t="s">
        <v>29</v>
      </c>
      <c r="F18" s="38">
        <v>-0.10730000000000001</v>
      </c>
      <c r="G18" s="38">
        <v>1.46E-2</v>
      </c>
      <c r="H18" s="39">
        <v>2.0119999999999999E-13</v>
      </c>
      <c r="I18" s="38" t="s">
        <v>22</v>
      </c>
      <c r="J18" s="38">
        <v>58.3</v>
      </c>
      <c r="K18" s="38">
        <v>2.399</v>
      </c>
      <c r="L18" s="38">
        <v>1</v>
      </c>
      <c r="M18" s="38">
        <v>0.12139999999999999</v>
      </c>
      <c r="N18" s="38" t="s">
        <v>333</v>
      </c>
      <c r="O18" s="38" t="s">
        <v>334</v>
      </c>
      <c r="P18" s="38" t="s">
        <v>320</v>
      </c>
      <c r="Q18" s="40">
        <f t="shared" si="0"/>
        <v>0.89825615571802064</v>
      </c>
      <c r="R18" s="41" t="str">
        <f t="shared" si="1"/>
        <v>(0.873 - 0.925)</v>
      </c>
      <c r="S18" s="38">
        <v>0.94899999999999995</v>
      </c>
    </row>
    <row r="19" spans="1:19" x14ac:dyDescent="0.3">
      <c r="A19" s="38" t="s">
        <v>143</v>
      </c>
      <c r="B19" s="38">
        <v>6</v>
      </c>
      <c r="C19" s="38">
        <v>32666578</v>
      </c>
      <c r="D19" s="38" t="s">
        <v>35</v>
      </c>
      <c r="E19" s="38" t="s">
        <v>29</v>
      </c>
      <c r="F19" s="38">
        <v>0.25540000000000002</v>
      </c>
      <c r="G19" s="38">
        <v>1.6500000000000001E-2</v>
      </c>
      <c r="H19" s="39">
        <v>3.8550000000000001E-54</v>
      </c>
      <c r="I19" s="38" t="s">
        <v>30</v>
      </c>
      <c r="J19" s="38">
        <v>0</v>
      </c>
      <c r="K19" s="38">
        <v>1.2E-2</v>
      </c>
      <c r="L19" s="38">
        <v>1</v>
      </c>
      <c r="M19" s="38">
        <v>0.91279999999999994</v>
      </c>
      <c r="N19" s="38" t="s">
        <v>335</v>
      </c>
      <c r="O19" s="38" t="s">
        <v>336</v>
      </c>
      <c r="P19" s="38" t="s">
        <v>107</v>
      </c>
      <c r="Q19" s="40">
        <f t="shared" si="0"/>
        <v>1.2909779087719351</v>
      </c>
      <c r="R19" s="41" t="str">
        <f t="shared" si="1"/>
        <v>(1.25 - 1.334)</v>
      </c>
      <c r="S19" s="38">
        <v>1.621</v>
      </c>
    </row>
    <row r="20" spans="1:19" x14ac:dyDescent="0.3">
      <c r="A20" s="38" t="s">
        <v>152</v>
      </c>
      <c r="B20" s="38">
        <v>6</v>
      </c>
      <c r="C20" s="38">
        <v>90246276</v>
      </c>
      <c r="D20" s="38" t="s">
        <v>35</v>
      </c>
      <c r="E20" s="38" t="s">
        <v>29</v>
      </c>
      <c r="F20" s="38">
        <v>0.14180000000000001</v>
      </c>
      <c r="G20" s="38">
        <v>1.6500000000000001E-2</v>
      </c>
      <c r="H20" s="39">
        <v>1.022E-17</v>
      </c>
      <c r="I20" s="38" t="s">
        <v>30</v>
      </c>
      <c r="J20" s="38">
        <v>76.2</v>
      </c>
      <c r="K20" s="38">
        <v>4.2089999999999996</v>
      </c>
      <c r="L20" s="38">
        <v>1</v>
      </c>
      <c r="M20" s="38">
        <v>4.0219999999999999E-2</v>
      </c>
      <c r="N20" s="38" t="s">
        <v>337</v>
      </c>
      <c r="O20" s="38" t="s">
        <v>154</v>
      </c>
      <c r="P20" s="38" t="s">
        <v>33</v>
      </c>
      <c r="Q20" s="40">
        <f t="shared" si="0"/>
        <v>1.1523461562572939</v>
      </c>
      <c r="R20" s="41" t="str">
        <f t="shared" si="1"/>
        <v>(1.115 - 1.191)</v>
      </c>
      <c r="S20" s="38">
        <v>0.73199999999999998</v>
      </c>
    </row>
    <row r="21" spans="1:19" x14ac:dyDescent="0.3">
      <c r="A21" s="38" t="s">
        <v>338</v>
      </c>
      <c r="B21" s="38">
        <v>7</v>
      </c>
      <c r="C21" s="38">
        <v>28123055</v>
      </c>
      <c r="D21" s="38" t="s">
        <v>20</v>
      </c>
      <c r="E21" s="38" t="s">
        <v>21</v>
      </c>
      <c r="F21" s="38">
        <v>-8.3699999999999997E-2</v>
      </c>
      <c r="G21" s="38">
        <v>1.46E-2</v>
      </c>
      <c r="H21" s="39">
        <v>9.6370000000000005E-9</v>
      </c>
      <c r="I21" s="38" t="s">
        <v>22</v>
      </c>
      <c r="J21" s="38">
        <v>12</v>
      </c>
      <c r="K21" s="38">
        <v>1.1359999999999999</v>
      </c>
      <c r="L21" s="38">
        <v>1</v>
      </c>
      <c r="M21" s="38">
        <v>0.28639999999999999</v>
      </c>
      <c r="N21" s="38" t="s">
        <v>339</v>
      </c>
      <c r="O21" s="38" t="s">
        <v>340</v>
      </c>
      <c r="P21" s="38" t="s">
        <v>33</v>
      </c>
      <c r="Q21" s="40">
        <f t="shared" si="0"/>
        <v>0.91970712685049749</v>
      </c>
      <c r="R21" s="41" t="str">
        <f t="shared" si="1"/>
        <v>(0.893 - 0.947)</v>
      </c>
      <c r="S21" s="38">
        <v>0.98699999999999999</v>
      </c>
    </row>
    <row r="22" spans="1:19" x14ac:dyDescent="0.3">
      <c r="A22" s="38" t="s">
        <v>341</v>
      </c>
      <c r="B22" s="38">
        <v>8</v>
      </c>
      <c r="C22" s="38">
        <v>118997146</v>
      </c>
      <c r="D22" s="38" t="s">
        <v>35</v>
      </c>
      <c r="E22" s="38" t="s">
        <v>21</v>
      </c>
      <c r="F22" s="38">
        <v>-0.1056</v>
      </c>
      <c r="G22" s="38">
        <v>1.46E-2</v>
      </c>
      <c r="H22" s="39">
        <v>4.8459999999999997E-13</v>
      </c>
      <c r="I22" s="38" t="s">
        <v>22</v>
      </c>
      <c r="J22" s="38">
        <v>0</v>
      </c>
      <c r="K22" s="38">
        <v>0.53500000000000003</v>
      </c>
      <c r="L22" s="38">
        <v>1</v>
      </c>
      <c r="M22" s="38">
        <v>0.46460000000000001</v>
      </c>
      <c r="N22" s="38" t="s">
        <v>342</v>
      </c>
      <c r="O22" s="38" t="s">
        <v>343</v>
      </c>
      <c r="P22" s="38" t="s">
        <v>33</v>
      </c>
      <c r="Q22" s="40">
        <f t="shared" si="0"/>
        <v>0.89978448989872106</v>
      </c>
      <c r="R22" s="41" t="str">
        <f t="shared" si="1"/>
        <v>(0.874 - 0.926)</v>
      </c>
      <c r="S22" s="38">
        <v>1.0069999999999999</v>
      </c>
    </row>
    <row r="23" spans="1:19" x14ac:dyDescent="0.3">
      <c r="A23" s="38" t="s">
        <v>344</v>
      </c>
      <c r="B23" s="38">
        <v>8</v>
      </c>
      <c r="C23" s="38">
        <v>141408317</v>
      </c>
      <c r="D23" s="38" t="s">
        <v>20</v>
      </c>
      <c r="E23" s="38" t="s">
        <v>21</v>
      </c>
      <c r="F23" s="38">
        <v>0.17899999999999999</v>
      </c>
      <c r="G23" s="38">
        <v>3.27E-2</v>
      </c>
      <c r="H23" s="39">
        <v>4.423E-8</v>
      </c>
      <c r="I23" s="38" t="s">
        <v>30</v>
      </c>
      <c r="J23" s="38">
        <v>20.5</v>
      </c>
      <c r="K23" s="38">
        <v>1.258</v>
      </c>
      <c r="L23" s="38">
        <v>1</v>
      </c>
      <c r="M23" s="38">
        <v>0.26200000000000001</v>
      </c>
      <c r="N23" s="38" t="s">
        <v>345</v>
      </c>
      <c r="O23" s="38" t="s">
        <v>346</v>
      </c>
      <c r="P23" s="38" t="s">
        <v>33</v>
      </c>
      <c r="Q23" s="40">
        <f t="shared" si="0"/>
        <v>1.1960207441678836</v>
      </c>
      <c r="R23" s="41" t="str">
        <f t="shared" si="1"/>
        <v>(1.122 - 1.275)</v>
      </c>
      <c r="S23" s="38">
        <v>1.052</v>
      </c>
    </row>
    <row r="24" spans="1:19" x14ac:dyDescent="0.3">
      <c r="A24" s="38" t="s">
        <v>175</v>
      </c>
      <c r="B24" s="38">
        <v>9</v>
      </c>
      <c r="C24" s="38">
        <v>6192796</v>
      </c>
      <c r="D24" s="38" t="s">
        <v>20</v>
      </c>
      <c r="E24" s="38" t="s">
        <v>21</v>
      </c>
      <c r="F24" s="38">
        <v>0.316</v>
      </c>
      <c r="G24" s="38">
        <v>1.5900000000000001E-2</v>
      </c>
      <c r="H24" s="39">
        <v>9.9949999999999997E-88</v>
      </c>
      <c r="I24" s="38" t="s">
        <v>30</v>
      </c>
      <c r="J24" s="38">
        <v>51.7</v>
      </c>
      <c r="K24" s="38">
        <v>2.0720000000000001</v>
      </c>
      <c r="L24" s="38">
        <v>1</v>
      </c>
      <c r="M24" s="38">
        <v>0.15</v>
      </c>
      <c r="N24" s="38" t="s">
        <v>347</v>
      </c>
      <c r="O24" s="38" t="s">
        <v>177</v>
      </c>
      <c r="P24" s="38" t="s">
        <v>38</v>
      </c>
      <c r="Q24" s="40">
        <f t="shared" si="0"/>
        <v>1.3716302556260427</v>
      </c>
      <c r="R24" s="41" t="str">
        <f t="shared" si="1"/>
        <v>(1.329 - 1.415)</v>
      </c>
      <c r="S24" s="38">
        <v>1.0249999999999999</v>
      </c>
    </row>
    <row r="25" spans="1:19" x14ac:dyDescent="0.3">
      <c r="A25" s="38" t="s">
        <v>348</v>
      </c>
      <c r="B25" s="38">
        <v>9</v>
      </c>
      <c r="C25" s="38">
        <v>99357187</v>
      </c>
      <c r="D25" s="38" t="s">
        <v>35</v>
      </c>
      <c r="E25" s="38" t="s">
        <v>29</v>
      </c>
      <c r="F25" s="38">
        <v>-0.1051</v>
      </c>
      <c r="G25" s="38">
        <v>1.77E-2</v>
      </c>
      <c r="H25" s="39">
        <v>2.6500000000000002E-9</v>
      </c>
      <c r="I25" s="38" t="s">
        <v>22</v>
      </c>
      <c r="J25" s="38">
        <v>75.099999999999994</v>
      </c>
      <c r="K25" s="38">
        <v>4.0110000000000001</v>
      </c>
      <c r="L25" s="38">
        <v>1</v>
      </c>
      <c r="M25" s="38">
        <v>4.5199999999999997E-2</v>
      </c>
      <c r="N25" s="38" t="s">
        <v>349</v>
      </c>
      <c r="O25" s="38" t="s">
        <v>350</v>
      </c>
      <c r="P25" s="38" t="s">
        <v>33</v>
      </c>
      <c r="Q25" s="40">
        <f t="shared" si="0"/>
        <v>0.90023449463547955</v>
      </c>
      <c r="R25" s="41" t="str">
        <f t="shared" si="1"/>
        <v>(0.869 - 0.932)</v>
      </c>
      <c r="S25" s="38">
        <v>1.8080000000000001</v>
      </c>
    </row>
    <row r="26" spans="1:19" x14ac:dyDescent="0.3">
      <c r="A26" s="38" t="s">
        <v>181</v>
      </c>
      <c r="B26" s="38">
        <v>10</v>
      </c>
      <c r="C26" s="38">
        <v>6029490</v>
      </c>
      <c r="D26" s="38" t="s">
        <v>20</v>
      </c>
      <c r="E26" s="38" t="s">
        <v>21</v>
      </c>
      <c r="F26" s="38">
        <v>-9.9900000000000003E-2</v>
      </c>
      <c r="G26" s="38">
        <v>1.5800000000000002E-2</v>
      </c>
      <c r="H26" s="39">
        <v>2.7129999999999998E-10</v>
      </c>
      <c r="I26" s="38" t="s">
        <v>22</v>
      </c>
      <c r="J26" s="38">
        <v>31.3</v>
      </c>
      <c r="K26" s="38">
        <v>1.4570000000000001</v>
      </c>
      <c r="L26" s="38">
        <v>1</v>
      </c>
      <c r="M26" s="38">
        <v>0.22750000000000001</v>
      </c>
      <c r="N26" s="38" t="s">
        <v>351</v>
      </c>
      <c r="O26" s="38" t="s">
        <v>183</v>
      </c>
      <c r="P26" s="38" t="s">
        <v>33</v>
      </c>
      <c r="Q26" s="40">
        <f t="shared" si="0"/>
        <v>0.90492790630210107</v>
      </c>
      <c r="R26" s="41" t="str">
        <f t="shared" si="1"/>
        <v>(0.877 - 0.934)</v>
      </c>
      <c r="S26" s="38">
        <v>1.45</v>
      </c>
    </row>
    <row r="27" spans="1:19" x14ac:dyDescent="0.3">
      <c r="A27" s="38" t="s">
        <v>184</v>
      </c>
      <c r="B27" s="38">
        <v>10</v>
      </c>
      <c r="C27" s="38">
        <v>8063782</v>
      </c>
      <c r="D27" s="38" t="s">
        <v>35</v>
      </c>
      <c r="E27" s="38" t="s">
        <v>29</v>
      </c>
      <c r="F27" s="38">
        <v>-0.14019999999999999</v>
      </c>
      <c r="G27" s="38">
        <v>1.47E-2</v>
      </c>
      <c r="H27" s="39">
        <v>1.3839999999999999E-21</v>
      </c>
      <c r="I27" s="38" t="s">
        <v>22</v>
      </c>
      <c r="J27" s="38">
        <v>0</v>
      </c>
      <c r="K27" s="38">
        <v>1.9E-2</v>
      </c>
      <c r="L27" s="38">
        <v>1</v>
      </c>
      <c r="M27" s="38">
        <v>0.88939999999999997</v>
      </c>
      <c r="N27" s="38" t="s">
        <v>352</v>
      </c>
      <c r="O27" s="38" t="s">
        <v>186</v>
      </c>
      <c r="P27" s="38" t="s">
        <v>33</v>
      </c>
      <c r="Q27" s="40">
        <f t="shared" si="0"/>
        <v>0.86918438113773167</v>
      </c>
      <c r="R27" s="41" t="str">
        <f t="shared" si="1"/>
        <v>(0.844 - 0.895)</v>
      </c>
      <c r="S27" s="38">
        <v>0.96</v>
      </c>
    </row>
    <row r="28" spans="1:19" x14ac:dyDescent="0.3">
      <c r="A28" s="38" t="s">
        <v>184</v>
      </c>
      <c r="B28" s="38">
        <v>10</v>
      </c>
      <c r="C28" s="38">
        <v>9015459</v>
      </c>
      <c r="D28" s="38" t="s">
        <v>20</v>
      </c>
      <c r="E28" s="38" t="s">
        <v>29</v>
      </c>
      <c r="F28" s="38">
        <v>-0.1996</v>
      </c>
      <c r="G28" s="38">
        <v>1.5800000000000002E-2</v>
      </c>
      <c r="H28" s="39">
        <v>1.0319999999999999E-36</v>
      </c>
      <c r="I28" s="38" t="s">
        <v>22</v>
      </c>
      <c r="J28" s="38">
        <v>0</v>
      </c>
      <c r="K28" s="38">
        <v>0.159</v>
      </c>
      <c r="L28" s="38">
        <v>1</v>
      </c>
      <c r="M28" s="38">
        <v>0.6905</v>
      </c>
      <c r="N28" s="38" t="s">
        <v>353</v>
      </c>
      <c r="O28" s="38" t="s">
        <v>186</v>
      </c>
      <c r="P28" s="38" t="s">
        <v>188</v>
      </c>
      <c r="Q28" s="40">
        <f t="shared" si="0"/>
        <v>0.81905831088640735</v>
      </c>
      <c r="R28" s="41" t="str">
        <f t="shared" si="1"/>
        <v>(0.794 - 0.845)</v>
      </c>
      <c r="S28" s="38">
        <v>0.71099999999999997</v>
      </c>
    </row>
    <row r="29" spans="1:19" x14ac:dyDescent="0.3">
      <c r="A29" s="38" t="s">
        <v>354</v>
      </c>
      <c r="B29" s="38">
        <v>10</v>
      </c>
      <c r="C29" s="38">
        <v>62649027</v>
      </c>
      <c r="D29" s="38" t="s">
        <v>20</v>
      </c>
      <c r="E29" s="38" t="s">
        <v>21</v>
      </c>
      <c r="F29" s="38">
        <v>-0.1089</v>
      </c>
      <c r="G29" s="38">
        <v>1.54E-2</v>
      </c>
      <c r="H29" s="39">
        <v>1.4710000000000001E-12</v>
      </c>
      <c r="I29" s="38" t="s">
        <v>22</v>
      </c>
      <c r="J29" s="38">
        <v>0</v>
      </c>
      <c r="K29" s="38">
        <v>0.51600000000000001</v>
      </c>
      <c r="L29" s="38">
        <v>1</v>
      </c>
      <c r="M29" s="38">
        <v>0.47239999999999999</v>
      </c>
      <c r="N29" s="38" t="s">
        <v>355</v>
      </c>
      <c r="O29" s="38" t="s">
        <v>356</v>
      </c>
      <c r="P29" s="38" t="s">
        <v>33</v>
      </c>
      <c r="Q29" s="40">
        <f t="shared" si="0"/>
        <v>0.89682009502378679</v>
      </c>
      <c r="R29" s="41" t="str">
        <f t="shared" si="1"/>
        <v>(0.87 - 0.925)</v>
      </c>
      <c r="S29" s="38">
        <v>0.96299999999999997</v>
      </c>
    </row>
    <row r="30" spans="1:19" x14ac:dyDescent="0.3">
      <c r="A30" s="38" t="s">
        <v>195</v>
      </c>
      <c r="B30" s="38">
        <v>11</v>
      </c>
      <c r="C30" s="38">
        <v>61824890</v>
      </c>
      <c r="D30" s="38" t="s">
        <v>35</v>
      </c>
      <c r="E30" s="38" t="s">
        <v>29</v>
      </c>
      <c r="F30" s="38">
        <v>0.1013</v>
      </c>
      <c r="G30" s="38">
        <v>1.5100000000000001E-2</v>
      </c>
      <c r="H30" s="39">
        <v>1.857E-11</v>
      </c>
      <c r="I30" s="38" t="s">
        <v>30</v>
      </c>
      <c r="J30" s="38">
        <v>0</v>
      </c>
      <c r="K30" s="38">
        <v>0.54100000000000004</v>
      </c>
      <c r="L30" s="38">
        <v>1</v>
      </c>
      <c r="M30" s="38">
        <v>0.46200000000000002</v>
      </c>
      <c r="N30" s="38" t="s">
        <v>357</v>
      </c>
      <c r="O30" s="38" t="s">
        <v>358</v>
      </c>
      <c r="P30" s="38" t="s">
        <v>33</v>
      </c>
      <c r="Q30" s="40">
        <f t="shared" si="0"/>
        <v>1.10660857454338</v>
      </c>
      <c r="R30" s="41" t="str">
        <f t="shared" si="1"/>
        <v>(1.074 - 1.14)</v>
      </c>
      <c r="S30" s="38">
        <v>1.2829999999999999</v>
      </c>
    </row>
    <row r="31" spans="1:19" x14ac:dyDescent="0.3">
      <c r="A31" s="38" t="s">
        <v>359</v>
      </c>
      <c r="B31" s="38">
        <v>11</v>
      </c>
      <c r="C31" s="38">
        <v>70148953</v>
      </c>
      <c r="D31" s="38" t="s">
        <v>35</v>
      </c>
      <c r="E31" s="38" t="s">
        <v>29</v>
      </c>
      <c r="F31" s="38">
        <v>-9.0399999999999994E-2</v>
      </c>
      <c r="G31" s="38">
        <v>1.47E-2</v>
      </c>
      <c r="H31" s="39">
        <v>7.5550000000000003E-10</v>
      </c>
      <c r="I31" s="38" t="s">
        <v>22</v>
      </c>
      <c r="J31" s="38">
        <v>0</v>
      </c>
      <c r="K31" s="38">
        <v>0.59499999999999997</v>
      </c>
      <c r="L31" s="38">
        <v>1</v>
      </c>
      <c r="M31" s="38">
        <v>0.44059999999999999</v>
      </c>
      <c r="N31" s="38" t="s">
        <v>360</v>
      </c>
      <c r="O31" s="38" t="s">
        <v>361</v>
      </c>
      <c r="P31" s="38" t="s">
        <v>33</v>
      </c>
      <c r="Q31" s="40">
        <f t="shared" si="0"/>
        <v>0.91356568590186693</v>
      </c>
      <c r="R31" s="41" t="str">
        <f t="shared" si="1"/>
        <v>(0.887 - 0.941)</v>
      </c>
      <c r="S31" s="38">
        <v>0.85299999999999998</v>
      </c>
    </row>
    <row r="32" spans="1:19" x14ac:dyDescent="0.3">
      <c r="A32" s="38" t="s">
        <v>362</v>
      </c>
      <c r="B32" s="38">
        <v>11</v>
      </c>
      <c r="C32" s="38">
        <v>118872577</v>
      </c>
      <c r="D32" s="38" t="s">
        <v>35</v>
      </c>
      <c r="E32" s="38" t="s">
        <v>29</v>
      </c>
      <c r="F32" s="38">
        <v>0.1167</v>
      </c>
      <c r="G32" s="38">
        <v>1.9300000000000001E-2</v>
      </c>
      <c r="H32" s="39">
        <v>1.513E-9</v>
      </c>
      <c r="I32" s="38" t="s">
        <v>30</v>
      </c>
      <c r="J32" s="38">
        <v>0</v>
      </c>
      <c r="K32" s="38">
        <v>1.4999999999999999E-2</v>
      </c>
      <c r="L32" s="38">
        <v>1</v>
      </c>
      <c r="M32" s="38">
        <v>0.90249999999999997</v>
      </c>
      <c r="N32" s="38" t="s">
        <v>363</v>
      </c>
      <c r="O32" s="38" t="s">
        <v>364</v>
      </c>
      <c r="P32" s="38" t="s">
        <v>188</v>
      </c>
      <c r="Q32" s="40">
        <f t="shared" si="0"/>
        <v>1.1237822444419459</v>
      </c>
      <c r="R32" s="41" t="str">
        <f t="shared" si="1"/>
        <v>(1.082 - 1.167)</v>
      </c>
      <c r="S32" s="38">
        <v>0.874</v>
      </c>
    </row>
    <row r="33" spans="1:19" x14ac:dyDescent="0.3">
      <c r="A33" s="38" t="s">
        <v>207</v>
      </c>
      <c r="B33" s="38">
        <v>12</v>
      </c>
      <c r="C33" s="38">
        <v>47814585</v>
      </c>
      <c r="D33" s="38" t="s">
        <v>20</v>
      </c>
      <c r="E33" s="38" t="s">
        <v>21</v>
      </c>
      <c r="F33" s="38">
        <v>8.2500000000000004E-2</v>
      </c>
      <c r="G33" s="38">
        <v>1.47E-2</v>
      </c>
      <c r="H33" s="39">
        <v>1.8159999999999999E-8</v>
      </c>
      <c r="I33" s="38" t="s">
        <v>30</v>
      </c>
      <c r="J33" s="38">
        <v>60</v>
      </c>
      <c r="K33" s="38">
        <v>2.4980000000000002</v>
      </c>
      <c r="L33" s="38">
        <v>1</v>
      </c>
      <c r="M33" s="38">
        <v>0.114</v>
      </c>
      <c r="N33" s="38" t="s">
        <v>208</v>
      </c>
      <c r="O33" s="38" t="s">
        <v>209</v>
      </c>
      <c r="P33" s="38" t="s">
        <v>33</v>
      </c>
      <c r="Q33" s="40">
        <f t="shared" si="0"/>
        <v>1.0859986734390565</v>
      </c>
      <c r="R33" s="41" t="str">
        <f t="shared" si="1"/>
        <v>(1.055 - 1.118)</v>
      </c>
      <c r="S33" s="38">
        <v>1.115</v>
      </c>
    </row>
    <row r="34" spans="1:19" x14ac:dyDescent="0.3">
      <c r="A34" s="38" t="s">
        <v>365</v>
      </c>
      <c r="B34" s="38">
        <v>12</v>
      </c>
      <c r="C34" s="38">
        <v>55976127</v>
      </c>
      <c r="D34" s="38" t="s">
        <v>35</v>
      </c>
      <c r="E34" s="38" t="s">
        <v>29</v>
      </c>
      <c r="F34" s="38">
        <v>-0.12939999999999999</v>
      </c>
      <c r="G34" s="38">
        <v>1.55E-2</v>
      </c>
      <c r="H34" s="39">
        <v>6.6909999999999999E-17</v>
      </c>
      <c r="I34" s="38" t="s">
        <v>22</v>
      </c>
      <c r="J34" s="38">
        <v>0.7</v>
      </c>
      <c r="K34" s="38">
        <v>1.0069999999999999</v>
      </c>
      <c r="L34" s="38">
        <v>1</v>
      </c>
      <c r="M34" s="38">
        <v>0.31559999999999999</v>
      </c>
      <c r="N34" s="38" t="s">
        <v>366</v>
      </c>
      <c r="O34" s="38" t="s">
        <v>367</v>
      </c>
      <c r="P34" s="38" t="s">
        <v>33</v>
      </c>
      <c r="Q34" s="40">
        <f t="shared" si="0"/>
        <v>0.87862244626790742</v>
      </c>
      <c r="R34" s="41" t="str">
        <f t="shared" si="1"/>
        <v>(0.852 - 0.906)</v>
      </c>
      <c r="S34" s="38">
        <v>0.93200000000000005</v>
      </c>
    </row>
    <row r="35" spans="1:19" x14ac:dyDescent="0.3">
      <c r="A35" s="38" t="s">
        <v>222</v>
      </c>
      <c r="B35" s="38">
        <v>13</v>
      </c>
      <c r="C35" s="38">
        <v>39794464</v>
      </c>
      <c r="D35" s="38" t="s">
        <v>20</v>
      </c>
      <c r="E35" s="38" t="s">
        <v>21</v>
      </c>
      <c r="F35" s="38">
        <v>-0.1052</v>
      </c>
      <c r="G35" s="38">
        <v>1.55E-2</v>
      </c>
      <c r="H35" s="39">
        <v>1.1719999999999999E-11</v>
      </c>
      <c r="I35" s="38" t="s">
        <v>22</v>
      </c>
      <c r="J35" s="38">
        <v>0</v>
      </c>
      <c r="K35" s="38">
        <v>0.46700000000000003</v>
      </c>
      <c r="L35" s="38">
        <v>1</v>
      </c>
      <c r="M35" s="38">
        <v>0.4945</v>
      </c>
      <c r="N35" s="38" t="s">
        <v>368</v>
      </c>
      <c r="O35" s="38" t="s">
        <v>224</v>
      </c>
      <c r="P35" s="38" t="s">
        <v>77</v>
      </c>
      <c r="Q35" s="40">
        <f t="shared" si="0"/>
        <v>0.90014447568703848</v>
      </c>
      <c r="R35" s="41" t="str">
        <f t="shared" si="1"/>
        <v>(0.873 - 0.928)</v>
      </c>
      <c r="S35" s="38">
        <v>0.97699999999999998</v>
      </c>
    </row>
    <row r="36" spans="1:19" x14ac:dyDescent="0.3">
      <c r="A36" s="38" t="s">
        <v>222</v>
      </c>
      <c r="B36" s="38">
        <v>13</v>
      </c>
      <c r="C36" s="38">
        <v>42414788</v>
      </c>
      <c r="D36" s="38" t="s">
        <v>35</v>
      </c>
      <c r="E36" s="38" t="s">
        <v>29</v>
      </c>
      <c r="F36" s="38">
        <v>0.1072</v>
      </c>
      <c r="G36" s="38">
        <v>1.4999999999999999E-2</v>
      </c>
      <c r="H36" s="39">
        <v>9.0060000000000002E-13</v>
      </c>
      <c r="I36" s="38" t="s">
        <v>30</v>
      </c>
      <c r="J36" s="38">
        <v>0</v>
      </c>
      <c r="K36" s="38">
        <v>0.159</v>
      </c>
      <c r="L36" s="38">
        <v>1</v>
      </c>
      <c r="M36" s="38">
        <v>0.69</v>
      </c>
      <c r="N36" s="38" t="s">
        <v>369</v>
      </c>
      <c r="O36" s="38" t="s">
        <v>370</v>
      </c>
      <c r="P36" s="38" t="s">
        <v>33</v>
      </c>
      <c r="Q36" s="40">
        <f t="shared" si="0"/>
        <v>1.1131568635903906</v>
      </c>
      <c r="R36" s="41" t="str">
        <f t="shared" si="1"/>
        <v>(1.081 - 1.147)</v>
      </c>
      <c r="S36" s="38">
        <v>0.82699999999999996</v>
      </c>
    </row>
    <row r="37" spans="1:19" x14ac:dyDescent="0.3">
      <c r="A37" s="38" t="s">
        <v>225</v>
      </c>
      <c r="B37" s="38">
        <v>13</v>
      </c>
      <c r="C37" s="38">
        <v>99202870</v>
      </c>
      <c r="D37" s="38" t="s">
        <v>35</v>
      </c>
      <c r="E37" s="38" t="s">
        <v>29</v>
      </c>
      <c r="F37" s="38">
        <v>8.7800000000000003E-2</v>
      </c>
      <c r="G37" s="38">
        <v>1.4800000000000001E-2</v>
      </c>
      <c r="H37" s="39">
        <v>3.2620000000000001E-9</v>
      </c>
      <c r="I37" s="38" t="s">
        <v>30</v>
      </c>
      <c r="J37" s="38">
        <v>11.1</v>
      </c>
      <c r="K37" s="38">
        <v>1.1240000000000001</v>
      </c>
      <c r="L37" s="38">
        <v>1</v>
      </c>
      <c r="M37" s="38">
        <v>0.28899999999999998</v>
      </c>
      <c r="N37" s="38" t="s">
        <v>371</v>
      </c>
      <c r="O37" s="38" t="s">
        <v>227</v>
      </c>
      <c r="P37" s="38" t="s">
        <v>33</v>
      </c>
      <c r="Q37" s="40">
        <f t="shared" si="0"/>
        <v>1.0917697462420983</v>
      </c>
      <c r="R37" s="41" t="str">
        <f t="shared" si="1"/>
        <v>(1.06 - 1.124)</v>
      </c>
      <c r="S37" s="38">
        <v>0.88</v>
      </c>
    </row>
    <row r="38" spans="1:19" x14ac:dyDescent="0.3">
      <c r="A38" s="38" t="s">
        <v>372</v>
      </c>
      <c r="B38" s="38">
        <v>14</v>
      </c>
      <c r="C38" s="38">
        <v>64456448</v>
      </c>
      <c r="D38" s="38" t="s">
        <v>20</v>
      </c>
      <c r="E38" s="38" t="s">
        <v>29</v>
      </c>
      <c r="F38" s="38">
        <v>8.5599999999999996E-2</v>
      </c>
      <c r="G38" s="38">
        <v>1.5599999999999999E-2</v>
      </c>
      <c r="H38" s="39">
        <v>4.0200000000000003E-8</v>
      </c>
      <c r="I38" s="38" t="s">
        <v>30</v>
      </c>
      <c r="J38" s="38">
        <v>0</v>
      </c>
      <c r="K38" s="38">
        <v>2E-3</v>
      </c>
      <c r="L38" s="38">
        <v>1</v>
      </c>
      <c r="M38" s="38">
        <v>0.96830000000000005</v>
      </c>
      <c r="N38" s="38" t="s">
        <v>373</v>
      </c>
      <c r="O38" s="38" t="s">
        <v>374</v>
      </c>
      <c r="P38" s="38" t="s">
        <v>33</v>
      </c>
      <c r="Q38" s="40">
        <f t="shared" si="0"/>
        <v>1.0893704929466894</v>
      </c>
      <c r="R38" s="41" t="str">
        <f t="shared" si="1"/>
        <v>(1.056 - 1.124)</v>
      </c>
      <c r="S38" s="38">
        <v>0.94</v>
      </c>
    </row>
    <row r="39" spans="1:19" x14ac:dyDescent="0.3">
      <c r="A39" s="38" t="s">
        <v>240</v>
      </c>
      <c r="B39" s="38">
        <v>15</v>
      </c>
      <c r="C39" s="38">
        <v>67150258</v>
      </c>
      <c r="D39" s="38" t="s">
        <v>20</v>
      </c>
      <c r="E39" s="38" t="s">
        <v>21</v>
      </c>
      <c r="F39" s="38">
        <v>9.4100000000000003E-2</v>
      </c>
      <c r="G39" s="38">
        <v>1.6500000000000001E-2</v>
      </c>
      <c r="H39" s="39">
        <v>1.206E-8</v>
      </c>
      <c r="I39" s="38" t="s">
        <v>30</v>
      </c>
      <c r="J39" s="38">
        <v>36.200000000000003</v>
      </c>
      <c r="K39" s="38">
        <v>1.5680000000000001</v>
      </c>
      <c r="L39" s="38">
        <v>1</v>
      </c>
      <c r="M39" s="38">
        <v>0.21060000000000001</v>
      </c>
      <c r="N39" s="38" t="s">
        <v>241</v>
      </c>
      <c r="O39" s="38" t="s">
        <v>242</v>
      </c>
      <c r="P39" s="38" t="s">
        <v>33</v>
      </c>
      <c r="Q39" s="40">
        <f t="shared" si="0"/>
        <v>1.0986696073847473</v>
      </c>
      <c r="R39" s="41" t="str">
        <f t="shared" si="1"/>
        <v>(1.063 - 1.135)</v>
      </c>
      <c r="S39" s="38">
        <v>1.155</v>
      </c>
    </row>
    <row r="40" spans="1:19" x14ac:dyDescent="0.3">
      <c r="A40" s="38" t="s">
        <v>246</v>
      </c>
      <c r="B40" s="38">
        <v>16</v>
      </c>
      <c r="C40" s="38">
        <v>11131109</v>
      </c>
      <c r="D40" s="38" t="s">
        <v>35</v>
      </c>
      <c r="E40" s="38" t="s">
        <v>29</v>
      </c>
      <c r="F40" s="38">
        <v>0.1457</v>
      </c>
      <c r="G40" s="38">
        <v>1.7999999999999999E-2</v>
      </c>
      <c r="H40" s="39">
        <v>5.1779999999999995E-16</v>
      </c>
      <c r="I40" s="38" t="s">
        <v>30</v>
      </c>
      <c r="J40" s="38">
        <v>0</v>
      </c>
      <c r="K40" s="38">
        <v>0.216</v>
      </c>
      <c r="L40" s="38">
        <v>1</v>
      </c>
      <c r="M40" s="38">
        <v>0.64239999999999997</v>
      </c>
      <c r="N40" s="38" t="s">
        <v>375</v>
      </c>
      <c r="O40" s="38" t="s">
        <v>248</v>
      </c>
      <c r="P40" s="38" t="s">
        <v>33</v>
      </c>
      <c r="Q40" s="40">
        <f t="shared" si="0"/>
        <v>1.1568490812630023</v>
      </c>
      <c r="R40" s="41" t="str">
        <f t="shared" si="1"/>
        <v>(1.116 - 1.199)</v>
      </c>
      <c r="S40" s="38">
        <v>0.90900000000000003</v>
      </c>
    </row>
    <row r="41" spans="1:19" x14ac:dyDescent="0.3">
      <c r="A41" s="38" t="s">
        <v>249</v>
      </c>
      <c r="B41" s="38">
        <v>16</v>
      </c>
      <c r="C41" s="38">
        <v>27357512</v>
      </c>
      <c r="D41" s="38" t="s">
        <v>35</v>
      </c>
      <c r="E41" s="38" t="s">
        <v>29</v>
      </c>
      <c r="F41" s="38">
        <v>0.14019999999999999</v>
      </c>
      <c r="G41" s="38">
        <v>2.1000000000000001E-2</v>
      </c>
      <c r="H41" s="39">
        <v>2.536E-11</v>
      </c>
      <c r="I41" s="38" t="s">
        <v>30</v>
      </c>
      <c r="J41" s="38">
        <v>0</v>
      </c>
      <c r="K41" s="38">
        <v>0.86599999999999999</v>
      </c>
      <c r="L41" s="38">
        <v>1</v>
      </c>
      <c r="M41" s="38">
        <v>0.35210000000000002</v>
      </c>
      <c r="N41" s="38" t="s">
        <v>376</v>
      </c>
      <c r="O41" s="38" t="s">
        <v>251</v>
      </c>
      <c r="P41" s="38" t="s">
        <v>33</v>
      </c>
      <c r="Q41" s="40">
        <f t="shared" si="0"/>
        <v>1.1505038766240085</v>
      </c>
      <c r="R41" s="41" t="str">
        <f t="shared" si="1"/>
        <v>(1.104 - 1.199)</v>
      </c>
      <c r="S41" s="38">
        <v>0.98599999999999999</v>
      </c>
    </row>
    <row r="42" spans="1:19" x14ac:dyDescent="0.3">
      <c r="A42" s="38" t="s">
        <v>377</v>
      </c>
      <c r="B42" s="38">
        <v>16</v>
      </c>
      <c r="C42" s="38">
        <v>68537086</v>
      </c>
      <c r="D42" s="38" t="s">
        <v>35</v>
      </c>
      <c r="E42" s="38" t="s">
        <v>20</v>
      </c>
      <c r="F42" s="38">
        <v>-0.1023</v>
      </c>
      <c r="G42" s="38">
        <v>1.8599999999999998E-2</v>
      </c>
      <c r="H42" s="39">
        <v>4.0730000000000001E-8</v>
      </c>
      <c r="I42" s="38" t="s">
        <v>22</v>
      </c>
      <c r="J42" s="38">
        <v>0</v>
      </c>
      <c r="K42" s="38">
        <v>0.30299999999999999</v>
      </c>
      <c r="L42" s="38">
        <v>1</v>
      </c>
      <c r="M42" s="38">
        <v>0.58189999999999997</v>
      </c>
      <c r="N42" s="38" t="s">
        <v>378</v>
      </c>
      <c r="O42" s="38" t="s">
        <v>379</v>
      </c>
      <c r="P42" s="38" t="s">
        <v>33</v>
      </c>
      <c r="Q42" s="40">
        <f t="shared" si="0"/>
        <v>0.90275868343564269</v>
      </c>
      <c r="R42" s="41" t="str">
        <f t="shared" si="1"/>
        <v>(0.87 - 0.937)</v>
      </c>
      <c r="S42" s="38">
        <v>1.095</v>
      </c>
    </row>
    <row r="43" spans="1:19" x14ac:dyDescent="0.3">
      <c r="A43" s="38" t="s">
        <v>380</v>
      </c>
      <c r="B43" s="38">
        <v>17</v>
      </c>
      <c r="C43" s="38">
        <v>4632019</v>
      </c>
      <c r="D43" s="38" t="s">
        <v>35</v>
      </c>
      <c r="E43" s="38" t="s">
        <v>29</v>
      </c>
      <c r="F43" s="38">
        <v>-1.1077999999999999</v>
      </c>
      <c r="G43" s="38">
        <v>0.1056</v>
      </c>
      <c r="H43" s="39">
        <v>9.4369999999999995E-26</v>
      </c>
      <c r="I43" s="38" t="s">
        <v>22</v>
      </c>
      <c r="J43" s="38">
        <v>1.9</v>
      </c>
      <c r="K43" s="38">
        <v>1.0189999999999999</v>
      </c>
      <c r="L43" s="38">
        <v>1</v>
      </c>
      <c r="M43" s="38">
        <v>0.31269999999999998</v>
      </c>
      <c r="N43" s="38" t="s">
        <v>381</v>
      </c>
      <c r="O43" s="38" t="s">
        <v>382</v>
      </c>
      <c r="P43" s="38" t="s">
        <v>383</v>
      </c>
      <c r="Q43" s="40">
        <f t="shared" si="0"/>
        <v>0.33028478890741941</v>
      </c>
      <c r="R43" s="41" t="str">
        <f t="shared" si="1"/>
        <v>(0.268 - 0.406)</v>
      </c>
      <c r="S43" s="38">
        <v>0.67500000000000004</v>
      </c>
    </row>
    <row r="44" spans="1:19" x14ac:dyDescent="0.3">
      <c r="A44" s="38" t="s">
        <v>384</v>
      </c>
      <c r="B44" s="38">
        <v>17</v>
      </c>
      <c r="C44" s="38">
        <v>39657603</v>
      </c>
      <c r="D44" s="38" t="s">
        <v>21</v>
      </c>
      <c r="E44" s="38" t="s">
        <v>29</v>
      </c>
      <c r="F44" s="38">
        <v>-9.4799999999999995E-2</v>
      </c>
      <c r="G44" s="38">
        <v>1.54E-2</v>
      </c>
      <c r="H44" s="39">
        <v>7.3579999999999998E-10</v>
      </c>
      <c r="I44" s="38" t="s">
        <v>22</v>
      </c>
      <c r="J44" s="38">
        <v>0</v>
      </c>
      <c r="K44" s="38">
        <v>2.5000000000000001E-2</v>
      </c>
      <c r="L44" s="38">
        <v>1</v>
      </c>
      <c r="M44" s="38">
        <v>0.87360000000000004</v>
      </c>
      <c r="N44" s="38" t="s">
        <v>385</v>
      </c>
      <c r="O44" s="38" t="s">
        <v>386</v>
      </c>
      <c r="P44" s="38" t="s">
        <v>33</v>
      </c>
      <c r="Q44" s="40">
        <f t="shared" si="0"/>
        <v>0.90955482724379633</v>
      </c>
      <c r="R44" s="41" t="str">
        <f t="shared" si="1"/>
        <v>(0.882 - 0.938)</v>
      </c>
      <c r="S44" s="38">
        <v>1.073</v>
      </c>
    </row>
    <row r="45" spans="1:19" x14ac:dyDescent="0.3">
      <c r="A45" s="38" t="s">
        <v>387</v>
      </c>
      <c r="B45" s="38">
        <v>17</v>
      </c>
      <c r="C45" s="38">
        <v>47733988</v>
      </c>
      <c r="D45" s="38" t="s">
        <v>21</v>
      </c>
      <c r="E45" s="38" t="s">
        <v>29</v>
      </c>
      <c r="F45" s="38">
        <v>-0.15210000000000001</v>
      </c>
      <c r="G45" s="38">
        <v>2.7199999999999998E-2</v>
      </c>
      <c r="H45" s="39">
        <v>2.2040000000000001E-8</v>
      </c>
      <c r="I45" s="38" t="s">
        <v>22</v>
      </c>
      <c r="J45" s="38">
        <v>66.5</v>
      </c>
      <c r="K45" s="38">
        <v>2.9860000000000002</v>
      </c>
      <c r="L45" s="38">
        <v>1</v>
      </c>
      <c r="M45" s="38">
        <v>8.3970000000000003E-2</v>
      </c>
      <c r="N45" s="38" t="s">
        <v>388</v>
      </c>
      <c r="O45" s="38" t="s">
        <v>389</v>
      </c>
      <c r="P45" s="38" t="s">
        <v>33</v>
      </c>
      <c r="Q45" s="40">
        <f t="shared" si="0"/>
        <v>0.85890238620784765</v>
      </c>
      <c r="R45" s="41" t="str">
        <f t="shared" si="1"/>
        <v>(0.814 - 0.906)</v>
      </c>
      <c r="S45" s="38">
        <v>1.0569999999999999</v>
      </c>
    </row>
    <row r="46" spans="1:19" x14ac:dyDescent="0.3">
      <c r="A46" s="38" t="s">
        <v>390</v>
      </c>
      <c r="B46" s="38">
        <v>19</v>
      </c>
      <c r="C46" s="38">
        <v>1104079</v>
      </c>
      <c r="D46" s="38" t="s">
        <v>35</v>
      </c>
      <c r="E46" s="38" t="s">
        <v>29</v>
      </c>
      <c r="F46" s="38">
        <v>-0.13900000000000001</v>
      </c>
      <c r="G46" s="38">
        <v>1.8599999999999998E-2</v>
      </c>
      <c r="H46" s="39">
        <v>8.746E-14</v>
      </c>
      <c r="I46" s="38" t="s">
        <v>22</v>
      </c>
      <c r="J46" s="38">
        <v>69.099999999999994</v>
      </c>
      <c r="K46" s="38">
        <v>3.2410000000000001</v>
      </c>
      <c r="L46" s="38">
        <v>1</v>
      </c>
      <c r="M46" s="38">
        <v>7.1800000000000003E-2</v>
      </c>
      <c r="N46" s="38" t="s">
        <v>391</v>
      </c>
      <c r="O46" s="38" t="s">
        <v>392</v>
      </c>
      <c r="P46" s="38" t="s">
        <v>107</v>
      </c>
      <c r="Q46" s="40">
        <f t="shared" si="0"/>
        <v>0.87022802845825153</v>
      </c>
      <c r="R46" s="41" t="str">
        <f t="shared" si="1"/>
        <v>(0.839 - 0.903)</v>
      </c>
      <c r="S46" s="38">
        <v>1.4650000000000001</v>
      </c>
    </row>
    <row r="47" spans="1:19" x14ac:dyDescent="0.3">
      <c r="A47" s="38" t="s">
        <v>279</v>
      </c>
      <c r="B47" s="38">
        <v>19</v>
      </c>
      <c r="C47" s="38">
        <v>33227147</v>
      </c>
      <c r="D47" s="38" t="s">
        <v>35</v>
      </c>
      <c r="E47" s="38" t="s">
        <v>29</v>
      </c>
      <c r="F47" s="38">
        <v>-0.10349999999999999</v>
      </c>
      <c r="G47" s="38">
        <v>1.83E-2</v>
      </c>
      <c r="H47" s="39">
        <v>1.6759999999999999E-8</v>
      </c>
      <c r="I47" s="38" t="s">
        <v>22</v>
      </c>
      <c r="J47" s="38">
        <v>0</v>
      </c>
      <c r="K47" s="38">
        <v>8.8999999999999996E-2</v>
      </c>
      <c r="L47" s="38">
        <v>1</v>
      </c>
      <c r="M47" s="38">
        <v>0.76490000000000002</v>
      </c>
      <c r="N47" s="38" t="s">
        <v>393</v>
      </c>
      <c r="O47" s="38" t="s">
        <v>281</v>
      </c>
      <c r="P47" s="38" t="s">
        <v>38</v>
      </c>
      <c r="Q47" s="40">
        <f t="shared" si="0"/>
        <v>0.90167602274185543</v>
      </c>
      <c r="R47" s="41" t="str">
        <f t="shared" si="1"/>
        <v>(0.87 - 0.935)</v>
      </c>
      <c r="S47" s="38">
        <v>1.496</v>
      </c>
    </row>
    <row r="48" spans="1:19" x14ac:dyDescent="0.3">
      <c r="A48" s="38" t="s">
        <v>394</v>
      </c>
      <c r="B48" s="38">
        <v>19</v>
      </c>
      <c r="C48" s="38">
        <v>41198399</v>
      </c>
      <c r="D48" s="38" t="s">
        <v>20</v>
      </c>
      <c r="E48" s="38" t="s">
        <v>21</v>
      </c>
      <c r="F48" s="38">
        <v>0.1404</v>
      </c>
      <c r="G48" s="38">
        <v>1.47E-2</v>
      </c>
      <c r="H48" s="39">
        <v>1.522E-21</v>
      </c>
      <c r="I48" s="38" t="s">
        <v>30</v>
      </c>
      <c r="J48" s="38">
        <v>0</v>
      </c>
      <c r="K48" s="38">
        <v>2.4E-2</v>
      </c>
      <c r="L48" s="38">
        <v>1</v>
      </c>
      <c r="M48" s="38">
        <v>0.87790000000000001</v>
      </c>
      <c r="N48" s="38" t="s">
        <v>395</v>
      </c>
      <c r="O48" s="38" t="s">
        <v>396</v>
      </c>
      <c r="P48" s="38" t="s">
        <v>33</v>
      </c>
      <c r="Q48" s="40">
        <f t="shared" si="0"/>
        <v>1.150734000410945</v>
      </c>
      <c r="R48" s="41" t="str">
        <f t="shared" si="1"/>
        <v>(1.118 - 1.185)</v>
      </c>
      <c r="S48" s="38">
        <v>1.0669999999999999</v>
      </c>
    </row>
    <row r="49" spans="1:19" x14ac:dyDescent="0.3">
      <c r="A49" s="38" t="s">
        <v>292</v>
      </c>
      <c r="B49" s="38">
        <v>21</v>
      </c>
      <c r="C49" s="38">
        <v>35340290</v>
      </c>
      <c r="D49" s="38" t="s">
        <v>35</v>
      </c>
      <c r="E49" s="38" t="s">
        <v>20</v>
      </c>
      <c r="F49" s="38">
        <v>8.7599999999999997E-2</v>
      </c>
      <c r="G49" s="38">
        <v>1.54E-2</v>
      </c>
      <c r="H49" s="39">
        <v>1.3060000000000001E-8</v>
      </c>
      <c r="I49" s="38" t="s">
        <v>30</v>
      </c>
      <c r="J49" s="38">
        <v>20.6</v>
      </c>
      <c r="K49" s="38">
        <v>1.2589999999999999</v>
      </c>
      <c r="L49" s="38">
        <v>1</v>
      </c>
      <c r="M49" s="38">
        <v>0.26179999999999998</v>
      </c>
      <c r="N49" s="38" t="s">
        <v>397</v>
      </c>
      <c r="O49" s="38" t="s">
        <v>294</v>
      </c>
      <c r="P49" s="38" t="s">
        <v>33</v>
      </c>
      <c r="Q49" s="40">
        <f t="shared" si="0"/>
        <v>1.0915514141267892</v>
      </c>
      <c r="R49" s="41" t="str">
        <f t="shared" si="1"/>
        <v>(1.059 - 1.125)</v>
      </c>
      <c r="S49" s="38">
        <v>1.018</v>
      </c>
    </row>
    <row r="50" spans="1:19" x14ac:dyDescent="0.3">
      <c r="A50" s="38" t="s">
        <v>398</v>
      </c>
      <c r="B50" s="38">
        <v>22</v>
      </c>
      <c r="C50" s="38">
        <v>19762002</v>
      </c>
      <c r="D50" s="38" t="s">
        <v>35</v>
      </c>
      <c r="E50" s="38" t="s">
        <v>29</v>
      </c>
      <c r="F50" s="38">
        <v>-0.1153</v>
      </c>
      <c r="G50" s="38">
        <v>1.55E-2</v>
      </c>
      <c r="H50" s="39">
        <v>1.1499999999999999E-13</v>
      </c>
      <c r="I50" s="38" t="s">
        <v>22</v>
      </c>
      <c r="J50" s="38">
        <v>44.4</v>
      </c>
      <c r="K50" s="38">
        <v>1.7969999999999999</v>
      </c>
      <c r="L50" s="38">
        <v>1</v>
      </c>
      <c r="M50" s="38">
        <v>0.18010000000000001</v>
      </c>
      <c r="N50" s="38" t="s">
        <v>399</v>
      </c>
      <c r="O50" s="38" t="s">
        <v>400</v>
      </c>
      <c r="P50" s="38" t="s">
        <v>33</v>
      </c>
      <c r="Q50" s="40">
        <f t="shared" si="0"/>
        <v>0.89109877417112493</v>
      </c>
      <c r="R50" s="41" t="str">
        <f t="shared" si="1"/>
        <v>(0.864 - 0.919)</v>
      </c>
      <c r="S50" s="38">
        <v>1.07</v>
      </c>
    </row>
    <row r="51" spans="1:19" x14ac:dyDescent="0.3">
      <c r="A51" s="38" t="s">
        <v>295</v>
      </c>
      <c r="B51" s="38">
        <v>22</v>
      </c>
      <c r="C51" s="38">
        <v>37135077</v>
      </c>
      <c r="D51" s="38" t="s">
        <v>20</v>
      </c>
      <c r="E51" s="38" t="s">
        <v>21</v>
      </c>
      <c r="F51" s="38">
        <v>-0.1053</v>
      </c>
      <c r="G51" s="38">
        <v>1.4800000000000001E-2</v>
      </c>
      <c r="H51" s="39">
        <v>9.5269999999999997E-13</v>
      </c>
      <c r="I51" s="38" t="s">
        <v>22</v>
      </c>
      <c r="J51" s="38">
        <v>0</v>
      </c>
      <c r="K51" s="38">
        <v>6.3E-2</v>
      </c>
      <c r="L51" s="38">
        <v>1</v>
      </c>
      <c r="M51" s="38">
        <v>0.80230000000000001</v>
      </c>
      <c r="N51" s="38" t="s">
        <v>401</v>
      </c>
      <c r="O51" s="38" t="s">
        <v>297</v>
      </c>
      <c r="P51" s="38" t="s">
        <v>33</v>
      </c>
      <c r="Q51" s="40">
        <f t="shared" si="0"/>
        <v>0.90005446574004211</v>
      </c>
      <c r="R51" s="41" t="str">
        <f t="shared" si="1"/>
        <v>(0.874 - 0.927)</v>
      </c>
      <c r="S51" s="38">
        <v>1.196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4869F-6BAC-4FC7-9AA4-93F629E88AF0}">
  <dimension ref="A1:S6"/>
  <sheetViews>
    <sheetView workbookViewId="0">
      <selection activeCell="R2" sqref="R2"/>
    </sheetView>
  </sheetViews>
  <sheetFormatPr defaultRowHeight="14.4" x14ac:dyDescent="0.3"/>
  <cols>
    <col min="3" max="3" width="10" bestFit="1" customWidth="1"/>
    <col min="6" max="13" width="8.88671875" customWidth="1"/>
    <col min="17" max="17" width="5.5546875" bestFit="1" customWidth="1"/>
    <col min="18" max="18" width="13.21875" customWidth="1"/>
  </cols>
  <sheetData>
    <row r="1" spans="1:19" x14ac:dyDescent="0.3">
      <c r="A1" s="1" t="s">
        <v>301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</row>
    <row r="2" spans="1:19" x14ac:dyDescent="0.3">
      <c r="A2" t="s">
        <v>122</v>
      </c>
      <c r="B2">
        <v>5</v>
      </c>
      <c r="C2">
        <v>111106674</v>
      </c>
      <c r="D2" t="s">
        <v>21</v>
      </c>
      <c r="E2" t="s">
        <v>29</v>
      </c>
      <c r="F2">
        <v>0.14510000000000001</v>
      </c>
      <c r="G2">
        <v>2.3900000000000001E-2</v>
      </c>
      <c r="H2">
        <v>1.2400000000000001E-9</v>
      </c>
      <c r="I2" t="s">
        <v>671</v>
      </c>
      <c r="J2">
        <v>68.8</v>
      </c>
      <c r="K2">
        <v>3.2090000000000001</v>
      </c>
      <c r="L2">
        <v>1</v>
      </c>
      <c r="M2">
        <v>7.3260000000000006E-2</v>
      </c>
      <c r="N2" t="s">
        <v>672</v>
      </c>
      <c r="O2" t="s">
        <v>327</v>
      </c>
      <c r="P2" t="s">
        <v>33</v>
      </c>
      <c r="Q2">
        <f t="shared" ref="Q2:Q4" si="0">EXP(F2)</f>
        <v>1.156155180005439</v>
      </c>
      <c r="R2" t="str">
        <f>CONCATENATE("(",ROUNDDOWN(EXP(F2-1.95*G2),3)," - ",ROUNDUP(EXP(F2+1.95*G2),3),")")</f>
        <v>(1.103 - 1.212)</v>
      </c>
      <c r="S2">
        <v>2.4910000000000001</v>
      </c>
    </row>
    <row r="3" spans="1:19" x14ac:dyDescent="0.3">
      <c r="A3" t="s">
        <v>143</v>
      </c>
      <c r="B3">
        <v>6</v>
      </c>
      <c r="C3">
        <v>32476553</v>
      </c>
      <c r="D3" t="s">
        <v>35</v>
      </c>
      <c r="E3" t="s">
        <v>21</v>
      </c>
      <c r="F3">
        <v>-0.10580000000000001</v>
      </c>
      <c r="G3">
        <v>1.1599999999999999E-2</v>
      </c>
      <c r="H3">
        <v>8.9939999999999996E-20</v>
      </c>
      <c r="I3" t="s">
        <v>22</v>
      </c>
      <c r="J3">
        <v>0</v>
      </c>
      <c r="K3">
        <v>5.2999999999999999E-2</v>
      </c>
      <c r="L3">
        <v>1</v>
      </c>
      <c r="M3">
        <v>0.81820000000000004</v>
      </c>
      <c r="N3" t="s">
        <v>673</v>
      </c>
      <c r="O3" t="s">
        <v>674</v>
      </c>
      <c r="P3" t="s">
        <v>38</v>
      </c>
      <c r="Q3">
        <f t="shared" si="0"/>
        <v>0.89960455099523151</v>
      </c>
      <c r="R3" t="str">
        <f t="shared" ref="R3:R4" si="1">CONCATENATE("(",ROUNDDOWN(EXP(F3-1.95*G3),3)," - ",ROUNDUP(EXP(F3+1.95*G3),3),")")</f>
        <v>(0.879 - 0.921)</v>
      </c>
      <c r="S3">
        <v>1.0269999999999999</v>
      </c>
    </row>
    <row r="4" spans="1:19" x14ac:dyDescent="0.3">
      <c r="A4" t="s">
        <v>175</v>
      </c>
      <c r="B4">
        <v>9</v>
      </c>
      <c r="C4">
        <v>6213387</v>
      </c>
      <c r="D4" t="s">
        <v>35</v>
      </c>
      <c r="E4" t="s">
        <v>29</v>
      </c>
      <c r="F4">
        <v>-0.1046</v>
      </c>
      <c r="G4">
        <v>1.3299999999999999E-2</v>
      </c>
      <c r="H4">
        <v>4.5980000000000002E-15</v>
      </c>
      <c r="I4" t="s">
        <v>22</v>
      </c>
      <c r="J4">
        <v>8</v>
      </c>
      <c r="K4">
        <v>1.087</v>
      </c>
      <c r="L4">
        <v>1</v>
      </c>
      <c r="M4">
        <v>0.29720000000000002</v>
      </c>
      <c r="N4" t="s">
        <v>675</v>
      </c>
      <c r="O4" t="s">
        <v>177</v>
      </c>
      <c r="P4" t="s">
        <v>38</v>
      </c>
      <c r="Q4">
        <f t="shared" si="0"/>
        <v>0.90068472443086633</v>
      </c>
      <c r="R4" t="str">
        <f t="shared" si="1"/>
        <v>(0.877 - 0.925)</v>
      </c>
      <c r="S4">
        <v>1.0329999999999999</v>
      </c>
    </row>
    <row r="5" spans="1:19" x14ac:dyDescent="0.3">
      <c r="A5" t="s">
        <v>599</v>
      </c>
      <c r="B5">
        <v>9</v>
      </c>
      <c r="C5">
        <v>124305084</v>
      </c>
      <c r="D5" t="s">
        <v>35</v>
      </c>
      <c r="E5" t="s">
        <v>29</v>
      </c>
      <c r="F5">
        <v>-6.6000000000000003E-2</v>
      </c>
      <c r="G5">
        <v>1.1900000000000001E-2</v>
      </c>
      <c r="H5">
        <v>2.552E-8</v>
      </c>
      <c r="I5" t="s">
        <v>22</v>
      </c>
      <c r="J5">
        <v>0</v>
      </c>
      <c r="K5">
        <v>5.7000000000000002E-2</v>
      </c>
      <c r="L5">
        <v>1</v>
      </c>
      <c r="M5">
        <v>0.81159999999999999</v>
      </c>
      <c r="N5" t="s">
        <v>676</v>
      </c>
      <c r="O5" t="s">
        <v>444</v>
      </c>
      <c r="P5" t="s">
        <v>33</v>
      </c>
      <c r="Q5">
        <f>EXP(ABS(F5))</f>
        <v>1.0682267171659934</v>
      </c>
      <c r="R5" t="str">
        <f>CONCATENATE("(",ROUNDDOWN(EXP(ABS(F5)-1.95*G5),3)," - ",ROUNDUP(EXP(ABS(F5)+1.95*G5),3),")")</f>
        <v>(1.043 - 1.094)</v>
      </c>
      <c r="S5">
        <v>1.089</v>
      </c>
    </row>
    <row r="6" spans="1:19" x14ac:dyDescent="0.3">
      <c r="A6" t="s">
        <v>252</v>
      </c>
      <c r="B6">
        <v>16</v>
      </c>
      <c r="C6">
        <v>89818509</v>
      </c>
      <c r="D6" t="s">
        <v>35</v>
      </c>
      <c r="E6" t="s">
        <v>29</v>
      </c>
      <c r="F6">
        <v>-6.6299999999999998E-2</v>
      </c>
      <c r="G6">
        <v>1.1900000000000001E-2</v>
      </c>
      <c r="H6">
        <v>2.2799999999999999E-8</v>
      </c>
      <c r="I6" t="s">
        <v>22</v>
      </c>
      <c r="J6">
        <v>0</v>
      </c>
      <c r="K6">
        <v>8.1000000000000003E-2</v>
      </c>
      <c r="L6">
        <v>1</v>
      </c>
      <c r="M6">
        <v>0.77569999999999995</v>
      </c>
      <c r="N6" t="s">
        <v>677</v>
      </c>
      <c r="O6" t="s">
        <v>678</v>
      </c>
      <c r="P6" t="s">
        <v>679</v>
      </c>
      <c r="Q6">
        <f>EXP(-F6)</f>
        <v>1.0685472332561528</v>
      </c>
      <c r="R6" t="str">
        <f>CONCATENATE("(",ROUNDDOWN(EXP(-F6-1.95*G6),3)," - ",ROUNDUP(EXP(-F6+1.95*G6),3),")")</f>
        <v>(1.044 - 1.094)</v>
      </c>
      <c r="S6">
        <v>1.0900000000000001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C6CF6-F26F-4564-AC0C-A997BE799ED7}">
  <dimension ref="A1:R97"/>
  <sheetViews>
    <sheetView topLeftCell="A34" workbookViewId="0">
      <selection activeCell="A5" sqref="A5"/>
    </sheetView>
  </sheetViews>
  <sheetFormatPr defaultRowHeight="14.4" x14ac:dyDescent="0.3"/>
  <cols>
    <col min="2" max="2" width="10" bestFit="1" customWidth="1"/>
    <col min="8" max="12" width="8.88671875" customWidth="1"/>
    <col min="13" max="13" width="11.44140625" bestFit="1" customWidth="1"/>
    <col min="14" max="14" width="11.44140625" customWidth="1"/>
    <col min="15" max="15" width="8.6640625" customWidth="1"/>
    <col min="16" max="16" width="12.7773437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15</v>
      </c>
      <c r="P1" s="1" t="s">
        <v>16</v>
      </c>
      <c r="Q1" s="1" t="s">
        <v>17</v>
      </c>
      <c r="R1" s="1"/>
    </row>
    <row r="2" spans="1:18" x14ac:dyDescent="0.3">
      <c r="A2" s="22">
        <v>1</v>
      </c>
      <c r="B2" s="22">
        <v>24875820</v>
      </c>
      <c r="C2" s="22" t="s">
        <v>20</v>
      </c>
      <c r="D2" s="22" t="s">
        <v>21</v>
      </c>
      <c r="E2" s="22">
        <v>-4.58E-2</v>
      </c>
      <c r="F2" s="22">
        <v>6.7000000000000002E-3</v>
      </c>
      <c r="G2" s="25">
        <v>5.5839999999999996E-12</v>
      </c>
      <c r="H2" s="22" t="s">
        <v>22</v>
      </c>
      <c r="I2" s="22">
        <v>26.3</v>
      </c>
      <c r="J2" s="22">
        <v>1.3560000000000001</v>
      </c>
      <c r="K2" s="22">
        <v>1</v>
      </c>
      <c r="L2" s="22">
        <v>0.2442</v>
      </c>
      <c r="M2" s="22" t="s">
        <v>23</v>
      </c>
      <c r="N2" s="22" t="s">
        <v>24</v>
      </c>
      <c r="O2" s="37">
        <f>EXP(E2)</f>
        <v>0.95523298968526549</v>
      </c>
      <c r="P2" s="20" t="str">
        <f>CONCATENATE("(",ROUNDDOWN(EXP(E2-1.95*F2),3)," - ",ROUNDUP(EXP(E2+1.95*F2),3),")")</f>
        <v>(0.942 - 0.968)</v>
      </c>
      <c r="Q2" s="22">
        <v>1.4259999999999999</v>
      </c>
    </row>
    <row r="3" spans="1:18" x14ac:dyDescent="0.3">
      <c r="A3" s="22">
        <v>1</v>
      </c>
      <c r="B3" s="22">
        <v>91706116</v>
      </c>
      <c r="C3" s="22" t="s">
        <v>21</v>
      </c>
      <c r="D3" s="22" t="s">
        <v>29</v>
      </c>
      <c r="E3" s="22">
        <v>0.10009999999999999</v>
      </c>
      <c r="F3" s="22">
        <v>1.6199999999999999E-2</v>
      </c>
      <c r="G3" s="25">
        <v>7.3379999999999999E-10</v>
      </c>
      <c r="H3" s="22" t="s">
        <v>30</v>
      </c>
      <c r="I3" s="22">
        <v>73.900000000000006</v>
      </c>
      <c r="J3" s="22">
        <v>3.827</v>
      </c>
      <c r="K3" s="22">
        <v>1</v>
      </c>
      <c r="L3" s="22">
        <v>5.0430000000000003E-2</v>
      </c>
      <c r="M3" s="22" t="s">
        <v>31</v>
      </c>
      <c r="N3" s="22" t="s">
        <v>32</v>
      </c>
      <c r="O3" s="37">
        <f t="shared" ref="O3:O66" si="0">EXP(E3)</f>
        <v>1.1052814406934939</v>
      </c>
      <c r="P3" s="20" t="str">
        <f t="shared" ref="P3:P66" si="1">CONCATENATE("(",ROUNDDOWN(EXP(E3-1.95*F3),3)," - ",ROUNDUP(EXP(E3+1.95*F3),3),")")</f>
        <v>(1.07 - 1.141)</v>
      </c>
      <c r="Q3" s="22">
        <v>3.1160000000000001</v>
      </c>
    </row>
    <row r="4" spans="1:18" x14ac:dyDescent="0.3">
      <c r="A4" s="22">
        <v>1</v>
      </c>
      <c r="B4" s="22">
        <v>113761186</v>
      </c>
      <c r="C4" s="22" t="s">
        <v>35</v>
      </c>
      <c r="D4" s="22" t="s">
        <v>21</v>
      </c>
      <c r="E4" s="22">
        <v>4.48E-2</v>
      </c>
      <c r="F4" s="22">
        <v>7.4999999999999997E-3</v>
      </c>
      <c r="G4" s="25">
        <v>2.4E-9</v>
      </c>
      <c r="H4" s="22" t="s">
        <v>30</v>
      </c>
      <c r="I4" s="22">
        <v>9.9</v>
      </c>
      <c r="J4" s="22">
        <v>1.1100000000000001</v>
      </c>
      <c r="K4" s="22">
        <v>1</v>
      </c>
      <c r="L4" s="22">
        <v>0.29220000000000002</v>
      </c>
      <c r="M4" s="22" t="s">
        <v>36</v>
      </c>
      <c r="N4" s="22" t="s">
        <v>37</v>
      </c>
      <c r="O4" s="37">
        <f t="shared" si="0"/>
        <v>1.0458186752558978</v>
      </c>
      <c r="P4" s="20" t="str">
        <f t="shared" si="1"/>
        <v>(1.03 - 1.062)</v>
      </c>
      <c r="Q4" s="22">
        <v>1.4710000000000001</v>
      </c>
    </row>
    <row r="5" spans="1:18" x14ac:dyDescent="0.3">
      <c r="A5" s="22">
        <v>1</v>
      </c>
      <c r="B5" s="22">
        <v>167445635</v>
      </c>
      <c r="C5" s="22" t="s">
        <v>20</v>
      </c>
      <c r="D5" s="22" t="s">
        <v>21</v>
      </c>
      <c r="E5" s="22">
        <v>-3.9600000000000003E-2</v>
      </c>
      <c r="F5" s="22">
        <v>5.5999999999999999E-3</v>
      </c>
      <c r="G5" s="25">
        <v>1.512E-12</v>
      </c>
      <c r="H5" s="22" t="s">
        <v>22</v>
      </c>
      <c r="I5" s="22">
        <v>0</v>
      </c>
      <c r="J5" s="22">
        <v>0.78</v>
      </c>
      <c r="K5" s="22">
        <v>1</v>
      </c>
      <c r="L5" s="22">
        <v>0.37719999999999998</v>
      </c>
      <c r="M5" s="22" t="s">
        <v>46</v>
      </c>
      <c r="N5" s="22" t="s">
        <v>47</v>
      </c>
      <c r="O5" s="37">
        <f t="shared" si="0"/>
        <v>0.96117383180138871</v>
      </c>
      <c r="P5" s="20" t="str">
        <f t="shared" si="1"/>
        <v>(0.95 - 0.972)</v>
      </c>
      <c r="Q5" s="22">
        <v>0.56299999999999994</v>
      </c>
    </row>
    <row r="6" spans="1:18" x14ac:dyDescent="0.3">
      <c r="A6" s="22">
        <v>1</v>
      </c>
      <c r="B6" s="22">
        <v>172776144</v>
      </c>
      <c r="C6" s="22" t="s">
        <v>20</v>
      </c>
      <c r="D6" s="22" t="s">
        <v>21</v>
      </c>
      <c r="E6" s="22">
        <v>3.1699999999999999E-2</v>
      </c>
      <c r="F6" s="22">
        <v>5.3E-3</v>
      </c>
      <c r="G6" s="25">
        <v>2.5139999999999998E-9</v>
      </c>
      <c r="H6" s="22" t="s">
        <v>30</v>
      </c>
      <c r="I6" s="22">
        <v>0</v>
      </c>
      <c r="J6" s="22">
        <v>0.44600000000000001</v>
      </c>
      <c r="K6" s="22">
        <v>1</v>
      </c>
      <c r="L6" s="22">
        <v>0.50439999999999996</v>
      </c>
      <c r="M6" s="22" t="s">
        <v>49</v>
      </c>
      <c r="N6" s="22" t="s">
        <v>50</v>
      </c>
      <c r="O6" s="37">
        <f t="shared" si="0"/>
        <v>1.0322077965121685</v>
      </c>
      <c r="P6" s="20" t="str">
        <f t="shared" si="1"/>
        <v>(1.021 - 1.043)</v>
      </c>
      <c r="Q6" s="22">
        <v>1.266</v>
      </c>
    </row>
    <row r="7" spans="1:18" x14ac:dyDescent="0.3">
      <c r="A7" s="22">
        <v>1</v>
      </c>
      <c r="B7" s="22">
        <v>198776737</v>
      </c>
      <c r="C7" s="22" t="s">
        <v>20</v>
      </c>
      <c r="D7" s="22" t="s">
        <v>21</v>
      </c>
      <c r="E7" s="22">
        <v>5.3800000000000001E-2</v>
      </c>
      <c r="F7" s="22">
        <v>8.5000000000000006E-3</v>
      </c>
      <c r="G7" s="25">
        <v>3.0939999999999999E-10</v>
      </c>
      <c r="H7" s="22" t="s">
        <v>30</v>
      </c>
      <c r="I7" s="22">
        <v>0</v>
      </c>
      <c r="J7" s="22">
        <v>7.0999999999999994E-2</v>
      </c>
      <c r="K7" s="22">
        <v>1</v>
      </c>
      <c r="L7" s="22">
        <v>0.7903</v>
      </c>
      <c r="M7" s="22" t="s">
        <v>52</v>
      </c>
      <c r="N7" s="22" t="s">
        <v>53</v>
      </c>
      <c r="O7" s="37">
        <f t="shared" si="0"/>
        <v>1.0552735263429338</v>
      </c>
      <c r="P7" s="20" t="str">
        <f t="shared" si="1"/>
        <v>(1.037 - 1.073)</v>
      </c>
      <c r="Q7" s="22">
        <v>0.70599999999999996</v>
      </c>
    </row>
    <row r="8" spans="1:18" x14ac:dyDescent="0.3">
      <c r="A8" s="22">
        <v>2</v>
      </c>
      <c r="B8" s="22">
        <v>8298563</v>
      </c>
      <c r="C8" s="22" t="s">
        <v>20</v>
      </c>
      <c r="D8" s="22" t="s">
        <v>21</v>
      </c>
      <c r="E8" s="22">
        <v>-3.8699999999999998E-2</v>
      </c>
      <c r="F8" s="22">
        <v>5.4000000000000003E-3</v>
      </c>
      <c r="G8" s="25">
        <v>7.1039999999999998E-13</v>
      </c>
      <c r="H8" s="22" t="s">
        <v>22</v>
      </c>
      <c r="I8" s="22">
        <v>73.7</v>
      </c>
      <c r="J8" s="22">
        <v>3.8069999999999999</v>
      </c>
      <c r="K8" s="22">
        <v>1</v>
      </c>
      <c r="L8" s="22">
        <v>5.1029999999999999E-2</v>
      </c>
      <c r="M8" s="22" t="s">
        <v>58</v>
      </c>
      <c r="N8" s="22" t="s">
        <v>59</v>
      </c>
      <c r="O8" s="37">
        <f t="shared" si="0"/>
        <v>0.96203927764222075</v>
      </c>
      <c r="P8" s="20" t="str">
        <f t="shared" si="1"/>
        <v>(0.951 - 0.973)</v>
      </c>
      <c r="Q8" s="22">
        <v>1.119</v>
      </c>
    </row>
    <row r="9" spans="1:18" x14ac:dyDescent="0.3">
      <c r="A9" s="22">
        <v>2</v>
      </c>
      <c r="B9" s="22">
        <v>102319699</v>
      </c>
      <c r="C9" s="22" t="s">
        <v>35</v>
      </c>
      <c r="D9" s="22" t="s">
        <v>20</v>
      </c>
      <c r="E9" s="22">
        <v>-0.1182</v>
      </c>
      <c r="F9" s="22">
        <v>7.3000000000000001E-3</v>
      </c>
      <c r="G9" s="25">
        <v>1.381E-58</v>
      </c>
      <c r="H9" s="22" t="s">
        <v>22</v>
      </c>
      <c r="I9" s="22">
        <v>93.3</v>
      </c>
      <c r="J9" s="22">
        <v>14.993</v>
      </c>
      <c r="K9" s="22">
        <v>1</v>
      </c>
      <c r="L9" s="22">
        <v>1.0789999999999999E-4</v>
      </c>
      <c r="M9" s="22" t="s">
        <v>402</v>
      </c>
      <c r="N9" s="22" t="s">
        <v>403</v>
      </c>
      <c r="O9" s="37">
        <f t="shared" si="0"/>
        <v>0.88851833117683066</v>
      </c>
      <c r="P9" s="20" t="str">
        <f t="shared" si="1"/>
        <v>(0.875 - 0.902)</v>
      </c>
      <c r="Q9" s="22">
        <v>1.2390000000000001</v>
      </c>
    </row>
    <row r="10" spans="1:18" x14ac:dyDescent="0.3">
      <c r="A10" s="22">
        <v>2</v>
      </c>
      <c r="B10" s="22">
        <v>103155940</v>
      </c>
      <c r="C10" s="22" t="s">
        <v>20</v>
      </c>
      <c r="D10" s="22" t="s">
        <v>21</v>
      </c>
      <c r="E10" s="22">
        <v>-6.54E-2</v>
      </c>
      <c r="F10" s="22">
        <v>0.01</v>
      </c>
      <c r="G10" s="25">
        <v>5.7619999999999997E-11</v>
      </c>
      <c r="H10" s="22" t="s">
        <v>22</v>
      </c>
      <c r="I10" s="22">
        <v>37.4</v>
      </c>
      <c r="J10" s="22">
        <v>1.5980000000000001</v>
      </c>
      <c r="K10" s="22">
        <v>1</v>
      </c>
      <c r="L10" s="22">
        <v>0.20619999999999999</v>
      </c>
      <c r="M10" s="22" t="s">
        <v>63</v>
      </c>
      <c r="N10" s="22" t="s">
        <v>64</v>
      </c>
      <c r="O10" s="37">
        <f t="shared" si="0"/>
        <v>0.93669271134745513</v>
      </c>
      <c r="P10" s="20" t="str">
        <f t="shared" si="1"/>
        <v>(0.918 - 0.956)</v>
      </c>
      <c r="Q10" s="22">
        <v>5.5670000000000002</v>
      </c>
    </row>
    <row r="11" spans="1:18" x14ac:dyDescent="0.3">
      <c r="A11" s="22">
        <v>2</v>
      </c>
      <c r="B11" s="22">
        <v>111117122</v>
      </c>
      <c r="C11" s="22" t="s">
        <v>20</v>
      </c>
      <c r="D11" s="22" t="s">
        <v>29</v>
      </c>
      <c r="E11" s="22">
        <v>8.4500000000000006E-2</v>
      </c>
      <c r="F11" s="22">
        <v>8.2000000000000007E-3</v>
      </c>
      <c r="G11" s="25">
        <v>6.6860000000000004E-25</v>
      </c>
      <c r="H11" s="22" t="s">
        <v>30</v>
      </c>
      <c r="I11" s="22">
        <v>0</v>
      </c>
      <c r="J11" s="22">
        <v>8.8999999999999996E-2</v>
      </c>
      <c r="K11" s="22">
        <v>1</v>
      </c>
      <c r="L11" s="22">
        <v>0.76539999999999997</v>
      </c>
      <c r="M11" s="22" t="s">
        <v>66</v>
      </c>
      <c r="N11" s="22" t="s">
        <v>67</v>
      </c>
      <c r="O11" s="37">
        <f t="shared" si="0"/>
        <v>1.088172844232004</v>
      </c>
      <c r="P11" s="20" t="str">
        <f t="shared" si="1"/>
        <v>(1.07 - 1.106)</v>
      </c>
      <c r="Q11" s="22">
        <v>0.97099999999999997</v>
      </c>
    </row>
    <row r="12" spans="1:18" x14ac:dyDescent="0.3">
      <c r="A12" s="22">
        <v>2</v>
      </c>
      <c r="B12" s="22">
        <v>156612298</v>
      </c>
      <c r="C12" s="22" t="s">
        <v>20</v>
      </c>
      <c r="D12" s="22" t="s">
        <v>21</v>
      </c>
      <c r="E12" s="22">
        <v>3.0800000000000001E-2</v>
      </c>
      <c r="F12" s="22">
        <v>5.4000000000000003E-3</v>
      </c>
      <c r="G12" s="25">
        <v>1.5910000000000002E-8</v>
      </c>
      <c r="H12" s="22" t="s">
        <v>30</v>
      </c>
      <c r="I12" s="22">
        <v>10.3</v>
      </c>
      <c r="J12" s="22">
        <v>1.115</v>
      </c>
      <c r="K12" s="22">
        <v>1</v>
      </c>
      <c r="L12" s="22">
        <v>0.29110000000000003</v>
      </c>
      <c r="M12" s="22" t="s">
        <v>404</v>
      </c>
      <c r="N12" s="22" t="s">
        <v>405</v>
      </c>
      <c r="O12" s="37">
        <f t="shared" si="0"/>
        <v>1.0312792274140803</v>
      </c>
      <c r="P12" s="20" t="str">
        <f t="shared" si="1"/>
        <v>(1.02 - 1.043)</v>
      </c>
      <c r="Q12" s="22">
        <v>1.286</v>
      </c>
    </row>
    <row r="13" spans="1:18" x14ac:dyDescent="0.3">
      <c r="A13" s="22">
        <v>2</v>
      </c>
      <c r="B13" s="22">
        <v>162053893</v>
      </c>
      <c r="C13" s="22" t="s">
        <v>35</v>
      </c>
      <c r="D13" s="22" t="s">
        <v>29</v>
      </c>
      <c r="E13" s="22">
        <v>2.9100000000000001E-2</v>
      </c>
      <c r="F13" s="22">
        <v>5.3E-3</v>
      </c>
      <c r="G13" s="25">
        <v>2.9370000000000001E-8</v>
      </c>
      <c r="H13" s="22" t="s">
        <v>30</v>
      </c>
      <c r="I13" s="22">
        <v>0</v>
      </c>
      <c r="J13" s="22">
        <v>2E-3</v>
      </c>
      <c r="K13" s="22">
        <v>1</v>
      </c>
      <c r="L13" s="22">
        <v>0.96809999999999996</v>
      </c>
      <c r="M13" s="22" t="s">
        <v>406</v>
      </c>
      <c r="N13" s="22" t="s">
        <v>407</v>
      </c>
      <c r="O13" s="37">
        <f t="shared" si="0"/>
        <v>1.0295275420818728</v>
      </c>
      <c r="P13" s="20" t="str">
        <f t="shared" si="1"/>
        <v>(1.018 - 1.041)</v>
      </c>
      <c r="Q13" s="22">
        <v>0.875</v>
      </c>
    </row>
    <row r="14" spans="1:18" x14ac:dyDescent="0.3">
      <c r="A14" s="22">
        <v>2</v>
      </c>
      <c r="B14" s="22">
        <v>203807141</v>
      </c>
      <c r="C14" s="22" t="s">
        <v>35</v>
      </c>
      <c r="D14" s="22" t="s">
        <v>21</v>
      </c>
      <c r="E14" s="22">
        <v>7.4099999999999999E-2</v>
      </c>
      <c r="F14" s="22">
        <v>1.1900000000000001E-2</v>
      </c>
      <c r="G14" s="25">
        <v>5.6500000000000001E-10</v>
      </c>
      <c r="H14" s="22" t="s">
        <v>30</v>
      </c>
      <c r="I14" s="22">
        <v>0</v>
      </c>
      <c r="J14" s="22">
        <v>0.23400000000000001</v>
      </c>
      <c r="K14" s="22">
        <v>1</v>
      </c>
      <c r="L14" s="22">
        <v>0.62890000000000001</v>
      </c>
      <c r="M14" s="22" t="s">
        <v>408</v>
      </c>
      <c r="N14" s="22" t="s">
        <v>409</v>
      </c>
      <c r="O14" s="37">
        <f t="shared" si="0"/>
        <v>1.076914491560983</v>
      </c>
      <c r="P14" s="20" t="str">
        <f t="shared" si="1"/>
        <v>(1.052 - 1.103)</v>
      </c>
      <c r="Q14" s="22">
        <v>0.80300000000000005</v>
      </c>
    </row>
    <row r="15" spans="1:18" x14ac:dyDescent="0.3">
      <c r="A15" s="22">
        <v>2</v>
      </c>
      <c r="B15" s="22">
        <v>241759225</v>
      </c>
      <c r="C15" s="22" t="s">
        <v>35</v>
      </c>
      <c r="D15" s="22" t="s">
        <v>29</v>
      </c>
      <c r="E15" s="22">
        <v>-7.51E-2</v>
      </c>
      <c r="F15" s="22">
        <v>6.1000000000000004E-3</v>
      </c>
      <c r="G15" s="25">
        <v>1.89E-34</v>
      </c>
      <c r="H15" s="22" t="s">
        <v>22</v>
      </c>
      <c r="I15" s="22">
        <v>71</v>
      </c>
      <c r="J15" s="22">
        <v>3.4430000000000001</v>
      </c>
      <c r="K15" s="22">
        <v>1</v>
      </c>
      <c r="L15" s="22">
        <v>6.3530000000000003E-2</v>
      </c>
      <c r="M15" s="22" t="s">
        <v>69</v>
      </c>
      <c r="N15" s="22" t="s">
        <v>70</v>
      </c>
      <c r="O15" s="37">
        <f t="shared" si="0"/>
        <v>0.92765071661848286</v>
      </c>
      <c r="P15" s="20" t="str">
        <f t="shared" si="1"/>
        <v>(0.916 - 0.939)</v>
      </c>
      <c r="Q15" s="22">
        <v>0.83499999999999996</v>
      </c>
    </row>
    <row r="16" spans="1:18" x14ac:dyDescent="0.3">
      <c r="A16" s="22">
        <v>3</v>
      </c>
      <c r="B16" s="22">
        <v>12255041</v>
      </c>
      <c r="C16" s="22" t="s">
        <v>35</v>
      </c>
      <c r="D16" s="22" t="s">
        <v>29</v>
      </c>
      <c r="E16" s="22">
        <v>5.5800000000000002E-2</v>
      </c>
      <c r="F16" s="22">
        <v>7.4000000000000003E-3</v>
      </c>
      <c r="G16" s="25">
        <v>3.4389999999999999E-14</v>
      </c>
      <c r="H16" s="22" t="s">
        <v>30</v>
      </c>
      <c r="I16" s="22">
        <v>0</v>
      </c>
      <c r="J16" s="22">
        <v>6.9000000000000006E-2</v>
      </c>
      <c r="K16" s="22">
        <v>1</v>
      </c>
      <c r="L16" s="22">
        <v>0.79259999999999997</v>
      </c>
      <c r="M16" s="22" t="s">
        <v>75</v>
      </c>
      <c r="N16" s="22" t="s">
        <v>76</v>
      </c>
      <c r="O16" s="37">
        <f t="shared" si="0"/>
        <v>1.0573861853504076</v>
      </c>
      <c r="P16" s="20" t="str">
        <f t="shared" si="1"/>
        <v>(1.042 - 1.073)</v>
      </c>
      <c r="Q16" s="22">
        <v>0.97899999999999998</v>
      </c>
    </row>
    <row r="17" spans="1:17" x14ac:dyDescent="0.3">
      <c r="A17" s="22">
        <v>3</v>
      </c>
      <c r="B17" s="22">
        <v>33002847</v>
      </c>
      <c r="C17" s="22" t="s">
        <v>20</v>
      </c>
      <c r="D17" s="22" t="s">
        <v>21</v>
      </c>
      <c r="E17" s="22">
        <v>-3.9600000000000003E-2</v>
      </c>
      <c r="F17" s="22">
        <v>5.1000000000000004E-3</v>
      </c>
      <c r="G17" s="25">
        <v>1.0240000000000001E-14</v>
      </c>
      <c r="H17" s="22" t="s">
        <v>22</v>
      </c>
      <c r="I17" s="22">
        <v>78.7</v>
      </c>
      <c r="J17" s="22">
        <v>4.702</v>
      </c>
      <c r="K17" s="22">
        <v>1</v>
      </c>
      <c r="L17" s="22">
        <v>3.014E-2</v>
      </c>
      <c r="M17" s="22" t="s">
        <v>321</v>
      </c>
      <c r="N17" s="22" t="s">
        <v>80</v>
      </c>
      <c r="O17" s="37">
        <f t="shared" si="0"/>
        <v>0.96117383180138871</v>
      </c>
      <c r="P17" s="20" t="str">
        <f t="shared" si="1"/>
        <v>(0.951 - 0.971)</v>
      </c>
      <c r="Q17" s="22">
        <v>0.89800000000000002</v>
      </c>
    </row>
    <row r="18" spans="1:17" x14ac:dyDescent="0.3">
      <c r="A18" s="22">
        <v>3</v>
      </c>
      <c r="B18" s="22">
        <v>50161104</v>
      </c>
      <c r="C18" s="22" t="s">
        <v>35</v>
      </c>
      <c r="D18" s="22" t="s">
        <v>29</v>
      </c>
      <c r="E18" s="22">
        <v>2.93E-2</v>
      </c>
      <c r="F18" s="22">
        <v>5.1999999999999998E-3</v>
      </c>
      <c r="G18" s="25">
        <v>1.411E-8</v>
      </c>
      <c r="H18" s="22" t="s">
        <v>30</v>
      </c>
      <c r="I18" s="22">
        <v>30.5</v>
      </c>
      <c r="J18" s="22">
        <v>1.4379999999999999</v>
      </c>
      <c r="K18" s="22">
        <v>1</v>
      </c>
      <c r="L18" s="22">
        <v>0.23050000000000001</v>
      </c>
      <c r="M18" s="22" t="s">
        <v>82</v>
      </c>
      <c r="N18" s="22" t="s">
        <v>83</v>
      </c>
      <c r="O18" s="37">
        <f t="shared" si="0"/>
        <v>1.0297334681822128</v>
      </c>
      <c r="P18" s="20" t="str">
        <f t="shared" si="1"/>
        <v>(1.019 - 1.041)</v>
      </c>
      <c r="Q18" s="22">
        <v>1.131</v>
      </c>
    </row>
    <row r="19" spans="1:17" x14ac:dyDescent="0.3">
      <c r="A19" s="22">
        <v>3</v>
      </c>
      <c r="B19" s="22">
        <v>57943045</v>
      </c>
      <c r="C19" s="22" t="s">
        <v>20</v>
      </c>
      <c r="D19" s="22" t="s">
        <v>21</v>
      </c>
      <c r="E19" s="22">
        <v>3.1899999999999998E-2</v>
      </c>
      <c r="F19" s="22">
        <v>5.7000000000000002E-3</v>
      </c>
      <c r="G19" s="25">
        <v>1.9049999999999999E-8</v>
      </c>
      <c r="H19" s="22" t="s">
        <v>30</v>
      </c>
      <c r="I19" s="22">
        <v>21.1</v>
      </c>
      <c r="J19" s="22">
        <v>1.268</v>
      </c>
      <c r="K19" s="22">
        <v>1</v>
      </c>
      <c r="L19" s="22">
        <v>0.26019999999999999</v>
      </c>
      <c r="M19" s="22" t="s">
        <v>410</v>
      </c>
      <c r="N19" s="22" t="s">
        <v>411</v>
      </c>
      <c r="O19" s="37">
        <f t="shared" si="0"/>
        <v>1.0324142587170033</v>
      </c>
      <c r="P19" s="20" t="str">
        <f t="shared" si="1"/>
        <v>(1.021 - 1.044)</v>
      </c>
      <c r="Q19" s="22">
        <v>1.0589999999999999</v>
      </c>
    </row>
    <row r="20" spans="1:17" x14ac:dyDescent="0.3">
      <c r="A20" s="22">
        <v>3</v>
      </c>
      <c r="B20" s="22">
        <v>71471739</v>
      </c>
      <c r="C20" s="22" t="s">
        <v>35</v>
      </c>
      <c r="D20" s="22" t="s">
        <v>21</v>
      </c>
      <c r="E20" s="22">
        <v>3.0599999999999999E-2</v>
      </c>
      <c r="F20" s="22">
        <v>5.1999999999999998E-3</v>
      </c>
      <c r="G20" s="25">
        <v>3.627E-9</v>
      </c>
      <c r="H20" s="22" t="s">
        <v>30</v>
      </c>
      <c r="I20" s="22">
        <v>0</v>
      </c>
      <c r="J20" s="22">
        <v>0.20200000000000001</v>
      </c>
      <c r="K20" s="22">
        <v>1</v>
      </c>
      <c r="L20" s="22">
        <v>0.65290000000000004</v>
      </c>
      <c r="M20" s="22" t="s">
        <v>412</v>
      </c>
      <c r="N20" s="22" t="s">
        <v>324</v>
      </c>
      <c r="O20" s="37">
        <f t="shared" si="0"/>
        <v>1.031072992192807</v>
      </c>
      <c r="P20" s="20" t="str">
        <f t="shared" si="1"/>
        <v>(1.02 - 1.042)</v>
      </c>
      <c r="Q20" s="22">
        <v>0.90700000000000003</v>
      </c>
    </row>
    <row r="21" spans="1:17" x14ac:dyDescent="0.3">
      <c r="A21" s="22">
        <v>3</v>
      </c>
      <c r="B21" s="22">
        <v>101741529</v>
      </c>
      <c r="C21" s="22" t="s">
        <v>35</v>
      </c>
      <c r="D21" s="22" t="s">
        <v>29</v>
      </c>
      <c r="E21" s="22">
        <v>3.1399999999999997E-2</v>
      </c>
      <c r="F21" s="22">
        <v>5.7000000000000002E-3</v>
      </c>
      <c r="G21" s="25">
        <v>3.6489999999999998E-8</v>
      </c>
      <c r="H21" s="22" t="s">
        <v>30</v>
      </c>
      <c r="I21" s="22">
        <v>0</v>
      </c>
      <c r="J21" s="22">
        <v>6.6000000000000003E-2</v>
      </c>
      <c r="K21" s="22">
        <v>1</v>
      </c>
      <c r="L21" s="22">
        <v>0.7974</v>
      </c>
      <c r="M21" s="22" t="s">
        <v>413</v>
      </c>
      <c r="N21" s="22" t="s">
        <v>414</v>
      </c>
      <c r="O21" s="37">
        <f t="shared" si="0"/>
        <v>1.0318981806179213</v>
      </c>
      <c r="P21" s="20" t="str">
        <f t="shared" si="1"/>
        <v>(1.02 - 1.044)</v>
      </c>
      <c r="Q21" s="22">
        <v>1.036</v>
      </c>
    </row>
    <row r="22" spans="1:17" x14ac:dyDescent="0.3">
      <c r="A22" s="22">
        <v>3</v>
      </c>
      <c r="B22" s="22">
        <v>128265951</v>
      </c>
      <c r="C22" s="22" t="s">
        <v>20</v>
      </c>
      <c r="D22" s="22" t="s">
        <v>21</v>
      </c>
      <c r="E22" s="22">
        <v>4.6800000000000001E-2</v>
      </c>
      <c r="F22" s="22">
        <v>8.0000000000000002E-3</v>
      </c>
      <c r="G22" s="25">
        <v>5.0719999999999999E-9</v>
      </c>
      <c r="H22" s="22" t="s">
        <v>30</v>
      </c>
      <c r="I22" s="22">
        <v>0</v>
      </c>
      <c r="J22" s="22">
        <v>0.68500000000000005</v>
      </c>
      <c r="K22" s="22">
        <v>1</v>
      </c>
      <c r="L22" s="22">
        <v>0.40799999999999997</v>
      </c>
      <c r="M22" s="22" t="s">
        <v>415</v>
      </c>
      <c r="N22" s="22" t="s">
        <v>86</v>
      </c>
      <c r="O22" s="37">
        <f t="shared" si="0"/>
        <v>1.0479124056388824</v>
      </c>
      <c r="P22" s="20" t="str">
        <f t="shared" si="1"/>
        <v>(1.031 - 1.065)</v>
      </c>
      <c r="Q22" s="22">
        <v>1.0129999999999999</v>
      </c>
    </row>
    <row r="23" spans="1:17" x14ac:dyDescent="0.3">
      <c r="A23" s="22">
        <v>3</v>
      </c>
      <c r="B23" s="22">
        <v>169064633</v>
      </c>
      <c r="C23" s="22" t="s">
        <v>35</v>
      </c>
      <c r="D23" s="22" t="s">
        <v>29</v>
      </c>
      <c r="E23" s="22">
        <v>3.4000000000000002E-2</v>
      </c>
      <c r="F23" s="22">
        <v>5.7000000000000002E-3</v>
      </c>
      <c r="G23" s="25">
        <v>1.8760000000000001E-9</v>
      </c>
      <c r="H23" s="22" t="s">
        <v>30</v>
      </c>
      <c r="I23" s="22">
        <v>0</v>
      </c>
      <c r="J23" s="22">
        <v>0.73499999999999999</v>
      </c>
      <c r="K23" s="22">
        <v>1</v>
      </c>
      <c r="L23" s="22">
        <v>0.39140000000000003</v>
      </c>
      <c r="M23" s="22" t="s">
        <v>416</v>
      </c>
      <c r="N23" s="22" t="s">
        <v>417</v>
      </c>
      <c r="O23" s="37">
        <f t="shared" si="0"/>
        <v>1.0345846067281179</v>
      </c>
      <c r="P23" s="20" t="str">
        <f t="shared" si="1"/>
        <v>(1.023 - 1.047)</v>
      </c>
      <c r="Q23" s="22">
        <v>1.413</v>
      </c>
    </row>
    <row r="24" spans="1:17" x14ac:dyDescent="0.3">
      <c r="A24" s="22">
        <v>3</v>
      </c>
      <c r="B24" s="22">
        <v>188314847</v>
      </c>
      <c r="C24" s="22" t="s">
        <v>20</v>
      </c>
      <c r="D24" s="22" t="s">
        <v>21</v>
      </c>
      <c r="E24" s="22">
        <v>-4.4400000000000002E-2</v>
      </c>
      <c r="F24" s="22">
        <v>6.7000000000000002E-3</v>
      </c>
      <c r="G24" s="25">
        <v>4.2570000000000001E-11</v>
      </c>
      <c r="H24" s="22" t="s">
        <v>22</v>
      </c>
      <c r="I24" s="22">
        <v>0</v>
      </c>
      <c r="J24" s="22">
        <v>7.0000000000000001E-3</v>
      </c>
      <c r="K24" s="22">
        <v>1</v>
      </c>
      <c r="L24" s="22">
        <v>0.93359999999999999</v>
      </c>
      <c r="M24" s="22" t="s">
        <v>418</v>
      </c>
      <c r="N24" s="22" t="s">
        <v>89</v>
      </c>
      <c r="O24" s="37">
        <f t="shared" si="0"/>
        <v>0.95657125243616759</v>
      </c>
      <c r="P24" s="20" t="str">
        <f t="shared" si="1"/>
        <v>(0.944 - 0.97)</v>
      </c>
      <c r="Q24" s="22">
        <v>1.6459999999999999</v>
      </c>
    </row>
    <row r="25" spans="1:17" x14ac:dyDescent="0.3">
      <c r="A25" s="22">
        <v>3</v>
      </c>
      <c r="B25" s="22">
        <v>193831619</v>
      </c>
      <c r="C25" s="22" t="s">
        <v>20</v>
      </c>
      <c r="D25" s="22" t="s">
        <v>21</v>
      </c>
      <c r="E25" s="22">
        <v>-3.39E-2</v>
      </c>
      <c r="F25" s="22">
        <v>5.1999999999999998E-3</v>
      </c>
      <c r="G25" s="25">
        <v>8.8230000000000002E-11</v>
      </c>
      <c r="H25" s="22" t="s">
        <v>22</v>
      </c>
      <c r="I25" s="22">
        <v>0</v>
      </c>
      <c r="J25" s="22">
        <v>0.22600000000000001</v>
      </c>
      <c r="K25" s="22">
        <v>1</v>
      </c>
      <c r="L25" s="22">
        <v>0.63480000000000003</v>
      </c>
      <c r="M25" s="22" t="s">
        <v>91</v>
      </c>
      <c r="N25" s="22" t="s">
        <v>92</v>
      </c>
      <c r="O25" s="37">
        <f t="shared" si="0"/>
        <v>0.96666816662098898</v>
      </c>
      <c r="P25" s="20" t="str">
        <f t="shared" si="1"/>
        <v>(0.956 - 0.977)</v>
      </c>
      <c r="Q25" s="22">
        <v>0.92200000000000004</v>
      </c>
    </row>
    <row r="26" spans="1:17" x14ac:dyDescent="0.3">
      <c r="A26" s="22">
        <v>3</v>
      </c>
      <c r="B26" s="22">
        <v>196625855</v>
      </c>
      <c r="C26" s="22" t="s">
        <v>35</v>
      </c>
      <c r="D26" s="22" t="s">
        <v>29</v>
      </c>
      <c r="E26" s="22">
        <v>-6.8699999999999997E-2</v>
      </c>
      <c r="F26" s="22">
        <v>1.15E-2</v>
      </c>
      <c r="G26" s="25">
        <v>2.3830000000000001E-9</v>
      </c>
      <c r="H26" s="22" t="s">
        <v>22</v>
      </c>
      <c r="I26" s="22">
        <v>0</v>
      </c>
      <c r="J26" s="22">
        <v>0.82799999999999996</v>
      </c>
      <c r="K26" s="22">
        <v>1</v>
      </c>
      <c r="L26" s="22">
        <v>0.36280000000000001</v>
      </c>
      <c r="M26" s="22" t="s">
        <v>419</v>
      </c>
      <c r="N26" s="22" t="s">
        <v>94</v>
      </c>
      <c r="O26" s="37">
        <f t="shared" si="0"/>
        <v>0.93360672008612633</v>
      </c>
      <c r="P26" s="20" t="str">
        <f t="shared" si="1"/>
        <v>(0.912 - 0.955)</v>
      </c>
      <c r="Q26" s="22">
        <v>0.77700000000000002</v>
      </c>
    </row>
    <row r="27" spans="1:17" x14ac:dyDescent="0.3">
      <c r="A27" s="22">
        <v>4</v>
      </c>
      <c r="B27" s="22">
        <v>38797027</v>
      </c>
      <c r="C27" s="22" t="s">
        <v>35</v>
      </c>
      <c r="D27" s="22" t="s">
        <v>21</v>
      </c>
      <c r="E27" s="22">
        <v>-4.0800000000000003E-2</v>
      </c>
      <c r="F27" s="22">
        <v>6.7999999999999996E-3</v>
      </c>
      <c r="G27" s="25">
        <v>1.473E-9</v>
      </c>
      <c r="H27" s="22" t="s">
        <v>22</v>
      </c>
      <c r="I27" s="22">
        <v>44.8</v>
      </c>
      <c r="J27" s="22">
        <v>1.8120000000000001</v>
      </c>
      <c r="K27" s="22">
        <v>1</v>
      </c>
      <c r="L27" s="22">
        <v>0.1782</v>
      </c>
      <c r="M27" s="22" t="s">
        <v>97</v>
      </c>
      <c r="N27" s="22" t="s">
        <v>98</v>
      </c>
      <c r="O27" s="37">
        <f t="shared" si="0"/>
        <v>0.96002111497165088</v>
      </c>
      <c r="P27" s="20" t="str">
        <f t="shared" si="1"/>
        <v>(0.947 - 0.973)</v>
      </c>
      <c r="Q27" s="22">
        <v>0.46300000000000002</v>
      </c>
    </row>
    <row r="28" spans="1:17" x14ac:dyDescent="0.3">
      <c r="A28" s="22">
        <v>4</v>
      </c>
      <c r="B28" s="22">
        <v>105897896</v>
      </c>
      <c r="C28" s="22" t="s">
        <v>35</v>
      </c>
      <c r="D28" s="22" t="s">
        <v>29</v>
      </c>
      <c r="E28" s="22">
        <v>3.9E-2</v>
      </c>
      <c r="F28" s="22">
        <v>5.7999999999999996E-3</v>
      </c>
      <c r="G28" s="25">
        <v>2.2679999999999999E-11</v>
      </c>
      <c r="H28" s="22" t="s">
        <v>30</v>
      </c>
      <c r="I28" s="22">
        <v>0</v>
      </c>
      <c r="J28" s="22">
        <v>0.19</v>
      </c>
      <c r="K28" s="22">
        <v>1</v>
      </c>
      <c r="L28" s="22">
        <v>0.66320000000000001</v>
      </c>
      <c r="M28" s="22" t="s">
        <v>101</v>
      </c>
      <c r="N28" s="22" t="s">
        <v>102</v>
      </c>
      <c r="O28" s="37">
        <f t="shared" si="0"/>
        <v>1.0397704836501578</v>
      </c>
      <c r="P28" s="20" t="str">
        <f t="shared" si="1"/>
        <v>(1.028 - 1.052)</v>
      </c>
      <c r="Q28" s="22">
        <v>1.0509999999999999</v>
      </c>
    </row>
    <row r="29" spans="1:17" x14ac:dyDescent="0.3">
      <c r="A29" s="22">
        <v>4</v>
      </c>
      <c r="B29" s="22">
        <v>122307977</v>
      </c>
      <c r="C29" s="22" t="s">
        <v>20</v>
      </c>
      <c r="D29" s="22" t="s">
        <v>21</v>
      </c>
      <c r="E29" s="22">
        <v>-3.9E-2</v>
      </c>
      <c r="F29" s="22">
        <v>5.4999999999999997E-3</v>
      </c>
      <c r="G29" s="25">
        <v>1.62E-12</v>
      </c>
      <c r="H29" s="22" t="s">
        <v>22</v>
      </c>
      <c r="I29" s="22">
        <v>87.2</v>
      </c>
      <c r="J29" s="22">
        <v>7.8179999999999996</v>
      </c>
      <c r="K29" s="22">
        <v>1</v>
      </c>
      <c r="L29" s="22">
        <v>5.1729999999999996E-3</v>
      </c>
      <c r="M29" s="22" t="s">
        <v>105</v>
      </c>
      <c r="N29" s="22" t="s">
        <v>106</v>
      </c>
      <c r="O29" s="37">
        <f t="shared" si="0"/>
        <v>0.96175070914636673</v>
      </c>
      <c r="P29" s="20" t="str">
        <f t="shared" si="1"/>
        <v>(0.951 - 0.973)</v>
      </c>
      <c r="Q29" s="22">
        <v>0.98399999999999999</v>
      </c>
    </row>
    <row r="30" spans="1:17" x14ac:dyDescent="0.3">
      <c r="A30" s="22">
        <v>5</v>
      </c>
      <c r="B30" s="22">
        <v>35841347</v>
      </c>
      <c r="C30" s="22" t="s">
        <v>35</v>
      </c>
      <c r="D30" s="22" t="s">
        <v>29</v>
      </c>
      <c r="E30" s="22">
        <v>4.9700000000000001E-2</v>
      </c>
      <c r="F30" s="22">
        <v>5.3E-3</v>
      </c>
      <c r="G30" s="25">
        <v>6.3290000000000003E-21</v>
      </c>
      <c r="H30" s="22" t="s">
        <v>30</v>
      </c>
      <c r="I30" s="22">
        <v>0</v>
      </c>
      <c r="J30" s="22">
        <v>4.3999999999999997E-2</v>
      </c>
      <c r="K30" s="22">
        <v>1</v>
      </c>
      <c r="L30" s="22">
        <v>0.83409999999999995</v>
      </c>
      <c r="M30" s="22" t="s">
        <v>325</v>
      </c>
      <c r="N30" s="22" t="s">
        <v>120</v>
      </c>
      <c r="O30" s="37">
        <f t="shared" si="0"/>
        <v>1.0509557623495802</v>
      </c>
      <c r="P30" s="20" t="str">
        <f t="shared" si="1"/>
        <v>(1.04 - 1.062)</v>
      </c>
      <c r="Q30" s="22">
        <v>1.2090000000000001</v>
      </c>
    </row>
    <row r="31" spans="1:17" x14ac:dyDescent="0.3">
      <c r="A31" s="22">
        <v>5</v>
      </c>
      <c r="B31" s="22">
        <v>110407391</v>
      </c>
      <c r="C31" s="22" t="s">
        <v>20</v>
      </c>
      <c r="D31" s="22" t="s">
        <v>21</v>
      </c>
      <c r="E31" s="22">
        <v>9.8699999999999996E-2</v>
      </c>
      <c r="F31" s="22">
        <v>1.47E-2</v>
      </c>
      <c r="G31" s="25">
        <v>1.7410000000000001E-11</v>
      </c>
      <c r="H31" s="22" t="s">
        <v>30</v>
      </c>
      <c r="I31" s="22">
        <v>83.5</v>
      </c>
      <c r="J31" s="22">
        <v>6.0650000000000004</v>
      </c>
      <c r="K31" s="22">
        <v>1</v>
      </c>
      <c r="L31" s="22">
        <v>1.379E-2</v>
      </c>
      <c r="M31" s="22" t="s">
        <v>420</v>
      </c>
      <c r="N31" s="22" t="s">
        <v>421</v>
      </c>
      <c r="O31" s="37">
        <f t="shared" si="0"/>
        <v>1.1037351293470299</v>
      </c>
      <c r="P31" s="20" t="str">
        <f t="shared" si="1"/>
        <v>(1.072 - 1.136)</v>
      </c>
      <c r="Q31" s="22">
        <v>1.8049999999999999</v>
      </c>
    </row>
    <row r="32" spans="1:17" x14ac:dyDescent="0.3">
      <c r="A32" s="22">
        <v>5</v>
      </c>
      <c r="B32" s="22">
        <v>111066174</v>
      </c>
      <c r="C32" s="22" t="s">
        <v>20</v>
      </c>
      <c r="D32" s="22" t="s">
        <v>21</v>
      </c>
      <c r="E32" s="22">
        <v>-0.1087</v>
      </c>
      <c r="F32" s="22">
        <v>6.0000000000000001E-3</v>
      </c>
      <c r="G32" s="25">
        <v>6.4879999999999998E-73</v>
      </c>
      <c r="H32" s="22" t="s">
        <v>22</v>
      </c>
      <c r="I32" s="22">
        <v>22.7</v>
      </c>
      <c r="J32" s="22">
        <v>1.2929999999999999</v>
      </c>
      <c r="K32" s="22">
        <v>1</v>
      </c>
      <c r="L32" s="22">
        <v>0.2555</v>
      </c>
      <c r="M32" s="22" t="s">
        <v>123</v>
      </c>
      <c r="N32" s="22" t="s">
        <v>124</v>
      </c>
      <c r="O32" s="37">
        <f t="shared" si="0"/>
        <v>0.89699947698038929</v>
      </c>
      <c r="P32" s="20" t="str">
        <f t="shared" si="1"/>
        <v>(0.886 - 0.908)</v>
      </c>
      <c r="Q32" s="22">
        <v>1.0369999999999999</v>
      </c>
    </row>
    <row r="33" spans="1:17" x14ac:dyDescent="0.3">
      <c r="A33" s="22">
        <v>5</v>
      </c>
      <c r="B33" s="22">
        <v>119355086</v>
      </c>
      <c r="C33" s="22" t="s">
        <v>21</v>
      </c>
      <c r="D33" s="22" t="s">
        <v>29</v>
      </c>
      <c r="E33" s="22">
        <v>-3.2199999999999999E-2</v>
      </c>
      <c r="F33" s="22">
        <v>5.3E-3</v>
      </c>
      <c r="G33" s="25">
        <v>1.4599999999999999E-9</v>
      </c>
      <c r="H33" s="22" t="s">
        <v>22</v>
      </c>
      <c r="I33" s="22">
        <v>32.9</v>
      </c>
      <c r="J33" s="22">
        <v>1.49</v>
      </c>
      <c r="K33" s="22">
        <v>1</v>
      </c>
      <c r="L33" s="22">
        <v>0.2223</v>
      </c>
      <c r="M33" s="22" t="s">
        <v>126</v>
      </c>
      <c r="N33" s="22" t="s">
        <v>127</v>
      </c>
      <c r="O33" s="37">
        <f t="shared" si="0"/>
        <v>0.96831290013162208</v>
      </c>
      <c r="P33" s="20" t="str">
        <f t="shared" si="1"/>
        <v>(0.958 - 0.979)</v>
      </c>
      <c r="Q33" s="22">
        <v>0.71499999999999997</v>
      </c>
    </row>
    <row r="34" spans="1:17" x14ac:dyDescent="0.3">
      <c r="A34" s="22">
        <v>5</v>
      </c>
      <c r="B34" s="22">
        <v>132461855</v>
      </c>
      <c r="C34" s="22" t="s">
        <v>35</v>
      </c>
      <c r="D34" s="22" t="s">
        <v>29</v>
      </c>
      <c r="E34" s="22">
        <v>-6.7500000000000004E-2</v>
      </c>
      <c r="F34" s="22">
        <v>5.1000000000000004E-3</v>
      </c>
      <c r="G34" s="25">
        <v>1.6480000000000001E-39</v>
      </c>
      <c r="H34" s="22" t="s">
        <v>22</v>
      </c>
      <c r="I34" s="22">
        <v>45.9</v>
      </c>
      <c r="J34" s="22">
        <v>1.85</v>
      </c>
      <c r="K34" s="22">
        <v>1</v>
      </c>
      <c r="L34" s="22">
        <v>0.17380000000000001</v>
      </c>
      <c r="M34" s="22" t="s">
        <v>422</v>
      </c>
      <c r="N34" s="22" t="s">
        <v>131</v>
      </c>
      <c r="O34" s="37">
        <f t="shared" si="0"/>
        <v>0.93472772061602749</v>
      </c>
      <c r="P34" s="20" t="str">
        <f t="shared" si="1"/>
        <v>(0.925 - 0.945)</v>
      </c>
      <c r="Q34" s="22">
        <v>1.2410000000000001</v>
      </c>
    </row>
    <row r="35" spans="1:17" x14ac:dyDescent="0.3">
      <c r="A35" s="22">
        <v>5</v>
      </c>
      <c r="B35" s="22">
        <v>134115992</v>
      </c>
      <c r="C35" s="22" t="s">
        <v>35</v>
      </c>
      <c r="D35" s="22" t="s">
        <v>21</v>
      </c>
      <c r="E35" s="22">
        <v>6.2E-2</v>
      </c>
      <c r="F35" s="22">
        <v>8.2000000000000007E-3</v>
      </c>
      <c r="G35" s="25">
        <v>5.231E-14</v>
      </c>
      <c r="H35" s="22" t="s">
        <v>30</v>
      </c>
      <c r="I35" s="22">
        <v>0</v>
      </c>
      <c r="J35" s="22">
        <v>1.0999999999999999E-2</v>
      </c>
      <c r="K35" s="22">
        <v>1</v>
      </c>
      <c r="L35" s="22">
        <v>0.91779999999999995</v>
      </c>
      <c r="M35" s="22" t="s">
        <v>132</v>
      </c>
      <c r="N35" s="22" t="s">
        <v>133</v>
      </c>
      <c r="O35" s="37">
        <f t="shared" si="0"/>
        <v>1.0639623447280337</v>
      </c>
      <c r="P35" s="20" t="str">
        <f t="shared" si="1"/>
        <v>(1.047 - 1.082)</v>
      </c>
      <c r="Q35" s="22">
        <v>1.0129999999999999</v>
      </c>
    </row>
    <row r="36" spans="1:17" x14ac:dyDescent="0.3">
      <c r="A36" s="22">
        <v>5</v>
      </c>
      <c r="B36" s="22">
        <v>142129717</v>
      </c>
      <c r="C36" s="22" t="s">
        <v>35</v>
      </c>
      <c r="D36" s="22" t="s">
        <v>29</v>
      </c>
      <c r="E36" s="22">
        <v>-4.4600000000000001E-2</v>
      </c>
      <c r="F36" s="22">
        <v>5.5999999999999999E-3</v>
      </c>
      <c r="G36" s="25">
        <v>1.759E-15</v>
      </c>
      <c r="H36" s="22" t="s">
        <v>22</v>
      </c>
      <c r="I36" s="22">
        <v>0</v>
      </c>
      <c r="J36" s="22">
        <v>5.0000000000000001E-3</v>
      </c>
      <c r="K36" s="22">
        <v>1</v>
      </c>
      <c r="L36" s="22">
        <v>0.94279999999999997</v>
      </c>
      <c r="M36" s="22" t="s">
        <v>423</v>
      </c>
      <c r="N36" s="22" t="s">
        <v>331</v>
      </c>
      <c r="O36" s="37">
        <f t="shared" si="0"/>
        <v>0.95637995731583003</v>
      </c>
      <c r="P36" s="20" t="str">
        <f t="shared" si="1"/>
        <v>(0.945 - 0.967)</v>
      </c>
      <c r="Q36" s="22">
        <v>0.95499999999999996</v>
      </c>
    </row>
    <row r="37" spans="1:17" x14ac:dyDescent="0.3">
      <c r="A37" s="22">
        <v>5</v>
      </c>
      <c r="B37" s="22">
        <v>148476959</v>
      </c>
      <c r="C37" s="22" t="s">
        <v>35</v>
      </c>
      <c r="D37" s="22" t="s">
        <v>29</v>
      </c>
      <c r="E37" s="22">
        <v>-3.8100000000000002E-2</v>
      </c>
      <c r="F37" s="22">
        <v>5.1999999999999998E-3</v>
      </c>
      <c r="G37" s="25">
        <v>1.6490000000000001E-13</v>
      </c>
      <c r="H37" s="22" t="s">
        <v>22</v>
      </c>
      <c r="I37" s="22">
        <v>0</v>
      </c>
      <c r="J37" s="22">
        <v>0.622</v>
      </c>
      <c r="K37" s="22">
        <v>1</v>
      </c>
      <c r="L37" s="22">
        <v>0.4304</v>
      </c>
      <c r="M37" s="22" t="s">
        <v>424</v>
      </c>
      <c r="N37" s="22" t="s">
        <v>139</v>
      </c>
      <c r="O37" s="37">
        <f t="shared" si="0"/>
        <v>0.96261667441051468</v>
      </c>
      <c r="P37" s="20" t="str">
        <f t="shared" si="1"/>
        <v>(0.952 - 0.973)</v>
      </c>
      <c r="Q37" s="22">
        <v>0.92200000000000004</v>
      </c>
    </row>
    <row r="38" spans="1:17" x14ac:dyDescent="0.3">
      <c r="A38" s="22">
        <v>5</v>
      </c>
      <c r="B38" s="22">
        <v>160491328</v>
      </c>
      <c r="C38" s="22" t="s">
        <v>20</v>
      </c>
      <c r="D38" s="22" t="s">
        <v>21</v>
      </c>
      <c r="E38" s="22">
        <v>-3.1899999999999998E-2</v>
      </c>
      <c r="F38" s="22">
        <v>5.7999999999999996E-3</v>
      </c>
      <c r="G38" s="25">
        <v>3.7469999999999997E-8</v>
      </c>
      <c r="H38" s="22" t="s">
        <v>22</v>
      </c>
      <c r="I38" s="22">
        <v>0</v>
      </c>
      <c r="J38" s="22">
        <v>1E-3</v>
      </c>
      <c r="K38" s="22">
        <v>1</v>
      </c>
      <c r="L38" s="22">
        <v>0.97199999999999998</v>
      </c>
      <c r="M38" s="22" t="s">
        <v>425</v>
      </c>
      <c r="N38" s="22" t="s">
        <v>426</v>
      </c>
      <c r="O38" s="37">
        <f t="shared" si="0"/>
        <v>0.96860343758009981</v>
      </c>
      <c r="P38" s="20" t="str">
        <f t="shared" si="1"/>
        <v>(0.957 - 0.98)</v>
      </c>
      <c r="Q38" s="22">
        <v>0.90400000000000003</v>
      </c>
    </row>
    <row r="39" spans="1:17" x14ac:dyDescent="0.3">
      <c r="A39" s="22">
        <v>6</v>
      </c>
      <c r="B39" s="22">
        <v>245096</v>
      </c>
      <c r="C39" s="22" t="s">
        <v>20</v>
      </c>
      <c r="D39" s="22" t="s">
        <v>21</v>
      </c>
      <c r="E39" s="22">
        <v>5.5800000000000002E-2</v>
      </c>
      <c r="F39" s="22">
        <v>9.7999999999999997E-3</v>
      </c>
      <c r="G39" s="25">
        <v>1.0989999999999999E-8</v>
      </c>
      <c r="H39" s="22" t="s">
        <v>30</v>
      </c>
      <c r="I39" s="22">
        <v>42.7</v>
      </c>
      <c r="J39" s="22">
        <v>1.7450000000000001</v>
      </c>
      <c r="K39" s="22">
        <v>1</v>
      </c>
      <c r="L39" s="22">
        <v>0.1865</v>
      </c>
      <c r="M39" s="22" t="s">
        <v>427</v>
      </c>
      <c r="N39" s="22" t="s">
        <v>428</v>
      </c>
      <c r="O39" s="37">
        <f t="shared" si="0"/>
        <v>1.0573861853504076</v>
      </c>
      <c r="P39" s="20" t="str">
        <f t="shared" si="1"/>
        <v>(1.037 - 1.078)</v>
      </c>
      <c r="Q39" s="22">
        <v>0.79300000000000004</v>
      </c>
    </row>
    <row r="40" spans="1:17" x14ac:dyDescent="0.3">
      <c r="A40" s="22">
        <v>6</v>
      </c>
      <c r="B40" s="22">
        <v>22520826</v>
      </c>
      <c r="C40" s="22" t="s">
        <v>20</v>
      </c>
      <c r="D40" s="22" t="s">
        <v>21</v>
      </c>
      <c r="E40" s="22">
        <v>3.2599999999999997E-2</v>
      </c>
      <c r="F40" s="22">
        <v>5.5999999999999999E-3</v>
      </c>
      <c r="G40" s="25">
        <v>7.1799999999999996E-9</v>
      </c>
      <c r="H40" s="22" t="s">
        <v>30</v>
      </c>
      <c r="I40" s="22">
        <v>0</v>
      </c>
      <c r="J40" s="22">
        <v>0.16800000000000001</v>
      </c>
      <c r="K40" s="22">
        <v>1</v>
      </c>
      <c r="L40" s="22">
        <v>0.68179999999999996</v>
      </c>
      <c r="M40" s="22" t="s">
        <v>141</v>
      </c>
      <c r="N40" s="22" t="s">
        <v>142</v>
      </c>
      <c r="O40" s="37">
        <f t="shared" si="0"/>
        <v>1.0331372016986287</v>
      </c>
      <c r="P40" s="20" t="str">
        <f t="shared" si="1"/>
        <v>(1.021 - 1.045)</v>
      </c>
      <c r="Q40" s="22">
        <v>1.423</v>
      </c>
    </row>
    <row r="41" spans="1:17" x14ac:dyDescent="0.3">
      <c r="A41" s="22">
        <v>6</v>
      </c>
      <c r="B41" s="22">
        <v>32647681</v>
      </c>
      <c r="C41" s="22" t="s">
        <v>35</v>
      </c>
      <c r="D41" s="22" t="s">
        <v>29</v>
      </c>
      <c r="E41" s="22">
        <v>0.1047</v>
      </c>
      <c r="F41" s="22">
        <v>5.1999999999999998E-3</v>
      </c>
      <c r="G41" s="25">
        <v>5.6500000000000004E-91</v>
      </c>
      <c r="H41" s="22" t="s">
        <v>30</v>
      </c>
      <c r="I41" s="22">
        <v>97.1</v>
      </c>
      <c r="J41" s="22">
        <v>34.893999999999998</v>
      </c>
      <c r="K41" s="22">
        <v>1</v>
      </c>
      <c r="L41" s="25">
        <v>3.4809999999999999E-9</v>
      </c>
      <c r="M41" s="22" t="s">
        <v>429</v>
      </c>
      <c r="N41" s="22" t="s">
        <v>145</v>
      </c>
      <c r="O41" s="37">
        <f t="shared" si="0"/>
        <v>1.1103774471495782</v>
      </c>
      <c r="P41" s="20" t="str">
        <f t="shared" si="1"/>
        <v>(1.099 - 1.122)</v>
      </c>
      <c r="Q41" s="22">
        <v>0.91600000000000004</v>
      </c>
    </row>
    <row r="42" spans="1:17" x14ac:dyDescent="0.3">
      <c r="A42" s="22">
        <v>6</v>
      </c>
      <c r="B42" s="22">
        <v>63620660</v>
      </c>
      <c r="C42" s="22" t="s">
        <v>21</v>
      </c>
      <c r="D42" s="22" t="s">
        <v>29</v>
      </c>
      <c r="E42" s="22">
        <v>-3.09E-2</v>
      </c>
      <c r="F42" s="22">
        <v>5.5999999999999999E-3</v>
      </c>
      <c r="G42" s="25">
        <v>4.3200000000000003E-8</v>
      </c>
      <c r="H42" s="22" t="s">
        <v>22</v>
      </c>
      <c r="I42" s="22">
        <v>49.3</v>
      </c>
      <c r="J42" s="22">
        <v>1.9710000000000001</v>
      </c>
      <c r="K42" s="22">
        <v>1</v>
      </c>
      <c r="L42" s="22">
        <v>0.1603</v>
      </c>
      <c r="M42" s="22" t="s">
        <v>430</v>
      </c>
      <c r="N42" s="22" t="s">
        <v>431</v>
      </c>
      <c r="O42" s="37">
        <f t="shared" si="0"/>
        <v>0.96957252548087303</v>
      </c>
      <c r="P42" s="20" t="str">
        <f t="shared" si="1"/>
        <v>(0.959 - 0.981)</v>
      </c>
      <c r="Q42" s="22">
        <v>0.76300000000000001</v>
      </c>
    </row>
    <row r="43" spans="1:17" x14ac:dyDescent="0.3">
      <c r="A43" s="22">
        <v>6</v>
      </c>
      <c r="B43" s="22">
        <v>90296508</v>
      </c>
      <c r="C43" s="22" t="s">
        <v>35</v>
      </c>
      <c r="D43" s="22" t="s">
        <v>29</v>
      </c>
      <c r="E43" s="22">
        <v>-6.3600000000000004E-2</v>
      </c>
      <c r="F43" s="22">
        <v>5.7000000000000002E-3</v>
      </c>
      <c r="G43" s="25">
        <v>1.7769999999999999E-28</v>
      </c>
      <c r="H43" s="22" t="s">
        <v>22</v>
      </c>
      <c r="I43" s="22">
        <v>57.2</v>
      </c>
      <c r="J43" s="22">
        <v>2.335</v>
      </c>
      <c r="K43" s="22">
        <v>1</v>
      </c>
      <c r="L43" s="22">
        <v>0.1265</v>
      </c>
      <c r="M43" s="22" t="s">
        <v>153</v>
      </c>
      <c r="N43" s="22" t="s">
        <v>154</v>
      </c>
      <c r="O43" s="37">
        <f t="shared" si="0"/>
        <v>0.93838027658094814</v>
      </c>
      <c r="P43" s="20" t="str">
        <f t="shared" si="1"/>
        <v>(0.928 - 0.949)</v>
      </c>
      <c r="Q43" s="22">
        <v>0.70599999999999996</v>
      </c>
    </row>
    <row r="44" spans="1:17" x14ac:dyDescent="0.3">
      <c r="A44" s="22">
        <v>6</v>
      </c>
      <c r="B44" s="22">
        <v>143546269</v>
      </c>
      <c r="C44" s="22" t="s">
        <v>20</v>
      </c>
      <c r="D44" s="22" t="s">
        <v>21</v>
      </c>
      <c r="E44" s="22">
        <v>6.0400000000000002E-2</v>
      </c>
      <c r="F44" s="22">
        <v>1.01E-2</v>
      </c>
      <c r="G44" s="25">
        <v>2.1780000000000001E-9</v>
      </c>
      <c r="H44" s="22" t="s">
        <v>30</v>
      </c>
      <c r="I44" s="22">
        <v>0</v>
      </c>
      <c r="J44" s="22">
        <v>0.186</v>
      </c>
      <c r="K44" s="22">
        <v>1</v>
      </c>
      <c r="L44" s="22">
        <v>0.66669999999999996</v>
      </c>
      <c r="M44" s="22" t="s">
        <v>156</v>
      </c>
      <c r="N44" s="22" t="s">
        <v>157</v>
      </c>
      <c r="O44" s="37">
        <f t="shared" si="0"/>
        <v>1.0622613661222289</v>
      </c>
      <c r="P44" s="20" t="str">
        <f t="shared" si="1"/>
        <v>(1.041 - 1.084)</v>
      </c>
      <c r="Q44" s="22">
        <v>0.88900000000000001</v>
      </c>
    </row>
    <row r="45" spans="1:17" x14ac:dyDescent="0.3">
      <c r="A45" s="22">
        <v>7</v>
      </c>
      <c r="B45" s="22">
        <v>20401442</v>
      </c>
      <c r="C45" s="22" t="s">
        <v>35</v>
      </c>
      <c r="D45" s="22" t="s">
        <v>29</v>
      </c>
      <c r="E45" s="22">
        <v>3.32E-2</v>
      </c>
      <c r="F45" s="22">
        <v>5.5999999999999999E-3</v>
      </c>
      <c r="G45" s="25">
        <v>2.9830000000000001E-9</v>
      </c>
      <c r="H45" s="22" t="s">
        <v>30</v>
      </c>
      <c r="I45" s="22">
        <v>0</v>
      </c>
      <c r="J45" s="22">
        <v>0.192</v>
      </c>
      <c r="K45" s="22">
        <v>1</v>
      </c>
      <c r="L45" s="22">
        <v>0.66100000000000003</v>
      </c>
      <c r="M45" s="22" t="s">
        <v>159</v>
      </c>
      <c r="N45" s="22" t="s">
        <v>160</v>
      </c>
      <c r="O45" s="37">
        <f t="shared" si="0"/>
        <v>1.0337572700215427</v>
      </c>
      <c r="P45" s="20" t="str">
        <f t="shared" si="1"/>
        <v>(1.022 - 1.046)</v>
      </c>
      <c r="Q45" s="22">
        <v>1.2430000000000001</v>
      </c>
    </row>
    <row r="46" spans="1:17" x14ac:dyDescent="0.3">
      <c r="A46" s="22">
        <v>7</v>
      </c>
      <c r="B46" s="22">
        <v>82887214</v>
      </c>
      <c r="C46" s="22" t="s">
        <v>20</v>
      </c>
      <c r="D46" s="22" t="s">
        <v>21</v>
      </c>
      <c r="E46" s="22">
        <v>-2.9100000000000001E-2</v>
      </c>
      <c r="F46" s="22">
        <v>5.1000000000000004E-3</v>
      </c>
      <c r="G46" s="25">
        <v>1.1490000000000001E-8</v>
      </c>
      <c r="H46" s="22" t="s">
        <v>22</v>
      </c>
      <c r="I46" s="22">
        <v>0</v>
      </c>
      <c r="J46" s="22">
        <v>0.23599999999999999</v>
      </c>
      <c r="K46" s="22">
        <v>1</v>
      </c>
      <c r="L46" s="22">
        <v>0.627</v>
      </c>
      <c r="M46" s="22" t="s">
        <v>432</v>
      </c>
      <c r="N46" s="22" t="s">
        <v>433</v>
      </c>
      <c r="O46" s="37">
        <f t="shared" si="0"/>
        <v>0.97131932767707863</v>
      </c>
      <c r="P46" s="20" t="str">
        <f t="shared" si="1"/>
        <v>(0.961 - 0.982)</v>
      </c>
      <c r="Q46" s="22">
        <v>0.99099999999999999</v>
      </c>
    </row>
    <row r="47" spans="1:17" x14ac:dyDescent="0.3">
      <c r="A47" s="22">
        <v>7</v>
      </c>
      <c r="B47" s="22">
        <v>106018005</v>
      </c>
      <c r="C47" s="22" t="s">
        <v>35</v>
      </c>
      <c r="D47" s="22" t="s">
        <v>29</v>
      </c>
      <c r="E47" s="22">
        <v>3.5000000000000003E-2</v>
      </c>
      <c r="F47" s="22">
        <v>6.1000000000000004E-3</v>
      </c>
      <c r="G47" s="25">
        <v>9.708E-9</v>
      </c>
      <c r="H47" s="22" t="s">
        <v>30</v>
      </c>
      <c r="I47" s="22">
        <v>0</v>
      </c>
      <c r="J47" s="22">
        <v>0</v>
      </c>
      <c r="K47" s="22">
        <v>1</v>
      </c>
      <c r="L47" s="22">
        <v>0.98660000000000003</v>
      </c>
      <c r="M47" s="22" t="s">
        <v>434</v>
      </c>
      <c r="N47" s="22" t="s">
        <v>435</v>
      </c>
      <c r="O47" s="37">
        <f t="shared" si="0"/>
        <v>1.0356197087996233</v>
      </c>
      <c r="P47" s="20" t="str">
        <f t="shared" si="1"/>
        <v>(1.023 - 1.049)</v>
      </c>
      <c r="Q47" s="22">
        <v>1.744</v>
      </c>
    </row>
    <row r="48" spans="1:17" x14ac:dyDescent="0.3">
      <c r="A48" s="22">
        <v>8</v>
      </c>
      <c r="B48" s="22">
        <v>8461157</v>
      </c>
      <c r="C48" s="22" t="s">
        <v>20</v>
      </c>
      <c r="D48" s="22" t="s">
        <v>21</v>
      </c>
      <c r="E48" s="22">
        <v>3.1300000000000001E-2</v>
      </c>
      <c r="F48" s="22">
        <v>5.1000000000000004E-3</v>
      </c>
      <c r="G48" s="25">
        <v>1.0359999999999999E-9</v>
      </c>
      <c r="H48" s="22" t="s">
        <v>30</v>
      </c>
      <c r="I48" s="22">
        <v>17</v>
      </c>
      <c r="J48" s="22">
        <v>1.2050000000000001</v>
      </c>
      <c r="K48" s="22">
        <v>1</v>
      </c>
      <c r="L48" s="22">
        <v>0.2722</v>
      </c>
      <c r="M48" s="22" t="s">
        <v>436</v>
      </c>
      <c r="N48" s="22" t="s">
        <v>437</v>
      </c>
      <c r="O48" s="37">
        <f t="shared" si="0"/>
        <v>1.0317949959591783</v>
      </c>
      <c r="P48" s="20" t="str">
        <f t="shared" si="1"/>
        <v>(1.021 - 1.043)</v>
      </c>
      <c r="Q48" s="22">
        <v>1.2609999999999999</v>
      </c>
    </row>
    <row r="49" spans="1:17" x14ac:dyDescent="0.3">
      <c r="A49" s="22">
        <v>8</v>
      </c>
      <c r="B49" s="22">
        <v>9133569</v>
      </c>
      <c r="C49" s="22" t="s">
        <v>20</v>
      </c>
      <c r="D49" s="22" t="s">
        <v>21</v>
      </c>
      <c r="E49" s="22">
        <v>-3.9399999999999998E-2</v>
      </c>
      <c r="F49" s="22">
        <v>6.7000000000000002E-3</v>
      </c>
      <c r="G49" s="25">
        <v>3.089E-9</v>
      </c>
      <c r="H49" s="22" t="s">
        <v>22</v>
      </c>
      <c r="I49" s="22">
        <v>0</v>
      </c>
      <c r="J49" s="22">
        <v>6.6000000000000003E-2</v>
      </c>
      <c r="K49" s="22">
        <v>1</v>
      </c>
      <c r="L49" s="22">
        <v>0.79759999999999998</v>
      </c>
      <c r="M49" s="22" t="s">
        <v>165</v>
      </c>
      <c r="N49" s="22" t="s">
        <v>166</v>
      </c>
      <c r="O49" s="37">
        <f t="shared" si="0"/>
        <v>0.96136608579250726</v>
      </c>
      <c r="P49" s="20" t="str">
        <f t="shared" si="1"/>
        <v>(0.948 - 0.975)</v>
      </c>
      <c r="Q49" s="22">
        <v>0.86</v>
      </c>
    </row>
    <row r="50" spans="1:17" x14ac:dyDescent="0.3">
      <c r="A50" s="22">
        <v>8</v>
      </c>
      <c r="B50" s="22">
        <v>10930102</v>
      </c>
      <c r="C50" s="22" t="s">
        <v>20</v>
      </c>
      <c r="D50" s="22" t="s">
        <v>21</v>
      </c>
      <c r="E50" s="22">
        <v>3.0499999999999999E-2</v>
      </c>
      <c r="F50" s="22">
        <v>5.1999999999999998E-3</v>
      </c>
      <c r="G50" s="25">
        <v>3.108E-9</v>
      </c>
      <c r="H50" s="22" t="s">
        <v>30</v>
      </c>
      <c r="I50" s="22">
        <v>0</v>
      </c>
      <c r="J50" s="22">
        <v>0.27200000000000002</v>
      </c>
      <c r="K50" s="22">
        <v>1</v>
      </c>
      <c r="L50" s="22">
        <v>0.60170000000000001</v>
      </c>
      <c r="M50" s="22" t="s">
        <v>167</v>
      </c>
      <c r="N50" s="22" t="s">
        <v>168</v>
      </c>
      <c r="O50" s="37">
        <f t="shared" si="0"/>
        <v>1.0309698900487809</v>
      </c>
      <c r="P50" s="20" t="str">
        <f t="shared" si="1"/>
        <v>(1.02 - 1.042)</v>
      </c>
      <c r="Q50" s="22">
        <v>0.77600000000000002</v>
      </c>
    </row>
    <row r="51" spans="1:17" x14ac:dyDescent="0.3">
      <c r="A51" s="22">
        <v>8</v>
      </c>
      <c r="B51" s="22">
        <v>11951754</v>
      </c>
      <c r="C51" s="22" t="s">
        <v>20</v>
      </c>
      <c r="D51" s="22" t="s">
        <v>21</v>
      </c>
      <c r="E51" s="22">
        <v>3.1399999999999997E-2</v>
      </c>
      <c r="F51" s="22">
        <v>5.3E-3</v>
      </c>
      <c r="G51" s="25">
        <v>2.5650000000000001E-9</v>
      </c>
      <c r="H51" s="22" t="s">
        <v>30</v>
      </c>
      <c r="I51" s="22">
        <v>0</v>
      </c>
      <c r="J51" s="22">
        <v>1E-3</v>
      </c>
      <c r="K51" s="22">
        <v>1</v>
      </c>
      <c r="L51" s="22">
        <v>0.97509999999999997</v>
      </c>
      <c r="M51" s="22" t="s">
        <v>438</v>
      </c>
      <c r="N51" s="22" t="s">
        <v>439</v>
      </c>
      <c r="O51" s="37">
        <f t="shared" si="0"/>
        <v>1.0318981806179213</v>
      </c>
      <c r="P51" s="20" t="str">
        <f t="shared" si="1"/>
        <v>(1.021 - 1.043)</v>
      </c>
      <c r="Q51" s="22">
        <v>0.70899999999999996</v>
      </c>
    </row>
    <row r="52" spans="1:17" x14ac:dyDescent="0.3">
      <c r="A52" s="22">
        <v>8</v>
      </c>
      <c r="B52" s="22">
        <v>80377390</v>
      </c>
      <c r="C52" s="22" t="s">
        <v>20</v>
      </c>
      <c r="D52" s="22" t="s">
        <v>29</v>
      </c>
      <c r="E52" s="22">
        <v>-4.6600000000000003E-2</v>
      </c>
      <c r="F52" s="22">
        <v>5.4000000000000003E-3</v>
      </c>
      <c r="G52" s="25">
        <v>9.0030000000000006E-18</v>
      </c>
      <c r="H52" s="22" t="s">
        <v>22</v>
      </c>
      <c r="I52" s="22">
        <v>66.5</v>
      </c>
      <c r="J52" s="22">
        <v>2.9860000000000002</v>
      </c>
      <c r="K52" s="22">
        <v>1</v>
      </c>
      <c r="L52" s="22">
        <v>8.4000000000000005E-2</v>
      </c>
      <c r="M52" s="22" t="s">
        <v>440</v>
      </c>
      <c r="N52" s="22" t="s">
        <v>171</v>
      </c>
      <c r="O52" s="37">
        <f t="shared" si="0"/>
        <v>0.95446910888657699</v>
      </c>
      <c r="P52" s="20" t="str">
        <f t="shared" si="1"/>
        <v>(0.944 - 0.965)</v>
      </c>
      <c r="Q52" s="22">
        <v>1.091</v>
      </c>
    </row>
    <row r="53" spans="1:17" x14ac:dyDescent="0.3">
      <c r="A53" s="22">
        <v>9</v>
      </c>
      <c r="B53" s="22">
        <v>6213148</v>
      </c>
      <c r="C53" s="22" t="s">
        <v>35</v>
      </c>
      <c r="D53" s="22" t="s">
        <v>29</v>
      </c>
      <c r="E53" s="22">
        <v>0.11990000000000001</v>
      </c>
      <c r="F53" s="22">
        <v>5.7999999999999996E-3</v>
      </c>
      <c r="G53" s="25">
        <v>4.2600000000000002E-94</v>
      </c>
      <c r="H53" s="22" t="s">
        <v>30</v>
      </c>
      <c r="I53" s="22">
        <v>0</v>
      </c>
      <c r="J53" s="22">
        <v>0.754</v>
      </c>
      <c r="K53" s="22">
        <v>1</v>
      </c>
      <c r="L53" s="22">
        <v>0.38529999999999998</v>
      </c>
      <c r="M53" s="22" t="s">
        <v>176</v>
      </c>
      <c r="N53" s="22" t="s">
        <v>177</v>
      </c>
      <c r="O53" s="37">
        <f t="shared" si="0"/>
        <v>1.1273841075315141</v>
      </c>
      <c r="P53" s="20" t="str">
        <f t="shared" si="1"/>
        <v>(1.114 - 1.141)</v>
      </c>
      <c r="Q53" s="22">
        <v>1.0329999999999999</v>
      </c>
    </row>
    <row r="54" spans="1:17" x14ac:dyDescent="0.3">
      <c r="A54" s="22">
        <v>9</v>
      </c>
      <c r="B54" s="22">
        <v>119895034</v>
      </c>
      <c r="C54" s="22" t="s">
        <v>35</v>
      </c>
      <c r="D54" s="22" t="s">
        <v>29</v>
      </c>
      <c r="E54" s="22">
        <v>-2.92E-2</v>
      </c>
      <c r="F54" s="22">
        <v>5.1999999999999998E-3</v>
      </c>
      <c r="G54" s="25">
        <v>1.7850000000000001E-8</v>
      </c>
      <c r="H54" s="22" t="s">
        <v>22</v>
      </c>
      <c r="I54" s="22">
        <v>64.900000000000006</v>
      </c>
      <c r="J54" s="22">
        <v>2.8479999999999999</v>
      </c>
      <c r="K54" s="22">
        <v>1</v>
      </c>
      <c r="L54" s="22">
        <v>9.1480000000000006E-2</v>
      </c>
      <c r="M54" s="22" t="s">
        <v>441</v>
      </c>
      <c r="N54" s="22" t="s">
        <v>442</v>
      </c>
      <c r="O54" s="37">
        <f t="shared" si="0"/>
        <v>0.9712222006007456</v>
      </c>
      <c r="P54" s="20" t="str">
        <f t="shared" si="1"/>
        <v>(0.961 - 0.982)</v>
      </c>
      <c r="Q54" s="22">
        <v>1.1060000000000001</v>
      </c>
    </row>
    <row r="55" spans="1:17" x14ac:dyDescent="0.3">
      <c r="A55" s="22">
        <v>9</v>
      </c>
      <c r="B55" s="22">
        <v>124289993</v>
      </c>
      <c r="C55" s="22" t="s">
        <v>20</v>
      </c>
      <c r="D55" s="22" t="s">
        <v>21</v>
      </c>
      <c r="E55" s="22">
        <v>-3.2399999999999998E-2</v>
      </c>
      <c r="F55" s="22">
        <v>5.4000000000000003E-3</v>
      </c>
      <c r="G55" s="25">
        <v>1.513E-9</v>
      </c>
      <c r="H55" s="22" t="s">
        <v>22</v>
      </c>
      <c r="I55" s="22">
        <v>0</v>
      </c>
      <c r="J55" s="22">
        <v>0.318</v>
      </c>
      <c r="K55" s="22">
        <v>1</v>
      </c>
      <c r="L55" s="22">
        <v>0.57269999999999999</v>
      </c>
      <c r="M55" s="22" t="s">
        <v>443</v>
      </c>
      <c r="N55" s="22" t="s">
        <v>444</v>
      </c>
      <c r="O55" s="37">
        <f t="shared" si="0"/>
        <v>0.96811925691656275</v>
      </c>
      <c r="P55" s="20" t="str">
        <f t="shared" si="1"/>
        <v>(0.957 - 0.979)</v>
      </c>
      <c r="Q55" s="22">
        <v>1.0129999999999999</v>
      </c>
    </row>
    <row r="56" spans="1:17" x14ac:dyDescent="0.3">
      <c r="A56" s="22">
        <v>10</v>
      </c>
      <c r="B56" s="22">
        <v>6051176</v>
      </c>
      <c r="C56" s="22" t="s">
        <v>20</v>
      </c>
      <c r="D56" s="22" t="s">
        <v>21</v>
      </c>
      <c r="E56" s="22">
        <v>-0.2145</v>
      </c>
      <c r="F56" s="22">
        <v>2.87E-2</v>
      </c>
      <c r="G56" s="25">
        <v>7.6420000000000004E-14</v>
      </c>
      <c r="H56" s="22" t="s">
        <v>22</v>
      </c>
      <c r="I56" s="22">
        <v>0</v>
      </c>
      <c r="J56" s="22">
        <v>0.22</v>
      </c>
      <c r="K56" s="22">
        <v>1</v>
      </c>
      <c r="L56" s="22">
        <v>0.63929999999999998</v>
      </c>
      <c r="M56" s="22" t="s">
        <v>182</v>
      </c>
      <c r="N56" s="22" t="s">
        <v>183</v>
      </c>
      <c r="O56" s="37">
        <f t="shared" si="0"/>
        <v>0.80694481173190058</v>
      </c>
      <c r="P56" s="20" t="str">
        <f t="shared" si="1"/>
        <v>(0.763 - 0.854)</v>
      </c>
      <c r="Q56" s="22">
        <v>0.16700000000000001</v>
      </c>
    </row>
    <row r="57" spans="1:17" x14ac:dyDescent="0.3">
      <c r="A57" s="22">
        <v>10</v>
      </c>
      <c r="B57" s="22">
        <v>8062759</v>
      </c>
      <c r="C57" s="22" t="s">
        <v>20</v>
      </c>
      <c r="D57" s="22" t="s">
        <v>21</v>
      </c>
      <c r="E57" s="22">
        <v>-4.3400000000000001E-2</v>
      </c>
      <c r="F57" s="22">
        <v>5.1999999999999998E-3</v>
      </c>
      <c r="G57" s="25">
        <v>6.226E-17</v>
      </c>
      <c r="H57" s="22" t="s">
        <v>22</v>
      </c>
      <c r="I57" s="22">
        <v>0</v>
      </c>
      <c r="J57" s="22">
        <v>0.58499999999999996</v>
      </c>
      <c r="K57" s="22">
        <v>1</v>
      </c>
      <c r="L57" s="22">
        <v>0.44419999999999998</v>
      </c>
      <c r="M57" s="22" t="s">
        <v>185</v>
      </c>
      <c r="N57" s="22" t="s">
        <v>186</v>
      </c>
      <c r="O57" s="37">
        <f t="shared" si="0"/>
        <v>0.95752830213369833</v>
      </c>
      <c r="P57" s="20" t="str">
        <f t="shared" si="1"/>
        <v>(0.947 - 0.968)</v>
      </c>
      <c r="Q57" s="22">
        <v>0.94799999999999995</v>
      </c>
    </row>
    <row r="58" spans="1:17" x14ac:dyDescent="0.3">
      <c r="A58" s="22">
        <v>10</v>
      </c>
      <c r="B58" s="22">
        <v>9016708</v>
      </c>
      <c r="C58" s="22" t="s">
        <v>35</v>
      </c>
      <c r="D58" s="22" t="s">
        <v>29</v>
      </c>
      <c r="E58" s="22">
        <v>-9.0399999999999994E-2</v>
      </c>
      <c r="F58" s="22">
        <v>5.4000000000000003E-3</v>
      </c>
      <c r="G58" s="25">
        <v>2.1140000000000001E-62</v>
      </c>
      <c r="H58" s="22" t="s">
        <v>22</v>
      </c>
      <c r="I58" s="22">
        <v>92.1</v>
      </c>
      <c r="J58" s="22">
        <v>12.582000000000001</v>
      </c>
      <c r="K58" s="22">
        <v>1</v>
      </c>
      <c r="L58" s="22">
        <v>3.8959999999999998E-4</v>
      </c>
      <c r="M58" s="22" t="s">
        <v>445</v>
      </c>
      <c r="N58" s="22" t="s">
        <v>186</v>
      </c>
      <c r="O58" s="37">
        <f t="shared" si="0"/>
        <v>0.91356568590186693</v>
      </c>
      <c r="P58" s="20" t="str">
        <f t="shared" si="1"/>
        <v>(0.903 - 0.924)</v>
      </c>
      <c r="Q58" s="22">
        <v>0.71</v>
      </c>
    </row>
    <row r="59" spans="1:17" x14ac:dyDescent="0.3">
      <c r="A59" s="22">
        <v>10</v>
      </c>
      <c r="B59" s="22">
        <v>21504895</v>
      </c>
      <c r="C59" s="22" t="s">
        <v>20</v>
      </c>
      <c r="D59" s="22" t="s">
        <v>21</v>
      </c>
      <c r="E59" s="22">
        <v>2.9499999999999998E-2</v>
      </c>
      <c r="F59" s="22">
        <v>5.3E-3</v>
      </c>
      <c r="G59" s="25">
        <v>3.4569999999999998E-8</v>
      </c>
      <c r="H59" s="22" t="s">
        <v>30</v>
      </c>
      <c r="I59" s="22">
        <v>0</v>
      </c>
      <c r="J59" s="22">
        <v>0.76600000000000001</v>
      </c>
      <c r="K59" s="22">
        <v>1</v>
      </c>
      <c r="L59" s="22">
        <v>0.38159999999999999</v>
      </c>
      <c r="M59" s="22" t="s">
        <v>190</v>
      </c>
      <c r="N59" s="22" t="s">
        <v>191</v>
      </c>
      <c r="O59" s="37">
        <f t="shared" si="0"/>
        <v>1.0299394354718918</v>
      </c>
      <c r="P59" s="20" t="str">
        <f t="shared" si="1"/>
        <v>(1.019 - 1.041)</v>
      </c>
      <c r="Q59" s="22">
        <v>0.999</v>
      </c>
    </row>
    <row r="60" spans="1:17" x14ac:dyDescent="0.3">
      <c r="A60" s="22">
        <v>10</v>
      </c>
      <c r="B60" s="22">
        <v>62649027</v>
      </c>
      <c r="C60" s="22" t="s">
        <v>20</v>
      </c>
      <c r="D60" s="22" t="s">
        <v>21</v>
      </c>
      <c r="E60" s="22">
        <v>-3.2399999999999998E-2</v>
      </c>
      <c r="F60" s="22">
        <v>5.3E-3</v>
      </c>
      <c r="G60" s="25">
        <v>1.221E-9</v>
      </c>
      <c r="H60" s="22" t="s">
        <v>22</v>
      </c>
      <c r="I60" s="22">
        <v>0</v>
      </c>
      <c r="J60" s="22">
        <v>8.9999999999999993E-3</v>
      </c>
      <c r="K60" s="22">
        <v>1</v>
      </c>
      <c r="L60" s="22">
        <v>0.92420000000000002</v>
      </c>
      <c r="M60" s="22" t="s">
        <v>355</v>
      </c>
      <c r="N60" s="22" t="s">
        <v>356</v>
      </c>
      <c r="O60" s="37">
        <f t="shared" si="0"/>
        <v>0.96811925691656275</v>
      </c>
      <c r="P60" s="20" t="str">
        <f t="shared" si="1"/>
        <v>(0.958 - 0.979)</v>
      </c>
      <c r="Q60" s="22">
        <v>0.96299999999999997</v>
      </c>
    </row>
    <row r="61" spans="1:17" x14ac:dyDescent="0.3">
      <c r="A61" s="22">
        <v>10</v>
      </c>
      <c r="B61" s="22">
        <v>92777107</v>
      </c>
      <c r="C61" s="22" t="s">
        <v>20</v>
      </c>
      <c r="D61" s="22" t="s">
        <v>21</v>
      </c>
      <c r="E61" s="22">
        <v>-3.09E-2</v>
      </c>
      <c r="F61" s="22">
        <v>5.1000000000000004E-3</v>
      </c>
      <c r="G61" s="25">
        <v>1.469E-9</v>
      </c>
      <c r="H61" s="22" t="s">
        <v>22</v>
      </c>
      <c r="I61" s="22">
        <v>46.7</v>
      </c>
      <c r="J61" s="22">
        <v>1.8779999999999999</v>
      </c>
      <c r="K61" s="22">
        <v>1</v>
      </c>
      <c r="L61" s="22">
        <v>0.1706</v>
      </c>
      <c r="M61" s="22" t="s">
        <v>446</v>
      </c>
      <c r="N61" s="22" t="s">
        <v>447</v>
      </c>
      <c r="O61" s="37">
        <f t="shared" si="0"/>
        <v>0.96957252548087303</v>
      </c>
      <c r="P61" s="20" t="str">
        <f t="shared" si="1"/>
        <v>(0.959 - 0.98)</v>
      </c>
      <c r="Q61" s="22">
        <v>1.0109999999999999</v>
      </c>
    </row>
    <row r="62" spans="1:17" x14ac:dyDescent="0.3">
      <c r="A62" s="22">
        <v>11</v>
      </c>
      <c r="B62" s="22">
        <v>1116487</v>
      </c>
      <c r="C62" s="22" t="s">
        <v>35</v>
      </c>
      <c r="D62" s="22" t="s">
        <v>29</v>
      </c>
      <c r="E62" s="22">
        <v>3.2399999999999998E-2</v>
      </c>
      <c r="F62" s="22">
        <v>5.3E-3</v>
      </c>
      <c r="G62" s="25">
        <v>1.09E-9</v>
      </c>
      <c r="H62" s="22" t="s">
        <v>30</v>
      </c>
      <c r="I62" s="22">
        <v>74.8</v>
      </c>
      <c r="J62" s="22">
        <v>3.97</v>
      </c>
      <c r="K62" s="22">
        <v>1</v>
      </c>
      <c r="L62" s="22">
        <v>4.632E-2</v>
      </c>
      <c r="M62" s="22" t="s">
        <v>448</v>
      </c>
      <c r="N62" s="22" t="s">
        <v>194</v>
      </c>
      <c r="O62" s="37">
        <f t="shared" si="0"/>
        <v>1.0329305949196554</v>
      </c>
      <c r="P62" s="20" t="str">
        <f t="shared" si="1"/>
        <v>(1.022 - 1.044)</v>
      </c>
      <c r="Q62" s="22" t="e">
        <f>NA()</f>
        <v>#N/A</v>
      </c>
    </row>
    <row r="63" spans="1:17" x14ac:dyDescent="0.3">
      <c r="A63" s="22">
        <v>11</v>
      </c>
      <c r="B63" s="22">
        <v>61785208</v>
      </c>
      <c r="C63" s="22" t="s">
        <v>20</v>
      </c>
      <c r="D63" s="22" t="s">
        <v>29</v>
      </c>
      <c r="E63" s="22">
        <v>-3.85E-2</v>
      </c>
      <c r="F63" s="22">
        <v>5.3E-3</v>
      </c>
      <c r="G63" s="25">
        <v>2.204E-13</v>
      </c>
      <c r="H63" s="22" t="s">
        <v>22</v>
      </c>
      <c r="I63" s="22">
        <v>70.8</v>
      </c>
      <c r="J63" s="22">
        <v>3.4249999999999998</v>
      </c>
      <c r="K63" s="22">
        <v>1</v>
      </c>
      <c r="L63" s="22">
        <v>6.4210000000000003E-2</v>
      </c>
      <c r="M63" s="22" t="s">
        <v>449</v>
      </c>
      <c r="N63" s="22" t="s">
        <v>450</v>
      </c>
      <c r="O63" s="37">
        <f t="shared" si="0"/>
        <v>0.96223170473981756</v>
      </c>
      <c r="P63" s="20" t="str">
        <f t="shared" si="1"/>
        <v>(0.952 - 0.973)</v>
      </c>
      <c r="Q63" s="22">
        <v>1.3069999999999999</v>
      </c>
    </row>
    <row r="64" spans="1:17" x14ac:dyDescent="0.3">
      <c r="A64" s="22">
        <v>11</v>
      </c>
      <c r="B64" s="22">
        <v>65791795</v>
      </c>
      <c r="C64" s="22" t="s">
        <v>35</v>
      </c>
      <c r="D64" s="22" t="s">
        <v>29</v>
      </c>
      <c r="E64" s="22">
        <v>-3.6499999999999998E-2</v>
      </c>
      <c r="F64" s="22">
        <v>5.3E-3</v>
      </c>
      <c r="G64" s="25">
        <v>3.9349999999999997E-12</v>
      </c>
      <c r="H64" s="22" t="s">
        <v>22</v>
      </c>
      <c r="I64" s="22">
        <v>0</v>
      </c>
      <c r="J64" s="22">
        <v>2.5000000000000001E-2</v>
      </c>
      <c r="K64" s="22">
        <v>1</v>
      </c>
      <c r="L64" s="22">
        <v>0.87429999999999997</v>
      </c>
      <c r="M64" s="22" t="s">
        <v>451</v>
      </c>
      <c r="N64" s="22" t="s">
        <v>200</v>
      </c>
      <c r="O64" s="37">
        <f t="shared" si="0"/>
        <v>0.96415809389632401</v>
      </c>
      <c r="P64" s="20" t="str">
        <f t="shared" si="1"/>
        <v>(0.954 - 0.975)</v>
      </c>
      <c r="Q64" s="22">
        <v>1.1120000000000001</v>
      </c>
    </row>
    <row r="65" spans="1:17" x14ac:dyDescent="0.3">
      <c r="A65" s="22">
        <v>11</v>
      </c>
      <c r="B65" s="22">
        <v>76582682</v>
      </c>
      <c r="C65" s="22" t="s">
        <v>20</v>
      </c>
      <c r="D65" s="22" t="s">
        <v>29</v>
      </c>
      <c r="E65" s="22">
        <v>5.5800000000000002E-2</v>
      </c>
      <c r="F65" s="22">
        <v>5.1000000000000004E-3</v>
      </c>
      <c r="G65" s="25">
        <v>1.508E-27</v>
      </c>
      <c r="H65" s="22" t="s">
        <v>30</v>
      </c>
      <c r="I65" s="22">
        <v>85.6</v>
      </c>
      <c r="J65" s="22">
        <v>6.95</v>
      </c>
      <c r="K65" s="22">
        <v>1</v>
      </c>
      <c r="L65" s="22">
        <v>8.3840000000000008E-3</v>
      </c>
      <c r="M65" s="22" t="s">
        <v>202</v>
      </c>
      <c r="N65" s="22" t="s">
        <v>203</v>
      </c>
      <c r="O65" s="37">
        <f t="shared" si="0"/>
        <v>1.0573861853504076</v>
      </c>
      <c r="P65" s="20" t="str">
        <f t="shared" si="1"/>
        <v>(1.046 - 1.068)</v>
      </c>
      <c r="Q65" s="22">
        <v>0.85699999999999998</v>
      </c>
    </row>
    <row r="66" spans="1:17" x14ac:dyDescent="0.3">
      <c r="A66" s="22">
        <v>11</v>
      </c>
      <c r="B66" s="22">
        <v>128304886</v>
      </c>
      <c r="C66" s="22" t="s">
        <v>35</v>
      </c>
      <c r="D66" s="22" t="s">
        <v>29</v>
      </c>
      <c r="E66" s="22">
        <v>-4.0300000000000002E-2</v>
      </c>
      <c r="F66" s="22">
        <v>6.1000000000000004E-3</v>
      </c>
      <c r="G66" s="25">
        <v>3.2799999999999999E-11</v>
      </c>
      <c r="H66" s="22" t="s">
        <v>22</v>
      </c>
      <c r="I66" s="22">
        <v>2.2999999999999998</v>
      </c>
      <c r="J66" s="22">
        <v>1.0229999999999999</v>
      </c>
      <c r="K66" s="22">
        <v>1</v>
      </c>
      <c r="L66" s="22">
        <v>0.31180000000000002</v>
      </c>
      <c r="M66" s="22" t="s">
        <v>452</v>
      </c>
      <c r="N66" s="22" t="s">
        <v>206</v>
      </c>
      <c r="O66" s="37">
        <f t="shared" si="0"/>
        <v>0.96050124555177907</v>
      </c>
      <c r="P66" s="20" t="str">
        <f t="shared" si="1"/>
        <v>(0.949 - 0.972)</v>
      </c>
      <c r="Q66" s="22">
        <v>1.113</v>
      </c>
    </row>
    <row r="67" spans="1:17" x14ac:dyDescent="0.3">
      <c r="A67" s="22">
        <v>12</v>
      </c>
      <c r="B67" s="22">
        <v>47814585</v>
      </c>
      <c r="C67" s="22" t="s">
        <v>20</v>
      </c>
      <c r="D67" s="22" t="s">
        <v>21</v>
      </c>
      <c r="E67" s="22">
        <v>3.6499999999999998E-2</v>
      </c>
      <c r="F67" s="22">
        <v>5.1000000000000004E-3</v>
      </c>
      <c r="G67" s="25">
        <v>1.0280000000000001E-12</v>
      </c>
      <c r="H67" s="22" t="s">
        <v>30</v>
      </c>
      <c r="I67" s="22">
        <v>71</v>
      </c>
      <c r="J67" s="22">
        <v>3.448</v>
      </c>
      <c r="K67" s="22">
        <v>1</v>
      </c>
      <c r="L67" s="22">
        <v>6.3310000000000005E-2</v>
      </c>
      <c r="M67" s="22" t="s">
        <v>208</v>
      </c>
      <c r="N67" s="22" t="s">
        <v>209</v>
      </c>
      <c r="O67" s="37">
        <f t="shared" ref="O67:O97" si="2">EXP(E67)</f>
        <v>1.0371743040177497</v>
      </c>
      <c r="P67" s="20" t="str">
        <f t="shared" ref="P67:P97" si="3">CONCATENATE("(",ROUNDDOWN(EXP(E67-1.95*F67),3)," - ",ROUNDUP(EXP(E67+1.95*F67),3),")")</f>
        <v>(1.026 - 1.048)</v>
      </c>
      <c r="Q67" s="22">
        <v>1.115</v>
      </c>
    </row>
    <row r="68" spans="1:17" x14ac:dyDescent="0.3">
      <c r="A68" s="22">
        <v>12</v>
      </c>
      <c r="B68" s="22">
        <v>56052982</v>
      </c>
      <c r="C68" s="22" t="s">
        <v>20</v>
      </c>
      <c r="D68" s="22" t="s">
        <v>21</v>
      </c>
      <c r="E68" s="22">
        <v>4.5699999999999998E-2</v>
      </c>
      <c r="F68" s="22">
        <v>5.4000000000000003E-3</v>
      </c>
      <c r="G68" s="25">
        <v>2.5510000000000001E-17</v>
      </c>
      <c r="H68" s="22" t="s">
        <v>30</v>
      </c>
      <c r="I68" s="22">
        <v>82.3</v>
      </c>
      <c r="J68" s="22">
        <v>5.6509999999999998</v>
      </c>
      <c r="K68" s="22">
        <v>1</v>
      </c>
      <c r="L68" s="22">
        <v>1.7440000000000001E-2</v>
      </c>
      <c r="M68" s="22" t="s">
        <v>453</v>
      </c>
      <c r="N68" s="22" t="s">
        <v>454</v>
      </c>
      <c r="O68" s="37">
        <f t="shared" si="2"/>
        <v>1.0467603357472872</v>
      </c>
      <c r="P68" s="20" t="str">
        <f t="shared" si="3"/>
        <v>(1.035 - 1.058)</v>
      </c>
      <c r="Q68" s="22">
        <v>0.96299999999999997</v>
      </c>
    </row>
    <row r="69" spans="1:17" x14ac:dyDescent="0.3">
      <c r="A69" s="22">
        <v>12</v>
      </c>
      <c r="B69" s="22">
        <v>57109992</v>
      </c>
      <c r="C69" s="22" t="s">
        <v>20</v>
      </c>
      <c r="D69" s="22" t="s">
        <v>21</v>
      </c>
      <c r="E69" s="22">
        <v>4.1399999999999999E-2</v>
      </c>
      <c r="F69" s="22">
        <v>5.1999999999999998E-3</v>
      </c>
      <c r="G69" s="25">
        <v>1.215E-15</v>
      </c>
      <c r="H69" s="22" t="s">
        <v>30</v>
      </c>
      <c r="I69" s="22">
        <v>92.5</v>
      </c>
      <c r="J69" s="22">
        <v>13.271000000000001</v>
      </c>
      <c r="K69" s="22">
        <v>1</v>
      </c>
      <c r="L69" s="22">
        <v>2.6959999999999999E-4</v>
      </c>
      <c r="M69" s="22" t="s">
        <v>211</v>
      </c>
      <c r="N69" s="22" t="s">
        <v>212</v>
      </c>
      <c r="O69" s="37">
        <f t="shared" si="2"/>
        <v>1.0422689297469805</v>
      </c>
      <c r="P69" s="20" t="str">
        <f t="shared" si="3"/>
        <v>(1.031 - 1.053)</v>
      </c>
      <c r="Q69" s="22">
        <v>1.1040000000000001</v>
      </c>
    </row>
    <row r="70" spans="1:17" x14ac:dyDescent="0.3">
      <c r="A70" s="22">
        <v>12</v>
      </c>
      <c r="B70" s="22">
        <v>94169099</v>
      </c>
      <c r="C70" s="22" t="s">
        <v>21</v>
      </c>
      <c r="D70" s="22" t="s">
        <v>29</v>
      </c>
      <c r="E70" s="22">
        <v>-4.7600000000000003E-2</v>
      </c>
      <c r="F70" s="22">
        <v>7.9000000000000008E-3</v>
      </c>
      <c r="G70" s="25">
        <v>1.4639999999999999E-9</v>
      </c>
      <c r="H70" s="22" t="s">
        <v>22</v>
      </c>
      <c r="I70" s="22">
        <v>25.4</v>
      </c>
      <c r="J70" s="22">
        <v>1.341</v>
      </c>
      <c r="K70" s="22">
        <v>1</v>
      </c>
      <c r="L70" s="22">
        <v>0.24690000000000001</v>
      </c>
      <c r="M70" s="22" t="s">
        <v>217</v>
      </c>
      <c r="N70" s="22" t="s">
        <v>218</v>
      </c>
      <c r="O70" s="37">
        <f t="shared" si="2"/>
        <v>0.95351511685320645</v>
      </c>
      <c r="P70" s="20" t="str">
        <f t="shared" si="3"/>
        <v>(0.938 - 0.969)</v>
      </c>
      <c r="Q70" s="22">
        <v>1.0309999999999999</v>
      </c>
    </row>
    <row r="71" spans="1:17" x14ac:dyDescent="0.3">
      <c r="A71" s="22">
        <v>12</v>
      </c>
      <c r="B71" s="22">
        <v>123034565</v>
      </c>
      <c r="C71" s="22" t="s">
        <v>35</v>
      </c>
      <c r="D71" s="22" t="s">
        <v>29</v>
      </c>
      <c r="E71" s="22">
        <v>8.0399999999999999E-2</v>
      </c>
      <c r="F71" s="22">
        <v>1.41E-2</v>
      </c>
      <c r="G71" s="25">
        <v>1.287E-8</v>
      </c>
      <c r="H71" s="22" t="s">
        <v>30</v>
      </c>
      <c r="I71" s="22">
        <v>0</v>
      </c>
      <c r="J71" s="22">
        <v>2.9000000000000001E-2</v>
      </c>
      <c r="K71" s="22">
        <v>1</v>
      </c>
      <c r="L71" s="22">
        <v>0.86429999999999996</v>
      </c>
      <c r="M71" s="22" t="s">
        <v>455</v>
      </c>
      <c r="N71" s="22" t="s">
        <v>456</v>
      </c>
      <c r="O71" s="37">
        <f t="shared" si="2"/>
        <v>1.0837204691765501</v>
      </c>
      <c r="P71" s="20" t="str">
        <f t="shared" si="3"/>
        <v>(1.054 - 1.114)</v>
      </c>
      <c r="Q71" s="22">
        <v>1.24</v>
      </c>
    </row>
    <row r="72" spans="1:17" x14ac:dyDescent="0.3">
      <c r="A72" s="22">
        <v>13</v>
      </c>
      <c r="B72" s="22">
        <v>39794307</v>
      </c>
      <c r="C72" s="22" t="s">
        <v>35</v>
      </c>
      <c r="D72" s="22" t="s">
        <v>29</v>
      </c>
      <c r="E72" s="22">
        <v>4.3999999999999997E-2</v>
      </c>
      <c r="F72" s="22">
        <v>5.4000000000000003E-3</v>
      </c>
      <c r="G72" s="25">
        <v>3.0899999999999999E-16</v>
      </c>
      <c r="H72" s="22" t="s">
        <v>30</v>
      </c>
      <c r="I72" s="22">
        <v>0</v>
      </c>
      <c r="J72" s="22">
        <v>0.67100000000000004</v>
      </c>
      <c r="K72" s="22">
        <v>1</v>
      </c>
      <c r="L72" s="22">
        <v>0.4128</v>
      </c>
      <c r="M72" s="22" t="s">
        <v>223</v>
      </c>
      <c r="N72" s="22" t="s">
        <v>224</v>
      </c>
      <c r="O72" s="37">
        <f t="shared" si="2"/>
        <v>1.0449823548884438</v>
      </c>
      <c r="P72" s="20" t="str">
        <f t="shared" si="3"/>
        <v>(1.034 - 1.057)</v>
      </c>
      <c r="Q72" s="22">
        <v>0.97799999999999998</v>
      </c>
    </row>
    <row r="73" spans="1:17" x14ac:dyDescent="0.3">
      <c r="A73" s="22">
        <v>13</v>
      </c>
      <c r="B73" s="22">
        <v>99352087</v>
      </c>
      <c r="C73" s="22" t="s">
        <v>20</v>
      </c>
      <c r="D73" s="22" t="s">
        <v>21</v>
      </c>
      <c r="E73" s="22">
        <v>-4.7100000000000003E-2</v>
      </c>
      <c r="F73" s="22">
        <v>5.3E-3</v>
      </c>
      <c r="G73" s="25">
        <v>8.092E-19</v>
      </c>
      <c r="H73" s="22" t="s">
        <v>22</v>
      </c>
      <c r="I73" s="22">
        <v>71.8</v>
      </c>
      <c r="J73" s="22">
        <v>3.5470000000000002</v>
      </c>
      <c r="K73" s="22">
        <v>1</v>
      </c>
      <c r="L73" s="22">
        <v>5.9659999999999998E-2</v>
      </c>
      <c r="M73" s="22" t="s">
        <v>226</v>
      </c>
      <c r="N73" s="22" t="s">
        <v>227</v>
      </c>
      <c r="O73" s="37">
        <f t="shared" si="2"/>
        <v>0.95399199362089004</v>
      </c>
      <c r="P73" s="20" t="str">
        <f t="shared" si="3"/>
        <v>(0.944 - 0.964)</v>
      </c>
      <c r="Q73" s="22">
        <v>0.90300000000000002</v>
      </c>
    </row>
    <row r="74" spans="1:17" x14ac:dyDescent="0.3">
      <c r="A74" s="22">
        <v>14</v>
      </c>
      <c r="B74" s="22">
        <v>65075889</v>
      </c>
      <c r="C74" s="22" t="s">
        <v>20</v>
      </c>
      <c r="D74" s="22" t="s">
        <v>21</v>
      </c>
      <c r="E74" s="22">
        <v>2.9000000000000001E-2</v>
      </c>
      <c r="F74" s="22">
        <v>5.1999999999999998E-3</v>
      </c>
      <c r="G74" s="25">
        <v>1.918E-8</v>
      </c>
      <c r="H74" s="22" t="s">
        <v>30</v>
      </c>
      <c r="I74" s="22">
        <v>85.9</v>
      </c>
      <c r="J74" s="22">
        <v>7.0670000000000002</v>
      </c>
      <c r="K74" s="22">
        <v>1</v>
      </c>
      <c r="L74" s="22">
        <v>7.8499999999999993E-3</v>
      </c>
      <c r="M74" s="22" t="s">
        <v>457</v>
      </c>
      <c r="N74" s="22" t="s">
        <v>458</v>
      </c>
      <c r="O74" s="37">
        <f t="shared" si="2"/>
        <v>1.0294245944751308</v>
      </c>
      <c r="P74" s="20" t="str">
        <f t="shared" si="3"/>
        <v>(1.019 - 1.04)</v>
      </c>
      <c r="Q74" s="22">
        <v>1.111</v>
      </c>
    </row>
    <row r="75" spans="1:17" x14ac:dyDescent="0.3">
      <c r="A75" s="22">
        <v>14</v>
      </c>
      <c r="B75" s="22">
        <v>68295488</v>
      </c>
      <c r="C75" s="22" t="s">
        <v>20</v>
      </c>
      <c r="D75" s="22" t="s">
        <v>29</v>
      </c>
      <c r="E75" s="22">
        <v>-3.4700000000000002E-2</v>
      </c>
      <c r="F75" s="22">
        <v>5.1999999999999998E-3</v>
      </c>
      <c r="G75" s="25">
        <v>3.641E-11</v>
      </c>
      <c r="H75" s="22" t="s">
        <v>22</v>
      </c>
      <c r="I75" s="22">
        <v>25.9</v>
      </c>
      <c r="J75" s="22">
        <v>1.35</v>
      </c>
      <c r="K75" s="22">
        <v>1</v>
      </c>
      <c r="L75" s="22">
        <v>0.2452</v>
      </c>
      <c r="M75" s="22" t="s">
        <v>459</v>
      </c>
      <c r="N75" s="22" t="s">
        <v>230</v>
      </c>
      <c r="O75" s="37">
        <f t="shared" si="2"/>
        <v>0.96589514133903298</v>
      </c>
      <c r="P75" s="20" t="str">
        <f t="shared" si="3"/>
        <v>(0.956 - 0.976)</v>
      </c>
      <c r="Q75" s="22">
        <v>0.95699999999999996</v>
      </c>
    </row>
    <row r="76" spans="1:17" x14ac:dyDescent="0.3">
      <c r="A76" s="22">
        <v>14</v>
      </c>
      <c r="B76" s="22">
        <v>92663465</v>
      </c>
      <c r="C76" s="22" t="s">
        <v>20</v>
      </c>
      <c r="D76" s="22" t="s">
        <v>21</v>
      </c>
      <c r="E76" s="22">
        <v>-3.2300000000000002E-2</v>
      </c>
      <c r="F76" s="22">
        <v>5.4000000000000003E-3</v>
      </c>
      <c r="G76" s="25">
        <v>2.458E-9</v>
      </c>
      <c r="H76" s="22" t="s">
        <v>22</v>
      </c>
      <c r="I76" s="22">
        <v>0</v>
      </c>
      <c r="J76" s="22">
        <v>0.26800000000000002</v>
      </c>
      <c r="K76" s="22">
        <v>1</v>
      </c>
      <c r="L76" s="22">
        <v>0.60499999999999998</v>
      </c>
      <c r="M76" s="22" t="s">
        <v>232</v>
      </c>
      <c r="N76" s="22" t="s">
        <v>233</v>
      </c>
      <c r="O76" s="37">
        <f t="shared" si="2"/>
        <v>0.9682160736830121</v>
      </c>
      <c r="P76" s="20" t="str">
        <f t="shared" si="3"/>
        <v>(0.958 - 0.979)</v>
      </c>
      <c r="Q76" s="22">
        <v>0.89800000000000002</v>
      </c>
    </row>
    <row r="77" spans="1:17" x14ac:dyDescent="0.3">
      <c r="A77" s="22">
        <v>15</v>
      </c>
      <c r="B77" s="22">
        <v>41190033</v>
      </c>
      <c r="C77" s="22" t="s">
        <v>20</v>
      </c>
      <c r="D77" s="22" t="s">
        <v>21</v>
      </c>
      <c r="E77" s="22">
        <v>6.0299999999999999E-2</v>
      </c>
      <c r="F77" s="22">
        <v>9.7999999999999997E-3</v>
      </c>
      <c r="G77" s="25">
        <v>6.4479999999999999E-10</v>
      </c>
      <c r="H77" s="22" t="s">
        <v>30</v>
      </c>
      <c r="I77" s="22">
        <v>0</v>
      </c>
      <c r="J77" s="22">
        <v>0.17199999999999999</v>
      </c>
      <c r="K77" s="22">
        <v>1</v>
      </c>
      <c r="L77" s="22">
        <v>0.67869999999999997</v>
      </c>
      <c r="M77" s="22" t="s">
        <v>460</v>
      </c>
      <c r="N77" s="22" t="s">
        <v>461</v>
      </c>
      <c r="O77" s="37">
        <f t="shared" si="2"/>
        <v>1.0621551452967464</v>
      </c>
      <c r="P77" s="20" t="str">
        <f t="shared" si="3"/>
        <v>(1.042 - 1.083)</v>
      </c>
      <c r="Q77" s="22">
        <v>2.379</v>
      </c>
    </row>
    <row r="78" spans="1:17" x14ac:dyDescent="0.3">
      <c r="A78" s="22">
        <v>15</v>
      </c>
      <c r="B78" s="22">
        <v>60778755</v>
      </c>
      <c r="C78" s="22" t="s">
        <v>20</v>
      </c>
      <c r="D78" s="22" t="s">
        <v>21</v>
      </c>
      <c r="E78" s="22">
        <v>6.0600000000000001E-2</v>
      </c>
      <c r="F78" s="22">
        <v>6.7000000000000002E-3</v>
      </c>
      <c r="G78" s="25">
        <v>8.3620000000000005E-20</v>
      </c>
      <c r="H78" s="22" t="s">
        <v>30</v>
      </c>
      <c r="I78" s="22">
        <v>83.9</v>
      </c>
      <c r="J78" s="22">
        <v>6.22</v>
      </c>
      <c r="K78" s="22">
        <v>1</v>
      </c>
      <c r="L78" s="22">
        <v>1.2630000000000001E-2</v>
      </c>
      <c r="M78" s="22" t="s">
        <v>462</v>
      </c>
      <c r="N78" s="22" t="s">
        <v>239</v>
      </c>
      <c r="O78" s="37">
        <f t="shared" si="2"/>
        <v>1.062473839642097</v>
      </c>
      <c r="P78" s="20" t="str">
        <f t="shared" si="3"/>
        <v>(1.048 - 1.077)</v>
      </c>
      <c r="Q78" s="22">
        <v>1.2310000000000001</v>
      </c>
    </row>
    <row r="79" spans="1:17" x14ac:dyDescent="0.3">
      <c r="A79" s="22">
        <v>15</v>
      </c>
      <c r="B79" s="22">
        <v>67163292</v>
      </c>
      <c r="C79" s="22" t="s">
        <v>20</v>
      </c>
      <c r="D79" s="22" t="s">
        <v>21</v>
      </c>
      <c r="E79" s="22">
        <v>8.1699999999999995E-2</v>
      </c>
      <c r="F79" s="22">
        <v>5.7999999999999996E-3</v>
      </c>
      <c r="G79" s="25">
        <v>3.4699999999999998E-45</v>
      </c>
      <c r="H79" s="22" t="s">
        <v>30</v>
      </c>
      <c r="I79" s="22">
        <v>76.8</v>
      </c>
      <c r="J79" s="22">
        <v>4.3099999999999996</v>
      </c>
      <c r="K79" s="22">
        <v>1</v>
      </c>
      <c r="L79" s="22">
        <v>3.789E-2</v>
      </c>
      <c r="M79" s="22" t="s">
        <v>463</v>
      </c>
      <c r="N79" s="22" t="s">
        <v>242</v>
      </c>
      <c r="O79" s="37">
        <f t="shared" si="2"/>
        <v>1.0851302219272274</v>
      </c>
      <c r="P79" s="20" t="str">
        <f t="shared" si="3"/>
        <v>(1.072 - 1.098)</v>
      </c>
      <c r="Q79" s="22">
        <v>1.1579999999999999</v>
      </c>
    </row>
    <row r="80" spans="1:17" x14ac:dyDescent="0.3">
      <c r="A80" s="22">
        <v>16</v>
      </c>
      <c r="B80" s="22">
        <v>11125184</v>
      </c>
      <c r="C80" s="22" t="s">
        <v>35</v>
      </c>
      <c r="D80" s="22" t="s">
        <v>29</v>
      </c>
      <c r="E80" s="22">
        <v>-6.7699999999999996E-2</v>
      </c>
      <c r="F80" s="22">
        <v>6.1999999999999998E-3</v>
      </c>
      <c r="G80" s="25">
        <v>8.2750000000000006E-28</v>
      </c>
      <c r="H80" s="22" t="s">
        <v>22</v>
      </c>
      <c r="I80" s="22">
        <v>59.7</v>
      </c>
      <c r="J80" s="22">
        <v>2.4780000000000002</v>
      </c>
      <c r="K80" s="22">
        <v>1</v>
      </c>
      <c r="L80" s="22">
        <v>0.1154</v>
      </c>
      <c r="M80" s="22" t="s">
        <v>247</v>
      </c>
      <c r="N80" s="22" t="s">
        <v>248</v>
      </c>
      <c r="O80" s="37">
        <f t="shared" si="2"/>
        <v>0.93454079376521249</v>
      </c>
      <c r="P80" s="20" t="str">
        <f t="shared" si="3"/>
        <v>(0.923 - 0.946)</v>
      </c>
      <c r="Q80" s="22">
        <v>0.90800000000000003</v>
      </c>
    </row>
    <row r="81" spans="1:17" x14ac:dyDescent="0.3">
      <c r="A81" s="22">
        <v>16</v>
      </c>
      <c r="B81" s="22">
        <v>27353485</v>
      </c>
      <c r="C81" s="22" t="s">
        <v>35</v>
      </c>
      <c r="D81" s="22" t="s">
        <v>29</v>
      </c>
      <c r="E81" s="22">
        <v>5.4300000000000001E-2</v>
      </c>
      <c r="F81" s="22">
        <v>5.4000000000000003E-3</v>
      </c>
      <c r="G81" s="25">
        <v>4.9679999999999999E-24</v>
      </c>
      <c r="H81" s="22" t="s">
        <v>30</v>
      </c>
      <c r="I81" s="22">
        <v>0</v>
      </c>
      <c r="J81" s="22">
        <v>1.9E-2</v>
      </c>
      <c r="K81" s="22">
        <v>1</v>
      </c>
      <c r="L81" s="22">
        <v>0.89139999999999997</v>
      </c>
      <c r="M81" s="22" t="s">
        <v>464</v>
      </c>
      <c r="N81" s="22" t="s">
        <v>251</v>
      </c>
      <c r="O81" s="37">
        <f t="shared" si="2"/>
        <v>1.0558012950372837</v>
      </c>
      <c r="P81" s="20" t="str">
        <f t="shared" si="3"/>
        <v>(1.044 - 1.067)</v>
      </c>
      <c r="Q81" s="22">
        <v>0.91300000000000003</v>
      </c>
    </row>
    <row r="82" spans="1:17" x14ac:dyDescent="0.3">
      <c r="A82" s="22">
        <v>16</v>
      </c>
      <c r="B82" s="22">
        <v>29933511</v>
      </c>
      <c r="C82" s="22" t="s">
        <v>35</v>
      </c>
      <c r="D82" s="22" t="s">
        <v>29</v>
      </c>
      <c r="E82" s="22">
        <v>2.9399999999999999E-2</v>
      </c>
      <c r="F82" s="22">
        <v>5.1000000000000004E-3</v>
      </c>
      <c r="G82" s="25">
        <v>8.0589999999999996E-9</v>
      </c>
      <c r="H82" s="22" t="s">
        <v>30</v>
      </c>
      <c r="I82" s="22">
        <v>91.3</v>
      </c>
      <c r="J82" s="22">
        <v>11.557</v>
      </c>
      <c r="K82" s="22">
        <v>1</v>
      </c>
      <c r="L82" s="22">
        <v>6.7509999999999998E-4</v>
      </c>
      <c r="M82" s="22" t="s">
        <v>465</v>
      </c>
      <c r="N82" s="22" t="s">
        <v>466</v>
      </c>
      <c r="O82" s="37">
        <f t="shared" si="2"/>
        <v>1.02983644667787</v>
      </c>
      <c r="P82" s="20" t="str">
        <f t="shared" si="3"/>
        <v>(1.019 - 1.041)</v>
      </c>
      <c r="Q82" s="22">
        <v>0.89100000000000001</v>
      </c>
    </row>
    <row r="83" spans="1:17" x14ac:dyDescent="0.3">
      <c r="A83" s="22">
        <v>16</v>
      </c>
      <c r="B83" s="22">
        <v>31009757</v>
      </c>
      <c r="C83" s="22" t="s">
        <v>20</v>
      </c>
      <c r="D83" s="22" t="s">
        <v>21</v>
      </c>
      <c r="E83" s="22">
        <v>3.3799999999999997E-2</v>
      </c>
      <c r="F83" s="22">
        <v>5.1999999999999998E-3</v>
      </c>
      <c r="G83" s="25">
        <v>9.3589999999999997E-11</v>
      </c>
      <c r="H83" s="22" t="s">
        <v>30</v>
      </c>
      <c r="I83" s="22">
        <v>0</v>
      </c>
      <c r="J83" s="22">
        <v>0.59099999999999997</v>
      </c>
      <c r="K83" s="22">
        <v>1</v>
      </c>
      <c r="L83" s="22">
        <v>0.44209999999999999</v>
      </c>
      <c r="M83" s="22" t="s">
        <v>467</v>
      </c>
      <c r="N83" s="22" t="s">
        <v>468</v>
      </c>
      <c r="O83" s="37">
        <f t="shared" si="2"/>
        <v>1.034377710497085</v>
      </c>
      <c r="P83" s="20" t="str">
        <f t="shared" si="3"/>
        <v>(1.023 - 1.045)</v>
      </c>
      <c r="Q83" s="22">
        <v>1.0109999999999999</v>
      </c>
    </row>
    <row r="84" spans="1:17" x14ac:dyDescent="0.3">
      <c r="A84" s="22">
        <v>16</v>
      </c>
      <c r="B84" s="22">
        <v>60633363</v>
      </c>
      <c r="C84" s="22" t="s">
        <v>35</v>
      </c>
      <c r="D84" s="22" t="s">
        <v>21</v>
      </c>
      <c r="E84" s="22">
        <v>2.8299999999999999E-2</v>
      </c>
      <c r="F84" s="22">
        <v>5.1000000000000004E-3</v>
      </c>
      <c r="G84" s="25">
        <v>2.9919999999999999E-8</v>
      </c>
      <c r="H84" s="22" t="s">
        <v>30</v>
      </c>
      <c r="I84" s="22">
        <v>0</v>
      </c>
      <c r="J84" s="22">
        <v>0.61399999999999999</v>
      </c>
      <c r="K84" s="22">
        <v>1</v>
      </c>
      <c r="L84" s="22">
        <v>0.43340000000000001</v>
      </c>
      <c r="M84" s="22" t="s">
        <v>469</v>
      </c>
      <c r="N84" s="22" t="s">
        <v>470</v>
      </c>
      <c r="O84" s="37">
        <f t="shared" si="2"/>
        <v>1.0287042494091854</v>
      </c>
      <c r="P84" s="20" t="str">
        <f t="shared" si="3"/>
        <v>(1.018 - 1.039)</v>
      </c>
      <c r="Q84" s="22">
        <v>1.0089999999999999</v>
      </c>
    </row>
    <row r="85" spans="1:17" x14ac:dyDescent="0.3">
      <c r="A85" s="22">
        <v>16</v>
      </c>
      <c r="B85" s="22">
        <v>89649843</v>
      </c>
      <c r="C85" s="22" t="s">
        <v>20</v>
      </c>
      <c r="D85" s="22" t="s">
        <v>21</v>
      </c>
      <c r="E85" s="22">
        <v>-3.3000000000000002E-2</v>
      </c>
      <c r="F85" s="22">
        <v>5.3E-3</v>
      </c>
      <c r="G85" s="25">
        <v>3.5559999999999999E-10</v>
      </c>
      <c r="H85" s="22" t="s">
        <v>22</v>
      </c>
      <c r="I85" s="22">
        <v>46.2</v>
      </c>
      <c r="J85" s="22">
        <v>1.86</v>
      </c>
      <c r="K85" s="22">
        <v>1</v>
      </c>
      <c r="L85" s="22">
        <v>0.17269999999999999</v>
      </c>
      <c r="M85" s="22" t="s">
        <v>471</v>
      </c>
      <c r="N85" s="22" t="s">
        <v>254</v>
      </c>
      <c r="O85" s="37">
        <f t="shared" si="2"/>
        <v>0.96753855958903201</v>
      </c>
      <c r="P85" s="20" t="str">
        <f t="shared" si="3"/>
        <v>(0.957 - 0.978)</v>
      </c>
      <c r="Q85" s="22">
        <v>0.83</v>
      </c>
    </row>
    <row r="86" spans="1:17" x14ac:dyDescent="0.3">
      <c r="A86" s="22">
        <v>17</v>
      </c>
      <c r="B86" s="22">
        <v>4632019</v>
      </c>
      <c r="C86" s="22" t="s">
        <v>35</v>
      </c>
      <c r="D86" s="22" t="s">
        <v>29</v>
      </c>
      <c r="E86" s="22">
        <v>-0.14399999999999999</v>
      </c>
      <c r="F86" s="22">
        <v>2.4E-2</v>
      </c>
      <c r="G86" s="25">
        <v>1.9869999999999999E-9</v>
      </c>
      <c r="H86" s="22" t="s">
        <v>22</v>
      </c>
      <c r="I86" s="22">
        <v>0</v>
      </c>
      <c r="J86" s="22">
        <v>0.96499999999999997</v>
      </c>
      <c r="K86" s="22">
        <v>1</v>
      </c>
      <c r="L86" s="22">
        <v>0.32579999999999998</v>
      </c>
      <c r="M86" s="22" t="s">
        <v>381</v>
      </c>
      <c r="N86" s="22" t="s">
        <v>382</v>
      </c>
      <c r="O86" s="37">
        <f t="shared" si="2"/>
        <v>0.86588774805920499</v>
      </c>
      <c r="P86" s="20" t="str">
        <f t="shared" si="3"/>
        <v>(0.826 - 0.908)</v>
      </c>
      <c r="Q86" s="22">
        <v>0.67500000000000004</v>
      </c>
    </row>
    <row r="87" spans="1:17" x14ac:dyDescent="0.3">
      <c r="A87" s="22">
        <v>17</v>
      </c>
      <c r="B87" s="22">
        <v>16025689</v>
      </c>
      <c r="C87" s="22" t="s">
        <v>35</v>
      </c>
      <c r="D87" s="22" t="s">
        <v>21</v>
      </c>
      <c r="E87" s="22">
        <v>3.0099999999999998E-2</v>
      </c>
      <c r="F87" s="22">
        <v>5.1000000000000004E-3</v>
      </c>
      <c r="G87" s="25">
        <v>3.6589999999999999E-9</v>
      </c>
      <c r="H87" s="22" t="s">
        <v>30</v>
      </c>
      <c r="I87" s="22">
        <v>0</v>
      </c>
      <c r="J87" s="22">
        <v>0.313</v>
      </c>
      <c r="K87" s="22">
        <v>1</v>
      </c>
      <c r="L87" s="22">
        <v>0.57589999999999997</v>
      </c>
      <c r="M87" s="22" t="s">
        <v>259</v>
      </c>
      <c r="N87" s="22" t="s">
        <v>260</v>
      </c>
      <c r="O87" s="37">
        <f t="shared" si="2"/>
        <v>1.0305575845593566</v>
      </c>
      <c r="P87" s="20" t="str">
        <f t="shared" si="3"/>
        <v>(1.02 - 1.041)</v>
      </c>
      <c r="Q87" s="22">
        <v>1.0900000000000001</v>
      </c>
    </row>
    <row r="88" spans="1:17" x14ac:dyDescent="0.3">
      <c r="A88" s="22">
        <v>17</v>
      </c>
      <c r="B88" s="22">
        <v>39912261</v>
      </c>
      <c r="C88" s="22" t="s">
        <v>20</v>
      </c>
      <c r="D88" s="22" t="s">
        <v>21</v>
      </c>
      <c r="E88" s="22">
        <v>-7.0699999999999999E-2</v>
      </c>
      <c r="F88" s="22">
        <v>5.1000000000000004E-3</v>
      </c>
      <c r="G88" s="25">
        <v>1.6410000000000001E-43</v>
      </c>
      <c r="H88" s="22" t="s">
        <v>22</v>
      </c>
      <c r="I88" s="22">
        <v>0</v>
      </c>
      <c r="J88" s="22">
        <v>0.51400000000000001</v>
      </c>
      <c r="K88" s="22">
        <v>1</v>
      </c>
      <c r="L88" s="22">
        <v>0.4733</v>
      </c>
      <c r="M88" s="22" t="s">
        <v>472</v>
      </c>
      <c r="N88" s="22" t="s">
        <v>473</v>
      </c>
      <c r="O88" s="37">
        <f t="shared" si="2"/>
        <v>0.9317413726152074</v>
      </c>
      <c r="P88" s="20" t="str">
        <f t="shared" si="3"/>
        <v>(0.922 - 0.942)</v>
      </c>
      <c r="Q88" s="22">
        <v>0.879</v>
      </c>
    </row>
    <row r="89" spans="1:17" x14ac:dyDescent="0.3">
      <c r="A89" s="22">
        <v>17</v>
      </c>
      <c r="B89" s="22">
        <v>42294404</v>
      </c>
      <c r="C89" s="22" t="s">
        <v>35</v>
      </c>
      <c r="D89" s="22" t="s">
        <v>21</v>
      </c>
      <c r="E89" s="22">
        <v>-3.6700000000000003E-2</v>
      </c>
      <c r="F89" s="22">
        <v>5.7999999999999996E-3</v>
      </c>
      <c r="G89" s="25">
        <v>3.2480000000000001E-10</v>
      </c>
      <c r="H89" s="22" t="s">
        <v>22</v>
      </c>
      <c r="I89" s="22">
        <v>0</v>
      </c>
      <c r="J89" s="22">
        <v>0.36799999999999999</v>
      </c>
      <c r="K89" s="22">
        <v>1</v>
      </c>
      <c r="L89" s="22">
        <v>0.54400000000000004</v>
      </c>
      <c r="M89" s="22" t="s">
        <v>265</v>
      </c>
      <c r="N89" s="22" t="s">
        <v>266</v>
      </c>
      <c r="O89" s="37">
        <f t="shared" si="2"/>
        <v>0.96396528155942107</v>
      </c>
      <c r="P89" s="20" t="str">
        <f t="shared" si="3"/>
        <v>(0.953 - 0.975)</v>
      </c>
      <c r="Q89" s="22">
        <v>0.78400000000000003</v>
      </c>
    </row>
    <row r="90" spans="1:17" x14ac:dyDescent="0.3">
      <c r="A90" s="22">
        <v>17</v>
      </c>
      <c r="B90" s="22">
        <v>49370984</v>
      </c>
      <c r="C90" s="22" t="s">
        <v>35</v>
      </c>
      <c r="D90" s="22" t="s">
        <v>29</v>
      </c>
      <c r="E90" s="22">
        <v>5.6300000000000003E-2</v>
      </c>
      <c r="F90" s="22">
        <v>5.1999999999999998E-3</v>
      </c>
      <c r="G90" s="25">
        <v>1.982E-27</v>
      </c>
      <c r="H90" s="22" t="s">
        <v>30</v>
      </c>
      <c r="I90" s="22">
        <v>0</v>
      </c>
      <c r="J90" s="22">
        <v>8.9999999999999993E-3</v>
      </c>
      <c r="K90" s="22">
        <v>1</v>
      </c>
      <c r="L90" s="22">
        <v>0.92630000000000001</v>
      </c>
      <c r="M90" s="22" t="s">
        <v>271</v>
      </c>
      <c r="N90" s="22" t="s">
        <v>474</v>
      </c>
      <c r="O90" s="37">
        <f t="shared" si="2"/>
        <v>1.0579150106383874</v>
      </c>
      <c r="P90" s="20" t="str">
        <f t="shared" si="3"/>
        <v>(1.047 - 1.069)</v>
      </c>
      <c r="Q90" s="22">
        <v>1.1819999999999999</v>
      </c>
    </row>
    <row r="91" spans="1:17" x14ac:dyDescent="0.3">
      <c r="A91" s="22">
        <v>18</v>
      </c>
      <c r="B91" s="22">
        <v>63193013</v>
      </c>
      <c r="C91" s="22" t="s">
        <v>20</v>
      </c>
      <c r="D91" s="22" t="s">
        <v>21</v>
      </c>
      <c r="E91" s="22">
        <v>3.1699999999999999E-2</v>
      </c>
      <c r="F91" s="22">
        <v>5.4999999999999997E-3</v>
      </c>
      <c r="G91" s="25">
        <v>7.378E-9</v>
      </c>
      <c r="H91" s="22" t="s">
        <v>30</v>
      </c>
      <c r="I91" s="22">
        <v>0</v>
      </c>
      <c r="J91" s="22">
        <v>5.1999999999999998E-2</v>
      </c>
      <c r="K91" s="22">
        <v>1</v>
      </c>
      <c r="L91" s="22">
        <v>0.81989999999999996</v>
      </c>
      <c r="M91" s="22" t="s">
        <v>475</v>
      </c>
      <c r="N91" s="22" t="s">
        <v>278</v>
      </c>
      <c r="O91" s="37">
        <f t="shared" si="2"/>
        <v>1.0322077965121685</v>
      </c>
      <c r="P91" s="20" t="str">
        <f t="shared" si="3"/>
        <v>(1.021 - 1.044)</v>
      </c>
      <c r="Q91" s="22">
        <v>0.85</v>
      </c>
    </row>
    <row r="92" spans="1:17" x14ac:dyDescent="0.3">
      <c r="A92" s="22">
        <v>18</v>
      </c>
      <c r="B92" s="22">
        <v>69869381</v>
      </c>
      <c r="C92" s="22" t="s">
        <v>20</v>
      </c>
      <c r="D92" s="22" t="s">
        <v>21</v>
      </c>
      <c r="E92" s="22">
        <v>-2.8000000000000001E-2</v>
      </c>
      <c r="F92" s="22">
        <v>5.1000000000000004E-3</v>
      </c>
      <c r="G92" s="25">
        <v>4.2190000000000003E-8</v>
      </c>
      <c r="H92" s="22" t="s">
        <v>22</v>
      </c>
      <c r="I92" s="22">
        <v>0</v>
      </c>
      <c r="J92" s="22">
        <v>3.6999999999999998E-2</v>
      </c>
      <c r="K92" s="22">
        <v>1</v>
      </c>
      <c r="L92" s="22">
        <v>0.84830000000000005</v>
      </c>
      <c r="M92" s="22" t="s">
        <v>476</v>
      </c>
      <c r="N92" s="22" t="s">
        <v>477</v>
      </c>
      <c r="O92" s="37">
        <f t="shared" si="2"/>
        <v>0.97238836680124685</v>
      </c>
      <c r="P92" s="20" t="str">
        <f t="shared" si="3"/>
        <v>(0.962 - 0.983)</v>
      </c>
      <c r="Q92" s="22">
        <v>0.872</v>
      </c>
    </row>
    <row r="93" spans="1:17" x14ac:dyDescent="0.3">
      <c r="A93" s="22">
        <v>19</v>
      </c>
      <c r="B93" s="22">
        <v>1044329</v>
      </c>
      <c r="C93" s="22" t="s">
        <v>20</v>
      </c>
      <c r="D93" s="22" t="s">
        <v>21</v>
      </c>
      <c r="E93" s="22">
        <v>-3.4000000000000002E-2</v>
      </c>
      <c r="F93" s="22">
        <v>5.7000000000000002E-3</v>
      </c>
      <c r="G93" s="25">
        <v>2.725E-9</v>
      </c>
      <c r="H93" s="22" t="s">
        <v>22</v>
      </c>
      <c r="I93" s="22">
        <v>0</v>
      </c>
      <c r="J93" s="22">
        <v>0.30599999999999999</v>
      </c>
      <c r="K93" s="22">
        <v>1</v>
      </c>
      <c r="L93" s="22">
        <v>0.57999999999999996</v>
      </c>
      <c r="M93" s="22" t="s">
        <v>478</v>
      </c>
      <c r="N93" s="22" t="s">
        <v>479</v>
      </c>
      <c r="O93" s="37">
        <f t="shared" si="2"/>
        <v>0.96657150463750663</v>
      </c>
      <c r="P93" s="20" t="str">
        <f t="shared" si="3"/>
        <v>(0.955 - 0.978)</v>
      </c>
      <c r="Q93" s="22">
        <v>1.0820000000000001</v>
      </c>
    </row>
    <row r="94" spans="1:17" x14ac:dyDescent="0.3">
      <c r="A94" s="22">
        <v>19</v>
      </c>
      <c r="B94" s="22">
        <v>33235672</v>
      </c>
      <c r="C94" s="22" t="s">
        <v>35</v>
      </c>
      <c r="D94" s="22" t="s">
        <v>21</v>
      </c>
      <c r="E94" s="22">
        <v>-8.7099999999999997E-2</v>
      </c>
      <c r="F94" s="22">
        <v>9.4000000000000004E-3</v>
      </c>
      <c r="G94" s="25">
        <v>2.2530000000000001E-20</v>
      </c>
      <c r="H94" s="22" t="s">
        <v>22</v>
      </c>
      <c r="I94" s="22">
        <v>0</v>
      </c>
      <c r="J94" s="22">
        <v>6.5000000000000002E-2</v>
      </c>
      <c r="K94" s="22">
        <v>1</v>
      </c>
      <c r="L94" s="22">
        <v>0.79810000000000003</v>
      </c>
      <c r="M94" s="22" t="s">
        <v>280</v>
      </c>
      <c r="N94" s="22" t="s">
        <v>281</v>
      </c>
      <c r="O94" s="37">
        <f t="shared" si="2"/>
        <v>0.91658543250682167</v>
      </c>
      <c r="P94" s="20" t="str">
        <f t="shared" si="3"/>
        <v>(0.899 - 0.934)</v>
      </c>
      <c r="Q94" s="22">
        <v>1.4830000000000001</v>
      </c>
    </row>
    <row r="95" spans="1:17" x14ac:dyDescent="0.3">
      <c r="A95" s="22">
        <v>20</v>
      </c>
      <c r="B95" s="22">
        <v>63685277</v>
      </c>
      <c r="C95" s="22" t="s">
        <v>20</v>
      </c>
      <c r="D95" s="22" t="s">
        <v>21</v>
      </c>
      <c r="E95" s="22">
        <v>3.1899999999999998E-2</v>
      </c>
      <c r="F95" s="22">
        <v>5.7000000000000002E-3</v>
      </c>
      <c r="G95" s="25">
        <v>2.065E-8</v>
      </c>
      <c r="H95" s="22" t="s">
        <v>30</v>
      </c>
      <c r="I95" s="22">
        <v>0</v>
      </c>
      <c r="J95" s="22">
        <v>2.1000000000000001E-2</v>
      </c>
      <c r="K95" s="22">
        <v>1</v>
      </c>
      <c r="L95" s="22">
        <v>0.88500000000000001</v>
      </c>
      <c r="M95" s="22" t="s">
        <v>480</v>
      </c>
      <c r="N95" s="22" t="s">
        <v>481</v>
      </c>
      <c r="O95" s="37">
        <f t="shared" si="2"/>
        <v>1.0324142587170033</v>
      </c>
      <c r="P95" s="20" t="str">
        <f t="shared" si="3"/>
        <v>(1.021 - 1.044)</v>
      </c>
      <c r="Q95" s="22">
        <v>1.0669999999999999</v>
      </c>
    </row>
    <row r="96" spans="1:17" x14ac:dyDescent="0.3">
      <c r="A96" s="22">
        <v>21</v>
      </c>
      <c r="B96" s="22">
        <v>35340290</v>
      </c>
      <c r="C96" s="22" t="s">
        <v>35</v>
      </c>
      <c r="D96" s="22" t="s">
        <v>20</v>
      </c>
      <c r="E96" s="22">
        <v>3.8199999999999998E-2</v>
      </c>
      <c r="F96" s="22">
        <v>5.3E-3</v>
      </c>
      <c r="G96" s="25">
        <v>8.7060000000000005E-13</v>
      </c>
      <c r="H96" s="22" t="s">
        <v>30</v>
      </c>
      <c r="I96" s="22">
        <v>73.2</v>
      </c>
      <c r="J96" s="22">
        <v>3.7320000000000002</v>
      </c>
      <c r="K96" s="22">
        <v>1</v>
      </c>
      <c r="L96" s="22">
        <v>5.3379999999999997E-2</v>
      </c>
      <c r="M96" s="22" t="s">
        <v>397</v>
      </c>
      <c r="N96" s="22" t="s">
        <v>294</v>
      </c>
      <c r="O96" s="37">
        <f t="shared" si="2"/>
        <v>1.0389389999010832</v>
      </c>
      <c r="P96" s="20" t="str">
        <f t="shared" si="3"/>
        <v>(1.028 - 1.05)</v>
      </c>
      <c r="Q96" s="22">
        <v>1.018</v>
      </c>
    </row>
    <row r="97" spans="1:17" x14ac:dyDescent="0.3">
      <c r="A97" s="22">
        <v>22</v>
      </c>
      <c r="B97" s="22">
        <v>37135396</v>
      </c>
      <c r="C97" s="22" t="s">
        <v>35</v>
      </c>
      <c r="D97" s="22" t="s">
        <v>29</v>
      </c>
      <c r="E97" s="22">
        <v>-4.1399999999999999E-2</v>
      </c>
      <c r="F97" s="22">
        <v>5.1999999999999998E-3</v>
      </c>
      <c r="G97" s="25">
        <v>9.9040000000000008E-16</v>
      </c>
      <c r="H97" s="22" t="s">
        <v>22</v>
      </c>
      <c r="I97" s="22">
        <v>0</v>
      </c>
      <c r="J97" s="22">
        <v>0.65700000000000003</v>
      </c>
      <c r="K97" s="22">
        <v>1</v>
      </c>
      <c r="L97" s="22">
        <v>0.41770000000000002</v>
      </c>
      <c r="M97" s="22" t="s">
        <v>482</v>
      </c>
      <c r="N97" s="22" t="s">
        <v>297</v>
      </c>
      <c r="O97" s="37">
        <f t="shared" si="2"/>
        <v>0.95944527507191302</v>
      </c>
      <c r="P97" s="20" t="str">
        <f t="shared" si="3"/>
        <v>(0.949 - 0.97)</v>
      </c>
      <c r="Q97" s="22">
        <v>1.2070000000000001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6D4D3-60D8-4EAB-9FB4-9680E7660061}">
  <dimension ref="A1:AB136"/>
  <sheetViews>
    <sheetView topLeftCell="A39" workbookViewId="0">
      <selection activeCell="B80" sqref="B80"/>
    </sheetView>
  </sheetViews>
  <sheetFormatPr defaultRowHeight="14.4" x14ac:dyDescent="0.3"/>
  <cols>
    <col min="1" max="1" width="10.5546875" customWidth="1"/>
    <col min="2" max="2" width="13.88671875" customWidth="1"/>
    <col min="3" max="3" width="6.5546875" customWidth="1"/>
    <col min="4" max="4" width="13.88671875" customWidth="1"/>
    <col min="5" max="5" width="4.88671875" customWidth="1"/>
    <col min="6" max="6" width="5.109375" customWidth="1"/>
    <col min="7" max="7" width="15.6640625" customWidth="1"/>
    <col min="8" max="8" width="18" customWidth="1"/>
    <col min="9" max="9" width="9.77734375" customWidth="1"/>
    <col min="10" max="11" width="8.88671875" hidden="1" customWidth="1"/>
    <col min="12" max="12" width="7.44140625" customWidth="1"/>
    <col min="13" max="13" width="14" customWidth="1"/>
    <col min="14" max="15" width="8.88671875" hidden="1" customWidth="1"/>
    <col min="16" max="16" width="7.6640625" customWidth="1"/>
    <col min="17" max="17" width="12.88671875" customWidth="1"/>
    <col min="21" max="21" width="12" bestFit="1" customWidth="1"/>
    <col min="22" max="22" width="13" customWidth="1"/>
  </cols>
  <sheetData>
    <row r="1" spans="1:28" x14ac:dyDescent="0.3">
      <c r="R1" t="s">
        <v>483</v>
      </c>
      <c r="S1" t="s">
        <v>484</v>
      </c>
      <c r="T1" t="s">
        <v>485</v>
      </c>
      <c r="U1" t="s">
        <v>486</v>
      </c>
      <c r="V1" t="s">
        <v>487</v>
      </c>
    </row>
    <row r="2" spans="1:28" x14ac:dyDescent="0.3">
      <c r="R2" s="2">
        <v>0.9</v>
      </c>
      <c r="S2" s="3">
        <f>COUNTIF($U$6:$U$136,S1)</f>
        <v>20</v>
      </c>
      <c r="T2" s="3">
        <f>COUNTIF($U$6:$U$136,T1)</f>
        <v>71</v>
      </c>
      <c r="U2" s="3">
        <f>COUNTIF($U$6:$U$136,U1)</f>
        <v>14</v>
      </c>
      <c r="V2" s="3">
        <f>COUNTIF($U$6:$U$136,V1)</f>
        <v>26</v>
      </c>
    </row>
    <row r="3" spans="1:28" ht="15" thickBot="1" x14ac:dyDescent="0.35"/>
    <row r="4" spans="1:28" ht="15" thickBo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62" t="s">
        <v>488</v>
      </c>
      <c r="M4" s="63"/>
      <c r="N4" s="1"/>
      <c r="O4" s="1"/>
      <c r="P4" s="62" t="s">
        <v>489</v>
      </c>
      <c r="Q4" s="63"/>
      <c r="R4" s="62" t="s">
        <v>490</v>
      </c>
      <c r="S4" s="64"/>
      <c r="T4" s="64"/>
      <c r="U4" s="63"/>
    </row>
    <row r="5" spans="1:28" ht="15" thickBot="1" x14ac:dyDescent="0.35">
      <c r="A5" s="4" t="s">
        <v>301</v>
      </c>
      <c r="B5" s="4" t="s">
        <v>491</v>
      </c>
      <c r="C5" s="4" t="s">
        <v>0</v>
      </c>
      <c r="D5" s="4" t="s">
        <v>492</v>
      </c>
      <c r="E5" s="4" t="s">
        <v>2</v>
      </c>
      <c r="F5" s="4" t="s">
        <v>3</v>
      </c>
      <c r="G5" s="4" t="s">
        <v>493</v>
      </c>
      <c r="H5" s="4" t="s">
        <v>494</v>
      </c>
      <c r="I5" s="4" t="s">
        <v>495</v>
      </c>
      <c r="J5" s="5" t="s">
        <v>496</v>
      </c>
      <c r="K5" s="5" t="s">
        <v>497</v>
      </c>
      <c r="L5" s="6" t="s">
        <v>15</v>
      </c>
      <c r="M5" s="7" t="s">
        <v>498</v>
      </c>
      <c r="N5" s="5" t="s">
        <v>499</v>
      </c>
      <c r="O5" s="5" t="s">
        <v>500</v>
      </c>
      <c r="P5" s="6" t="s">
        <v>15</v>
      </c>
      <c r="Q5" s="7" t="s">
        <v>498</v>
      </c>
      <c r="R5" s="8" t="s">
        <v>484</v>
      </c>
      <c r="S5" s="5" t="s">
        <v>485</v>
      </c>
      <c r="T5" s="5" t="s">
        <v>486</v>
      </c>
      <c r="U5" s="9" t="s">
        <v>501</v>
      </c>
      <c r="V5" s="34" t="s">
        <v>18</v>
      </c>
      <c r="W5" s="35" t="s">
        <v>502</v>
      </c>
      <c r="X5" s="35" t="s">
        <v>43</v>
      </c>
      <c r="Y5" s="35" t="s">
        <v>503</v>
      </c>
      <c r="Z5" s="35" t="s">
        <v>504</v>
      </c>
      <c r="AA5" s="35" t="s">
        <v>505</v>
      </c>
      <c r="AB5" s="36" t="s">
        <v>506</v>
      </c>
    </row>
    <row r="6" spans="1:28" x14ac:dyDescent="0.3">
      <c r="A6" s="18" t="s">
        <v>19</v>
      </c>
      <c r="B6" s="18" t="s">
        <v>23</v>
      </c>
      <c r="C6" s="19">
        <v>1</v>
      </c>
      <c r="D6" s="18">
        <v>24875820</v>
      </c>
      <c r="E6" s="20" t="s">
        <v>507</v>
      </c>
      <c r="F6" s="20" t="s">
        <v>508</v>
      </c>
      <c r="G6" s="17" t="s">
        <v>24</v>
      </c>
      <c r="H6" s="18" t="s">
        <v>25</v>
      </c>
      <c r="I6" s="21">
        <v>0.22</v>
      </c>
      <c r="J6" s="22">
        <v>-4.6100000000000002E-2</v>
      </c>
      <c r="K6" s="22">
        <v>7.4000000000000003E-3</v>
      </c>
      <c r="L6" s="23">
        <f t="shared" ref="L6:L69" si="0">EXP(J6)</f>
        <v>0.9549464627695462</v>
      </c>
      <c r="M6" s="24" t="str">
        <f t="shared" ref="M6:M69" si="1">_xlfn.CONCAT("(",ROUNDDOWN(EXP(J6+_xlfn.NORM.S.INV(0.05/2)*K6),3),"-",ROUNDUP(EXP(J6+_xlfn.NORM.S.INV(1-0.05/2)*K6),3),")")</f>
        <v>(0.941-0.969)</v>
      </c>
      <c r="N6" s="22">
        <v>-8.6499999999999994E-2</v>
      </c>
      <c r="O6" s="22">
        <v>1.9099999999999999E-2</v>
      </c>
      <c r="P6" s="23">
        <f t="shared" ref="P6:P69" si="2">EXP(N6)</f>
        <v>0.91713554878470571</v>
      </c>
      <c r="Q6" s="24" t="str">
        <f t="shared" ref="Q6:Q69" si="3">_xlfn.CONCAT("(",ROUNDDOWN(EXP(N6+_xlfn.NORM.S.INV(0.05/2)*O6),3),"-",ROUNDUP(EXP(N6+_xlfn.NORM.S.INV(1-0.05/2)*O6),3),")")</f>
        <v>(0.883-0.953)</v>
      </c>
      <c r="R6" s="10">
        <v>1E-4</v>
      </c>
      <c r="S6" s="11">
        <v>0.99990000000000001</v>
      </c>
      <c r="T6" s="11">
        <v>0</v>
      </c>
      <c r="U6" s="12" t="str">
        <f t="shared" ref="U6:U69" si="4">IF(MAX(R6:T6)&lt;$R$2,"Unassigned",IF(R6&gt;$R$2,"Asthma",IF(T6&gt;$R$2,"CRSwNP","Shared")))</f>
        <v>Shared</v>
      </c>
      <c r="V6" s="29" t="s">
        <v>509</v>
      </c>
      <c r="W6" s="30" t="s">
        <v>27</v>
      </c>
      <c r="X6" s="30" t="s">
        <v>26</v>
      </c>
      <c r="Y6" s="30" t="s">
        <v>26</v>
      </c>
      <c r="Z6" s="30" t="s">
        <v>44</v>
      </c>
      <c r="AA6" s="30" t="s">
        <v>26</v>
      </c>
      <c r="AB6" s="13" t="s">
        <v>26</v>
      </c>
    </row>
    <row r="7" spans="1:28" x14ac:dyDescent="0.3">
      <c r="A7" s="18" t="s">
        <v>28</v>
      </c>
      <c r="B7" s="18" t="s">
        <v>31</v>
      </c>
      <c r="C7" s="19">
        <v>1</v>
      </c>
      <c r="D7" s="18">
        <v>91706116</v>
      </c>
      <c r="E7" s="20" t="s">
        <v>510</v>
      </c>
      <c r="F7" s="20" t="s">
        <v>507</v>
      </c>
      <c r="G7" s="17" t="s">
        <v>32</v>
      </c>
      <c r="H7" s="18" t="s">
        <v>33</v>
      </c>
      <c r="I7" s="21">
        <v>3.1E-2</v>
      </c>
      <c r="J7" s="22">
        <v>0.1193</v>
      </c>
      <c r="K7" s="22">
        <v>1.7899999999999999E-2</v>
      </c>
      <c r="L7" s="23">
        <f t="shared" si="0"/>
        <v>1.1267078799555548</v>
      </c>
      <c r="M7" s="24" t="str">
        <f t="shared" si="1"/>
        <v>(1.087-1.167)</v>
      </c>
      <c r="N7" s="22">
        <v>0.1113</v>
      </c>
      <c r="O7" s="22">
        <v>4.7399999999999998E-2</v>
      </c>
      <c r="P7" s="23">
        <f t="shared" si="2"/>
        <v>1.1177301756143141</v>
      </c>
      <c r="Q7" s="24" t="str">
        <f t="shared" si="3"/>
        <v>(1.018-1.227)</v>
      </c>
      <c r="R7" s="10">
        <v>0.17780000000000001</v>
      </c>
      <c r="S7" s="11">
        <v>0.82220000000000004</v>
      </c>
      <c r="T7" s="11">
        <v>0</v>
      </c>
      <c r="U7" s="13" t="str">
        <f t="shared" si="4"/>
        <v>Unassigned</v>
      </c>
      <c r="V7" s="29" t="s">
        <v>511</v>
      </c>
      <c r="W7" s="30" t="s">
        <v>27</v>
      </c>
      <c r="X7" s="30" t="s">
        <v>26</v>
      </c>
      <c r="Y7" s="30" t="s">
        <v>44</v>
      </c>
      <c r="Z7" s="30" t="s">
        <v>26</v>
      </c>
      <c r="AA7" s="30" t="s">
        <v>26</v>
      </c>
      <c r="AB7" s="13" t="s">
        <v>44</v>
      </c>
    </row>
    <row r="8" spans="1:28" x14ac:dyDescent="0.3">
      <c r="A8" s="18" t="s">
        <v>34</v>
      </c>
      <c r="B8" s="18" t="s">
        <v>36</v>
      </c>
      <c r="C8" s="19">
        <v>1</v>
      </c>
      <c r="D8" s="18">
        <v>113761186</v>
      </c>
      <c r="E8" s="20" t="s">
        <v>507</v>
      </c>
      <c r="F8" s="20" t="s">
        <v>512</v>
      </c>
      <c r="G8" s="17" t="s">
        <v>37</v>
      </c>
      <c r="H8" s="18" t="s">
        <v>38</v>
      </c>
      <c r="I8" s="21">
        <v>0.14000000000000001</v>
      </c>
      <c r="J8" s="22">
        <v>4.6699999999999998E-2</v>
      </c>
      <c r="K8" s="22">
        <v>8.3000000000000001E-3</v>
      </c>
      <c r="L8" s="23">
        <f t="shared" si="0"/>
        <v>1.047807619637706</v>
      </c>
      <c r="M8" s="24" t="str">
        <f t="shared" si="1"/>
        <v>(1.03-1.065)</v>
      </c>
      <c r="N8" s="22">
        <v>6.9000000000000006E-2</v>
      </c>
      <c r="O8" s="22">
        <v>2.1399999999999999E-2</v>
      </c>
      <c r="P8" s="23">
        <f t="shared" si="2"/>
        <v>1.0714362091483463</v>
      </c>
      <c r="Q8" s="24" t="str">
        <f t="shared" si="3"/>
        <v>(1.027-1.118)</v>
      </c>
      <c r="R8" s="10">
        <v>2.3E-3</v>
      </c>
      <c r="S8" s="11">
        <v>0.99770000000000003</v>
      </c>
      <c r="T8" s="11">
        <v>0</v>
      </c>
      <c r="U8" s="13" t="str">
        <f t="shared" si="4"/>
        <v>Shared</v>
      </c>
      <c r="V8" s="29" t="s">
        <v>513</v>
      </c>
      <c r="W8" s="31" t="s">
        <v>514</v>
      </c>
      <c r="X8" s="30" t="s">
        <v>26</v>
      </c>
      <c r="Y8" s="30" t="s">
        <v>26</v>
      </c>
      <c r="Z8" s="30" t="s">
        <v>26</v>
      </c>
      <c r="AA8" s="30" t="s">
        <v>44</v>
      </c>
      <c r="AB8" s="13" t="s">
        <v>26</v>
      </c>
    </row>
    <row r="9" spans="1:28" x14ac:dyDescent="0.3">
      <c r="A9" s="18" t="s">
        <v>39</v>
      </c>
      <c r="B9" s="18" t="s">
        <v>302</v>
      </c>
      <c r="C9" s="19">
        <v>1</v>
      </c>
      <c r="D9" s="18">
        <v>150979381</v>
      </c>
      <c r="E9" s="20" t="s">
        <v>510</v>
      </c>
      <c r="F9" s="20" t="s">
        <v>512</v>
      </c>
      <c r="G9" s="17" t="s">
        <v>303</v>
      </c>
      <c r="H9" s="18" t="s">
        <v>38</v>
      </c>
      <c r="I9" s="21">
        <v>0.45</v>
      </c>
      <c r="J9" s="22">
        <v>2.8E-3</v>
      </c>
      <c r="K9" s="22">
        <v>5.7999999999999996E-3</v>
      </c>
      <c r="L9" s="23">
        <f t="shared" si="0"/>
        <v>1.0028039236612292</v>
      </c>
      <c r="M9" s="24" t="str">
        <f t="shared" si="1"/>
        <v>(0.991-1.015)</v>
      </c>
      <c r="N9" s="22">
        <v>0.11550000000000001</v>
      </c>
      <c r="O9" s="22">
        <v>1.46E-2</v>
      </c>
      <c r="P9" s="23">
        <f t="shared" si="2"/>
        <v>1.1224345145482792</v>
      </c>
      <c r="Q9" s="24" t="str">
        <f t="shared" si="3"/>
        <v>(1.09-1.156)</v>
      </c>
      <c r="R9" s="10">
        <v>0</v>
      </c>
      <c r="S9" s="11">
        <v>0</v>
      </c>
      <c r="T9" s="11">
        <v>1</v>
      </c>
      <c r="U9" s="13" t="str">
        <f t="shared" si="4"/>
        <v>CRSwNP</v>
      </c>
      <c r="V9" s="29" t="s">
        <v>515</v>
      </c>
      <c r="W9" s="30" t="s">
        <v>27</v>
      </c>
      <c r="X9" s="30" t="s">
        <v>26</v>
      </c>
      <c r="Y9" s="30" t="s">
        <v>26</v>
      </c>
      <c r="Z9" s="30" t="e">
        <f>NA()</f>
        <v>#N/A</v>
      </c>
      <c r="AA9" s="30" t="s">
        <v>26</v>
      </c>
      <c r="AB9" s="13" t="e">
        <f>NA()</f>
        <v>#N/A</v>
      </c>
    </row>
    <row r="10" spans="1:28" x14ac:dyDescent="0.3">
      <c r="A10" s="18" t="s">
        <v>39</v>
      </c>
      <c r="B10" s="18" t="s">
        <v>40</v>
      </c>
      <c r="C10" s="19">
        <v>1</v>
      </c>
      <c r="D10" s="18">
        <v>152313385</v>
      </c>
      <c r="E10" s="20" t="s">
        <v>510</v>
      </c>
      <c r="F10" s="20" t="s">
        <v>512</v>
      </c>
      <c r="G10" s="17" t="s">
        <v>41</v>
      </c>
      <c r="H10" s="18" t="s">
        <v>42</v>
      </c>
      <c r="I10" s="21">
        <v>2.8999999999999998E-3</v>
      </c>
      <c r="J10" s="22">
        <v>0.15959999999999999</v>
      </c>
      <c r="K10" s="22">
        <v>2.92E-2</v>
      </c>
      <c r="L10" s="23">
        <f t="shared" si="0"/>
        <v>1.173041560511767</v>
      </c>
      <c r="M10" s="24" t="str">
        <f t="shared" si="1"/>
        <v>(1.107-1.243)</v>
      </c>
      <c r="N10" s="22">
        <v>-1.5800000000000002E-2</v>
      </c>
      <c r="O10" s="22">
        <v>8.5400000000000004E-2</v>
      </c>
      <c r="P10" s="23">
        <f t="shared" si="2"/>
        <v>0.9843241652031548</v>
      </c>
      <c r="Q10" s="24" t="str">
        <f t="shared" si="3"/>
        <v>(0.832-1.164)</v>
      </c>
      <c r="R10" s="10">
        <v>0.98780000000000001</v>
      </c>
      <c r="S10" s="11">
        <v>1.2200000000000001E-2</v>
      </c>
      <c r="T10" s="11">
        <v>0</v>
      </c>
      <c r="U10" s="13" t="str">
        <f t="shared" si="4"/>
        <v>Asthma</v>
      </c>
      <c r="V10" s="29" t="s">
        <v>43</v>
      </c>
      <c r="W10" s="30" t="s">
        <v>516</v>
      </c>
      <c r="X10" s="30" t="s">
        <v>44</v>
      </c>
      <c r="Y10" s="30" t="s">
        <v>26</v>
      </c>
      <c r="Z10" s="30" t="s">
        <v>26</v>
      </c>
      <c r="AA10" s="30" t="s">
        <v>26</v>
      </c>
      <c r="AB10" s="13" t="s">
        <v>26</v>
      </c>
    </row>
    <row r="11" spans="1:28" x14ac:dyDescent="0.3">
      <c r="A11" s="18" t="s">
        <v>45</v>
      </c>
      <c r="B11" s="18" t="s">
        <v>46</v>
      </c>
      <c r="C11" s="19">
        <v>1</v>
      </c>
      <c r="D11" s="18">
        <v>167445635</v>
      </c>
      <c r="E11" s="20" t="s">
        <v>507</v>
      </c>
      <c r="F11" s="20" t="s">
        <v>508</v>
      </c>
      <c r="G11" s="17" t="s">
        <v>47</v>
      </c>
      <c r="H11" s="18" t="s">
        <v>33</v>
      </c>
      <c r="I11" s="21">
        <v>0.26</v>
      </c>
      <c r="J11" s="22">
        <v>-4.2700000000000002E-2</v>
      </c>
      <c r="K11" s="22">
        <v>6.1000000000000004E-3</v>
      </c>
      <c r="L11" s="23">
        <f t="shared" si="0"/>
        <v>0.95819880659437429</v>
      </c>
      <c r="M11" s="24" t="str">
        <f t="shared" si="1"/>
        <v>(0.946-0.97)</v>
      </c>
      <c r="N11" s="22">
        <v>-9.1499999999999998E-2</v>
      </c>
      <c r="O11" s="22">
        <v>1.6199999999999999E-2</v>
      </c>
      <c r="P11" s="23">
        <f t="shared" si="2"/>
        <v>0.91256131615201119</v>
      </c>
      <c r="Q11" s="24" t="str">
        <f t="shared" si="3"/>
        <v>(0.884-0.943)</v>
      </c>
      <c r="R11" s="10">
        <v>0</v>
      </c>
      <c r="S11" s="11">
        <v>1</v>
      </c>
      <c r="T11" s="11">
        <v>0</v>
      </c>
      <c r="U11" s="13" t="str">
        <f t="shared" si="4"/>
        <v>Shared</v>
      </c>
      <c r="V11" s="29" t="s">
        <v>517</v>
      </c>
      <c r="W11" s="30" t="s">
        <v>518</v>
      </c>
      <c r="X11" s="30" t="s">
        <v>26</v>
      </c>
      <c r="Y11" s="30" t="s">
        <v>26</v>
      </c>
      <c r="Z11" s="30" t="s">
        <v>26</v>
      </c>
      <c r="AA11" s="30" t="s">
        <v>26</v>
      </c>
      <c r="AB11" s="13" t="s">
        <v>26</v>
      </c>
    </row>
    <row r="12" spans="1:28" x14ac:dyDescent="0.3">
      <c r="A12" s="18" t="s">
        <v>48</v>
      </c>
      <c r="B12" s="18" t="s">
        <v>49</v>
      </c>
      <c r="C12" s="19">
        <v>1</v>
      </c>
      <c r="D12" s="18">
        <v>172776144</v>
      </c>
      <c r="E12" s="20" t="s">
        <v>508</v>
      </c>
      <c r="F12" s="20" t="s">
        <v>507</v>
      </c>
      <c r="G12" s="17" t="s">
        <v>50</v>
      </c>
      <c r="H12" s="18" t="s">
        <v>33</v>
      </c>
      <c r="I12" s="21">
        <v>0.41</v>
      </c>
      <c r="J12" s="22">
        <v>-3.9800000000000002E-2</v>
      </c>
      <c r="K12" s="22">
        <v>5.8999999999999999E-3</v>
      </c>
      <c r="L12" s="23">
        <f t="shared" si="0"/>
        <v>0.96098161625722356</v>
      </c>
      <c r="M12" s="24" t="str">
        <f t="shared" si="1"/>
        <v>(0.949-0.973)</v>
      </c>
      <c r="N12" s="22">
        <v>-5.9700000000000003E-2</v>
      </c>
      <c r="O12" s="22">
        <v>1.52E-2</v>
      </c>
      <c r="P12" s="23">
        <f t="shared" si="2"/>
        <v>0.94204710532796621</v>
      </c>
      <c r="Q12" s="24" t="str">
        <f t="shared" si="3"/>
        <v>(0.914-0.971)</v>
      </c>
      <c r="R12" s="10">
        <v>2.9999999999999997E-4</v>
      </c>
      <c r="S12" s="11">
        <v>0.99970000000000003</v>
      </c>
      <c r="T12" s="11">
        <v>0</v>
      </c>
      <c r="U12" s="13" t="str">
        <f t="shared" si="4"/>
        <v>Shared</v>
      </c>
      <c r="V12" s="29" t="s">
        <v>43</v>
      </c>
      <c r="W12" s="30" t="s">
        <v>519</v>
      </c>
      <c r="X12" s="30" t="s">
        <v>44</v>
      </c>
      <c r="Y12" s="30" t="s">
        <v>26</v>
      </c>
      <c r="Z12" s="30" t="s">
        <v>26</v>
      </c>
      <c r="AA12" s="30" t="s">
        <v>26</v>
      </c>
      <c r="AB12" s="13" t="s">
        <v>26</v>
      </c>
    </row>
    <row r="13" spans="1:28" x14ac:dyDescent="0.3">
      <c r="A13" s="18" t="s">
        <v>51</v>
      </c>
      <c r="B13" s="18" t="s">
        <v>52</v>
      </c>
      <c r="C13" s="19">
        <v>1</v>
      </c>
      <c r="D13" s="18">
        <v>198776737</v>
      </c>
      <c r="E13" s="20" t="s">
        <v>508</v>
      </c>
      <c r="F13" s="20" t="s">
        <v>507</v>
      </c>
      <c r="G13" s="17" t="s">
        <v>53</v>
      </c>
      <c r="H13" s="18" t="s">
        <v>25</v>
      </c>
      <c r="I13" s="21">
        <v>0.09</v>
      </c>
      <c r="J13" s="22">
        <v>5.4899999999999997E-2</v>
      </c>
      <c r="K13" s="22">
        <v>9.4000000000000004E-3</v>
      </c>
      <c r="L13" s="23">
        <f t="shared" si="0"/>
        <v>1.0564349658965537</v>
      </c>
      <c r="M13" s="24" t="str">
        <f t="shared" si="1"/>
        <v>(1.037-1.077)</v>
      </c>
      <c r="N13" s="22">
        <v>0.14249999999999999</v>
      </c>
      <c r="O13" s="22">
        <v>2.53E-2</v>
      </c>
      <c r="P13" s="23">
        <f t="shared" si="2"/>
        <v>1.1531530809573696</v>
      </c>
      <c r="Q13" s="24" t="str">
        <f t="shared" si="3"/>
        <v>(1.097-1.212)</v>
      </c>
      <c r="R13" s="10">
        <v>0</v>
      </c>
      <c r="S13" s="11">
        <v>1</v>
      </c>
      <c r="T13" s="11">
        <v>0</v>
      </c>
      <c r="U13" s="13" t="str">
        <f t="shared" si="4"/>
        <v>Shared</v>
      </c>
      <c r="V13" s="29" t="s">
        <v>520</v>
      </c>
      <c r="W13" s="30" t="s">
        <v>521</v>
      </c>
      <c r="X13" s="30" t="s">
        <v>26</v>
      </c>
      <c r="Y13" s="30" t="s">
        <v>26</v>
      </c>
      <c r="Z13" s="30" t="s">
        <v>26</v>
      </c>
      <c r="AA13" s="30" t="s">
        <v>26</v>
      </c>
      <c r="AB13" s="13" t="s">
        <v>26</v>
      </c>
    </row>
    <row r="14" spans="1:28" x14ac:dyDescent="0.3">
      <c r="A14" s="18" t="s">
        <v>51</v>
      </c>
      <c r="B14" s="18" t="s">
        <v>54</v>
      </c>
      <c r="C14" s="19">
        <v>1</v>
      </c>
      <c r="D14" s="18">
        <v>203090600</v>
      </c>
      <c r="E14" s="20" t="s">
        <v>508</v>
      </c>
      <c r="F14" s="20" t="s">
        <v>507</v>
      </c>
      <c r="G14" s="17" t="s">
        <v>55</v>
      </c>
      <c r="H14" s="18" t="s">
        <v>38</v>
      </c>
      <c r="I14" s="21">
        <v>0.68</v>
      </c>
      <c r="J14" s="22">
        <v>-3.7699999999999997E-2</v>
      </c>
      <c r="K14" s="22">
        <v>6.1000000000000004E-3</v>
      </c>
      <c r="L14" s="23">
        <f t="shared" si="0"/>
        <v>0.96300179809988173</v>
      </c>
      <c r="M14" s="24" t="str">
        <f t="shared" si="1"/>
        <v>(0.951-0.975)</v>
      </c>
      <c r="N14" s="22">
        <v>0</v>
      </c>
      <c r="O14" s="22">
        <v>1.5800000000000002E-2</v>
      </c>
      <c r="P14" s="23">
        <f t="shared" si="2"/>
        <v>1</v>
      </c>
      <c r="Q14" s="24" t="str">
        <f t="shared" si="3"/>
        <v>(0.969-1.032)</v>
      </c>
      <c r="R14" s="10">
        <v>0.99360000000000004</v>
      </c>
      <c r="S14" s="11">
        <v>6.4000000000000003E-3</v>
      </c>
      <c r="T14" s="11">
        <v>0</v>
      </c>
      <c r="U14" s="13" t="str">
        <f t="shared" si="4"/>
        <v>Asthma</v>
      </c>
      <c r="V14" s="29" t="s">
        <v>56</v>
      </c>
      <c r="W14" s="30" t="s">
        <v>27</v>
      </c>
      <c r="X14" s="30" t="s">
        <v>26</v>
      </c>
      <c r="Y14" s="30" t="s">
        <v>26</v>
      </c>
      <c r="Z14" s="30" t="s">
        <v>26</v>
      </c>
      <c r="AA14" s="30" t="s">
        <v>26</v>
      </c>
      <c r="AB14" s="13" t="s">
        <v>26</v>
      </c>
    </row>
    <row r="15" spans="1:28" x14ac:dyDescent="0.3">
      <c r="A15" s="18" t="s">
        <v>57</v>
      </c>
      <c r="B15" s="18" t="s">
        <v>58</v>
      </c>
      <c r="C15" s="19">
        <v>2</v>
      </c>
      <c r="D15" s="18">
        <v>8298563</v>
      </c>
      <c r="E15" s="20" t="s">
        <v>507</v>
      </c>
      <c r="F15" s="20" t="s">
        <v>508</v>
      </c>
      <c r="G15" s="17" t="s">
        <v>59</v>
      </c>
      <c r="H15" s="18" t="s">
        <v>33</v>
      </c>
      <c r="I15" s="21">
        <v>0.36</v>
      </c>
      <c r="J15" s="22">
        <v>-4.1700000000000001E-2</v>
      </c>
      <c r="K15" s="22">
        <v>5.8999999999999999E-3</v>
      </c>
      <c r="L15" s="23">
        <f t="shared" si="0"/>
        <v>0.95915748466011164</v>
      </c>
      <c r="M15" s="24" t="str">
        <f t="shared" si="1"/>
        <v>(0.948-0.971)</v>
      </c>
      <c r="N15" s="22">
        <v>-2.2700000000000001E-2</v>
      </c>
      <c r="O15" s="22">
        <v>1.54E-2</v>
      </c>
      <c r="P15" s="23">
        <f t="shared" si="2"/>
        <v>0.97755570649961887</v>
      </c>
      <c r="Q15" s="24" t="str">
        <f t="shared" si="3"/>
        <v>(0.948-1.008)</v>
      </c>
      <c r="R15" s="10">
        <v>0.84940000000000004</v>
      </c>
      <c r="S15" s="11">
        <v>0.15060000000000001</v>
      </c>
      <c r="T15" s="11">
        <v>0</v>
      </c>
      <c r="U15" s="13" t="str">
        <f t="shared" si="4"/>
        <v>Unassigned</v>
      </c>
      <c r="V15" s="29" t="s">
        <v>522</v>
      </c>
      <c r="W15" s="30" t="s">
        <v>27</v>
      </c>
      <c r="X15" s="30" t="s">
        <v>26</v>
      </c>
      <c r="Y15" s="30" t="s">
        <v>44</v>
      </c>
      <c r="Z15" s="30" t="s">
        <v>26</v>
      </c>
      <c r="AA15" s="30" t="s">
        <v>26</v>
      </c>
      <c r="AB15" s="13" t="s">
        <v>26</v>
      </c>
    </row>
    <row r="16" spans="1:28" x14ac:dyDescent="0.3">
      <c r="A16" s="18" t="s">
        <v>306</v>
      </c>
      <c r="B16" s="18" t="s">
        <v>307</v>
      </c>
      <c r="C16" s="19">
        <v>2</v>
      </c>
      <c r="D16" s="18">
        <v>24633890</v>
      </c>
      <c r="E16" s="20" t="s">
        <v>512</v>
      </c>
      <c r="F16" s="20" t="s">
        <v>510</v>
      </c>
      <c r="G16" s="17" t="s">
        <v>308</v>
      </c>
      <c r="H16" s="18" t="s">
        <v>33</v>
      </c>
      <c r="I16" s="21">
        <v>0.28999999999999998</v>
      </c>
      <c r="J16" s="22">
        <v>4.7999999999999996E-3</v>
      </c>
      <c r="K16" s="22">
        <v>6.3E-3</v>
      </c>
      <c r="L16" s="23">
        <f t="shared" si="0"/>
        <v>1.0048115384541396</v>
      </c>
      <c r="M16" s="24" t="str">
        <f t="shared" si="1"/>
        <v>(0.992-1.018)</v>
      </c>
      <c r="N16" s="22">
        <v>0.1031</v>
      </c>
      <c r="O16" s="22">
        <v>1.6E-2</v>
      </c>
      <c r="P16" s="23">
        <f t="shared" si="2"/>
        <v>1.1086022637595567</v>
      </c>
      <c r="Q16" s="24" t="str">
        <f t="shared" si="3"/>
        <v>(1.074-1.144)</v>
      </c>
      <c r="R16" s="10">
        <v>0</v>
      </c>
      <c r="S16" s="11">
        <v>0</v>
      </c>
      <c r="T16" s="11">
        <v>1</v>
      </c>
      <c r="U16" s="13" t="str">
        <f t="shared" si="4"/>
        <v>CRSwNP</v>
      </c>
      <c r="V16" s="29" t="s">
        <v>523</v>
      </c>
      <c r="W16" s="30" t="s">
        <v>27</v>
      </c>
      <c r="X16" s="30" t="s">
        <v>26</v>
      </c>
      <c r="Y16" s="30" t="s">
        <v>26</v>
      </c>
      <c r="Z16" s="30" t="e">
        <f>NA()</f>
        <v>#N/A</v>
      </c>
      <c r="AA16" s="30" t="s">
        <v>44</v>
      </c>
      <c r="AB16" s="13" t="e">
        <f>NA()</f>
        <v>#N/A</v>
      </c>
    </row>
    <row r="17" spans="1:28" x14ac:dyDescent="0.3">
      <c r="A17" s="18" t="s">
        <v>60</v>
      </c>
      <c r="B17" s="18" t="s">
        <v>402</v>
      </c>
      <c r="C17" s="19">
        <v>2</v>
      </c>
      <c r="D17" s="18">
        <v>102319699</v>
      </c>
      <c r="E17" s="20" t="s">
        <v>508</v>
      </c>
      <c r="F17" s="20" t="s">
        <v>512</v>
      </c>
      <c r="G17" s="17" t="s">
        <v>524</v>
      </c>
      <c r="H17" s="18" t="s">
        <v>33</v>
      </c>
      <c r="I17" s="21">
        <v>0.16</v>
      </c>
      <c r="J17" s="22">
        <v>-0.1242</v>
      </c>
      <c r="K17" s="22">
        <v>8.0999999999999996E-3</v>
      </c>
      <c r="L17" s="23">
        <f t="shared" si="0"/>
        <v>0.8832031825809934</v>
      </c>
      <c r="M17" s="24" t="str">
        <f t="shared" si="1"/>
        <v>(0.869-0.898)</v>
      </c>
      <c r="N17" s="22">
        <v>-0.15179999999999999</v>
      </c>
      <c r="O17" s="22">
        <v>2.1100000000000001E-2</v>
      </c>
      <c r="P17" s="23">
        <f t="shared" si="2"/>
        <v>0.85916009557818274</v>
      </c>
      <c r="Q17" s="24" t="str">
        <f t="shared" si="3"/>
        <v>(0.824-0.896)</v>
      </c>
      <c r="R17" s="10">
        <v>0</v>
      </c>
      <c r="S17" s="11">
        <v>1</v>
      </c>
      <c r="T17" s="11">
        <v>0</v>
      </c>
      <c r="U17" s="13" t="str">
        <f t="shared" si="4"/>
        <v>Shared</v>
      </c>
      <c r="V17" s="29" t="s">
        <v>525</v>
      </c>
      <c r="W17" s="30" t="s">
        <v>27</v>
      </c>
      <c r="X17" s="30" t="s">
        <v>44</v>
      </c>
      <c r="Y17" s="30" t="s">
        <v>44</v>
      </c>
      <c r="Z17" s="30" t="s">
        <v>44</v>
      </c>
      <c r="AA17" s="30" t="s">
        <v>26</v>
      </c>
      <c r="AB17" s="13" t="s">
        <v>26</v>
      </c>
    </row>
    <row r="18" spans="1:28" x14ac:dyDescent="0.3">
      <c r="A18" s="18" t="s">
        <v>60</v>
      </c>
      <c r="B18" s="18" t="s">
        <v>63</v>
      </c>
      <c r="C18" s="19">
        <v>2</v>
      </c>
      <c r="D18" s="18">
        <v>103155940</v>
      </c>
      <c r="E18" s="20" t="s">
        <v>507</v>
      </c>
      <c r="F18" s="20" t="s">
        <v>508</v>
      </c>
      <c r="G18" s="17" t="s">
        <v>64</v>
      </c>
      <c r="H18" s="18" t="s">
        <v>33</v>
      </c>
      <c r="I18" s="21">
        <v>0.11</v>
      </c>
      <c r="J18" s="22">
        <v>-6.9900000000000004E-2</v>
      </c>
      <c r="K18" s="22">
        <v>1.12E-2</v>
      </c>
      <c r="L18" s="23">
        <f t="shared" si="0"/>
        <v>0.93248706395006331</v>
      </c>
      <c r="M18" s="24" t="str">
        <f t="shared" si="1"/>
        <v>(0.912-0.954)</v>
      </c>
      <c r="N18" s="22">
        <v>-6.5299999999999997E-2</v>
      </c>
      <c r="O18" s="22">
        <v>2.7699999999999999E-2</v>
      </c>
      <c r="P18" s="23">
        <f t="shared" si="2"/>
        <v>0.93678638530220959</v>
      </c>
      <c r="Q18" s="24" t="str">
        <f t="shared" si="3"/>
        <v>(0.887-0.99)</v>
      </c>
      <c r="R18" s="10">
        <v>0.1263</v>
      </c>
      <c r="S18" s="11">
        <v>0.87370000000000003</v>
      </c>
      <c r="T18" s="11">
        <v>0</v>
      </c>
      <c r="U18" s="13" t="str">
        <f t="shared" si="4"/>
        <v>Unassigned</v>
      </c>
      <c r="V18" s="29" t="s">
        <v>526</v>
      </c>
      <c r="W18" s="30" t="s">
        <v>27</v>
      </c>
      <c r="X18" s="30" t="s">
        <v>26</v>
      </c>
      <c r="Y18" s="30" t="s">
        <v>26</v>
      </c>
      <c r="Z18" s="30" t="s">
        <v>26</v>
      </c>
      <c r="AA18" s="30" t="s">
        <v>26</v>
      </c>
      <c r="AB18" s="13" t="s">
        <v>44</v>
      </c>
    </row>
    <row r="19" spans="1:28" x14ac:dyDescent="0.3">
      <c r="A19" s="18" t="s">
        <v>65</v>
      </c>
      <c r="B19" s="18" t="s">
        <v>66</v>
      </c>
      <c r="C19" s="19">
        <v>2</v>
      </c>
      <c r="D19" s="18">
        <v>111117122</v>
      </c>
      <c r="E19" s="20" t="s">
        <v>510</v>
      </c>
      <c r="F19" s="20" t="s">
        <v>508</v>
      </c>
      <c r="G19" s="17" t="s">
        <v>67</v>
      </c>
      <c r="H19" s="18" t="s">
        <v>33</v>
      </c>
      <c r="I19" s="21">
        <v>0.11</v>
      </c>
      <c r="J19" s="22">
        <v>9.5200000000000007E-2</v>
      </c>
      <c r="K19" s="22">
        <v>8.9999999999999993E-3</v>
      </c>
      <c r="L19" s="23">
        <f t="shared" si="0"/>
        <v>1.0998788088917715</v>
      </c>
      <c r="M19" s="24" t="str">
        <f t="shared" si="1"/>
        <v>(1.08-1.12)</v>
      </c>
      <c r="N19" s="22">
        <v>0.1394</v>
      </c>
      <c r="O19" s="22">
        <v>2.3E-2</v>
      </c>
      <c r="P19" s="23">
        <f t="shared" si="2"/>
        <v>1.1495838415857931</v>
      </c>
      <c r="Q19" s="24" t="str">
        <f t="shared" si="3"/>
        <v>(1.098-1.203)</v>
      </c>
      <c r="R19" s="10">
        <v>0</v>
      </c>
      <c r="S19" s="11">
        <v>1</v>
      </c>
      <c r="T19" s="11">
        <v>0</v>
      </c>
      <c r="U19" s="13" t="str">
        <f t="shared" si="4"/>
        <v>Shared</v>
      </c>
      <c r="V19" s="29" t="s">
        <v>527</v>
      </c>
      <c r="W19" s="30" t="s">
        <v>27</v>
      </c>
      <c r="X19" s="30" t="s">
        <v>26</v>
      </c>
      <c r="Y19" s="30" t="s">
        <v>26</v>
      </c>
      <c r="Z19" s="30" t="s">
        <v>26</v>
      </c>
      <c r="AA19" s="30" t="s">
        <v>26</v>
      </c>
      <c r="AB19" s="13" t="s">
        <v>44</v>
      </c>
    </row>
    <row r="20" spans="1:28" x14ac:dyDescent="0.3">
      <c r="A20" s="18" t="s">
        <v>313</v>
      </c>
      <c r="B20" s="18" t="s">
        <v>314</v>
      </c>
      <c r="C20" s="19">
        <v>2</v>
      </c>
      <c r="D20" s="18">
        <v>145790450</v>
      </c>
      <c r="E20" s="20" t="s">
        <v>508</v>
      </c>
      <c r="F20" s="20" t="s">
        <v>507</v>
      </c>
      <c r="G20" s="17" t="s">
        <v>315</v>
      </c>
      <c r="H20" s="18" t="s">
        <v>188</v>
      </c>
      <c r="I20" s="21">
        <v>8.8999999999999996E-2</v>
      </c>
      <c r="J20" s="22">
        <v>-4.4999999999999997E-3</v>
      </c>
      <c r="K20" s="22">
        <v>1.03E-2</v>
      </c>
      <c r="L20" s="23">
        <f t="shared" si="0"/>
        <v>0.99551010982957056</v>
      </c>
      <c r="M20" s="24" t="str">
        <f t="shared" si="1"/>
        <v>(0.975-1.016)</v>
      </c>
      <c r="N20" s="22">
        <v>-0.17899999999999999</v>
      </c>
      <c r="O20" s="22">
        <v>2.6700000000000002E-2</v>
      </c>
      <c r="P20" s="23">
        <f t="shared" si="2"/>
        <v>0.8361058993970355</v>
      </c>
      <c r="Q20" s="24" t="str">
        <f t="shared" si="3"/>
        <v>(0.793-0.882)</v>
      </c>
      <c r="R20" s="10">
        <v>0</v>
      </c>
      <c r="S20" s="11">
        <v>0</v>
      </c>
      <c r="T20" s="11">
        <v>1</v>
      </c>
      <c r="U20" s="13" t="str">
        <f t="shared" si="4"/>
        <v>CRSwNP</v>
      </c>
      <c r="V20" s="29" t="s">
        <v>528</v>
      </c>
      <c r="W20" s="30" t="e">
        <f>NA()</f>
        <v>#N/A</v>
      </c>
      <c r="X20" s="30" t="s">
        <v>26</v>
      </c>
      <c r="Y20" s="30" t="s">
        <v>26</v>
      </c>
      <c r="Z20" s="30" t="e">
        <f>NA()</f>
        <v>#N/A</v>
      </c>
      <c r="AA20" s="30" t="s">
        <v>26</v>
      </c>
      <c r="AB20" s="13" t="e">
        <f>NA()</f>
        <v>#N/A</v>
      </c>
    </row>
    <row r="21" spans="1:28" x14ac:dyDescent="0.3">
      <c r="A21" s="18" t="s">
        <v>529</v>
      </c>
      <c r="B21" s="18" t="s">
        <v>404</v>
      </c>
      <c r="C21" s="19">
        <v>2</v>
      </c>
      <c r="D21" s="18">
        <v>156612298</v>
      </c>
      <c r="E21" s="20" t="s">
        <v>507</v>
      </c>
      <c r="F21" s="20" t="s">
        <v>508</v>
      </c>
      <c r="G21" s="17" t="s">
        <v>405</v>
      </c>
      <c r="H21" s="18" t="s">
        <v>33</v>
      </c>
      <c r="I21" s="21">
        <v>0.35</v>
      </c>
      <c r="J21" s="22">
        <v>3.1199999999999999E-2</v>
      </c>
      <c r="K21" s="22">
        <v>6.0000000000000001E-3</v>
      </c>
      <c r="L21" s="23">
        <f t="shared" si="0"/>
        <v>1.0316918216183855</v>
      </c>
      <c r="M21" s="24" t="str">
        <f t="shared" si="1"/>
        <v>(1.019-1.044)</v>
      </c>
      <c r="N21" s="22">
        <v>1.1999999999999999E-3</v>
      </c>
      <c r="O21" s="22">
        <v>1.5699999999999999E-2</v>
      </c>
      <c r="P21" s="23">
        <f t="shared" si="2"/>
        <v>1.0012007202880864</v>
      </c>
      <c r="Q21" s="24" t="str">
        <f t="shared" si="3"/>
        <v>(0.97-1.033)</v>
      </c>
      <c r="R21" s="10">
        <v>0.94669999999999999</v>
      </c>
      <c r="S21" s="11">
        <v>5.3199999999999997E-2</v>
      </c>
      <c r="T21" s="11">
        <v>1E-4</v>
      </c>
      <c r="U21" s="13" t="str">
        <f t="shared" si="4"/>
        <v>Asthma</v>
      </c>
      <c r="V21" s="29" t="s">
        <v>27</v>
      </c>
      <c r="W21" s="30" t="s">
        <v>530</v>
      </c>
      <c r="X21" s="30" t="s">
        <v>26</v>
      </c>
      <c r="Y21" s="30" t="s">
        <v>26</v>
      </c>
      <c r="Z21" s="30" t="s">
        <v>26</v>
      </c>
      <c r="AA21" s="30" t="s">
        <v>26</v>
      </c>
      <c r="AB21" s="13" t="s">
        <v>26</v>
      </c>
    </row>
    <row r="22" spans="1:28" x14ac:dyDescent="0.3">
      <c r="A22" s="18" t="s">
        <v>531</v>
      </c>
      <c r="B22" s="18" t="s">
        <v>406</v>
      </c>
      <c r="C22" s="19">
        <v>2</v>
      </c>
      <c r="D22" s="18">
        <v>162053893</v>
      </c>
      <c r="E22" s="20" t="s">
        <v>512</v>
      </c>
      <c r="F22" s="20" t="s">
        <v>510</v>
      </c>
      <c r="G22" s="17" t="s">
        <v>407</v>
      </c>
      <c r="H22" s="18" t="s">
        <v>33</v>
      </c>
      <c r="I22" s="21">
        <v>0.43</v>
      </c>
      <c r="J22" s="22">
        <v>-3.1899999999999998E-2</v>
      </c>
      <c r="K22" s="22">
        <v>5.7999999999999996E-3</v>
      </c>
      <c r="L22" s="23">
        <f t="shared" si="0"/>
        <v>0.96860343758009981</v>
      </c>
      <c r="M22" s="24" t="str">
        <f t="shared" si="1"/>
        <v>(0.957-0.98)</v>
      </c>
      <c r="N22" s="22">
        <v>-3.5000000000000003E-2</v>
      </c>
      <c r="O22" s="22">
        <v>1.4999999999999999E-2</v>
      </c>
      <c r="P22" s="23">
        <f t="shared" si="2"/>
        <v>0.96560541625756646</v>
      </c>
      <c r="Q22" s="24" t="str">
        <f t="shared" si="3"/>
        <v>(0.937-0.995)</v>
      </c>
      <c r="R22" s="10">
        <v>4.82E-2</v>
      </c>
      <c r="S22" s="11">
        <v>0.95179999999999998</v>
      </c>
      <c r="T22" s="11">
        <v>0</v>
      </c>
      <c r="U22" s="13" t="str">
        <f t="shared" si="4"/>
        <v>Shared</v>
      </c>
      <c r="V22" s="29" t="s">
        <v>532</v>
      </c>
      <c r="W22" s="30" t="s">
        <v>27</v>
      </c>
      <c r="X22" s="30" t="s">
        <v>26</v>
      </c>
      <c r="Y22" s="30" t="s">
        <v>26</v>
      </c>
      <c r="Z22" s="30" t="s">
        <v>26</v>
      </c>
      <c r="AA22" s="30" t="s">
        <v>26</v>
      </c>
      <c r="AB22" s="13" t="s">
        <v>26</v>
      </c>
    </row>
    <row r="23" spans="1:28" x14ac:dyDescent="0.3">
      <c r="A23" s="18" t="s">
        <v>533</v>
      </c>
      <c r="B23" s="18" t="s">
        <v>408</v>
      </c>
      <c r="C23" s="19">
        <v>2</v>
      </c>
      <c r="D23" s="18">
        <v>203807141</v>
      </c>
      <c r="E23" s="20" t="s">
        <v>507</v>
      </c>
      <c r="F23" s="20" t="s">
        <v>512</v>
      </c>
      <c r="G23" s="17" t="s">
        <v>409</v>
      </c>
      <c r="H23" s="18" t="s">
        <v>188</v>
      </c>
      <c r="I23" s="21">
        <v>4.3999999999999997E-2</v>
      </c>
      <c r="J23" s="22">
        <v>6.88E-2</v>
      </c>
      <c r="K23" s="22">
        <v>1.3100000000000001E-2</v>
      </c>
      <c r="L23" s="23">
        <f t="shared" si="0"/>
        <v>1.0712219433338122</v>
      </c>
      <c r="M23" s="24" t="str">
        <f t="shared" si="1"/>
        <v>(1.044-1.1)</v>
      </c>
      <c r="N23" s="22">
        <v>0.1487</v>
      </c>
      <c r="O23" s="22">
        <v>3.3399999999999999E-2</v>
      </c>
      <c r="P23" s="23">
        <f t="shared" si="2"/>
        <v>1.1603248395373846</v>
      </c>
      <c r="Q23" s="24" t="str">
        <f t="shared" si="3"/>
        <v>(1.086-1.239)</v>
      </c>
      <c r="R23" s="10">
        <v>0</v>
      </c>
      <c r="S23" s="11">
        <v>1</v>
      </c>
      <c r="T23" s="11">
        <v>0</v>
      </c>
      <c r="U23" s="13" t="str">
        <f t="shared" si="4"/>
        <v>Shared</v>
      </c>
      <c r="V23" s="29" t="s">
        <v>534</v>
      </c>
      <c r="W23" s="30" t="s">
        <v>535</v>
      </c>
      <c r="X23" s="30" t="s">
        <v>26</v>
      </c>
      <c r="Y23" s="30" t="s">
        <v>26</v>
      </c>
      <c r="Z23" s="30" t="s">
        <v>26</v>
      </c>
      <c r="AA23" s="30" t="s">
        <v>44</v>
      </c>
      <c r="AB23" s="13" t="s">
        <v>26</v>
      </c>
    </row>
    <row r="24" spans="1:28" x14ac:dyDescent="0.3">
      <c r="A24" s="18" t="s">
        <v>316</v>
      </c>
      <c r="B24" s="18" t="s">
        <v>317</v>
      </c>
      <c r="C24" s="19">
        <v>2</v>
      </c>
      <c r="D24" s="18">
        <v>232727791</v>
      </c>
      <c r="E24" s="20" t="s">
        <v>510</v>
      </c>
      <c r="F24" s="20" t="s">
        <v>512</v>
      </c>
      <c r="G24" s="17" t="s">
        <v>318</v>
      </c>
      <c r="H24" s="18" t="s">
        <v>33</v>
      </c>
      <c r="I24" s="21">
        <v>0.52</v>
      </c>
      <c r="J24" s="22">
        <v>-1.04E-2</v>
      </c>
      <c r="K24" s="22">
        <v>5.7000000000000002E-3</v>
      </c>
      <c r="L24" s="23">
        <f t="shared" si="0"/>
        <v>0.98965389300909556</v>
      </c>
      <c r="M24" s="24" t="str">
        <f t="shared" si="1"/>
        <v>(0.978-1.001)</v>
      </c>
      <c r="N24" s="22">
        <v>-0.1217</v>
      </c>
      <c r="O24" s="22">
        <v>1.46E-2</v>
      </c>
      <c r="P24" s="23">
        <f t="shared" si="2"/>
        <v>0.88541395284883795</v>
      </c>
      <c r="Q24" s="24" t="str">
        <f t="shared" si="3"/>
        <v>(0.86-0.912)</v>
      </c>
      <c r="R24" s="10">
        <v>0</v>
      </c>
      <c r="S24" s="11">
        <v>0</v>
      </c>
      <c r="T24" s="11">
        <v>1</v>
      </c>
      <c r="U24" s="13" t="str">
        <f t="shared" si="4"/>
        <v>CRSwNP</v>
      </c>
      <c r="V24" s="29" t="s">
        <v>536</v>
      </c>
      <c r="W24" s="30" t="s">
        <v>537</v>
      </c>
      <c r="X24" s="30" t="s">
        <v>26</v>
      </c>
      <c r="Y24" s="30" t="s">
        <v>26</v>
      </c>
      <c r="Z24" s="30" t="e">
        <f>NA()</f>
        <v>#N/A</v>
      </c>
      <c r="AA24" s="30" t="s">
        <v>26</v>
      </c>
      <c r="AB24" s="13" t="e">
        <f>NA()</f>
        <v>#N/A</v>
      </c>
    </row>
    <row r="25" spans="1:28" x14ac:dyDescent="0.3">
      <c r="A25" s="18" t="s">
        <v>68</v>
      </c>
      <c r="B25" s="18" t="s">
        <v>69</v>
      </c>
      <c r="C25" s="19">
        <v>2</v>
      </c>
      <c r="D25" s="18">
        <v>241759225</v>
      </c>
      <c r="E25" s="20" t="s">
        <v>510</v>
      </c>
      <c r="F25" s="20" t="s">
        <v>512</v>
      </c>
      <c r="G25" s="17" t="s">
        <v>70</v>
      </c>
      <c r="H25" s="18" t="s">
        <v>33</v>
      </c>
      <c r="I25" s="21">
        <v>0.22</v>
      </c>
      <c r="J25" s="22">
        <v>-8.4199999999999997E-2</v>
      </c>
      <c r="K25" s="22">
        <v>6.7999999999999996E-3</v>
      </c>
      <c r="L25" s="23">
        <f t="shared" si="0"/>
        <v>0.91924738823130492</v>
      </c>
      <c r="M25" s="24" t="str">
        <f t="shared" si="1"/>
        <v>(0.907-0.932)</v>
      </c>
      <c r="N25" s="22">
        <v>-9.7600000000000006E-2</v>
      </c>
      <c r="O25" s="22">
        <v>1.77E-2</v>
      </c>
      <c r="P25" s="23">
        <f t="shared" si="2"/>
        <v>0.90701163585700673</v>
      </c>
      <c r="Q25" s="24" t="str">
        <f t="shared" si="3"/>
        <v>(0.876-0.94)</v>
      </c>
      <c r="R25" s="10">
        <v>0</v>
      </c>
      <c r="S25" s="11">
        <v>1</v>
      </c>
      <c r="T25" s="11">
        <v>0</v>
      </c>
      <c r="U25" s="13" t="str">
        <f t="shared" si="4"/>
        <v>Shared</v>
      </c>
      <c r="V25" s="29" t="s">
        <v>538</v>
      </c>
      <c r="W25" s="30" t="s">
        <v>539</v>
      </c>
      <c r="X25" s="30" t="s">
        <v>44</v>
      </c>
      <c r="Y25" s="30" t="s">
        <v>44</v>
      </c>
      <c r="Z25" s="30" t="s">
        <v>26</v>
      </c>
      <c r="AA25" s="30" t="s">
        <v>26</v>
      </c>
      <c r="AB25" s="13" t="s">
        <v>26</v>
      </c>
    </row>
    <row r="26" spans="1:28" x14ac:dyDescent="0.3">
      <c r="A26" s="18" t="s">
        <v>71</v>
      </c>
      <c r="B26" s="18" t="s">
        <v>72</v>
      </c>
      <c r="C26" s="19">
        <v>3</v>
      </c>
      <c r="D26" s="18">
        <v>10467515</v>
      </c>
      <c r="E26" s="20" t="s">
        <v>510</v>
      </c>
      <c r="F26" s="20" t="s">
        <v>507</v>
      </c>
      <c r="G26" s="17" t="s">
        <v>73</v>
      </c>
      <c r="H26" s="18" t="s">
        <v>33</v>
      </c>
      <c r="I26" s="21">
        <v>0.31</v>
      </c>
      <c r="J26" s="22">
        <v>-3.4000000000000002E-2</v>
      </c>
      <c r="K26" s="22">
        <v>6.0000000000000001E-3</v>
      </c>
      <c r="L26" s="23">
        <f t="shared" si="0"/>
        <v>0.96657150463750663</v>
      </c>
      <c r="M26" s="24" t="str">
        <f t="shared" si="1"/>
        <v>(0.955-0.979)</v>
      </c>
      <c r="N26" s="22">
        <v>3.3E-3</v>
      </c>
      <c r="O26" s="22">
        <v>1.5699999999999999E-2</v>
      </c>
      <c r="P26" s="23">
        <f t="shared" si="2"/>
        <v>1.0033054509944446</v>
      </c>
      <c r="Q26" s="24" t="str">
        <f t="shared" si="3"/>
        <v>(0.972-1.035)</v>
      </c>
      <c r="R26" s="10">
        <v>0.98980000000000001</v>
      </c>
      <c r="S26" s="11">
        <v>1.0200000000000001E-2</v>
      </c>
      <c r="T26" s="11">
        <v>0</v>
      </c>
      <c r="U26" s="13" t="str">
        <f t="shared" si="4"/>
        <v>Asthma</v>
      </c>
      <c r="V26" s="29" t="s">
        <v>27</v>
      </c>
      <c r="W26" s="30" t="s">
        <v>540</v>
      </c>
      <c r="X26" s="30" t="s">
        <v>26</v>
      </c>
      <c r="Y26" s="30" t="s">
        <v>26</v>
      </c>
      <c r="Z26" s="30" t="s">
        <v>26</v>
      </c>
      <c r="AA26" s="30" t="s">
        <v>26</v>
      </c>
      <c r="AB26" s="13" t="s">
        <v>26</v>
      </c>
    </row>
    <row r="27" spans="1:28" x14ac:dyDescent="0.3">
      <c r="A27" s="18" t="s">
        <v>74</v>
      </c>
      <c r="B27" s="18" t="s">
        <v>75</v>
      </c>
      <c r="C27" s="19">
        <v>3</v>
      </c>
      <c r="D27" s="18">
        <v>12255041</v>
      </c>
      <c r="E27" s="20" t="s">
        <v>512</v>
      </c>
      <c r="F27" s="20" t="s">
        <v>510</v>
      </c>
      <c r="G27" s="17" t="s">
        <v>76</v>
      </c>
      <c r="H27" s="18" t="s">
        <v>77</v>
      </c>
      <c r="I27" s="21">
        <v>0.86</v>
      </c>
      <c r="J27" s="22">
        <v>5.2200000000000003E-2</v>
      </c>
      <c r="K27" s="22">
        <v>8.0999999999999996E-3</v>
      </c>
      <c r="L27" s="23">
        <f t="shared" si="0"/>
        <v>1.0535864387307869</v>
      </c>
      <c r="M27" s="24" t="str">
        <f t="shared" si="1"/>
        <v>(1.036-1.071)</v>
      </c>
      <c r="N27" s="22">
        <v>3.1E-2</v>
      </c>
      <c r="O27" s="22">
        <v>2.1100000000000001E-2</v>
      </c>
      <c r="P27" s="23">
        <f t="shared" si="2"/>
        <v>1.0314855038865227</v>
      </c>
      <c r="Q27" s="24" t="str">
        <f t="shared" si="3"/>
        <v>(0.989-1.076)</v>
      </c>
      <c r="R27" s="10">
        <v>0.75700000000000001</v>
      </c>
      <c r="S27" s="11">
        <v>0.24299999999999999</v>
      </c>
      <c r="T27" s="11">
        <v>0</v>
      </c>
      <c r="U27" s="13" t="str">
        <f t="shared" si="4"/>
        <v>Unassigned</v>
      </c>
      <c r="V27" s="29" t="s">
        <v>27</v>
      </c>
      <c r="W27" s="30" t="s">
        <v>541</v>
      </c>
      <c r="X27" s="30" t="s">
        <v>26</v>
      </c>
      <c r="Y27" s="30" t="s">
        <v>26</v>
      </c>
      <c r="Z27" s="30" t="s">
        <v>26</v>
      </c>
      <c r="AA27" s="30" t="s">
        <v>26</v>
      </c>
      <c r="AB27" s="13" t="s">
        <v>26</v>
      </c>
    </row>
    <row r="28" spans="1:28" x14ac:dyDescent="0.3">
      <c r="A28" s="18" t="s">
        <v>78</v>
      </c>
      <c r="B28" s="18" t="s">
        <v>321</v>
      </c>
      <c r="C28" s="19">
        <v>3</v>
      </c>
      <c r="D28" s="18">
        <v>33002847</v>
      </c>
      <c r="E28" s="20" t="s">
        <v>508</v>
      </c>
      <c r="F28" s="20" t="s">
        <v>507</v>
      </c>
      <c r="G28" s="17" t="s">
        <v>80</v>
      </c>
      <c r="H28" s="18" t="s">
        <v>33</v>
      </c>
      <c r="I28" s="21">
        <v>0.49</v>
      </c>
      <c r="J28" s="22">
        <v>4.5999999999999999E-2</v>
      </c>
      <c r="K28" s="22">
        <v>5.5999999999999999E-3</v>
      </c>
      <c r="L28" s="23">
        <f t="shared" si="0"/>
        <v>1.0470744109569372</v>
      </c>
      <c r="M28" s="24" t="str">
        <f t="shared" si="1"/>
        <v>(1.035-1.059)</v>
      </c>
      <c r="N28" s="22">
        <v>8.1000000000000003E-2</v>
      </c>
      <c r="O28" s="22">
        <v>1.46E-2</v>
      </c>
      <c r="P28" s="23">
        <f t="shared" si="2"/>
        <v>1.0843708965667604</v>
      </c>
      <c r="Q28" s="24" t="str">
        <f t="shared" si="3"/>
        <v>(1.053-1.116)</v>
      </c>
      <c r="R28" s="10">
        <v>0</v>
      </c>
      <c r="S28" s="11">
        <v>1</v>
      </c>
      <c r="T28" s="11">
        <v>0</v>
      </c>
      <c r="U28" s="13" t="str">
        <f t="shared" si="4"/>
        <v>Shared</v>
      </c>
      <c r="V28" s="29" t="s">
        <v>506</v>
      </c>
      <c r="W28" s="30" t="s">
        <v>542</v>
      </c>
      <c r="X28" s="30" t="s">
        <v>26</v>
      </c>
      <c r="Y28" s="30" t="s">
        <v>26</v>
      </c>
      <c r="Z28" s="30" t="s">
        <v>26</v>
      </c>
      <c r="AA28" s="30" t="s">
        <v>26</v>
      </c>
      <c r="AB28" s="13" t="s">
        <v>44</v>
      </c>
    </row>
    <row r="29" spans="1:28" x14ac:dyDescent="0.3">
      <c r="A29" s="18" t="s">
        <v>81</v>
      </c>
      <c r="B29" s="18" t="s">
        <v>82</v>
      </c>
      <c r="C29" s="19">
        <v>3</v>
      </c>
      <c r="D29" s="18">
        <v>50161104</v>
      </c>
      <c r="E29" s="20" t="s">
        <v>512</v>
      </c>
      <c r="F29" s="20" t="s">
        <v>510</v>
      </c>
      <c r="G29" s="17" t="s">
        <v>83</v>
      </c>
      <c r="H29" s="18" t="s">
        <v>33</v>
      </c>
      <c r="I29" s="21">
        <v>0.61</v>
      </c>
      <c r="J29" s="22">
        <v>-3.3000000000000002E-2</v>
      </c>
      <c r="K29" s="22">
        <v>5.7000000000000002E-3</v>
      </c>
      <c r="L29" s="23">
        <f t="shared" si="0"/>
        <v>0.96753855958903201</v>
      </c>
      <c r="M29" s="24" t="str">
        <f t="shared" si="1"/>
        <v>(0.956-0.979)</v>
      </c>
      <c r="N29" s="22">
        <v>-2.8299999999999999E-2</v>
      </c>
      <c r="O29" s="22">
        <v>1.4800000000000001E-2</v>
      </c>
      <c r="P29" s="23">
        <f t="shared" si="2"/>
        <v>0.97209669404430765</v>
      </c>
      <c r="Q29" s="24" t="str">
        <f t="shared" si="3"/>
        <v>(0.944-1.001)</v>
      </c>
      <c r="R29" s="10">
        <v>0.19350000000000001</v>
      </c>
      <c r="S29" s="11">
        <v>0.80649999999999999</v>
      </c>
      <c r="T29" s="11">
        <v>0</v>
      </c>
      <c r="U29" s="13" t="str">
        <f t="shared" si="4"/>
        <v>Unassigned</v>
      </c>
      <c r="V29" s="29" t="s">
        <v>543</v>
      </c>
      <c r="W29" s="30" t="s">
        <v>27</v>
      </c>
      <c r="X29" s="30" t="s">
        <v>26</v>
      </c>
      <c r="Y29" s="30" t="s">
        <v>26</v>
      </c>
      <c r="Z29" s="30" t="s">
        <v>26</v>
      </c>
      <c r="AA29" s="30" t="s">
        <v>26</v>
      </c>
      <c r="AB29" s="13" t="s">
        <v>26</v>
      </c>
    </row>
    <row r="30" spans="1:28" x14ac:dyDescent="0.3">
      <c r="A30" s="18" t="s">
        <v>544</v>
      </c>
      <c r="B30" s="18" t="s">
        <v>410</v>
      </c>
      <c r="C30" s="19">
        <v>3</v>
      </c>
      <c r="D30" s="18">
        <v>57943045</v>
      </c>
      <c r="E30" s="20" t="s">
        <v>508</v>
      </c>
      <c r="F30" s="20" t="s">
        <v>507</v>
      </c>
      <c r="G30" s="17" t="s">
        <v>411</v>
      </c>
      <c r="H30" s="18" t="s">
        <v>77</v>
      </c>
      <c r="I30" s="21">
        <v>0.3</v>
      </c>
      <c r="J30" s="22">
        <v>-3.2599999999999997E-2</v>
      </c>
      <c r="K30" s="22">
        <v>6.3E-3</v>
      </c>
      <c r="L30" s="23">
        <f t="shared" si="0"/>
        <v>0.96792565242627382</v>
      </c>
      <c r="M30" s="24" t="str">
        <f t="shared" si="1"/>
        <v>(0.956-0.98)</v>
      </c>
      <c r="N30" s="22">
        <v>-2.2800000000000001E-2</v>
      </c>
      <c r="O30" s="22">
        <v>1.6199999999999999E-2</v>
      </c>
      <c r="P30" s="23">
        <f t="shared" si="2"/>
        <v>0.97745795581658446</v>
      </c>
      <c r="Q30" s="24" t="str">
        <f t="shared" si="3"/>
        <v>(0.946-1.009)</v>
      </c>
      <c r="R30" s="10">
        <v>0.3826</v>
      </c>
      <c r="S30" s="11">
        <v>0.61729999999999996</v>
      </c>
      <c r="T30" s="11">
        <v>1E-4</v>
      </c>
      <c r="U30" s="13" t="str">
        <f t="shared" si="4"/>
        <v>Unassigned</v>
      </c>
      <c r="V30" s="29" t="s">
        <v>506</v>
      </c>
      <c r="W30" s="31" t="s">
        <v>545</v>
      </c>
      <c r="X30" s="30" t="s">
        <v>26</v>
      </c>
      <c r="Y30" s="30" t="s">
        <v>26</v>
      </c>
      <c r="Z30" s="30" t="s">
        <v>26</v>
      </c>
      <c r="AA30" s="30" t="s">
        <v>26</v>
      </c>
      <c r="AB30" s="13" t="s">
        <v>44</v>
      </c>
    </row>
    <row r="31" spans="1:28" x14ac:dyDescent="0.3">
      <c r="A31" s="18" t="s">
        <v>322</v>
      </c>
      <c r="B31" s="18" t="s">
        <v>412</v>
      </c>
      <c r="C31" s="19">
        <v>3</v>
      </c>
      <c r="D31" s="18">
        <v>71471739</v>
      </c>
      <c r="E31" s="20" t="s">
        <v>512</v>
      </c>
      <c r="F31" s="20" t="s">
        <v>507</v>
      </c>
      <c r="G31" s="17" t="s">
        <v>324</v>
      </c>
      <c r="H31" s="18" t="s">
        <v>33</v>
      </c>
      <c r="I31" s="21">
        <v>0.4</v>
      </c>
      <c r="J31" s="22">
        <v>-2.6200000000000001E-2</v>
      </c>
      <c r="K31" s="22">
        <v>5.7000000000000002E-3</v>
      </c>
      <c r="L31" s="23">
        <f t="shared" si="0"/>
        <v>0.97414024207623029</v>
      </c>
      <c r="M31" s="24" t="str">
        <f t="shared" si="1"/>
        <v>(0.963-0.986)</v>
      </c>
      <c r="N31" s="22">
        <v>-0.1246</v>
      </c>
      <c r="O31" s="22">
        <v>1.4999999999999999E-2</v>
      </c>
      <c r="P31" s="23">
        <f t="shared" si="2"/>
        <v>0.88284997195479564</v>
      </c>
      <c r="Q31" s="24" t="str">
        <f t="shared" si="3"/>
        <v>(0.857-0.91)</v>
      </c>
      <c r="R31" s="10">
        <v>0</v>
      </c>
      <c r="S31" s="11">
        <v>0.78949999999999998</v>
      </c>
      <c r="T31" s="11">
        <v>0.21049999999999999</v>
      </c>
      <c r="U31" s="13" t="str">
        <f t="shared" si="4"/>
        <v>Unassigned</v>
      </c>
      <c r="V31" s="29" t="s">
        <v>546</v>
      </c>
      <c r="W31" s="30" t="s">
        <v>547</v>
      </c>
      <c r="X31" s="30" t="s">
        <v>26</v>
      </c>
      <c r="Y31" s="30" t="s">
        <v>26</v>
      </c>
      <c r="Z31" s="30" t="s">
        <v>26</v>
      </c>
      <c r="AA31" s="30" t="s">
        <v>26</v>
      </c>
      <c r="AB31" s="13" t="s">
        <v>26</v>
      </c>
    </row>
    <row r="32" spans="1:28" x14ac:dyDescent="0.3">
      <c r="A32" s="18" t="s">
        <v>548</v>
      </c>
      <c r="B32" s="18" t="s">
        <v>413</v>
      </c>
      <c r="C32" s="19">
        <v>3</v>
      </c>
      <c r="D32" s="18">
        <v>101741529</v>
      </c>
      <c r="E32" s="20" t="s">
        <v>512</v>
      </c>
      <c r="F32" s="20" t="s">
        <v>510</v>
      </c>
      <c r="G32" s="17" t="s">
        <v>414</v>
      </c>
      <c r="H32" s="18" t="s">
        <v>33</v>
      </c>
      <c r="I32" s="21">
        <v>0.74</v>
      </c>
      <c r="J32" s="22">
        <v>-3.2300000000000002E-2</v>
      </c>
      <c r="K32" s="22">
        <v>6.3E-3</v>
      </c>
      <c r="L32" s="23">
        <f t="shared" si="0"/>
        <v>0.9682160736830121</v>
      </c>
      <c r="M32" s="24" t="str">
        <f t="shared" si="1"/>
        <v>(0.956-0.981)</v>
      </c>
      <c r="N32" s="22">
        <v>-3.85E-2</v>
      </c>
      <c r="O32" s="22">
        <v>1.6400000000000001E-2</v>
      </c>
      <c r="P32" s="23">
        <f t="shared" si="2"/>
        <v>0.96223170473981756</v>
      </c>
      <c r="Q32" s="24" t="str">
        <f t="shared" si="3"/>
        <v>(0.931-0.994)</v>
      </c>
      <c r="R32" s="10">
        <v>3.1199999999999999E-2</v>
      </c>
      <c r="S32" s="11">
        <v>0.96879999999999999</v>
      </c>
      <c r="T32" s="11">
        <v>0</v>
      </c>
      <c r="U32" s="13" t="str">
        <f t="shared" si="4"/>
        <v>Shared</v>
      </c>
      <c r="V32" s="29" t="s">
        <v>27</v>
      </c>
      <c r="W32" s="30" t="s">
        <v>27</v>
      </c>
      <c r="X32" s="30" t="s">
        <v>26</v>
      </c>
      <c r="Y32" s="30" t="s">
        <v>26</v>
      </c>
      <c r="Z32" s="30" t="s">
        <v>26</v>
      </c>
      <c r="AA32" s="30" t="s">
        <v>26</v>
      </c>
      <c r="AB32" s="13" t="s">
        <v>26</v>
      </c>
    </row>
    <row r="33" spans="1:28" x14ac:dyDescent="0.3">
      <c r="A33" s="18" t="s">
        <v>84</v>
      </c>
      <c r="B33" s="18" t="s">
        <v>415</v>
      </c>
      <c r="C33" s="19">
        <v>3</v>
      </c>
      <c r="D33" s="18">
        <v>128265951</v>
      </c>
      <c r="E33" s="20" t="s">
        <v>507</v>
      </c>
      <c r="F33" s="20" t="s">
        <v>508</v>
      </c>
      <c r="G33" s="17" t="s">
        <v>86</v>
      </c>
      <c r="H33" s="18" t="s">
        <v>33</v>
      </c>
      <c r="I33" s="21">
        <v>0.88</v>
      </c>
      <c r="J33" s="22">
        <v>5.1799999999999999E-2</v>
      </c>
      <c r="K33" s="22">
        <v>8.8000000000000005E-3</v>
      </c>
      <c r="L33" s="23">
        <f t="shared" si="0"/>
        <v>1.0531650884309725</v>
      </c>
      <c r="M33" s="24" t="str">
        <f t="shared" si="1"/>
        <v>(1.035-1.072)</v>
      </c>
      <c r="N33" s="22">
        <v>-9.4999999999999998E-3</v>
      </c>
      <c r="O33" s="22">
        <v>2.24E-2</v>
      </c>
      <c r="P33" s="23">
        <f t="shared" si="2"/>
        <v>0.99054498244290046</v>
      </c>
      <c r="Q33" s="24" t="str">
        <f t="shared" si="3"/>
        <v>(0.947-1.036)</v>
      </c>
      <c r="R33" s="10">
        <v>0.99809999999999999</v>
      </c>
      <c r="S33" s="11">
        <v>1.9E-3</v>
      </c>
      <c r="T33" s="11">
        <v>0</v>
      </c>
      <c r="U33" s="13" t="str">
        <f t="shared" si="4"/>
        <v>Asthma</v>
      </c>
      <c r="V33" s="29" t="s">
        <v>549</v>
      </c>
      <c r="W33" s="30" t="s">
        <v>27</v>
      </c>
      <c r="X33" s="30" t="s">
        <v>26</v>
      </c>
      <c r="Y33" s="30" t="s">
        <v>26</v>
      </c>
      <c r="Z33" s="30" t="s">
        <v>26</v>
      </c>
      <c r="AA33" s="30" t="s">
        <v>26</v>
      </c>
      <c r="AB33" s="13" t="s">
        <v>26</v>
      </c>
    </row>
    <row r="34" spans="1:28" x14ac:dyDescent="0.3">
      <c r="A34" s="18" t="s">
        <v>550</v>
      </c>
      <c r="B34" s="18" t="s">
        <v>416</v>
      </c>
      <c r="C34" s="19">
        <v>3</v>
      </c>
      <c r="D34" s="18">
        <v>169064633</v>
      </c>
      <c r="E34" s="20" t="s">
        <v>510</v>
      </c>
      <c r="F34" s="20" t="s">
        <v>512</v>
      </c>
      <c r="G34" s="17" t="s">
        <v>417</v>
      </c>
      <c r="H34" s="18" t="s">
        <v>188</v>
      </c>
      <c r="I34" s="21">
        <v>0.31</v>
      </c>
      <c r="J34" s="22">
        <v>3.2099999999999997E-2</v>
      </c>
      <c r="K34" s="22">
        <v>6.1999999999999998E-3</v>
      </c>
      <c r="L34" s="23">
        <f t="shared" si="0"/>
        <v>1.0326207622184085</v>
      </c>
      <c r="M34" s="24" t="str">
        <f t="shared" si="1"/>
        <v>(1.02-1.046)</v>
      </c>
      <c r="N34" s="22">
        <v>4.9200000000000001E-2</v>
      </c>
      <c r="O34" s="22">
        <v>1.61E-2</v>
      </c>
      <c r="P34" s="23">
        <f t="shared" si="2"/>
        <v>1.0504304158159836</v>
      </c>
      <c r="Q34" s="24" t="str">
        <f t="shared" si="3"/>
        <v>(1.017-1.085)</v>
      </c>
      <c r="R34" s="10">
        <v>3.2000000000000002E-3</v>
      </c>
      <c r="S34" s="11">
        <v>0.99680000000000002</v>
      </c>
      <c r="T34" s="11">
        <v>0</v>
      </c>
      <c r="U34" s="13" t="str">
        <f t="shared" si="4"/>
        <v>Shared</v>
      </c>
      <c r="V34" s="29" t="s">
        <v>551</v>
      </c>
      <c r="W34" s="30" t="s">
        <v>552</v>
      </c>
      <c r="X34" s="30" t="s">
        <v>26</v>
      </c>
      <c r="Y34" s="30" t="s">
        <v>26</v>
      </c>
      <c r="Z34" s="30" t="s">
        <v>26</v>
      </c>
      <c r="AA34" s="30" t="s">
        <v>26</v>
      </c>
      <c r="AB34" s="13" t="s">
        <v>26</v>
      </c>
    </row>
    <row r="35" spans="1:28" x14ac:dyDescent="0.3">
      <c r="A35" s="18" t="s">
        <v>87</v>
      </c>
      <c r="B35" s="18" t="s">
        <v>418</v>
      </c>
      <c r="C35" s="19">
        <v>3</v>
      </c>
      <c r="D35" s="18">
        <v>188314847</v>
      </c>
      <c r="E35" s="20" t="s">
        <v>508</v>
      </c>
      <c r="F35" s="20" t="s">
        <v>507</v>
      </c>
      <c r="G35" s="17" t="s">
        <v>89</v>
      </c>
      <c r="H35" s="18" t="s">
        <v>33</v>
      </c>
      <c r="I35" s="21">
        <v>0.2</v>
      </c>
      <c r="J35" s="22">
        <v>4.0899999999999999E-2</v>
      </c>
      <c r="K35" s="22">
        <v>7.4999999999999997E-3</v>
      </c>
      <c r="L35" s="23">
        <f t="shared" si="0"/>
        <v>1.0417479255440119</v>
      </c>
      <c r="M35" s="24" t="str">
        <f t="shared" si="1"/>
        <v>(1.026-1.058)</v>
      </c>
      <c r="N35" s="22">
        <v>6.1100000000000002E-2</v>
      </c>
      <c r="O35" s="22">
        <v>1.9E-2</v>
      </c>
      <c r="P35" s="23">
        <f t="shared" si="2"/>
        <v>1.0630052093932858</v>
      </c>
      <c r="Q35" s="24" t="str">
        <f t="shared" si="3"/>
        <v>(1.024-1.104)</v>
      </c>
      <c r="R35" s="10">
        <v>1.5E-3</v>
      </c>
      <c r="S35" s="11">
        <v>0.99850000000000005</v>
      </c>
      <c r="T35" s="11">
        <v>0</v>
      </c>
      <c r="U35" s="13" t="str">
        <f t="shared" si="4"/>
        <v>Shared</v>
      </c>
      <c r="V35" s="29" t="s">
        <v>553</v>
      </c>
      <c r="W35" s="30" t="s">
        <v>554</v>
      </c>
      <c r="X35" s="30" t="s">
        <v>26</v>
      </c>
      <c r="Y35" s="30" t="s">
        <v>26</v>
      </c>
      <c r="Z35" s="30" t="s">
        <v>26</v>
      </c>
      <c r="AA35" s="30" t="s">
        <v>26</v>
      </c>
      <c r="AB35" s="13" t="s">
        <v>26</v>
      </c>
    </row>
    <row r="36" spans="1:28" x14ac:dyDescent="0.3">
      <c r="A36" s="18" t="s">
        <v>90</v>
      </c>
      <c r="B36" s="18" t="s">
        <v>91</v>
      </c>
      <c r="C36" s="19">
        <v>3</v>
      </c>
      <c r="D36" s="18">
        <v>193831619</v>
      </c>
      <c r="E36" s="20" t="s">
        <v>508</v>
      </c>
      <c r="F36" s="20" t="s">
        <v>507</v>
      </c>
      <c r="G36" s="17" t="s">
        <v>92</v>
      </c>
      <c r="H36" s="18" t="s">
        <v>33</v>
      </c>
      <c r="I36" s="21">
        <v>0.36</v>
      </c>
      <c r="J36" s="22">
        <v>3.6999999999999998E-2</v>
      </c>
      <c r="K36" s="22">
        <v>5.7999999999999996E-3</v>
      </c>
      <c r="L36" s="23">
        <f t="shared" si="0"/>
        <v>1.0376930208381572</v>
      </c>
      <c r="M36" s="24" t="str">
        <f t="shared" si="1"/>
        <v>(1.025-1.05)</v>
      </c>
      <c r="N36" s="22">
        <v>2.9100000000000001E-2</v>
      </c>
      <c r="O36" s="22">
        <v>1.4999999999999999E-2</v>
      </c>
      <c r="P36" s="23">
        <f t="shared" si="2"/>
        <v>1.0295275420818728</v>
      </c>
      <c r="Q36" s="24" t="str">
        <f t="shared" si="3"/>
        <v>(0.999-1.061)</v>
      </c>
      <c r="R36" s="10">
        <v>0.30959999999999999</v>
      </c>
      <c r="S36" s="11">
        <v>0.69040000000000001</v>
      </c>
      <c r="T36" s="11">
        <v>0</v>
      </c>
      <c r="U36" s="13" t="str">
        <f t="shared" si="4"/>
        <v>Unassigned</v>
      </c>
      <c r="V36" s="29" t="s">
        <v>509</v>
      </c>
      <c r="W36" s="30" t="s">
        <v>555</v>
      </c>
      <c r="X36" s="30" t="s">
        <v>26</v>
      </c>
      <c r="Y36" s="30" t="s">
        <v>26</v>
      </c>
      <c r="Z36" s="30" t="s">
        <v>44</v>
      </c>
      <c r="AA36" s="30" t="s">
        <v>26</v>
      </c>
      <c r="AB36" s="13" t="s">
        <v>26</v>
      </c>
    </row>
    <row r="37" spans="1:28" x14ac:dyDescent="0.3">
      <c r="A37" s="18" t="s">
        <v>90</v>
      </c>
      <c r="B37" s="18" t="s">
        <v>419</v>
      </c>
      <c r="C37" s="19">
        <v>3</v>
      </c>
      <c r="D37" s="18">
        <v>196625855</v>
      </c>
      <c r="E37" s="20" t="s">
        <v>510</v>
      </c>
      <c r="F37" s="20" t="s">
        <v>512</v>
      </c>
      <c r="G37" s="17" t="s">
        <v>94</v>
      </c>
      <c r="H37" s="18" t="s">
        <v>188</v>
      </c>
      <c r="I37" s="21">
        <v>0.05</v>
      </c>
      <c r="J37" s="22">
        <v>-7.1199999999999999E-2</v>
      </c>
      <c r="K37" s="22">
        <v>1.26E-2</v>
      </c>
      <c r="L37" s="23">
        <f t="shared" si="0"/>
        <v>0.93127561837716255</v>
      </c>
      <c r="M37" s="24" t="str">
        <f t="shared" si="1"/>
        <v>(0.908-0.955)</v>
      </c>
      <c r="N37" s="22">
        <v>-0.1028</v>
      </c>
      <c r="O37" s="22">
        <v>3.3399999999999999E-2</v>
      </c>
      <c r="P37" s="23">
        <f t="shared" si="2"/>
        <v>0.90230741691995509</v>
      </c>
      <c r="Q37" s="24" t="str">
        <f t="shared" si="3"/>
        <v>(0.845-0.964)</v>
      </c>
      <c r="R37" s="10">
        <v>4.4000000000000003E-3</v>
      </c>
      <c r="S37" s="11">
        <v>0.99560000000000004</v>
      </c>
      <c r="T37" s="11">
        <v>0</v>
      </c>
      <c r="U37" s="13" t="str">
        <f t="shared" si="4"/>
        <v>Shared</v>
      </c>
      <c r="V37" s="29" t="s">
        <v>534</v>
      </c>
      <c r="W37" s="30" t="s">
        <v>556</v>
      </c>
      <c r="X37" s="30" t="s">
        <v>26</v>
      </c>
      <c r="Y37" s="30" t="s">
        <v>26</v>
      </c>
      <c r="Z37" s="30" t="s">
        <v>26</v>
      </c>
      <c r="AA37" s="30" t="s">
        <v>44</v>
      </c>
      <c r="AB37" s="13" t="s">
        <v>26</v>
      </c>
    </row>
    <row r="38" spans="1:28" x14ac:dyDescent="0.3">
      <c r="A38" s="18" t="s">
        <v>96</v>
      </c>
      <c r="B38" s="18" t="s">
        <v>97</v>
      </c>
      <c r="C38" s="19">
        <v>4</v>
      </c>
      <c r="D38" s="18">
        <v>38797027</v>
      </c>
      <c r="E38" s="20" t="s">
        <v>507</v>
      </c>
      <c r="F38" s="20" t="s">
        <v>512</v>
      </c>
      <c r="G38" s="17" t="s">
        <v>98</v>
      </c>
      <c r="H38" s="18" t="s">
        <v>383</v>
      </c>
      <c r="I38" s="21">
        <v>0.16</v>
      </c>
      <c r="J38" s="22">
        <v>-5.0500000000000003E-2</v>
      </c>
      <c r="K38" s="22">
        <v>7.4000000000000003E-3</v>
      </c>
      <c r="L38" s="23">
        <f t="shared" si="0"/>
        <v>0.95075392867232689</v>
      </c>
      <c r="M38" s="24" t="str">
        <f t="shared" si="1"/>
        <v>(0.937-0.965)</v>
      </c>
      <c r="N38" s="22">
        <v>4.1000000000000003E-3</v>
      </c>
      <c r="O38" s="22">
        <v>1.9400000000000001E-2</v>
      </c>
      <c r="P38" s="23">
        <f t="shared" si="2"/>
        <v>1.0041084164986169</v>
      </c>
      <c r="Q38" s="24" t="str">
        <f t="shared" si="3"/>
        <v>(0.966-1.044)</v>
      </c>
      <c r="R38" s="10">
        <v>0.99990000000000001</v>
      </c>
      <c r="S38" s="11">
        <v>1E-4</v>
      </c>
      <c r="T38" s="11">
        <v>0</v>
      </c>
      <c r="U38" s="13" t="str">
        <f t="shared" si="4"/>
        <v>Asthma</v>
      </c>
      <c r="V38" s="29" t="s">
        <v>557</v>
      </c>
      <c r="W38" s="30" t="s">
        <v>558</v>
      </c>
      <c r="X38" s="30" t="s">
        <v>26</v>
      </c>
      <c r="Y38" s="30" t="s">
        <v>44</v>
      </c>
      <c r="Z38" s="30" t="s">
        <v>44</v>
      </c>
      <c r="AA38" s="30" t="s">
        <v>26</v>
      </c>
      <c r="AB38" s="13" t="s">
        <v>26</v>
      </c>
    </row>
    <row r="39" spans="1:28" x14ac:dyDescent="0.3">
      <c r="A39" s="18" t="s">
        <v>100</v>
      </c>
      <c r="B39" s="18" t="s">
        <v>101</v>
      </c>
      <c r="C39" s="19">
        <v>4</v>
      </c>
      <c r="D39" s="18">
        <v>105897896</v>
      </c>
      <c r="E39" s="20" t="s">
        <v>510</v>
      </c>
      <c r="F39" s="20" t="s">
        <v>512</v>
      </c>
      <c r="G39" s="17" t="s">
        <v>102</v>
      </c>
      <c r="H39" s="18" t="s">
        <v>559</v>
      </c>
      <c r="I39" s="21">
        <v>0.25</v>
      </c>
      <c r="J39" s="22">
        <v>5.0200000000000002E-2</v>
      </c>
      <c r="K39" s="22">
        <v>6.4000000000000003E-3</v>
      </c>
      <c r="L39" s="23">
        <f t="shared" si="0"/>
        <v>1.051481371622123</v>
      </c>
      <c r="M39" s="24" t="str">
        <f t="shared" si="1"/>
        <v>(1.038-1.065)</v>
      </c>
      <c r="N39" s="22">
        <v>1.47E-2</v>
      </c>
      <c r="O39" s="22">
        <v>1.6799999999999999E-2</v>
      </c>
      <c r="P39" s="23">
        <f t="shared" si="2"/>
        <v>1.0148085763718544</v>
      </c>
      <c r="Q39" s="24" t="str">
        <f t="shared" si="3"/>
        <v>(0.981-1.049)</v>
      </c>
      <c r="R39" s="10">
        <v>0.99639999999999995</v>
      </c>
      <c r="S39" s="11">
        <v>3.5999999999999999E-3</v>
      </c>
      <c r="T39" s="11">
        <v>0</v>
      </c>
      <c r="U39" s="13" t="str">
        <f t="shared" si="4"/>
        <v>Asthma</v>
      </c>
      <c r="V39" s="29" t="s">
        <v>560</v>
      </c>
      <c r="W39" s="30" t="s">
        <v>27</v>
      </c>
      <c r="X39" s="30" t="s">
        <v>26</v>
      </c>
      <c r="Y39" s="30" t="s">
        <v>26</v>
      </c>
      <c r="Z39" s="30" t="s">
        <v>26</v>
      </c>
      <c r="AA39" s="30" t="s">
        <v>26</v>
      </c>
      <c r="AB39" s="13" t="s">
        <v>26</v>
      </c>
    </row>
    <row r="40" spans="1:28" x14ac:dyDescent="0.3">
      <c r="A40" s="18" t="s">
        <v>104</v>
      </c>
      <c r="B40" s="18" t="s">
        <v>105</v>
      </c>
      <c r="C40" s="19">
        <v>4</v>
      </c>
      <c r="D40" s="18">
        <v>122307977</v>
      </c>
      <c r="E40" s="20" t="s">
        <v>508</v>
      </c>
      <c r="F40" s="20" t="s">
        <v>507</v>
      </c>
      <c r="G40" s="17" t="s">
        <v>106</v>
      </c>
      <c r="H40" s="18" t="s">
        <v>107</v>
      </c>
      <c r="I40" s="21">
        <v>0.31</v>
      </c>
      <c r="J40" s="22">
        <v>-4.1799999999999997E-2</v>
      </c>
      <c r="K40" s="22">
        <v>6.1000000000000004E-3</v>
      </c>
      <c r="L40" s="23">
        <f t="shared" si="0"/>
        <v>0.95906157370727319</v>
      </c>
      <c r="M40" s="24" t="str">
        <f t="shared" si="1"/>
        <v>(0.947-0.971)</v>
      </c>
      <c r="N40" s="22">
        <v>-4.7100000000000003E-2</v>
      </c>
      <c r="O40" s="22">
        <v>1.5800000000000002E-2</v>
      </c>
      <c r="P40" s="23">
        <f t="shared" si="2"/>
        <v>0.95399199362089004</v>
      </c>
      <c r="Q40" s="24" t="str">
        <f t="shared" si="3"/>
        <v>(0.924-0.984)</v>
      </c>
      <c r="R40" s="10">
        <v>1.4800000000000001E-2</v>
      </c>
      <c r="S40" s="11">
        <v>0.98519999999999996</v>
      </c>
      <c r="T40" s="11">
        <v>0</v>
      </c>
      <c r="U40" s="13" t="str">
        <f t="shared" si="4"/>
        <v>Shared</v>
      </c>
      <c r="V40" s="29" t="s">
        <v>561</v>
      </c>
      <c r="W40" s="30" t="s">
        <v>562</v>
      </c>
      <c r="X40" s="30" t="s">
        <v>44</v>
      </c>
      <c r="Y40" s="30" t="s">
        <v>44</v>
      </c>
      <c r="Z40" s="30" t="s">
        <v>26</v>
      </c>
      <c r="AA40" s="30" t="s">
        <v>26</v>
      </c>
      <c r="AB40" s="13" t="s">
        <v>26</v>
      </c>
    </row>
    <row r="41" spans="1:28" x14ac:dyDescent="0.3">
      <c r="A41" s="18" t="s">
        <v>108</v>
      </c>
      <c r="B41" s="18" t="s">
        <v>109</v>
      </c>
      <c r="C41" s="19">
        <v>4</v>
      </c>
      <c r="D41" s="18">
        <v>123755424</v>
      </c>
      <c r="E41" s="20" t="s">
        <v>508</v>
      </c>
      <c r="F41" s="20" t="s">
        <v>512</v>
      </c>
      <c r="G41" s="17" t="s">
        <v>110</v>
      </c>
      <c r="H41" s="18" t="s">
        <v>33</v>
      </c>
      <c r="I41" s="21">
        <v>0.85</v>
      </c>
      <c r="J41" s="22">
        <v>-4.5199999999999997E-2</v>
      </c>
      <c r="K41" s="22">
        <v>8.0000000000000002E-3</v>
      </c>
      <c r="L41" s="23">
        <f t="shared" si="0"/>
        <v>0.95580630145540835</v>
      </c>
      <c r="M41" s="24" t="str">
        <f t="shared" si="1"/>
        <v>(0.94-0.971)</v>
      </c>
      <c r="N41" s="22">
        <v>2.76E-2</v>
      </c>
      <c r="O41" s="22">
        <v>2.12E-2</v>
      </c>
      <c r="P41" s="23">
        <f t="shared" si="2"/>
        <v>1.0279844084083427</v>
      </c>
      <c r="Q41" s="24" t="str">
        <f t="shared" si="3"/>
        <v>(0.986-1.072)</v>
      </c>
      <c r="R41" s="10">
        <v>0.99950000000000006</v>
      </c>
      <c r="S41" s="11">
        <v>5.0000000000000001E-4</v>
      </c>
      <c r="T41" s="11">
        <v>0</v>
      </c>
      <c r="U41" s="13" t="str">
        <f t="shared" si="4"/>
        <v>Asthma</v>
      </c>
      <c r="V41" s="29" t="s">
        <v>111</v>
      </c>
      <c r="W41" s="30" t="s">
        <v>27</v>
      </c>
      <c r="X41" s="30" t="s">
        <v>26</v>
      </c>
      <c r="Y41" s="30" t="s">
        <v>26</v>
      </c>
      <c r="Z41" s="30" t="s">
        <v>26</v>
      </c>
      <c r="AA41" s="30" t="s">
        <v>26</v>
      </c>
      <c r="AB41" s="13" t="s">
        <v>26</v>
      </c>
    </row>
    <row r="42" spans="1:28" x14ac:dyDescent="0.3">
      <c r="A42" s="18" t="s">
        <v>112</v>
      </c>
      <c r="B42" s="18" t="s">
        <v>113</v>
      </c>
      <c r="C42" s="19">
        <v>4</v>
      </c>
      <c r="D42" s="18">
        <v>144513592</v>
      </c>
      <c r="E42" s="20" t="s">
        <v>512</v>
      </c>
      <c r="F42" s="20" t="s">
        <v>510</v>
      </c>
      <c r="G42" s="17" t="s">
        <v>114</v>
      </c>
      <c r="H42" s="18" t="s">
        <v>33</v>
      </c>
      <c r="I42" s="21">
        <v>0.53</v>
      </c>
      <c r="J42" s="22">
        <v>-3.5000000000000003E-2</v>
      </c>
      <c r="K42" s="22">
        <v>5.7000000000000002E-3</v>
      </c>
      <c r="L42" s="23">
        <f t="shared" si="0"/>
        <v>0.96560541625756646</v>
      </c>
      <c r="M42" s="24" t="str">
        <f t="shared" si="1"/>
        <v>(0.954-0.977)</v>
      </c>
      <c r="N42" s="22">
        <v>2.07E-2</v>
      </c>
      <c r="O42" s="22">
        <v>1.4800000000000001E-2</v>
      </c>
      <c r="P42" s="23">
        <f t="shared" si="2"/>
        <v>1.0209157309724346</v>
      </c>
      <c r="Q42" s="24" t="str">
        <f t="shared" si="3"/>
        <v>(0.991-1.051)</v>
      </c>
      <c r="R42" s="10">
        <v>0.99980000000000002</v>
      </c>
      <c r="S42" s="11">
        <v>2.0000000000000001E-4</v>
      </c>
      <c r="T42" s="11">
        <v>0</v>
      </c>
      <c r="U42" s="13" t="str">
        <f t="shared" si="4"/>
        <v>Asthma</v>
      </c>
      <c r="V42" s="29" t="s">
        <v>563</v>
      </c>
      <c r="W42" s="30" t="s">
        <v>27</v>
      </c>
      <c r="X42" s="30" t="s">
        <v>26</v>
      </c>
      <c r="Y42" s="30" t="s">
        <v>26</v>
      </c>
      <c r="Z42" s="30" t="s">
        <v>26</v>
      </c>
      <c r="AA42" s="30" t="s">
        <v>26</v>
      </c>
      <c r="AB42" s="13" t="s">
        <v>26</v>
      </c>
    </row>
    <row r="43" spans="1:28" x14ac:dyDescent="0.3">
      <c r="A43" s="18" t="s">
        <v>115</v>
      </c>
      <c r="B43" s="18" t="s">
        <v>116</v>
      </c>
      <c r="C43" s="19">
        <v>5</v>
      </c>
      <c r="D43" s="18">
        <v>14610200</v>
      </c>
      <c r="E43" s="20" t="s">
        <v>507</v>
      </c>
      <c r="F43" s="20" t="s">
        <v>510</v>
      </c>
      <c r="G43" s="17" t="s">
        <v>117</v>
      </c>
      <c r="H43" s="18" t="s">
        <v>383</v>
      </c>
      <c r="I43" s="21">
        <v>0.13</v>
      </c>
      <c r="J43" s="22">
        <v>5.7700000000000001E-2</v>
      </c>
      <c r="K43" s="22">
        <v>9.1999999999999998E-3</v>
      </c>
      <c r="L43" s="23">
        <f t="shared" si="0"/>
        <v>1.059397128893981</v>
      </c>
      <c r="M43" s="24" t="str">
        <f t="shared" si="1"/>
        <v>(1.04-1.079)</v>
      </c>
      <c r="N43" s="22">
        <v>4.5400000000000003E-2</v>
      </c>
      <c r="O43" s="22">
        <v>2.3599999999999999E-2</v>
      </c>
      <c r="P43" s="23">
        <f t="shared" si="2"/>
        <v>1.0464463547460681</v>
      </c>
      <c r="Q43" s="24" t="str">
        <f t="shared" si="3"/>
        <v>(0.999-1.096)</v>
      </c>
      <c r="R43" s="10">
        <v>0.3488</v>
      </c>
      <c r="S43" s="11">
        <v>0.6512</v>
      </c>
      <c r="T43" s="11">
        <v>0</v>
      </c>
      <c r="U43" s="13" t="str">
        <f t="shared" si="4"/>
        <v>Unassigned</v>
      </c>
      <c r="V43" s="29" t="s">
        <v>564</v>
      </c>
      <c r="W43" s="31" t="s">
        <v>565</v>
      </c>
      <c r="X43" s="30" t="s">
        <v>44</v>
      </c>
      <c r="Y43" s="30" t="s">
        <v>26</v>
      </c>
      <c r="Z43" s="30" t="s">
        <v>26</v>
      </c>
      <c r="AA43" s="30" t="s">
        <v>26</v>
      </c>
      <c r="AB43" s="13" t="s">
        <v>26</v>
      </c>
    </row>
    <row r="44" spans="1:28" x14ac:dyDescent="0.3">
      <c r="A44" s="18" t="s">
        <v>118</v>
      </c>
      <c r="B44" s="18" t="s">
        <v>325</v>
      </c>
      <c r="C44" s="19">
        <v>5</v>
      </c>
      <c r="D44" s="18">
        <v>35841347</v>
      </c>
      <c r="E44" s="20" t="s">
        <v>512</v>
      </c>
      <c r="F44" s="20" t="s">
        <v>510</v>
      </c>
      <c r="G44" s="17" t="s">
        <v>120</v>
      </c>
      <c r="H44" s="18" t="s">
        <v>25</v>
      </c>
      <c r="I44" s="21">
        <v>0.39</v>
      </c>
      <c r="J44" s="22">
        <v>-4.6399999999999997E-2</v>
      </c>
      <c r="K44" s="22">
        <v>5.7999999999999996E-3</v>
      </c>
      <c r="L44" s="23">
        <f t="shared" si="0"/>
        <v>0.95466002179900922</v>
      </c>
      <c r="M44" s="24" t="str">
        <f t="shared" si="1"/>
        <v>(0.943-0.966)</v>
      </c>
      <c r="N44" s="22">
        <v>-0.10199999999999999</v>
      </c>
      <c r="O44" s="22">
        <v>1.52E-2</v>
      </c>
      <c r="P44" s="23">
        <f t="shared" si="2"/>
        <v>0.90302955166887677</v>
      </c>
      <c r="Q44" s="24" t="str">
        <f t="shared" si="3"/>
        <v>(0.876-0.931)</v>
      </c>
      <c r="R44" s="10">
        <v>0</v>
      </c>
      <c r="S44" s="11">
        <v>1</v>
      </c>
      <c r="T44" s="11">
        <v>0</v>
      </c>
      <c r="U44" s="13" t="str">
        <f t="shared" si="4"/>
        <v>Shared</v>
      </c>
      <c r="V44" s="29" t="s">
        <v>566</v>
      </c>
      <c r="W44" s="30" t="s">
        <v>521</v>
      </c>
      <c r="X44" s="30" t="s">
        <v>26</v>
      </c>
      <c r="Y44" s="30" t="s">
        <v>26</v>
      </c>
      <c r="Z44" s="30" t="s">
        <v>26</v>
      </c>
      <c r="AA44" s="30" t="s">
        <v>44</v>
      </c>
      <c r="AB44" s="13" t="s">
        <v>26</v>
      </c>
    </row>
    <row r="45" spans="1:28" x14ac:dyDescent="0.3">
      <c r="A45" s="18" t="s">
        <v>122</v>
      </c>
      <c r="B45" s="18" t="s">
        <v>420</v>
      </c>
      <c r="C45" s="19">
        <v>5</v>
      </c>
      <c r="D45" s="18">
        <v>110407391</v>
      </c>
      <c r="E45" s="20" t="s">
        <v>508</v>
      </c>
      <c r="F45" s="20" t="s">
        <v>507</v>
      </c>
      <c r="G45" s="17" t="s">
        <v>421</v>
      </c>
      <c r="H45" s="18" t="s">
        <v>33</v>
      </c>
      <c r="I45" s="21">
        <v>0.04</v>
      </c>
      <c r="J45" s="22">
        <v>-8.5599999999999996E-2</v>
      </c>
      <c r="K45" s="22">
        <v>1.6299999999999999E-2</v>
      </c>
      <c r="L45" s="23">
        <f t="shared" si="0"/>
        <v>0.91796134232996618</v>
      </c>
      <c r="M45" s="24" t="str">
        <f t="shared" si="1"/>
        <v>(0.889-0.948)</v>
      </c>
      <c r="N45" s="22">
        <v>-0.18190000000000001</v>
      </c>
      <c r="O45" s="22">
        <v>4.2700000000000002E-2</v>
      </c>
      <c r="P45" s="23">
        <f t="shared" si="2"/>
        <v>0.83368470471792255</v>
      </c>
      <c r="Q45" s="24" t="str">
        <f t="shared" si="3"/>
        <v>(0.766-0.907)</v>
      </c>
      <c r="R45" s="10">
        <v>1E-4</v>
      </c>
      <c r="S45" s="11">
        <v>0.99990000000000001</v>
      </c>
      <c r="T45" s="11">
        <v>0</v>
      </c>
      <c r="U45" s="13" t="str">
        <f t="shared" si="4"/>
        <v>Shared</v>
      </c>
      <c r="V45" s="29" t="s">
        <v>567</v>
      </c>
      <c r="W45" s="30" t="s">
        <v>27</v>
      </c>
      <c r="X45" s="30" t="s">
        <v>26</v>
      </c>
      <c r="Y45" s="30" t="s">
        <v>26</v>
      </c>
      <c r="Z45" s="30" t="s">
        <v>26</v>
      </c>
      <c r="AA45" s="30" t="s">
        <v>26</v>
      </c>
      <c r="AB45" s="13" t="s">
        <v>26</v>
      </c>
    </row>
    <row r="46" spans="1:28" x14ac:dyDescent="0.3">
      <c r="A46" s="18" t="s">
        <v>122</v>
      </c>
      <c r="B46" s="18" t="s">
        <v>123</v>
      </c>
      <c r="C46" s="19">
        <v>5</v>
      </c>
      <c r="D46" s="18">
        <v>111066174</v>
      </c>
      <c r="E46" s="20" t="s">
        <v>508</v>
      </c>
      <c r="F46" s="20" t="s">
        <v>507</v>
      </c>
      <c r="G46" s="17" t="s">
        <v>124</v>
      </c>
      <c r="H46" s="18" t="s">
        <v>38</v>
      </c>
      <c r="I46" s="21">
        <v>0.75</v>
      </c>
      <c r="J46" s="22">
        <v>0.10489999999999999</v>
      </c>
      <c r="K46" s="22">
        <v>6.6E-3</v>
      </c>
      <c r="L46" s="23">
        <f t="shared" si="0"/>
        <v>1.1105995448480377</v>
      </c>
      <c r="M46" s="24" t="str">
        <f t="shared" si="1"/>
        <v>(1.096-1.126)</v>
      </c>
      <c r="N46" s="22">
        <v>0.2918</v>
      </c>
      <c r="O46" s="22">
        <v>1.7899999999999999E-2</v>
      </c>
      <c r="P46" s="23">
        <f t="shared" si="2"/>
        <v>1.3388352238160408</v>
      </c>
      <c r="Q46" s="24" t="str">
        <f t="shared" si="3"/>
        <v>(1.292-1.387)</v>
      </c>
      <c r="R46" s="10">
        <v>0</v>
      </c>
      <c r="S46" s="11">
        <v>1</v>
      </c>
      <c r="T46" s="11">
        <v>0</v>
      </c>
      <c r="U46" s="13" t="str">
        <f t="shared" si="4"/>
        <v>Shared</v>
      </c>
      <c r="V46" s="29" t="s">
        <v>568</v>
      </c>
      <c r="W46" s="31" t="s">
        <v>569</v>
      </c>
      <c r="X46" s="30" t="s">
        <v>26</v>
      </c>
      <c r="Y46" s="30" t="s">
        <v>44</v>
      </c>
      <c r="Z46" s="30" t="s">
        <v>44</v>
      </c>
      <c r="AA46" s="30" t="s">
        <v>26</v>
      </c>
      <c r="AB46" s="13" t="s">
        <v>44</v>
      </c>
    </row>
    <row r="47" spans="1:28" x14ac:dyDescent="0.3">
      <c r="A47" s="18" t="s">
        <v>125</v>
      </c>
      <c r="B47" s="18" t="s">
        <v>126</v>
      </c>
      <c r="C47" s="19">
        <v>5</v>
      </c>
      <c r="D47" s="18">
        <v>119355086</v>
      </c>
      <c r="E47" s="20" t="s">
        <v>507</v>
      </c>
      <c r="F47" s="20" t="s">
        <v>510</v>
      </c>
      <c r="G47" s="17" t="s">
        <v>127</v>
      </c>
      <c r="H47" s="18" t="s">
        <v>128</v>
      </c>
      <c r="I47" s="21">
        <v>0.32</v>
      </c>
      <c r="J47" s="22">
        <v>3.56E-2</v>
      </c>
      <c r="K47" s="22">
        <v>5.8999999999999999E-3</v>
      </c>
      <c r="L47" s="23">
        <f t="shared" si="0"/>
        <v>1.0362412670737384</v>
      </c>
      <c r="M47" s="24" t="str">
        <f t="shared" si="1"/>
        <v>(1.024-1.049)</v>
      </c>
      <c r="N47" s="22">
        <v>5.6500000000000002E-2</v>
      </c>
      <c r="O47" s="22">
        <v>1.52E-2</v>
      </c>
      <c r="P47" s="23">
        <f t="shared" si="2"/>
        <v>1.058126614800226</v>
      </c>
      <c r="Q47" s="24" t="str">
        <f t="shared" si="3"/>
        <v>(1.027-1.091)</v>
      </c>
      <c r="R47" s="10">
        <v>4.0000000000000002E-4</v>
      </c>
      <c r="S47" s="11">
        <v>0.99960000000000004</v>
      </c>
      <c r="T47" s="11">
        <v>0</v>
      </c>
      <c r="U47" s="13" t="str">
        <f t="shared" si="4"/>
        <v>Shared</v>
      </c>
      <c r="V47" s="29" t="s">
        <v>27</v>
      </c>
      <c r="W47" s="30" t="s">
        <v>27</v>
      </c>
      <c r="X47" s="30" t="s">
        <v>26</v>
      </c>
      <c r="Y47" s="30" t="s">
        <v>26</v>
      </c>
      <c r="Z47" s="30" t="s">
        <v>26</v>
      </c>
      <c r="AA47" s="30" t="s">
        <v>26</v>
      </c>
      <c r="AB47" s="13" t="s">
        <v>26</v>
      </c>
    </row>
    <row r="48" spans="1:28" x14ac:dyDescent="0.3">
      <c r="A48" s="18" t="s">
        <v>129</v>
      </c>
      <c r="B48" s="18" t="s">
        <v>328</v>
      </c>
      <c r="C48" s="19">
        <v>5</v>
      </c>
      <c r="D48" s="18">
        <v>131381397</v>
      </c>
      <c r="E48" s="20" t="s">
        <v>507</v>
      </c>
      <c r="F48" s="20" t="s">
        <v>508</v>
      </c>
      <c r="G48" s="17" t="s">
        <v>570</v>
      </c>
      <c r="H48" s="18" t="s">
        <v>33</v>
      </c>
      <c r="I48" s="21">
        <v>0.27</v>
      </c>
      <c r="J48" s="22">
        <v>-5.1999999999999998E-2</v>
      </c>
      <c r="K48" s="22">
        <v>6.1999999999999998E-3</v>
      </c>
      <c r="L48" s="23">
        <f t="shared" si="0"/>
        <v>0.94932886684288953</v>
      </c>
      <c r="M48" s="24" t="str">
        <f t="shared" si="1"/>
        <v>(0.937-0.961)</v>
      </c>
      <c r="N48" s="22">
        <v>-0.1479</v>
      </c>
      <c r="O48" s="22">
        <v>1.6299999999999999E-2</v>
      </c>
      <c r="P48" s="23">
        <f t="shared" si="2"/>
        <v>0.86251736236583898</v>
      </c>
      <c r="Q48" s="24" t="str">
        <f t="shared" si="3"/>
        <v>(0.835-0.891)</v>
      </c>
      <c r="R48" s="10">
        <v>0</v>
      </c>
      <c r="S48" s="11">
        <v>1</v>
      </c>
      <c r="T48" s="11">
        <v>0</v>
      </c>
      <c r="U48" s="13" t="str">
        <f t="shared" si="4"/>
        <v>Shared</v>
      </c>
      <c r="V48" s="29" t="s">
        <v>571</v>
      </c>
      <c r="W48" s="30" t="s">
        <v>27</v>
      </c>
      <c r="X48" s="30" t="s">
        <v>44</v>
      </c>
      <c r="Y48" s="30" t="s">
        <v>26</v>
      </c>
      <c r="Z48" s="30" t="s">
        <v>26</v>
      </c>
      <c r="AA48" s="30" t="s">
        <v>26</v>
      </c>
      <c r="AB48" s="13" t="s">
        <v>44</v>
      </c>
    </row>
    <row r="49" spans="1:28" x14ac:dyDescent="0.3">
      <c r="A49" s="18" t="s">
        <v>129</v>
      </c>
      <c r="B49" s="18" t="s">
        <v>422</v>
      </c>
      <c r="C49" s="19">
        <v>5</v>
      </c>
      <c r="D49" s="18">
        <v>132461855</v>
      </c>
      <c r="E49" s="20" t="s">
        <v>512</v>
      </c>
      <c r="F49" s="20" t="s">
        <v>510</v>
      </c>
      <c r="G49" s="17" t="s">
        <v>131</v>
      </c>
      <c r="H49" s="18" t="s">
        <v>95</v>
      </c>
      <c r="I49" s="21">
        <v>0.46</v>
      </c>
      <c r="J49" s="22">
        <v>7.6999999999999999E-2</v>
      </c>
      <c r="K49" s="22">
        <v>5.7000000000000002E-3</v>
      </c>
      <c r="L49" s="23">
        <f t="shared" si="0"/>
        <v>1.0800420763926004</v>
      </c>
      <c r="M49" s="24" t="str">
        <f t="shared" si="1"/>
        <v>(1.068-1.093)</v>
      </c>
      <c r="N49" s="22">
        <v>0.14349999999999999</v>
      </c>
      <c r="O49" s="22">
        <v>1.46E-2</v>
      </c>
      <c r="P49" s="23">
        <f t="shared" si="2"/>
        <v>1.1543068108071077</v>
      </c>
      <c r="Q49" s="24" t="str">
        <f t="shared" si="3"/>
        <v>(1.121-1.188)</v>
      </c>
      <c r="R49" s="10">
        <v>0</v>
      </c>
      <c r="S49" s="11">
        <v>1</v>
      </c>
      <c r="T49" s="11">
        <v>0</v>
      </c>
      <c r="U49" s="13" t="str">
        <f t="shared" si="4"/>
        <v>Shared</v>
      </c>
      <c r="V49" s="29" t="s">
        <v>572</v>
      </c>
      <c r="W49" s="30" t="s">
        <v>27</v>
      </c>
      <c r="X49" s="30" t="s">
        <v>26</v>
      </c>
      <c r="Y49" s="30" t="s">
        <v>44</v>
      </c>
      <c r="Z49" s="30" t="s">
        <v>44</v>
      </c>
      <c r="AA49" s="30" t="s">
        <v>26</v>
      </c>
      <c r="AB49" s="13" t="s">
        <v>44</v>
      </c>
    </row>
    <row r="50" spans="1:28" x14ac:dyDescent="0.3">
      <c r="A50" s="18" t="s">
        <v>129</v>
      </c>
      <c r="B50" s="18" t="s">
        <v>132</v>
      </c>
      <c r="C50" s="19">
        <v>5</v>
      </c>
      <c r="D50" s="18">
        <v>134115992</v>
      </c>
      <c r="E50" s="20" t="s">
        <v>507</v>
      </c>
      <c r="F50" s="20" t="s">
        <v>512</v>
      </c>
      <c r="G50" s="17" t="s">
        <v>133</v>
      </c>
      <c r="H50" s="18" t="s">
        <v>383</v>
      </c>
      <c r="I50" s="21">
        <v>0.1</v>
      </c>
      <c r="J50" s="22">
        <v>5.7099999999999998E-2</v>
      </c>
      <c r="K50" s="22">
        <v>9.1000000000000004E-3</v>
      </c>
      <c r="L50" s="23">
        <f t="shared" si="0"/>
        <v>1.0587616812699951</v>
      </c>
      <c r="M50" s="24" t="str">
        <f t="shared" si="1"/>
        <v>(1.04-1.078)</v>
      </c>
      <c r="N50" s="22">
        <v>0.1033</v>
      </c>
      <c r="O50" s="22">
        <v>2.3199999999999998E-2</v>
      </c>
      <c r="P50" s="23">
        <f t="shared" si="2"/>
        <v>1.1088240063858321</v>
      </c>
      <c r="Q50" s="24" t="str">
        <f t="shared" si="3"/>
        <v>(1.059-1.161)</v>
      </c>
      <c r="R50" s="10">
        <v>0</v>
      </c>
      <c r="S50" s="11">
        <v>1</v>
      </c>
      <c r="T50" s="11">
        <v>0</v>
      </c>
      <c r="U50" s="13" t="str">
        <f t="shared" si="4"/>
        <v>Shared</v>
      </c>
      <c r="V50" s="29" t="s">
        <v>567</v>
      </c>
      <c r="W50" s="30" t="s">
        <v>27</v>
      </c>
      <c r="X50" s="30" t="s">
        <v>26</v>
      </c>
      <c r="Y50" s="30" t="s">
        <v>26</v>
      </c>
      <c r="Z50" s="30" t="s">
        <v>26</v>
      </c>
      <c r="AA50" s="30" t="s">
        <v>26</v>
      </c>
      <c r="AB50" s="13" t="s">
        <v>26</v>
      </c>
    </row>
    <row r="51" spans="1:28" x14ac:dyDescent="0.3">
      <c r="A51" s="18" t="s">
        <v>134</v>
      </c>
      <c r="B51" s="18" t="s">
        <v>423</v>
      </c>
      <c r="C51" s="19">
        <v>5</v>
      </c>
      <c r="D51" s="18">
        <v>142129717</v>
      </c>
      <c r="E51" s="20" t="s">
        <v>510</v>
      </c>
      <c r="F51" s="20" t="s">
        <v>512</v>
      </c>
      <c r="G51" s="17" t="s">
        <v>331</v>
      </c>
      <c r="H51" s="18" t="s">
        <v>33</v>
      </c>
      <c r="I51" s="21">
        <v>0.28999999999999998</v>
      </c>
      <c r="J51" s="22">
        <v>-4.5100000000000001E-2</v>
      </c>
      <c r="K51" s="22">
        <v>6.1999999999999998E-3</v>
      </c>
      <c r="L51" s="23">
        <f t="shared" si="0"/>
        <v>0.95590188686474464</v>
      </c>
      <c r="M51" s="24" t="str">
        <f t="shared" si="1"/>
        <v>(0.944-0.968)</v>
      </c>
      <c r="N51" s="22">
        <v>-8.9300000000000004E-2</v>
      </c>
      <c r="O51" s="22">
        <v>1.6199999999999999E-2</v>
      </c>
      <c r="P51" s="23">
        <f t="shared" si="2"/>
        <v>0.91457116106631398</v>
      </c>
      <c r="Q51" s="24" t="str">
        <f t="shared" si="3"/>
        <v>(0.885-0.945)</v>
      </c>
      <c r="R51" s="10">
        <v>0</v>
      </c>
      <c r="S51" s="11">
        <v>1</v>
      </c>
      <c r="T51" s="11">
        <v>0</v>
      </c>
      <c r="U51" s="13" t="str">
        <f t="shared" si="4"/>
        <v>Shared</v>
      </c>
      <c r="V51" s="29" t="s">
        <v>27</v>
      </c>
      <c r="W51" s="30" t="s">
        <v>27</v>
      </c>
      <c r="X51" s="30" t="s">
        <v>26</v>
      </c>
      <c r="Y51" s="30" t="s">
        <v>26</v>
      </c>
      <c r="Z51" s="30" t="s">
        <v>26</v>
      </c>
      <c r="AA51" s="30" t="s">
        <v>26</v>
      </c>
      <c r="AB51" s="13" t="s">
        <v>26</v>
      </c>
    </row>
    <row r="52" spans="1:28" x14ac:dyDescent="0.3">
      <c r="A52" s="18" t="s">
        <v>137</v>
      </c>
      <c r="B52" s="18" t="s">
        <v>424</v>
      </c>
      <c r="C52" s="19">
        <v>5</v>
      </c>
      <c r="D52" s="18">
        <v>148476959</v>
      </c>
      <c r="E52" s="20" t="s">
        <v>510</v>
      </c>
      <c r="F52" s="20" t="s">
        <v>512</v>
      </c>
      <c r="G52" s="17" t="s">
        <v>139</v>
      </c>
      <c r="H52" s="18" t="s">
        <v>33</v>
      </c>
      <c r="I52" s="21">
        <v>0.42</v>
      </c>
      <c r="J52" s="22">
        <v>-4.3400000000000001E-2</v>
      </c>
      <c r="K52" s="22">
        <v>5.7000000000000002E-3</v>
      </c>
      <c r="L52" s="23">
        <f t="shared" si="0"/>
        <v>0.95752830213369833</v>
      </c>
      <c r="M52" s="24" t="str">
        <f t="shared" si="1"/>
        <v>(0.946-0.969)</v>
      </c>
      <c r="N52" s="22">
        <v>-2.81E-2</v>
      </c>
      <c r="O52" s="22">
        <v>1.4800000000000001E-2</v>
      </c>
      <c r="P52" s="23">
        <f t="shared" si="2"/>
        <v>0.97229113282634649</v>
      </c>
      <c r="Q52" s="24" t="str">
        <f t="shared" si="3"/>
        <v>(0.944-1.001)</v>
      </c>
      <c r="R52" s="10">
        <v>0.73199999999999998</v>
      </c>
      <c r="S52" s="11">
        <v>0.26800000000000002</v>
      </c>
      <c r="T52" s="11">
        <v>0</v>
      </c>
      <c r="U52" s="13" t="str">
        <f t="shared" si="4"/>
        <v>Unassigned</v>
      </c>
      <c r="V52" s="29" t="s">
        <v>573</v>
      </c>
      <c r="W52" s="30" t="s">
        <v>27</v>
      </c>
      <c r="X52" s="30" t="s">
        <v>26</v>
      </c>
      <c r="Y52" s="30" t="s">
        <v>26</v>
      </c>
      <c r="Z52" s="30" t="s">
        <v>26</v>
      </c>
      <c r="AA52" s="30" t="s">
        <v>26</v>
      </c>
      <c r="AB52" s="13" t="s">
        <v>26</v>
      </c>
    </row>
    <row r="53" spans="1:28" x14ac:dyDescent="0.3">
      <c r="A53" s="18" t="s">
        <v>574</v>
      </c>
      <c r="B53" s="18" t="s">
        <v>425</v>
      </c>
      <c r="C53" s="19">
        <v>5</v>
      </c>
      <c r="D53" s="18">
        <v>160491328</v>
      </c>
      <c r="E53" s="20" t="s">
        <v>507</v>
      </c>
      <c r="F53" s="20" t="s">
        <v>508</v>
      </c>
      <c r="G53" s="17" t="s">
        <v>426</v>
      </c>
      <c r="H53" s="18" t="s">
        <v>77</v>
      </c>
      <c r="I53" s="21">
        <v>0.26</v>
      </c>
      <c r="J53" s="22">
        <v>-3.1800000000000002E-2</v>
      </c>
      <c r="K53" s="22">
        <v>6.4000000000000003E-3</v>
      </c>
      <c r="L53" s="23">
        <f t="shared" si="0"/>
        <v>0.96870030276703645</v>
      </c>
      <c r="M53" s="24" t="str">
        <f t="shared" si="1"/>
        <v>(0.956-0.981)</v>
      </c>
      <c r="N53" s="22">
        <v>-7.5999999999999998E-2</v>
      </c>
      <c r="O53" s="22">
        <v>1.6799999999999999E-2</v>
      </c>
      <c r="P53" s="23">
        <f t="shared" si="2"/>
        <v>0.92681620655938224</v>
      </c>
      <c r="Q53" s="24" t="str">
        <f t="shared" si="3"/>
        <v>(0.896-0.958)</v>
      </c>
      <c r="R53" s="10">
        <v>0</v>
      </c>
      <c r="S53" s="11">
        <v>1</v>
      </c>
      <c r="T53" s="11">
        <v>0</v>
      </c>
      <c r="U53" s="13" t="str">
        <f t="shared" si="4"/>
        <v>Shared</v>
      </c>
      <c r="V53" s="29" t="s">
        <v>27</v>
      </c>
      <c r="W53" s="30" t="s">
        <v>27</v>
      </c>
      <c r="X53" s="30" t="s">
        <v>26</v>
      </c>
      <c r="Y53" s="30" t="s">
        <v>26</v>
      </c>
      <c r="Z53" s="30" t="s">
        <v>26</v>
      </c>
      <c r="AA53" s="30" t="s">
        <v>26</v>
      </c>
      <c r="AB53" s="13" t="s">
        <v>26</v>
      </c>
    </row>
    <row r="54" spans="1:28" x14ac:dyDescent="0.3">
      <c r="A54" s="18" t="s">
        <v>332</v>
      </c>
      <c r="B54" s="18" t="s">
        <v>427</v>
      </c>
      <c r="C54" s="19">
        <v>6</v>
      </c>
      <c r="D54" s="18">
        <v>245096</v>
      </c>
      <c r="E54" s="20" t="s">
        <v>508</v>
      </c>
      <c r="F54" s="20" t="s">
        <v>507</v>
      </c>
      <c r="G54" s="17" t="s">
        <v>428</v>
      </c>
      <c r="H54" s="18" t="s">
        <v>188</v>
      </c>
      <c r="I54" s="21">
        <v>7.0000000000000007E-2</v>
      </c>
      <c r="J54" s="22">
        <v>-5.0599999999999999E-2</v>
      </c>
      <c r="K54" s="22">
        <v>1.0699999999999999E-2</v>
      </c>
      <c r="L54" s="23">
        <f t="shared" si="0"/>
        <v>0.95065885803307082</v>
      </c>
      <c r="M54" s="24" t="str">
        <f t="shared" si="1"/>
        <v>(0.93-0.971)</v>
      </c>
      <c r="N54" s="22">
        <v>-0.15679999999999999</v>
      </c>
      <c r="O54" s="22">
        <v>2.9000000000000001E-2</v>
      </c>
      <c r="P54" s="23">
        <f t="shared" si="2"/>
        <v>0.85487501672466948</v>
      </c>
      <c r="Q54" s="24" t="str">
        <f t="shared" si="3"/>
        <v>(0.807-0.905)</v>
      </c>
      <c r="R54" s="10">
        <v>0</v>
      </c>
      <c r="S54" s="11">
        <v>1</v>
      </c>
      <c r="T54" s="11">
        <v>0</v>
      </c>
      <c r="U54" s="13" t="str">
        <f t="shared" si="4"/>
        <v>Shared</v>
      </c>
      <c r="V54" s="29" t="s">
        <v>27</v>
      </c>
      <c r="W54" s="30" t="s">
        <v>27</v>
      </c>
      <c r="X54" s="30" t="s">
        <v>26</v>
      </c>
      <c r="Y54" s="30" t="s">
        <v>26</v>
      </c>
      <c r="Z54" s="30" t="s">
        <v>26</v>
      </c>
      <c r="AA54" s="30" t="s">
        <v>26</v>
      </c>
      <c r="AB54" s="13" t="s">
        <v>26</v>
      </c>
    </row>
    <row r="55" spans="1:28" x14ac:dyDescent="0.3">
      <c r="A55" s="18" t="s">
        <v>332</v>
      </c>
      <c r="B55" s="18" t="s">
        <v>333</v>
      </c>
      <c r="C55" s="19">
        <v>6</v>
      </c>
      <c r="D55" s="18">
        <v>410417</v>
      </c>
      <c r="E55" s="20" t="s">
        <v>512</v>
      </c>
      <c r="F55" s="20" t="s">
        <v>510</v>
      </c>
      <c r="G55" s="17" t="s">
        <v>334</v>
      </c>
      <c r="H55" s="18" t="s">
        <v>320</v>
      </c>
      <c r="I55" s="21">
        <v>0.47</v>
      </c>
      <c r="J55" s="22">
        <v>1.5800000000000002E-2</v>
      </c>
      <c r="K55" s="22">
        <v>5.5999999999999999E-3</v>
      </c>
      <c r="L55" s="23">
        <f t="shared" si="0"/>
        <v>1.0159254799902326</v>
      </c>
      <c r="M55" s="24" t="str">
        <f t="shared" si="1"/>
        <v>(1.004-1.028)</v>
      </c>
      <c r="N55" s="22">
        <v>0.10730000000000001</v>
      </c>
      <c r="O55" s="22">
        <v>1.46E-2</v>
      </c>
      <c r="P55" s="23">
        <f t="shared" si="2"/>
        <v>1.1132681848427195</v>
      </c>
      <c r="Q55" s="24" t="str">
        <f t="shared" si="3"/>
        <v>(1.081-1.146)</v>
      </c>
      <c r="R55" s="10">
        <v>0</v>
      </c>
      <c r="S55" s="11">
        <v>1.34E-2</v>
      </c>
      <c r="T55" s="11">
        <v>0.98660000000000003</v>
      </c>
      <c r="U55" s="13" t="str">
        <f t="shared" si="4"/>
        <v>CRSwNP</v>
      </c>
      <c r="V55" s="29" t="s">
        <v>575</v>
      </c>
      <c r="W55" s="30" t="s">
        <v>576</v>
      </c>
      <c r="X55" s="30" t="s">
        <v>26</v>
      </c>
      <c r="Y55" s="30" t="s">
        <v>26</v>
      </c>
      <c r="Z55" s="30" t="e">
        <f>NA()</f>
        <v>#N/A</v>
      </c>
      <c r="AA55" s="30" t="s">
        <v>44</v>
      </c>
      <c r="AB55" s="13" t="e">
        <f>NA()</f>
        <v>#N/A</v>
      </c>
    </row>
    <row r="56" spans="1:28" x14ac:dyDescent="0.3">
      <c r="A56" s="18" t="s">
        <v>140</v>
      </c>
      <c r="B56" s="18" t="s">
        <v>141</v>
      </c>
      <c r="C56" s="19">
        <v>6</v>
      </c>
      <c r="D56" s="18">
        <v>22520826</v>
      </c>
      <c r="E56" s="20" t="s">
        <v>508</v>
      </c>
      <c r="F56" s="20" t="s">
        <v>507</v>
      </c>
      <c r="G56" s="17" t="s">
        <v>142</v>
      </c>
      <c r="H56" s="18" t="s">
        <v>188</v>
      </c>
      <c r="I56" s="21">
        <v>0.33</v>
      </c>
      <c r="J56" s="22">
        <v>-3.4700000000000002E-2</v>
      </c>
      <c r="K56" s="22">
        <v>6.1999999999999998E-3</v>
      </c>
      <c r="L56" s="23">
        <f t="shared" si="0"/>
        <v>0.96589514133903298</v>
      </c>
      <c r="M56" s="24" t="str">
        <f t="shared" si="1"/>
        <v>(0.954-0.978)</v>
      </c>
      <c r="N56" s="22">
        <v>-4.1300000000000003E-2</v>
      </c>
      <c r="O56" s="22">
        <v>1.6E-2</v>
      </c>
      <c r="P56" s="23">
        <f t="shared" si="2"/>
        <v>0.95954122439680656</v>
      </c>
      <c r="Q56" s="24" t="str">
        <f t="shared" si="3"/>
        <v>(0.929-0.991)</v>
      </c>
      <c r="R56" s="10">
        <v>2.3099999999999999E-2</v>
      </c>
      <c r="S56" s="11">
        <v>0.97689999999999999</v>
      </c>
      <c r="T56" s="11">
        <v>0</v>
      </c>
      <c r="U56" s="13" t="str">
        <f t="shared" si="4"/>
        <v>Shared</v>
      </c>
      <c r="V56" s="29" t="s">
        <v>27</v>
      </c>
      <c r="W56" s="30" t="s">
        <v>27</v>
      </c>
      <c r="X56" s="30" t="s">
        <v>26</v>
      </c>
      <c r="Y56" s="30" t="s">
        <v>26</v>
      </c>
      <c r="Z56" s="30" t="s">
        <v>26</v>
      </c>
      <c r="AA56" s="30" t="s">
        <v>26</v>
      </c>
      <c r="AB56" s="13" t="s">
        <v>26</v>
      </c>
    </row>
    <row r="57" spans="1:28" x14ac:dyDescent="0.3">
      <c r="A57" s="18" t="s">
        <v>143</v>
      </c>
      <c r="B57" s="18" t="s">
        <v>429</v>
      </c>
      <c r="C57" s="19">
        <v>6</v>
      </c>
      <c r="D57" s="18">
        <v>32647681</v>
      </c>
      <c r="E57" s="20" t="s">
        <v>510</v>
      </c>
      <c r="F57" s="20" t="s">
        <v>512</v>
      </c>
      <c r="G57" s="17" t="s">
        <v>145</v>
      </c>
      <c r="H57" s="18" t="s">
        <v>77</v>
      </c>
      <c r="I57" s="21">
        <v>0.53</v>
      </c>
      <c r="J57" s="22">
        <v>0.1171</v>
      </c>
      <c r="K57" s="22">
        <v>5.7000000000000002E-3</v>
      </c>
      <c r="L57" s="23">
        <f t="shared" si="0"/>
        <v>1.1242318472542905</v>
      </c>
      <c r="M57" s="24" t="str">
        <f t="shared" si="1"/>
        <v>(1.111-1.137)</v>
      </c>
      <c r="N57" s="22">
        <v>0.1759</v>
      </c>
      <c r="O57" s="22">
        <v>1.4800000000000001E-2</v>
      </c>
      <c r="P57" s="23">
        <f t="shared" si="2"/>
        <v>1.1923188208067959</v>
      </c>
      <c r="Q57" s="24" t="str">
        <f t="shared" si="3"/>
        <v>(1.158-1.228)</v>
      </c>
      <c r="R57" s="10">
        <v>0</v>
      </c>
      <c r="S57" s="11">
        <v>1</v>
      </c>
      <c r="T57" s="11">
        <v>0</v>
      </c>
      <c r="U57" s="13" t="str">
        <f t="shared" si="4"/>
        <v>Shared</v>
      </c>
      <c r="V57" s="29" t="e">
        <f>NA()</f>
        <v>#N/A</v>
      </c>
      <c r="W57" s="30" t="e">
        <f>NA()</f>
        <v>#N/A</v>
      </c>
      <c r="X57" s="30" t="e">
        <f>NA()</f>
        <v>#N/A</v>
      </c>
      <c r="Y57" s="30" t="e">
        <f>NA()</f>
        <v>#N/A</v>
      </c>
      <c r="Z57" s="30" t="e">
        <f>NA()</f>
        <v>#N/A</v>
      </c>
      <c r="AA57" s="30" t="e">
        <f>NA()</f>
        <v>#N/A</v>
      </c>
      <c r="AB57" s="13" t="e">
        <f>NA()</f>
        <v>#N/A</v>
      </c>
    </row>
    <row r="58" spans="1:28" x14ac:dyDescent="0.3">
      <c r="A58" s="18" t="s">
        <v>146</v>
      </c>
      <c r="B58" s="18" t="s">
        <v>147</v>
      </c>
      <c r="C58" s="19">
        <v>6</v>
      </c>
      <c r="D58" s="18">
        <v>35152114</v>
      </c>
      <c r="E58" s="20" t="s">
        <v>512</v>
      </c>
      <c r="F58" s="20" t="s">
        <v>510</v>
      </c>
      <c r="G58" s="17" t="s">
        <v>148</v>
      </c>
      <c r="H58" s="18" t="s">
        <v>38</v>
      </c>
      <c r="I58" s="21">
        <v>4.9000000000000002E-2</v>
      </c>
      <c r="J58" s="22">
        <v>6.1400000000000003E-2</v>
      </c>
      <c r="K58" s="22">
        <v>1.0699999999999999E-2</v>
      </c>
      <c r="L58" s="23">
        <f t="shared" si="0"/>
        <v>1.063324158796122</v>
      </c>
      <c r="M58" s="24" t="str">
        <f t="shared" si="1"/>
        <v>(1.041-1.086)</v>
      </c>
      <c r="N58" s="22">
        <v>5.74E-2</v>
      </c>
      <c r="O58" s="22">
        <v>2.86E-2</v>
      </c>
      <c r="P58" s="23">
        <f t="shared" si="2"/>
        <v>1.0590793574234165</v>
      </c>
      <c r="Q58" s="24" t="str">
        <f t="shared" si="3"/>
        <v>(1.001-1.121)</v>
      </c>
      <c r="R58" s="10">
        <v>0.14849999999999999</v>
      </c>
      <c r="S58" s="11">
        <v>0.85150000000000003</v>
      </c>
      <c r="T58" s="11">
        <v>0</v>
      </c>
      <c r="U58" s="13" t="str">
        <f t="shared" si="4"/>
        <v>Unassigned</v>
      </c>
      <c r="V58" s="29" t="s">
        <v>577</v>
      </c>
      <c r="W58" s="30" t="s">
        <v>27</v>
      </c>
      <c r="X58" s="30" t="s">
        <v>26</v>
      </c>
      <c r="Y58" s="30" t="s">
        <v>26</v>
      </c>
      <c r="Z58" s="30" t="s">
        <v>26</v>
      </c>
      <c r="AA58" s="30" t="s">
        <v>26</v>
      </c>
      <c r="AB58" s="13" t="s">
        <v>26</v>
      </c>
    </row>
    <row r="59" spans="1:28" x14ac:dyDescent="0.3">
      <c r="A59" s="18" t="s">
        <v>149</v>
      </c>
      <c r="B59" s="18" t="s">
        <v>430</v>
      </c>
      <c r="C59" s="19">
        <v>6</v>
      </c>
      <c r="D59" s="18">
        <v>63620660</v>
      </c>
      <c r="E59" s="20" t="s">
        <v>510</v>
      </c>
      <c r="F59" s="20" t="s">
        <v>507</v>
      </c>
      <c r="G59" s="17" t="s">
        <v>431</v>
      </c>
      <c r="H59" s="18" t="s">
        <v>38</v>
      </c>
      <c r="I59" s="21">
        <v>0.27</v>
      </c>
      <c r="J59" s="22">
        <v>-3.3000000000000002E-2</v>
      </c>
      <c r="K59" s="22">
        <v>6.1999999999999998E-3</v>
      </c>
      <c r="L59" s="23">
        <f t="shared" si="0"/>
        <v>0.96753855958903201</v>
      </c>
      <c r="M59" s="24" t="str">
        <f t="shared" si="1"/>
        <v>(0.955-0.98)</v>
      </c>
      <c r="N59" s="22">
        <v>-2.75E-2</v>
      </c>
      <c r="O59" s="22">
        <v>1.61E-2</v>
      </c>
      <c r="P59" s="23">
        <f t="shared" si="2"/>
        <v>0.972874682553454</v>
      </c>
      <c r="Q59" s="24" t="str">
        <f t="shared" si="3"/>
        <v>(0.942-1.005)</v>
      </c>
      <c r="R59" s="10">
        <v>0.21870000000000001</v>
      </c>
      <c r="S59" s="11">
        <v>0.78129999999999999</v>
      </c>
      <c r="T59" s="11">
        <v>0</v>
      </c>
      <c r="U59" s="13" t="str">
        <f t="shared" si="4"/>
        <v>Unassigned</v>
      </c>
      <c r="V59" s="29" t="s">
        <v>27</v>
      </c>
      <c r="W59" s="30" t="s">
        <v>27</v>
      </c>
      <c r="X59" s="30" t="s">
        <v>26</v>
      </c>
      <c r="Y59" s="30" t="s">
        <v>26</v>
      </c>
      <c r="Z59" s="30" t="s">
        <v>26</v>
      </c>
      <c r="AA59" s="30" t="s">
        <v>26</v>
      </c>
      <c r="AB59" s="13" t="s">
        <v>26</v>
      </c>
    </row>
    <row r="60" spans="1:28" x14ac:dyDescent="0.3">
      <c r="A60" s="18" t="s">
        <v>152</v>
      </c>
      <c r="B60" s="18" t="s">
        <v>153</v>
      </c>
      <c r="C60" s="19">
        <v>6</v>
      </c>
      <c r="D60" s="18">
        <v>90296508</v>
      </c>
      <c r="E60" s="20" t="s">
        <v>510</v>
      </c>
      <c r="F60" s="20" t="s">
        <v>512</v>
      </c>
      <c r="G60" s="17" t="s">
        <v>154</v>
      </c>
      <c r="H60" s="18" t="s">
        <v>128</v>
      </c>
      <c r="I60" s="21">
        <v>0.24</v>
      </c>
      <c r="J60" s="22">
        <v>-6.5799999999999997E-2</v>
      </c>
      <c r="K60" s="22">
        <v>6.3E-3</v>
      </c>
      <c r="L60" s="23">
        <f t="shared" si="0"/>
        <v>0.93631810918834268</v>
      </c>
      <c r="M60" s="24" t="str">
        <f t="shared" si="1"/>
        <v>(0.924-0.948)</v>
      </c>
      <c r="N60" s="22">
        <v>-0.14169999999999999</v>
      </c>
      <c r="O60" s="22">
        <v>1.67E-2</v>
      </c>
      <c r="P60" s="23">
        <f t="shared" si="2"/>
        <v>0.86788158190972098</v>
      </c>
      <c r="Q60" s="24" t="str">
        <f t="shared" si="3"/>
        <v>(0.839-0.897)</v>
      </c>
      <c r="R60" s="10">
        <v>0</v>
      </c>
      <c r="S60" s="11">
        <v>1</v>
      </c>
      <c r="T60" s="11">
        <v>0</v>
      </c>
      <c r="U60" s="13" t="str">
        <f t="shared" si="4"/>
        <v>Shared</v>
      </c>
      <c r="V60" s="29" t="s">
        <v>578</v>
      </c>
      <c r="W60" s="30" t="s">
        <v>579</v>
      </c>
      <c r="X60" s="30" t="s">
        <v>44</v>
      </c>
      <c r="Y60" s="30" t="s">
        <v>44</v>
      </c>
      <c r="Z60" s="30" t="s">
        <v>26</v>
      </c>
      <c r="AA60" s="30" t="s">
        <v>44</v>
      </c>
      <c r="AB60" s="13" t="s">
        <v>44</v>
      </c>
    </row>
    <row r="61" spans="1:28" x14ac:dyDescent="0.3">
      <c r="A61" s="18" t="s">
        <v>155</v>
      </c>
      <c r="B61" s="18" t="s">
        <v>156</v>
      </c>
      <c r="C61" s="19">
        <v>6</v>
      </c>
      <c r="D61" s="18">
        <v>143546269</v>
      </c>
      <c r="E61" s="20" t="s">
        <v>507</v>
      </c>
      <c r="F61" s="20" t="s">
        <v>508</v>
      </c>
      <c r="G61" s="17" t="s">
        <v>157</v>
      </c>
      <c r="H61" s="18" t="s">
        <v>33</v>
      </c>
      <c r="I61" s="21">
        <v>6.2E-2</v>
      </c>
      <c r="J61" s="22">
        <v>6.2700000000000006E-2</v>
      </c>
      <c r="K61" s="22">
        <v>1.11E-2</v>
      </c>
      <c r="L61" s="23">
        <f t="shared" si="0"/>
        <v>1.0647073791009516</v>
      </c>
      <c r="M61" s="24" t="str">
        <f t="shared" si="1"/>
        <v>(1.041-1.089)</v>
      </c>
      <c r="N61" s="22">
        <v>0.12909999999999999</v>
      </c>
      <c r="O61" s="22">
        <v>2.8299999999999999E-2</v>
      </c>
      <c r="P61" s="23">
        <f t="shared" si="2"/>
        <v>1.1378038988667885</v>
      </c>
      <c r="Q61" s="24" t="str">
        <f t="shared" si="3"/>
        <v>(1.076-1.203)</v>
      </c>
      <c r="R61" s="10">
        <v>1E-4</v>
      </c>
      <c r="S61" s="11">
        <v>0.99990000000000001</v>
      </c>
      <c r="T61" s="11">
        <v>0</v>
      </c>
      <c r="U61" s="13" t="str">
        <f t="shared" si="4"/>
        <v>Shared</v>
      </c>
      <c r="V61" s="29" t="s">
        <v>580</v>
      </c>
      <c r="W61" s="30" t="s">
        <v>27</v>
      </c>
      <c r="X61" s="30" t="s">
        <v>26</v>
      </c>
      <c r="Y61" s="30" t="s">
        <v>26</v>
      </c>
      <c r="Z61" s="30" t="s">
        <v>26</v>
      </c>
      <c r="AA61" s="30" t="s">
        <v>26</v>
      </c>
      <c r="AB61" s="13" t="s">
        <v>26</v>
      </c>
    </row>
    <row r="62" spans="1:28" x14ac:dyDescent="0.3">
      <c r="A62" s="18" t="s">
        <v>158</v>
      </c>
      <c r="B62" s="18" t="s">
        <v>159</v>
      </c>
      <c r="C62" s="19">
        <v>7</v>
      </c>
      <c r="D62" s="18">
        <v>20401442</v>
      </c>
      <c r="E62" s="20" t="s">
        <v>512</v>
      </c>
      <c r="F62" s="20" t="s">
        <v>510</v>
      </c>
      <c r="G62" s="17" t="s">
        <v>160</v>
      </c>
      <c r="H62" s="18" t="s">
        <v>33</v>
      </c>
      <c r="I62" s="21">
        <v>0.32</v>
      </c>
      <c r="J62" s="22">
        <v>-4.0399999999999998E-2</v>
      </c>
      <c r="K62" s="22">
        <v>6.1999999999999998E-3</v>
      </c>
      <c r="L62" s="23">
        <f t="shared" si="0"/>
        <v>0.96040520022956999</v>
      </c>
      <c r="M62" s="24" t="str">
        <f t="shared" si="1"/>
        <v>(0.948-0.973)</v>
      </c>
      <c r="N62" s="22">
        <v>-2.07E-2</v>
      </c>
      <c r="O62" s="22">
        <v>1.6E-2</v>
      </c>
      <c r="P62" s="23">
        <f t="shared" si="2"/>
        <v>0.9795127743280907</v>
      </c>
      <c r="Q62" s="24" t="str">
        <f t="shared" si="3"/>
        <v>(0.949-1.011)</v>
      </c>
      <c r="R62" s="10">
        <v>0.84789999999999999</v>
      </c>
      <c r="S62" s="11">
        <v>0.15210000000000001</v>
      </c>
      <c r="T62" s="11">
        <v>0</v>
      </c>
      <c r="U62" s="13" t="str">
        <f t="shared" si="4"/>
        <v>Unassigned</v>
      </c>
      <c r="V62" s="29" t="s">
        <v>553</v>
      </c>
      <c r="W62" s="30" t="s">
        <v>27</v>
      </c>
      <c r="X62" s="30" t="s">
        <v>26</v>
      </c>
      <c r="Y62" s="30" t="s">
        <v>26</v>
      </c>
      <c r="Z62" s="30" t="s">
        <v>26</v>
      </c>
      <c r="AA62" s="30" t="s">
        <v>26</v>
      </c>
      <c r="AB62" s="13" t="s">
        <v>26</v>
      </c>
    </row>
    <row r="63" spans="1:28" x14ac:dyDescent="0.3">
      <c r="A63" s="18" t="s">
        <v>161</v>
      </c>
      <c r="B63" s="18" t="s">
        <v>162</v>
      </c>
      <c r="C63" s="19">
        <v>7</v>
      </c>
      <c r="D63" s="18">
        <v>22727814</v>
      </c>
      <c r="E63" s="20" t="s">
        <v>512</v>
      </c>
      <c r="F63" s="20" t="s">
        <v>510</v>
      </c>
      <c r="G63" s="17" t="s">
        <v>163</v>
      </c>
      <c r="H63" s="18" t="s">
        <v>33</v>
      </c>
      <c r="I63" s="21">
        <v>0.47</v>
      </c>
      <c r="J63" s="22">
        <v>3.1399999999999997E-2</v>
      </c>
      <c r="K63" s="22">
        <v>5.5999999999999999E-3</v>
      </c>
      <c r="L63" s="23">
        <f t="shared" si="0"/>
        <v>1.0318981806179213</v>
      </c>
      <c r="M63" s="24" t="str">
        <f t="shared" si="1"/>
        <v>(1.02-1.044)</v>
      </c>
      <c r="N63" s="22">
        <v>3.1899999999999998E-2</v>
      </c>
      <c r="O63" s="22">
        <v>1.47E-2</v>
      </c>
      <c r="P63" s="23">
        <f t="shared" si="2"/>
        <v>1.0324142587170033</v>
      </c>
      <c r="Q63" s="24" t="str">
        <f t="shared" si="3"/>
        <v>(1.003-1.063)</v>
      </c>
      <c r="R63" s="10">
        <v>7.5399999999999995E-2</v>
      </c>
      <c r="S63" s="11">
        <v>0.92459999999999998</v>
      </c>
      <c r="T63" s="11">
        <v>0</v>
      </c>
      <c r="U63" s="13" t="str">
        <f t="shared" si="4"/>
        <v>Shared</v>
      </c>
      <c r="V63" s="29" t="s">
        <v>581</v>
      </c>
      <c r="W63" s="30" t="s">
        <v>582</v>
      </c>
      <c r="X63" s="30" t="s">
        <v>26</v>
      </c>
      <c r="Y63" s="30" t="s">
        <v>26</v>
      </c>
      <c r="Z63" s="30" t="s">
        <v>26</v>
      </c>
      <c r="AA63" s="30" t="s">
        <v>26</v>
      </c>
      <c r="AB63" s="13" t="s">
        <v>26</v>
      </c>
    </row>
    <row r="64" spans="1:28" x14ac:dyDescent="0.3">
      <c r="A64" s="18" t="s">
        <v>338</v>
      </c>
      <c r="B64" s="18" t="s">
        <v>339</v>
      </c>
      <c r="C64" s="19">
        <v>7</v>
      </c>
      <c r="D64" s="18">
        <v>28123055</v>
      </c>
      <c r="E64" s="20" t="s">
        <v>507</v>
      </c>
      <c r="F64" s="20" t="s">
        <v>508</v>
      </c>
      <c r="G64" s="17" t="s">
        <v>340</v>
      </c>
      <c r="H64" s="18" t="s">
        <v>33</v>
      </c>
      <c r="I64" s="21">
        <v>0.49</v>
      </c>
      <c r="J64" s="22">
        <v>-2.52E-2</v>
      </c>
      <c r="K64" s="22">
        <v>5.5999999999999999E-3</v>
      </c>
      <c r="L64" s="23">
        <f t="shared" si="0"/>
        <v>0.97511486955082494</v>
      </c>
      <c r="M64" s="24" t="str">
        <f t="shared" si="1"/>
        <v>(0.964-0.986)</v>
      </c>
      <c r="N64" s="22">
        <v>-8.3699999999999997E-2</v>
      </c>
      <c r="O64" s="22">
        <v>1.46E-2</v>
      </c>
      <c r="P64" s="23">
        <f t="shared" si="2"/>
        <v>0.91970712685049749</v>
      </c>
      <c r="Q64" s="24" t="str">
        <f t="shared" si="3"/>
        <v>(0.893-0.947)</v>
      </c>
      <c r="R64" s="10">
        <v>0</v>
      </c>
      <c r="S64" s="11">
        <v>0.99909999999999999</v>
      </c>
      <c r="T64" s="11">
        <v>8.9999999999999998E-4</v>
      </c>
      <c r="U64" s="13" t="str">
        <f t="shared" si="4"/>
        <v>Shared</v>
      </c>
      <c r="V64" s="29" t="s">
        <v>553</v>
      </c>
      <c r="W64" s="30" t="s">
        <v>27</v>
      </c>
      <c r="X64" s="30" t="s">
        <v>26</v>
      </c>
      <c r="Y64" s="30" t="s">
        <v>26</v>
      </c>
      <c r="Z64" s="30" t="s">
        <v>26</v>
      </c>
      <c r="AA64" s="30" t="s">
        <v>26</v>
      </c>
      <c r="AB64" s="13" t="s">
        <v>26</v>
      </c>
    </row>
    <row r="65" spans="1:28" x14ac:dyDescent="0.3">
      <c r="A65" s="18" t="s">
        <v>583</v>
      </c>
      <c r="B65" s="18" t="s">
        <v>432</v>
      </c>
      <c r="C65" s="19">
        <v>7</v>
      </c>
      <c r="D65" s="18">
        <v>82887214</v>
      </c>
      <c r="E65" s="20" t="s">
        <v>508</v>
      </c>
      <c r="F65" s="20" t="s">
        <v>507</v>
      </c>
      <c r="G65" s="17" t="s">
        <v>433</v>
      </c>
      <c r="H65" s="18" t="s">
        <v>33</v>
      </c>
      <c r="I65" s="21">
        <v>0.5</v>
      </c>
      <c r="J65" s="22">
        <v>2.69E-2</v>
      </c>
      <c r="K65" s="22">
        <v>5.5999999999999999E-3</v>
      </c>
      <c r="L65" s="23">
        <f t="shared" si="0"/>
        <v>1.0272650711198807</v>
      </c>
      <c r="M65" s="24" t="str">
        <f t="shared" si="1"/>
        <v>(1.016-1.039)</v>
      </c>
      <c r="N65" s="22">
        <v>3.4099999999999998E-2</v>
      </c>
      <c r="O65" s="22">
        <v>1.46E-2</v>
      </c>
      <c r="P65" s="23">
        <f t="shared" si="2"/>
        <v>1.0346880703618861</v>
      </c>
      <c r="Q65" s="24" t="str">
        <f t="shared" si="3"/>
        <v>(1.005-1.065)</v>
      </c>
      <c r="R65" s="10">
        <v>3.3700000000000001E-2</v>
      </c>
      <c r="S65" s="11">
        <v>0.96630000000000005</v>
      </c>
      <c r="T65" s="11">
        <v>0</v>
      </c>
      <c r="U65" s="13" t="str">
        <f t="shared" si="4"/>
        <v>Shared</v>
      </c>
      <c r="V65" s="29" t="s">
        <v>584</v>
      </c>
      <c r="W65" s="30" t="s">
        <v>585</v>
      </c>
      <c r="X65" s="30" t="s">
        <v>26</v>
      </c>
      <c r="Y65" s="30" t="s">
        <v>26</v>
      </c>
      <c r="Z65" s="30" t="s">
        <v>26</v>
      </c>
      <c r="AA65" s="30" t="s">
        <v>26</v>
      </c>
      <c r="AB65" s="13" t="s">
        <v>26</v>
      </c>
    </row>
    <row r="66" spans="1:28" x14ac:dyDescent="0.3">
      <c r="A66" s="18" t="s">
        <v>586</v>
      </c>
      <c r="B66" s="18" t="s">
        <v>434</v>
      </c>
      <c r="C66" s="19">
        <v>7</v>
      </c>
      <c r="D66" s="18">
        <v>106018005</v>
      </c>
      <c r="E66" s="20" t="s">
        <v>510</v>
      </c>
      <c r="F66" s="20" t="s">
        <v>512</v>
      </c>
      <c r="G66" s="17" t="s">
        <v>435</v>
      </c>
      <c r="H66" s="18" t="s">
        <v>383</v>
      </c>
      <c r="I66" s="21">
        <v>0.27</v>
      </c>
      <c r="J66" s="22">
        <v>2.8299999999999999E-2</v>
      </c>
      <c r="K66" s="22">
        <v>6.7999999999999996E-3</v>
      </c>
      <c r="L66" s="23">
        <f t="shared" si="0"/>
        <v>1.0287042494091854</v>
      </c>
      <c r="M66" s="24" t="str">
        <f t="shared" si="1"/>
        <v>(1.015-1.043)</v>
      </c>
      <c r="N66" s="22">
        <v>4.36E-2</v>
      </c>
      <c r="O66" s="22">
        <v>1.7399999999999999E-2</v>
      </c>
      <c r="P66" s="23">
        <f t="shared" si="2"/>
        <v>1.0445644455339314</v>
      </c>
      <c r="Q66" s="24" t="str">
        <f t="shared" si="3"/>
        <v>(1.009-1.081)</v>
      </c>
      <c r="R66" s="10">
        <v>1.24E-2</v>
      </c>
      <c r="S66" s="11">
        <v>0.98729999999999996</v>
      </c>
      <c r="T66" s="11">
        <v>2.9999999999999997E-4</v>
      </c>
      <c r="U66" s="13" t="str">
        <f t="shared" si="4"/>
        <v>Shared</v>
      </c>
      <c r="V66" s="29" t="s">
        <v>587</v>
      </c>
      <c r="W66" s="30" t="s">
        <v>588</v>
      </c>
      <c r="X66" s="30" t="s">
        <v>26</v>
      </c>
      <c r="Y66" s="30" t="s">
        <v>26</v>
      </c>
      <c r="Z66" s="30" t="s">
        <v>26</v>
      </c>
      <c r="AA66" s="30" t="s">
        <v>26</v>
      </c>
      <c r="AB66" s="13" t="s">
        <v>26</v>
      </c>
    </row>
    <row r="67" spans="1:28" x14ac:dyDescent="0.3">
      <c r="A67" s="18" t="s">
        <v>164</v>
      </c>
      <c r="B67" s="18" t="s">
        <v>436</v>
      </c>
      <c r="C67" s="19">
        <v>8</v>
      </c>
      <c r="D67" s="18">
        <v>8461157</v>
      </c>
      <c r="E67" s="20" t="s">
        <v>507</v>
      </c>
      <c r="F67" s="20" t="s">
        <v>508</v>
      </c>
      <c r="G67" s="17" t="s">
        <v>437</v>
      </c>
      <c r="H67" s="18" t="s">
        <v>95</v>
      </c>
      <c r="I67" s="21">
        <v>0.53</v>
      </c>
      <c r="J67" s="22">
        <v>3.56E-2</v>
      </c>
      <c r="K67" s="22">
        <v>5.7000000000000002E-3</v>
      </c>
      <c r="L67" s="23">
        <f t="shared" si="0"/>
        <v>1.0362412670737384</v>
      </c>
      <c r="M67" s="24" t="str">
        <f t="shared" si="1"/>
        <v>(1.024-1.048)</v>
      </c>
      <c r="N67" s="22">
        <v>9.7999999999999997E-3</v>
      </c>
      <c r="O67" s="22">
        <v>1.47E-2</v>
      </c>
      <c r="P67" s="23">
        <f t="shared" si="2"/>
        <v>1.009848177250408</v>
      </c>
      <c r="Q67" s="24" t="str">
        <f t="shared" si="3"/>
        <v>(0.981-1.04)</v>
      </c>
      <c r="R67" s="10">
        <v>0.95799999999999996</v>
      </c>
      <c r="S67" s="11">
        <v>4.2000000000000003E-2</v>
      </c>
      <c r="T67" s="11">
        <v>0</v>
      </c>
      <c r="U67" s="13" t="str">
        <f t="shared" si="4"/>
        <v>Asthma</v>
      </c>
      <c r="V67" s="29" t="s">
        <v>589</v>
      </c>
      <c r="W67" s="30" t="s">
        <v>27</v>
      </c>
      <c r="X67" s="30" t="s">
        <v>26</v>
      </c>
      <c r="Y67" s="30" t="s">
        <v>26</v>
      </c>
      <c r="Z67" s="30" t="s">
        <v>26</v>
      </c>
      <c r="AA67" s="30" t="s">
        <v>26</v>
      </c>
      <c r="AB67" s="13" t="s">
        <v>26</v>
      </c>
    </row>
    <row r="68" spans="1:28" x14ac:dyDescent="0.3">
      <c r="A68" s="18" t="s">
        <v>164</v>
      </c>
      <c r="B68" s="18" t="s">
        <v>165</v>
      </c>
      <c r="C68" s="19">
        <v>8</v>
      </c>
      <c r="D68" s="18">
        <v>9133569</v>
      </c>
      <c r="E68" s="20" t="s">
        <v>508</v>
      </c>
      <c r="F68" s="20" t="s">
        <v>507</v>
      </c>
      <c r="G68" s="17" t="s">
        <v>166</v>
      </c>
      <c r="H68" s="18" t="s">
        <v>77</v>
      </c>
      <c r="I68" s="21">
        <v>0.17</v>
      </c>
      <c r="J68" s="22">
        <v>4.9799999999999997E-2</v>
      </c>
      <c r="K68" s="22">
        <v>7.3000000000000001E-3</v>
      </c>
      <c r="L68" s="23">
        <f t="shared" si="0"/>
        <v>1.0510608631807692</v>
      </c>
      <c r="M68" s="24" t="str">
        <f t="shared" si="1"/>
        <v>(1.036-1.067)</v>
      </c>
      <c r="N68" s="22">
        <v>-9.7999999999999997E-3</v>
      </c>
      <c r="O68" s="22">
        <v>1.9199999999999998E-2</v>
      </c>
      <c r="P68" s="23">
        <f t="shared" si="2"/>
        <v>0.99024786351823468</v>
      </c>
      <c r="Q68" s="24" t="str">
        <f t="shared" si="3"/>
        <v>(0.953-1.029)</v>
      </c>
      <c r="R68" s="10">
        <v>1</v>
      </c>
      <c r="S68" s="11">
        <v>0</v>
      </c>
      <c r="T68" s="11">
        <v>0</v>
      </c>
      <c r="U68" s="13" t="str">
        <f t="shared" si="4"/>
        <v>Asthma</v>
      </c>
      <c r="V68" s="29" t="s">
        <v>590</v>
      </c>
      <c r="W68" s="30" t="s">
        <v>27</v>
      </c>
      <c r="X68" s="30" t="s">
        <v>26</v>
      </c>
      <c r="Y68" s="30" t="s">
        <v>26</v>
      </c>
      <c r="Z68" s="30" t="s">
        <v>26</v>
      </c>
      <c r="AA68" s="30" t="s">
        <v>26</v>
      </c>
      <c r="AB68" s="13" t="s">
        <v>44</v>
      </c>
    </row>
    <row r="69" spans="1:28" x14ac:dyDescent="0.3">
      <c r="A69" s="18" t="s">
        <v>164</v>
      </c>
      <c r="B69" s="18" t="s">
        <v>167</v>
      </c>
      <c r="C69" s="19">
        <v>8</v>
      </c>
      <c r="D69" s="18">
        <v>10930102</v>
      </c>
      <c r="E69" s="20" t="s">
        <v>508</v>
      </c>
      <c r="F69" s="20" t="s">
        <v>507</v>
      </c>
      <c r="G69" s="17" t="s">
        <v>168</v>
      </c>
      <c r="H69" s="18" t="s">
        <v>33</v>
      </c>
      <c r="I69" s="21">
        <v>0.46</v>
      </c>
      <c r="J69" s="22">
        <v>-3.6900000000000002E-2</v>
      </c>
      <c r="K69" s="22">
        <v>5.7000000000000002E-3</v>
      </c>
      <c r="L69" s="23">
        <f t="shared" si="0"/>
        <v>0.96377250778112966</v>
      </c>
      <c r="M69" s="24" t="str">
        <f t="shared" si="1"/>
        <v>(0.953-0.975)</v>
      </c>
      <c r="N69" s="22">
        <v>-1.34E-2</v>
      </c>
      <c r="O69" s="22">
        <v>1.4800000000000001E-2</v>
      </c>
      <c r="P69" s="23">
        <f t="shared" si="2"/>
        <v>0.98668938032248243</v>
      </c>
      <c r="Q69" s="24" t="str">
        <f t="shared" si="3"/>
        <v>(0.958-1.016)</v>
      </c>
      <c r="R69" s="10">
        <v>0.93720000000000003</v>
      </c>
      <c r="S69" s="11">
        <v>6.2799999999999995E-2</v>
      </c>
      <c r="T69" s="11">
        <v>0</v>
      </c>
      <c r="U69" s="13" t="str">
        <f t="shared" si="4"/>
        <v>Asthma</v>
      </c>
      <c r="V69" s="29" t="s">
        <v>591</v>
      </c>
      <c r="W69" s="30" t="s">
        <v>27</v>
      </c>
      <c r="X69" s="30" t="s">
        <v>26</v>
      </c>
      <c r="Y69" s="30" t="s">
        <v>26</v>
      </c>
      <c r="Z69" s="30" t="s">
        <v>26</v>
      </c>
      <c r="AA69" s="30" t="s">
        <v>26</v>
      </c>
      <c r="AB69" s="13" t="s">
        <v>26</v>
      </c>
    </row>
    <row r="70" spans="1:28" x14ac:dyDescent="0.3">
      <c r="A70" s="18" t="s">
        <v>164</v>
      </c>
      <c r="B70" s="18" t="s">
        <v>438</v>
      </c>
      <c r="C70" s="19">
        <v>8</v>
      </c>
      <c r="D70" s="18">
        <v>11951754</v>
      </c>
      <c r="E70" s="20" t="s">
        <v>508</v>
      </c>
      <c r="F70" s="20" t="s">
        <v>507</v>
      </c>
      <c r="G70" s="17" t="s">
        <v>439</v>
      </c>
      <c r="H70" s="18" t="s">
        <v>188</v>
      </c>
      <c r="I70" s="21">
        <v>0.37</v>
      </c>
      <c r="J70" s="22">
        <v>-3.6999999999999998E-2</v>
      </c>
      <c r="K70" s="22">
        <v>5.7999999999999996E-3</v>
      </c>
      <c r="L70" s="23">
        <f t="shared" ref="L70:L133" si="5">EXP(J70)</f>
        <v>0.9636761353490535</v>
      </c>
      <c r="M70" s="24" t="str">
        <f t="shared" ref="M70:M133" si="6">_xlfn.CONCAT("(",ROUNDDOWN(EXP(J70+_xlfn.NORM.S.INV(0.05/2)*K70),3),"-",ROUNDUP(EXP(J70+_xlfn.NORM.S.INV(1-0.05/2)*K70),3),")")</f>
        <v>(0.952-0.975)</v>
      </c>
      <c r="N70" s="22">
        <v>2.3E-3</v>
      </c>
      <c r="O70" s="22">
        <v>1.5100000000000001E-2</v>
      </c>
      <c r="P70" s="23">
        <f t="shared" ref="P70:P133" si="7">EXP(N70)</f>
        <v>1.002302647029</v>
      </c>
      <c r="Q70" s="24" t="str">
        <f t="shared" ref="Q70:Q133" si="8">_xlfn.CONCAT("(",ROUNDDOWN(EXP(N70+_xlfn.NORM.S.INV(0.05/2)*O70),3),"-",ROUNDUP(EXP(N70+_xlfn.NORM.S.INV(1-0.05/2)*O70),3),")")</f>
        <v>(0.973-1.033)</v>
      </c>
      <c r="R70" s="10">
        <v>0.99729999999999996</v>
      </c>
      <c r="S70" s="11">
        <v>2.7000000000000001E-3</v>
      </c>
      <c r="T70" s="11">
        <v>0</v>
      </c>
      <c r="U70" s="13" t="str">
        <f t="shared" ref="U70:U133" si="9">IF(MAX(R70:T70)&lt;$R$2,"Unassigned",IF(R70&gt;$R$2,"Asthma",IF(T70&gt;$R$2,"CRSwNP","Shared")))</f>
        <v>Asthma</v>
      </c>
      <c r="V70" s="29" t="s">
        <v>592</v>
      </c>
      <c r="W70" s="30" t="s">
        <v>27</v>
      </c>
      <c r="X70" s="30" t="s">
        <v>26</v>
      </c>
      <c r="Y70" s="30" t="s">
        <v>26</v>
      </c>
      <c r="Z70" s="30" t="s">
        <v>26</v>
      </c>
      <c r="AA70" s="30" t="s">
        <v>26</v>
      </c>
      <c r="AB70" s="13" t="s">
        <v>26</v>
      </c>
    </row>
    <row r="71" spans="1:28" x14ac:dyDescent="0.3">
      <c r="A71" s="18" t="s">
        <v>169</v>
      </c>
      <c r="B71" s="18" t="s">
        <v>440</v>
      </c>
      <c r="C71" s="19">
        <v>8</v>
      </c>
      <c r="D71" s="18">
        <v>80377390</v>
      </c>
      <c r="E71" s="20" t="s">
        <v>510</v>
      </c>
      <c r="F71" s="20" t="s">
        <v>508</v>
      </c>
      <c r="G71" s="17" t="s">
        <v>171</v>
      </c>
      <c r="H71" s="18" t="s">
        <v>33</v>
      </c>
      <c r="I71" s="21">
        <v>0.69</v>
      </c>
      <c r="J71" s="22">
        <v>-5.3400000000000003E-2</v>
      </c>
      <c r="K71" s="22">
        <v>6.0000000000000001E-3</v>
      </c>
      <c r="L71" s="23">
        <f t="shared" si="5"/>
        <v>0.94800073633759119</v>
      </c>
      <c r="M71" s="24" t="str">
        <f t="shared" si="6"/>
        <v>(0.936-0.96)</v>
      </c>
      <c r="N71" s="22">
        <v>-5.3800000000000001E-2</v>
      </c>
      <c r="O71" s="22">
        <v>1.5599999999999999E-2</v>
      </c>
      <c r="P71" s="23">
        <f t="shared" si="7"/>
        <v>0.94762161187300409</v>
      </c>
      <c r="Q71" s="24" t="str">
        <f t="shared" si="8"/>
        <v>(0.919-0.978)</v>
      </c>
      <c r="R71" s="10">
        <v>1.5599999999999999E-2</v>
      </c>
      <c r="S71" s="11">
        <v>0.98440000000000005</v>
      </c>
      <c r="T71" s="11">
        <v>0</v>
      </c>
      <c r="U71" s="13" t="str">
        <f t="shared" si="9"/>
        <v>Shared</v>
      </c>
      <c r="V71" s="29" t="s">
        <v>593</v>
      </c>
      <c r="W71" s="30" t="s">
        <v>27</v>
      </c>
      <c r="X71" s="30" t="s">
        <v>44</v>
      </c>
      <c r="Y71" s="30" t="s">
        <v>44</v>
      </c>
      <c r="Z71" s="30" t="s">
        <v>26</v>
      </c>
      <c r="AA71" s="30" t="s">
        <v>26</v>
      </c>
      <c r="AB71" s="13" t="s">
        <v>26</v>
      </c>
    </row>
    <row r="72" spans="1:28" x14ac:dyDescent="0.3">
      <c r="A72" s="18" t="s">
        <v>172</v>
      </c>
      <c r="B72" s="18" t="s">
        <v>173</v>
      </c>
      <c r="C72" s="19">
        <v>8</v>
      </c>
      <c r="D72" s="18">
        <v>102119520</v>
      </c>
      <c r="E72" s="20" t="s">
        <v>508</v>
      </c>
      <c r="F72" s="20" t="s">
        <v>507</v>
      </c>
      <c r="G72" s="17" t="s">
        <v>174</v>
      </c>
      <c r="H72" s="18" t="s">
        <v>33</v>
      </c>
      <c r="I72" s="21">
        <v>0.64</v>
      </c>
      <c r="J72" s="22">
        <v>-3.3700000000000001E-2</v>
      </c>
      <c r="K72" s="22">
        <v>6.0000000000000001E-3</v>
      </c>
      <c r="L72" s="23">
        <f t="shared" si="5"/>
        <v>0.96686151958896549</v>
      </c>
      <c r="M72" s="24" t="str">
        <f t="shared" si="6"/>
        <v>(0.955-0.979)</v>
      </c>
      <c r="N72" s="22">
        <v>-1.8E-3</v>
      </c>
      <c r="O72" s="22">
        <v>1.55E-2</v>
      </c>
      <c r="P72" s="23">
        <f t="shared" si="7"/>
        <v>0.99820161902843729</v>
      </c>
      <c r="Q72" s="24" t="str">
        <f t="shared" si="8"/>
        <v>(0.968-1.029)</v>
      </c>
      <c r="R72" s="10">
        <v>0.97330000000000005</v>
      </c>
      <c r="S72" s="11">
        <v>2.6700000000000002E-2</v>
      </c>
      <c r="T72" s="11">
        <v>0</v>
      </c>
      <c r="U72" s="13" t="str">
        <f t="shared" si="9"/>
        <v>Asthma</v>
      </c>
      <c r="V72" s="29" t="s">
        <v>27</v>
      </c>
      <c r="W72" s="30" t="s">
        <v>27</v>
      </c>
      <c r="X72" s="30" t="s">
        <v>26</v>
      </c>
      <c r="Y72" s="30" t="s">
        <v>26</v>
      </c>
      <c r="Z72" s="30" t="s">
        <v>26</v>
      </c>
      <c r="AA72" s="30" t="s">
        <v>26</v>
      </c>
      <c r="AB72" s="13" t="s">
        <v>26</v>
      </c>
    </row>
    <row r="73" spans="1:28" x14ac:dyDescent="0.3">
      <c r="A73" s="18" t="s">
        <v>341</v>
      </c>
      <c r="B73" s="18" t="s">
        <v>342</v>
      </c>
      <c r="C73" s="19">
        <v>8</v>
      </c>
      <c r="D73" s="18">
        <v>118997146</v>
      </c>
      <c r="E73" s="20" t="s">
        <v>507</v>
      </c>
      <c r="F73" s="20" t="s">
        <v>512</v>
      </c>
      <c r="G73" s="17" t="s">
        <v>343</v>
      </c>
      <c r="H73" s="18" t="s">
        <v>33</v>
      </c>
      <c r="I73" s="21">
        <v>0.56000000000000005</v>
      </c>
      <c r="J73" s="25">
        <v>2.9999999999999997E-4</v>
      </c>
      <c r="K73" s="22">
        <v>5.7000000000000002E-3</v>
      </c>
      <c r="L73" s="23">
        <f t="shared" si="5"/>
        <v>1.0003000450045003</v>
      </c>
      <c r="M73" s="24" t="str">
        <f t="shared" si="6"/>
        <v>(0.989-1.012)</v>
      </c>
      <c r="N73" s="22">
        <v>-0.1056</v>
      </c>
      <c r="O73" s="22">
        <v>1.46E-2</v>
      </c>
      <c r="P73" s="23">
        <f t="shared" si="7"/>
        <v>0.89978448989872106</v>
      </c>
      <c r="Q73" s="24" t="str">
        <f t="shared" si="8"/>
        <v>(0.874-0.926)</v>
      </c>
      <c r="R73" s="10">
        <v>0</v>
      </c>
      <c r="S73" s="11">
        <v>0</v>
      </c>
      <c r="T73" s="11">
        <v>1</v>
      </c>
      <c r="U73" s="13" t="str">
        <f t="shared" si="9"/>
        <v>CRSwNP</v>
      </c>
      <c r="V73" s="29" t="s">
        <v>594</v>
      </c>
      <c r="W73" s="30" t="s">
        <v>595</v>
      </c>
      <c r="X73" s="30" t="s">
        <v>26</v>
      </c>
      <c r="Y73" s="30" t="s">
        <v>26</v>
      </c>
      <c r="Z73" s="30" t="e">
        <f>NA()</f>
        <v>#N/A</v>
      </c>
      <c r="AA73" s="30" t="s">
        <v>44</v>
      </c>
      <c r="AB73" s="13" t="e">
        <f>NA()</f>
        <v>#N/A</v>
      </c>
    </row>
    <row r="74" spans="1:28" x14ac:dyDescent="0.3">
      <c r="A74" s="18" t="s">
        <v>344</v>
      </c>
      <c r="B74" s="18" t="s">
        <v>345</v>
      </c>
      <c r="C74" s="19">
        <v>8</v>
      </c>
      <c r="D74" s="18">
        <v>141408317</v>
      </c>
      <c r="E74" s="20" t="s">
        <v>507</v>
      </c>
      <c r="F74" s="20" t="s">
        <v>508</v>
      </c>
      <c r="G74" s="17" t="s">
        <v>346</v>
      </c>
      <c r="H74" s="18" t="s">
        <v>33</v>
      </c>
      <c r="I74" s="21">
        <v>4.4999999999999998E-2</v>
      </c>
      <c r="J74" s="22">
        <v>-1.52E-2</v>
      </c>
      <c r="K74" s="22">
        <v>1.35E-2</v>
      </c>
      <c r="L74" s="23">
        <f t="shared" si="5"/>
        <v>0.98491493691606746</v>
      </c>
      <c r="M74" s="24" t="str">
        <f t="shared" si="6"/>
        <v>(0.959-1.012)</v>
      </c>
      <c r="N74" s="22">
        <v>0.17899999999999999</v>
      </c>
      <c r="O74" s="22">
        <v>3.27E-2</v>
      </c>
      <c r="P74" s="23">
        <f t="shared" si="7"/>
        <v>1.1960207441678836</v>
      </c>
      <c r="Q74" s="24" t="str">
        <f t="shared" si="8"/>
        <v>(1.121-1.276)</v>
      </c>
      <c r="R74" s="10">
        <v>0</v>
      </c>
      <c r="S74" s="11">
        <v>2.0000000000000001E-4</v>
      </c>
      <c r="T74" s="11">
        <v>0.99980000000000002</v>
      </c>
      <c r="U74" s="13" t="str">
        <f t="shared" si="9"/>
        <v>CRSwNP</v>
      </c>
      <c r="V74" s="29" t="s">
        <v>27</v>
      </c>
      <c r="W74" s="30" t="s">
        <v>27</v>
      </c>
      <c r="X74" s="30" t="s">
        <v>26</v>
      </c>
      <c r="Y74" s="30" t="s">
        <v>26</v>
      </c>
      <c r="Z74" s="30" t="e">
        <f>NA()</f>
        <v>#N/A</v>
      </c>
      <c r="AA74" s="30" t="s">
        <v>26</v>
      </c>
      <c r="AB74" s="13" t="e">
        <f>NA()</f>
        <v>#N/A</v>
      </c>
    </row>
    <row r="75" spans="1:28" x14ac:dyDescent="0.3">
      <c r="A75" s="18" t="s">
        <v>175</v>
      </c>
      <c r="B75" s="18" t="s">
        <v>176</v>
      </c>
      <c r="C75" s="19">
        <v>9</v>
      </c>
      <c r="D75" s="18">
        <v>6213148</v>
      </c>
      <c r="E75" s="20" t="s">
        <v>512</v>
      </c>
      <c r="F75" s="20" t="s">
        <v>510</v>
      </c>
      <c r="G75" s="17" t="s">
        <v>177</v>
      </c>
      <c r="H75" s="18" t="s">
        <v>38</v>
      </c>
      <c r="I75" s="21">
        <v>0.76</v>
      </c>
      <c r="J75" s="22">
        <v>-0.10349999999999999</v>
      </c>
      <c r="K75" s="22">
        <v>6.4000000000000003E-3</v>
      </c>
      <c r="L75" s="23">
        <f t="shared" si="5"/>
        <v>0.90167602274185543</v>
      </c>
      <c r="M75" s="24" t="str">
        <f t="shared" si="6"/>
        <v>(0.89-0.914)</v>
      </c>
      <c r="N75" s="22">
        <v>-0.314</v>
      </c>
      <c r="O75" s="22">
        <v>1.6E-2</v>
      </c>
      <c r="P75" s="23">
        <f t="shared" si="7"/>
        <v>0.73051902815942493</v>
      </c>
      <c r="Q75" s="24" t="str">
        <f t="shared" si="8"/>
        <v>(0.707-0.754)</v>
      </c>
      <c r="R75" s="10">
        <v>0</v>
      </c>
      <c r="S75" s="11">
        <v>1</v>
      </c>
      <c r="T75" s="11">
        <v>0</v>
      </c>
      <c r="U75" s="13" t="str">
        <f t="shared" si="9"/>
        <v>Shared</v>
      </c>
      <c r="V75" s="29" t="s">
        <v>568</v>
      </c>
      <c r="W75" s="30" t="s">
        <v>27</v>
      </c>
      <c r="X75" s="30" t="s">
        <v>26</v>
      </c>
      <c r="Y75" s="30" t="s">
        <v>44</v>
      </c>
      <c r="Z75" s="30" t="s">
        <v>44</v>
      </c>
      <c r="AA75" s="30" t="s">
        <v>26</v>
      </c>
      <c r="AB75" s="13" t="s">
        <v>44</v>
      </c>
    </row>
    <row r="76" spans="1:28" x14ac:dyDescent="0.3">
      <c r="A76" s="18" t="s">
        <v>348</v>
      </c>
      <c r="B76" s="18" t="s">
        <v>349</v>
      </c>
      <c r="C76" s="19">
        <v>9</v>
      </c>
      <c r="D76" s="18">
        <v>99357187</v>
      </c>
      <c r="E76" s="20" t="s">
        <v>510</v>
      </c>
      <c r="F76" s="20" t="s">
        <v>512</v>
      </c>
      <c r="G76" s="17" t="s">
        <v>350</v>
      </c>
      <c r="H76" s="18" t="s">
        <v>33</v>
      </c>
      <c r="I76" s="21">
        <v>0.27</v>
      </c>
      <c r="J76" s="22">
        <v>-5.5999999999999999E-3</v>
      </c>
      <c r="K76" s="22">
        <v>6.7999999999999996E-3</v>
      </c>
      <c r="L76" s="23">
        <f t="shared" si="5"/>
        <v>0.99441565077159788</v>
      </c>
      <c r="M76" s="24" t="str">
        <f t="shared" si="6"/>
        <v>(0.981-1.008)</v>
      </c>
      <c r="N76" s="22">
        <v>-0.1051</v>
      </c>
      <c r="O76" s="22">
        <v>1.77E-2</v>
      </c>
      <c r="P76" s="23">
        <f t="shared" si="7"/>
        <v>0.90023449463547955</v>
      </c>
      <c r="Q76" s="24" t="str">
        <f t="shared" si="8"/>
        <v>(0.869-0.933)</v>
      </c>
      <c r="R76" s="10">
        <v>0</v>
      </c>
      <c r="S76" s="11">
        <v>6.9999999999999999E-4</v>
      </c>
      <c r="T76" s="11">
        <v>0.99929999999999997</v>
      </c>
      <c r="U76" s="13" t="str">
        <f t="shared" si="9"/>
        <v>CRSwNP</v>
      </c>
      <c r="V76" s="29" t="s">
        <v>596</v>
      </c>
      <c r="W76" s="30" t="s">
        <v>27</v>
      </c>
      <c r="X76" s="30" t="s">
        <v>26</v>
      </c>
      <c r="Y76" s="30" t="s">
        <v>26</v>
      </c>
      <c r="Z76" s="30" t="e">
        <f>NA()</f>
        <v>#N/A</v>
      </c>
      <c r="AA76" s="30" t="s">
        <v>26</v>
      </c>
      <c r="AB76" s="13" t="e">
        <f>NA()</f>
        <v>#N/A</v>
      </c>
    </row>
    <row r="77" spans="1:28" x14ac:dyDescent="0.3">
      <c r="A77" s="18" t="s">
        <v>597</v>
      </c>
      <c r="B77" s="18" t="s">
        <v>441</v>
      </c>
      <c r="C77" s="19">
        <v>9</v>
      </c>
      <c r="D77" s="18">
        <v>119895034</v>
      </c>
      <c r="E77" s="20" t="s">
        <v>512</v>
      </c>
      <c r="F77" s="20" t="s">
        <v>510</v>
      </c>
      <c r="G77" s="17" t="s">
        <v>442</v>
      </c>
      <c r="H77" s="18" t="s">
        <v>188</v>
      </c>
      <c r="I77" s="21">
        <v>0.42</v>
      </c>
      <c r="J77" s="22">
        <v>-2.8299999999999999E-2</v>
      </c>
      <c r="K77" s="22">
        <v>5.7000000000000002E-3</v>
      </c>
      <c r="L77" s="23">
        <f t="shared" si="5"/>
        <v>0.97209669404430765</v>
      </c>
      <c r="M77" s="24" t="str">
        <f t="shared" si="6"/>
        <v>(0.961-0.984)</v>
      </c>
      <c r="N77" s="22">
        <v>-2.9899999999999999E-2</v>
      </c>
      <c r="O77" s="22">
        <v>1.49E-2</v>
      </c>
      <c r="P77" s="23">
        <f t="shared" si="7"/>
        <v>0.97054258295425244</v>
      </c>
      <c r="Q77" s="24" t="str">
        <f t="shared" si="8"/>
        <v>(0.942-1)</v>
      </c>
      <c r="R77" s="10">
        <v>7.6700000000000004E-2</v>
      </c>
      <c r="S77" s="11">
        <v>0.92330000000000001</v>
      </c>
      <c r="T77" s="11">
        <v>0</v>
      </c>
      <c r="U77" s="13" t="str">
        <f t="shared" si="9"/>
        <v>Shared</v>
      </c>
      <c r="V77" s="29" t="s">
        <v>598</v>
      </c>
      <c r="W77" s="30" t="s">
        <v>27</v>
      </c>
      <c r="X77" s="30" t="s">
        <v>26</v>
      </c>
      <c r="Y77" s="30" t="s">
        <v>26</v>
      </c>
      <c r="Z77" s="30" t="s">
        <v>26</v>
      </c>
      <c r="AA77" s="30" t="s">
        <v>26</v>
      </c>
      <c r="AB77" s="13" t="s">
        <v>26</v>
      </c>
    </row>
    <row r="78" spans="1:28" x14ac:dyDescent="0.3">
      <c r="A78" s="18" t="s">
        <v>599</v>
      </c>
      <c r="B78" s="18" t="s">
        <v>443</v>
      </c>
      <c r="C78" s="19">
        <v>9</v>
      </c>
      <c r="D78" s="18">
        <v>124289993</v>
      </c>
      <c r="E78" s="20" t="s">
        <v>507</v>
      </c>
      <c r="F78" s="20" t="s">
        <v>508</v>
      </c>
      <c r="G78" s="17" t="s">
        <v>444</v>
      </c>
      <c r="H78" s="18" t="s">
        <v>33</v>
      </c>
      <c r="I78" s="21">
        <v>0.35</v>
      </c>
      <c r="J78" s="22">
        <v>-2.5499999999999998E-2</v>
      </c>
      <c r="K78" s="22">
        <v>5.8999999999999999E-3</v>
      </c>
      <c r="L78" s="23">
        <f t="shared" si="5"/>
        <v>0.97482237896574109</v>
      </c>
      <c r="M78" s="24" t="str">
        <f t="shared" si="6"/>
        <v>(0.963-0.987)</v>
      </c>
      <c r="N78" s="22">
        <v>-4.1599999999999998E-2</v>
      </c>
      <c r="O78" s="22">
        <v>1.5299999999999999E-2</v>
      </c>
      <c r="P78" s="23">
        <f t="shared" si="7"/>
        <v>0.95925340520452496</v>
      </c>
      <c r="Q78" s="24" t="str">
        <f t="shared" si="8"/>
        <v>(0.93-0.989)</v>
      </c>
      <c r="R78" s="10">
        <v>8.9999999999999993E-3</v>
      </c>
      <c r="S78" s="11">
        <v>0.99080000000000001</v>
      </c>
      <c r="T78" s="11">
        <v>2.0000000000000001E-4</v>
      </c>
      <c r="U78" s="13" t="str">
        <f t="shared" si="9"/>
        <v>Shared</v>
      </c>
      <c r="V78" s="29" t="s">
        <v>600</v>
      </c>
      <c r="W78" s="30" t="s">
        <v>27</v>
      </c>
      <c r="X78" s="30" t="s">
        <v>26</v>
      </c>
      <c r="Y78" s="30" t="s">
        <v>26</v>
      </c>
      <c r="Z78" s="30" t="s">
        <v>26</v>
      </c>
      <c r="AA78" s="30" t="s">
        <v>44</v>
      </c>
      <c r="AB78" s="13" t="s">
        <v>26</v>
      </c>
    </row>
    <row r="79" spans="1:28" x14ac:dyDescent="0.3">
      <c r="A79" s="18" t="s">
        <v>178</v>
      </c>
      <c r="B79" s="18" t="s">
        <v>179</v>
      </c>
      <c r="C79" s="19">
        <v>9</v>
      </c>
      <c r="D79" s="18">
        <v>129173188</v>
      </c>
      <c r="E79" s="20" t="s">
        <v>507</v>
      </c>
      <c r="F79" s="20" t="s">
        <v>508</v>
      </c>
      <c r="G79" s="17" t="s">
        <v>180</v>
      </c>
      <c r="H79" s="18" t="s">
        <v>38</v>
      </c>
      <c r="I79" s="21">
        <v>0.71</v>
      </c>
      <c r="J79" s="22">
        <v>3.6200000000000003E-2</v>
      </c>
      <c r="K79" s="22">
        <v>6.1000000000000004E-3</v>
      </c>
      <c r="L79" s="23">
        <f t="shared" si="5"/>
        <v>1.0368631983947212</v>
      </c>
      <c r="M79" s="24" t="str">
        <f t="shared" si="6"/>
        <v>(1.024-1.05)</v>
      </c>
      <c r="N79" s="22">
        <v>1.78E-2</v>
      </c>
      <c r="O79" s="22">
        <v>1.5900000000000001E-2</v>
      </c>
      <c r="P79" s="23">
        <f t="shared" si="7"/>
        <v>1.0179593641564177</v>
      </c>
      <c r="Q79" s="24" t="str">
        <f t="shared" si="8"/>
        <v>(0.986-1.051)</v>
      </c>
      <c r="R79" s="10">
        <v>0.77510000000000001</v>
      </c>
      <c r="S79" s="11">
        <v>0.22489999999999999</v>
      </c>
      <c r="T79" s="11">
        <v>0</v>
      </c>
      <c r="U79" s="13" t="str">
        <f t="shared" si="9"/>
        <v>Unassigned</v>
      </c>
      <c r="V79" s="29" t="s">
        <v>601</v>
      </c>
      <c r="W79" s="30" t="s">
        <v>27</v>
      </c>
      <c r="X79" s="30" t="s">
        <v>26</v>
      </c>
      <c r="Y79" s="30" t="s">
        <v>26</v>
      </c>
      <c r="Z79" s="30" t="s">
        <v>26</v>
      </c>
      <c r="AA79" s="30" t="s">
        <v>26</v>
      </c>
      <c r="AB79" s="13" t="s">
        <v>44</v>
      </c>
    </row>
    <row r="80" spans="1:28" x14ac:dyDescent="0.3">
      <c r="A80" s="18" t="s">
        <v>181</v>
      </c>
      <c r="B80" s="18" t="s">
        <v>182</v>
      </c>
      <c r="C80" s="19">
        <v>10</v>
      </c>
      <c r="D80" s="18">
        <v>6051176</v>
      </c>
      <c r="E80" s="20" t="s">
        <v>507</v>
      </c>
      <c r="F80" s="20" t="s">
        <v>508</v>
      </c>
      <c r="G80" s="17" t="s">
        <v>183</v>
      </c>
      <c r="H80" s="18" t="s">
        <v>33</v>
      </c>
      <c r="I80" s="21">
        <v>4.3E-3</v>
      </c>
      <c r="J80" s="22">
        <v>-0.21870000000000001</v>
      </c>
      <c r="K80" s="22">
        <v>3.1099999999999999E-2</v>
      </c>
      <c r="L80" s="23">
        <f t="shared" si="5"/>
        <v>0.80356275082216511</v>
      </c>
      <c r="M80" s="24" t="str">
        <f t="shared" si="6"/>
        <v>(0.756-0.855)</v>
      </c>
      <c r="N80" s="22">
        <v>-0.17380000000000001</v>
      </c>
      <c r="O80" s="22">
        <v>8.0100000000000005E-2</v>
      </c>
      <c r="P80" s="23">
        <f t="shared" si="7"/>
        <v>0.8404649738450215</v>
      </c>
      <c r="Q80" s="24" t="str">
        <f t="shared" si="8"/>
        <v>(0.718-0.984)</v>
      </c>
      <c r="R80" s="10">
        <v>0.70899999999999996</v>
      </c>
      <c r="S80" s="11">
        <v>0.29099999999999998</v>
      </c>
      <c r="T80" s="11">
        <v>0</v>
      </c>
      <c r="U80" s="13" t="str">
        <f t="shared" si="9"/>
        <v>Unassigned</v>
      </c>
      <c r="V80" s="29" t="s">
        <v>27</v>
      </c>
      <c r="W80" s="30" t="s">
        <v>602</v>
      </c>
      <c r="X80" s="30" t="s">
        <v>26</v>
      </c>
      <c r="Y80" s="30" t="s">
        <v>26</v>
      </c>
      <c r="Z80" s="30" t="s">
        <v>26</v>
      </c>
      <c r="AA80" s="30" t="s">
        <v>26</v>
      </c>
      <c r="AB80" s="13" t="s">
        <v>26</v>
      </c>
    </row>
    <row r="81" spans="1:28" x14ac:dyDescent="0.3">
      <c r="A81" s="18" t="s">
        <v>184</v>
      </c>
      <c r="B81" s="18" t="s">
        <v>185</v>
      </c>
      <c r="C81" s="19">
        <v>10</v>
      </c>
      <c r="D81" s="18">
        <v>8062759</v>
      </c>
      <c r="E81" s="20" t="s">
        <v>507</v>
      </c>
      <c r="F81" s="20" t="s">
        <v>508</v>
      </c>
      <c r="G81" s="17" t="s">
        <v>186</v>
      </c>
      <c r="H81" s="18" t="s">
        <v>33</v>
      </c>
      <c r="I81" s="21">
        <v>0.57999999999999996</v>
      </c>
      <c r="J81" s="22">
        <v>-4.1200000000000001E-2</v>
      </c>
      <c r="K81" s="22">
        <v>5.7000000000000002E-3</v>
      </c>
      <c r="L81" s="23">
        <f t="shared" si="5"/>
        <v>0.95963718331711223</v>
      </c>
      <c r="M81" s="24" t="str">
        <f t="shared" si="6"/>
        <v>(0.948-0.971)</v>
      </c>
      <c r="N81" s="22">
        <v>-0.13730000000000001</v>
      </c>
      <c r="O81" s="22">
        <v>1.47E-2</v>
      </c>
      <c r="P81" s="23">
        <f t="shared" si="7"/>
        <v>0.87170867429900645</v>
      </c>
      <c r="Q81" s="24" t="str">
        <f t="shared" si="8"/>
        <v>(0.846-0.898)</v>
      </c>
      <c r="R81" s="10">
        <v>0</v>
      </c>
      <c r="S81" s="11">
        <v>1</v>
      </c>
      <c r="T81" s="11">
        <v>0</v>
      </c>
      <c r="U81" s="13" t="str">
        <f t="shared" si="9"/>
        <v>Shared</v>
      </c>
      <c r="V81" s="29" t="s">
        <v>603</v>
      </c>
      <c r="W81" s="30" t="s">
        <v>604</v>
      </c>
      <c r="X81" s="30" t="s">
        <v>26</v>
      </c>
      <c r="Y81" s="30" t="s">
        <v>26</v>
      </c>
      <c r="Z81" s="30" t="s">
        <v>26</v>
      </c>
      <c r="AA81" s="30" t="s">
        <v>26</v>
      </c>
      <c r="AB81" s="13" t="s">
        <v>26</v>
      </c>
    </row>
    <row r="82" spans="1:28" x14ac:dyDescent="0.3">
      <c r="A82" s="18" t="s">
        <v>184</v>
      </c>
      <c r="B82" s="18" t="s">
        <v>445</v>
      </c>
      <c r="C82" s="19">
        <v>10</v>
      </c>
      <c r="D82" s="18">
        <v>9016708</v>
      </c>
      <c r="E82" s="20" t="s">
        <v>510</v>
      </c>
      <c r="F82" s="20" t="s">
        <v>512</v>
      </c>
      <c r="G82" s="17" t="s">
        <v>186</v>
      </c>
      <c r="H82" s="18" t="s">
        <v>188</v>
      </c>
      <c r="I82" s="21">
        <v>0.3</v>
      </c>
      <c r="J82" s="22">
        <v>-9.4899999999999998E-2</v>
      </c>
      <c r="K82" s="22">
        <v>6.0000000000000001E-3</v>
      </c>
      <c r="L82" s="23">
        <f t="shared" si="5"/>
        <v>0.90946387630869452</v>
      </c>
      <c r="M82" s="24" t="str">
        <f t="shared" si="6"/>
        <v>(0.898-0.921)</v>
      </c>
      <c r="N82" s="22">
        <v>-0.19939999999999999</v>
      </c>
      <c r="O82" s="22">
        <v>1.5800000000000002E-2</v>
      </c>
      <c r="P82" s="23">
        <f t="shared" si="7"/>
        <v>0.81922213893084295</v>
      </c>
      <c r="Q82" s="24" t="str">
        <f t="shared" si="8"/>
        <v>(0.794-0.845)</v>
      </c>
      <c r="R82" s="10">
        <v>0</v>
      </c>
      <c r="S82" s="11">
        <v>1</v>
      </c>
      <c r="T82" s="11">
        <v>0</v>
      </c>
      <c r="U82" s="13" t="str">
        <f t="shared" si="9"/>
        <v>Shared</v>
      </c>
      <c r="V82" s="29" t="s">
        <v>605</v>
      </c>
      <c r="W82" s="30" t="s">
        <v>604</v>
      </c>
      <c r="X82" s="30" t="s">
        <v>26</v>
      </c>
      <c r="Y82" s="30" t="s">
        <v>44</v>
      </c>
      <c r="Z82" s="30" t="s">
        <v>26</v>
      </c>
      <c r="AA82" s="30" t="s">
        <v>26</v>
      </c>
      <c r="AB82" s="13" t="s">
        <v>44</v>
      </c>
    </row>
    <row r="83" spans="1:28" x14ac:dyDescent="0.3">
      <c r="A83" s="18" t="s">
        <v>189</v>
      </c>
      <c r="B83" s="18" t="s">
        <v>190</v>
      </c>
      <c r="C83" s="19">
        <v>10</v>
      </c>
      <c r="D83" s="18">
        <v>21504895</v>
      </c>
      <c r="E83" s="20" t="s">
        <v>507</v>
      </c>
      <c r="F83" s="20" t="s">
        <v>508</v>
      </c>
      <c r="G83" s="17" t="s">
        <v>191</v>
      </c>
      <c r="H83" s="18" t="s">
        <v>188</v>
      </c>
      <c r="I83" s="21">
        <v>0.35</v>
      </c>
      <c r="J83" s="22">
        <v>3.8300000000000001E-2</v>
      </c>
      <c r="K83" s="22">
        <v>5.8999999999999999E-3</v>
      </c>
      <c r="L83" s="23">
        <f t="shared" si="5"/>
        <v>1.0390428989959415</v>
      </c>
      <c r="M83" s="24" t="str">
        <f t="shared" si="6"/>
        <v>(1.027-1.052)</v>
      </c>
      <c r="N83" s="22">
        <v>1.3299999999999999E-2</v>
      </c>
      <c r="O83" s="22">
        <v>1.5299999999999999E-2</v>
      </c>
      <c r="P83" s="23">
        <f t="shared" si="7"/>
        <v>1.0133888384133953</v>
      </c>
      <c r="Q83" s="24" t="str">
        <f t="shared" si="8"/>
        <v>(0.983-1.045)</v>
      </c>
      <c r="R83" s="10">
        <v>0.95069999999999999</v>
      </c>
      <c r="S83" s="11">
        <v>4.9299999999999997E-2</v>
      </c>
      <c r="T83" s="11">
        <v>0</v>
      </c>
      <c r="U83" s="13" t="str">
        <f t="shared" si="9"/>
        <v>Asthma</v>
      </c>
      <c r="V83" s="29" t="s">
        <v>606</v>
      </c>
      <c r="W83" s="30" t="s">
        <v>27</v>
      </c>
      <c r="X83" s="30" t="s">
        <v>26</v>
      </c>
      <c r="Y83" s="30" t="s">
        <v>26</v>
      </c>
      <c r="Z83" s="30" t="s">
        <v>26</v>
      </c>
      <c r="AA83" s="30" t="s">
        <v>26</v>
      </c>
      <c r="AB83" s="13" t="s">
        <v>26</v>
      </c>
    </row>
    <row r="84" spans="1:28" x14ac:dyDescent="0.3">
      <c r="A84" s="18" t="s">
        <v>354</v>
      </c>
      <c r="B84" s="18" t="s">
        <v>355</v>
      </c>
      <c r="C84" s="19">
        <v>10</v>
      </c>
      <c r="D84" s="18">
        <v>62649027</v>
      </c>
      <c r="E84" s="20" t="s">
        <v>507</v>
      </c>
      <c r="F84" s="20" t="s">
        <v>508</v>
      </c>
      <c r="G84" s="17" t="s">
        <v>356</v>
      </c>
      <c r="H84" s="18" t="s">
        <v>33</v>
      </c>
      <c r="I84" s="21">
        <v>0.35</v>
      </c>
      <c r="J84" s="22">
        <v>-2.8000000000000001E-2</v>
      </c>
      <c r="K84" s="22">
        <v>5.8999999999999999E-3</v>
      </c>
      <c r="L84" s="23">
        <f t="shared" si="5"/>
        <v>0.97238836680124685</v>
      </c>
      <c r="M84" s="24" t="str">
        <f t="shared" si="6"/>
        <v>(0.961-0.984)</v>
      </c>
      <c r="N84" s="22">
        <v>-0.1089</v>
      </c>
      <c r="O84" s="22">
        <v>1.54E-2</v>
      </c>
      <c r="P84" s="23">
        <f t="shared" si="7"/>
        <v>0.89682009502378679</v>
      </c>
      <c r="Q84" s="24" t="str">
        <f t="shared" si="8"/>
        <v>(0.87-0.925)</v>
      </c>
      <c r="R84" s="10">
        <v>0</v>
      </c>
      <c r="S84" s="11">
        <v>0.996</v>
      </c>
      <c r="T84" s="11">
        <v>4.0000000000000001E-3</v>
      </c>
      <c r="U84" s="13" t="str">
        <f t="shared" si="9"/>
        <v>Shared</v>
      </c>
      <c r="V84" s="29" t="s">
        <v>607</v>
      </c>
      <c r="W84" s="30" t="s">
        <v>608</v>
      </c>
      <c r="X84" s="30" t="s">
        <v>26</v>
      </c>
      <c r="Y84" s="30" t="s">
        <v>26</v>
      </c>
      <c r="Z84" s="30" t="s">
        <v>26</v>
      </c>
      <c r="AA84" s="30" t="s">
        <v>26</v>
      </c>
      <c r="AB84" s="13" t="s">
        <v>26</v>
      </c>
    </row>
    <row r="85" spans="1:28" x14ac:dyDescent="0.3">
      <c r="A85" s="18" t="s">
        <v>609</v>
      </c>
      <c r="B85" s="18" t="s">
        <v>446</v>
      </c>
      <c r="C85" s="19">
        <v>10</v>
      </c>
      <c r="D85" s="18">
        <v>92777107</v>
      </c>
      <c r="E85" s="20" t="s">
        <v>508</v>
      </c>
      <c r="F85" s="20" t="s">
        <v>507</v>
      </c>
      <c r="G85" s="17" t="s">
        <v>447</v>
      </c>
      <c r="H85" s="18" t="s">
        <v>188</v>
      </c>
      <c r="I85" s="21">
        <v>0.5</v>
      </c>
      <c r="J85" s="22">
        <v>2.9100000000000001E-2</v>
      </c>
      <c r="K85" s="22">
        <v>5.5999999999999999E-3</v>
      </c>
      <c r="L85" s="23">
        <f t="shared" si="5"/>
        <v>1.0295275420818728</v>
      </c>
      <c r="M85" s="24" t="str">
        <f t="shared" si="6"/>
        <v>(1.018-1.041)</v>
      </c>
      <c r="N85" s="22">
        <v>5.8400000000000001E-2</v>
      </c>
      <c r="O85" s="22">
        <v>1.46E-2</v>
      </c>
      <c r="P85" s="23">
        <f t="shared" si="7"/>
        <v>1.0601389664970762</v>
      </c>
      <c r="Q85" s="24" t="str">
        <f t="shared" si="8"/>
        <v>(1.03-1.091)</v>
      </c>
      <c r="R85" s="10">
        <v>1E-4</v>
      </c>
      <c r="S85" s="11">
        <v>0.99990000000000001</v>
      </c>
      <c r="T85" s="11">
        <v>0</v>
      </c>
      <c r="U85" s="13" t="str">
        <f t="shared" si="9"/>
        <v>Shared</v>
      </c>
      <c r="V85" s="29" t="s">
        <v>27</v>
      </c>
      <c r="W85" s="30" t="s">
        <v>27</v>
      </c>
      <c r="X85" s="30" t="s">
        <v>26</v>
      </c>
      <c r="Y85" s="30" t="s">
        <v>26</v>
      </c>
      <c r="Z85" s="30" t="s">
        <v>26</v>
      </c>
      <c r="AA85" s="30" t="s">
        <v>26</v>
      </c>
      <c r="AB85" s="13" t="s">
        <v>26</v>
      </c>
    </row>
    <row r="86" spans="1:28" x14ac:dyDescent="0.3">
      <c r="A86" s="18" t="s">
        <v>192</v>
      </c>
      <c r="B86" s="18" t="s">
        <v>448</v>
      </c>
      <c r="C86" s="19">
        <v>11</v>
      </c>
      <c r="D86" s="18">
        <v>1116487</v>
      </c>
      <c r="E86" s="20" t="s">
        <v>510</v>
      </c>
      <c r="F86" s="20" t="s">
        <v>512</v>
      </c>
      <c r="G86" s="17" t="s">
        <v>194</v>
      </c>
      <c r="H86" s="18" t="s">
        <v>188</v>
      </c>
      <c r="I86" s="21">
        <v>0.59</v>
      </c>
      <c r="J86" s="22">
        <v>4.0599999999999997E-2</v>
      </c>
      <c r="K86" s="22">
        <v>5.8999999999999999E-3</v>
      </c>
      <c r="L86" s="23">
        <f t="shared" si="5"/>
        <v>1.0414354480403178</v>
      </c>
      <c r="M86" s="24" t="str">
        <f t="shared" si="6"/>
        <v>(1.029-1.054)</v>
      </c>
      <c r="N86" s="22">
        <v>3.3099999999999997E-2</v>
      </c>
      <c r="O86" s="22">
        <v>1.52E-2</v>
      </c>
      <c r="P86" s="23">
        <f t="shared" si="7"/>
        <v>1.0336538994631546</v>
      </c>
      <c r="Q86" s="24" t="str">
        <f t="shared" si="8"/>
        <v>(1.003-1.065)</v>
      </c>
      <c r="R86" s="10">
        <v>0.26729999999999998</v>
      </c>
      <c r="S86" s="11">
        <v>0.73270000000000002</v>
      </c>
      <c r="T86" s="11">
        <v>0</v>
      </c>
      <c r="U86" s="13" t="str">
        <f t="shared" si="9"/>
        <v>Unassigned</v>
      </c>
      <c r="V86" s="29" t="s">
        <v>610</v>
      </c>
      <c r="W86" s="30" t="s">
        <v>27</v>
      </c>
      <c r="X86" s="30" t="s">
        <v>26</v>
      </c>
      <c r="Y86" s="30" t="s">
        <v>26</v>
      </c>
      <c r="Z86" s="30" t="s">
        <v>26</v>
      </c>
      <c r="AA86" s="30" t="s">
        <v>26</v>
      </c>
      <c r="AB86" s="13" t="s">
        <v>26</v>
      </c>
    </row>
    <row r="87" spans="1:28" x14ac:dyDescent="0.3">
      <c r="A87" s="18" t="s">
        <v>195</v>
      </c>
      <c r="B87" s="18" t="s">
        <v>449</v>
      </c>
      <c r="C87" s="19">
        <v>11</v>
      </c>
      <c r="D87" s="18">
        <v>61785208</v>
      </c>
      <c r="E87" s="20" t="s">
        <v>510</v>
      </c>
      <c r="F87" s="20" t="s">
        <v>508</v>
      </c>
      <c r="G87" s="17" t="s">
        <v>611</v>
      </c>
      <c r="H87" s="18" t="s">
        <v>612</v>
      </c>
      <c r="I87" s="21">
        <v>0.41</v>
      </c>
      <c r="J87" s="22">
        <v>-3.6600000000000001E-2</v>
      </c>
      <c r="K87" s="22">
        <v>5.7999999999999996E-3</v>
      </c>
      <c r="L87" s="23">
        <f t="shared" si="5"/>
        <v>0.96406168290756411</v>
      </c>
      <c r="M87" s="24" t="str">
        <f t="shared" si="6"/>
        <v>(0.953-0.976)</v>
      </c>
      <c r="N87" s="22">
        <v>-9.9599999999999994E-2</v>
      </c>
      <c r="O87" s="22">
        <v>1.5100000000000001E-2</v>
      </c>
      <c r="P87" s="23">
        <f t="shared" si="7"/>
        <v>0.90519942539982001</v>
      </c>
      <c r="Q87" s="24" t="str">
        <f t="shared" si="8"/>
        <v>(0.878-0.933)</v>
      </c>
      <c r="R87" s="10">
        <v>0</v>
      </c>
      <c r="S87" s="11">
        <v>1</v>
      </c>
      <c r="T87" s="11">
        <v>0</v>
      </c>
      <c r="U87" s="13" t="str">
        <f t="shared" si="9"/>
        <v>Shared</v>
      </c>
      <c r="V87" s="29" t="s">
        <v>613</v>
      </c>
      <c r="W87" s="30" t="s">
        <v>614</v>
      </c>
      <c r="X87" s="30" t="s">
        <v>26</v>
      </c>
      <c r="Y87" s="30" t="s">
        <v>26</v>
      </c>
      <c r="Z87" s="30" t="s">
        <v>26</v>
      </c>
      <c r="AA87" s="30" t="s">
        <v>26</v>
      </c>
      <c r="AB87" s="13" t="s">
        <v>26</v>
      </c>
    </row>
    <row r="88" spans="1:28" x14ac:dyDescent="0.3">
      <c r="A88" s="18" t="s">
        <v>198</v>
      </c>
      <c r="B88" s="18" t="s">
        <v>451</v>
      </c>
      <c r="C88" s="19">
        <v>11</v>
      </c>
      <c r="D88" s="18">
        <v>65791795</v>
      </c>
      <c r="E88" s="20" t="s">
        <v>512</v>
      </c>
      <c r="F88" s="20" t="s">
        <v>510</v>
      </c>
      <c r="G88" s="17" t="s">
        <v>200</v>
      </c>
      <c r="H88" s="18" t="s">
        <v>33</v>
      </c>
      <c r="I88" s="21">
        <v>0.63</v>
      </c>
      <c r="J88" s="22">
        <v>4.02E-2</v>
      </c>
      <c r="K88" s="22">
        <v>5.7999999999999996E-3</v>
      </c>
      <c r="L88" s="23">
        <f t="shared" si="5"/>
        <v>1.0410189571648301</v>
      </c>
      <c r="M88" s="24" t="str">
        <f t="shared" si="6"/>
        <v>(1.029-1.053)</v>
      </c>
      <c r="N88" s="22">
        <v>4.6800000000000001E-2</v>
      </c>
      <c r="O88" s="22">
        <v>1.5100000000000001E-2</v>
      </c>
      <c r="P88" s="23">
        <f t="shared" si="7"/>
        <v>1.0479124056388824</v>
      </c>
      <c r="Q88" s="24" t="str">
        <f t="shared" si="8"/>
        <v>(1.017-1.08)</v>
      </c>
      <c r="R88" s="10">
        <v>1.0500000000000001E-2</v>
      </c>
      <c r="S88" s="11">
        <v>0.98950000000000005</v>
      </c>
      <c r="T88" s="11">
        <v>0</v>
      </c>
      <c r="U88" s="13" t="str">
        <f t="shared" si="9"/>
        <v>Shared</v>
      </c>
      <c r="V88" s="29" t="s">
        <v>615</v>
      </c>
      <c r="W88" s="30" t="s">
        <v>27</v>
      </c>
      <c r="X88" s="30" t="s">
        <v>44</v>
      </c>
      <c r="Y88" s="30" t="s">
        <v>44</v>
      </c>
      <c r="Z88" s="30" t="s">
        <v>44</v>
      </c>
      <c r="AA88" s="30" t="s">
        <v>26</v>
      </c>
      <c r="AB88" s="13" t="s">
        <v>26</v>
      </c>
    </row>
    <row r="89" spans="1:28" x14ac:dyDescent="0.3">
      <c r="A89" s="18" t="s">
        <v>359</v>
      </c>
      <c r="B89" s="18" t="s">
        <v>360</v>
      </c>
      <c r="C89" s="19">
        <v>11</v>
      </c>
      <c r="D89" s="18">
        <v>70148953</v>
      </c>
      <c r="E89" s="20" t="s">
        <v>512</v>
      </c>
      <c r="F89" s="20" t="s">
        <v>510</v>
      </c>
      <c r="G89" s="17" t="s">
        <v>361</v>
      </c>
      <c r="H89" s="18" t="s">
        <v>33</v>
      </c>
      <c r="I89" s="21">
        <v>0.51</v>
      </c>
      <c r="J89" s="25">
        <v>-5.0000000000000001E-4</v>
      </c>
      <c r="K89" s="22">
        <v>5.7000000000000002E-3</v>
      </c>
      <c r="L89" s="23">
        <f t="shared" si="5"/>
        <v>0.99950012497916929</v>
      </c>
      <c r="M89" s="24" t="str">
        <f t="shared" si="6"/>
        <v>(0.988-1.011)</v>
      </c>
      <c r="N89" s="22">
        <v>9.0399999999999994E-2</v>
      </c>
      <c r="O89" s="22">
        <v>1.47E-2</v>
      </c>
      <c r="P89" s="23">
        <f t="shared" si="7"/>
        <v>1.0946120409643074</v>
      </c>
      <c r="Q89" s="24" t="str">
        <f t="shared" si="8"/>
        <v>(1.063-1.127)</v>
      </c>
      <c r="R89" s="10">
        <v>0</v>
      </c>
      <c r="S89" s="11">
        <v>0</v>
      </c>
      <c r="T89" s="11">
        <v>1</v>
      </c>
      <c r="U89" s="13" t="str">
        <f t="shared" si="9"/>
        <v>CRSwNP</v>
      </c>
      <c r="V89" s="29" t="s">
        <v>27</v>
      </c>
      <c r="W89" s="30" t="s">
        <v>616</v>
      </c>
      <c r="X89" s="30" t="s">
        <v>26</v>
      </c>
      <c r="Y89" s="30" t="s">
        <v>26</v>
      </c>
      <c r="Z89" s="30" t="e">
        <f>NA()</f>
        <v>#N/A</v>
      </c>
      <c r="AA89" s="30" t="s">
        <v>26</v>
      </c>
      <c r="AB89" s="13" t="e">
        <f>NA()</f>
        <v>#N/A</v>
      </c>
    </row>
    <row r="90" spans="1:28" x14ac:dyDescent="0.3">
      <c r="A90" s="18" t="s">
        <v>201</v>
      </c>
      <c r="B90" s="18" t="s">
        <v>202</v>
      </c>
      <c r="C90" s="19">
        <v>11</v>
      </c>
      <c r="D90" s="18">
        <v>76582682</v>
      </c>
      <c r="E90" s="20" t="s">
        <v>510</v>
      </c>
      <c r="F90" s="20" t="s">
        <v>508</v>
      </c>
      <c r="G90" s="17" t="s">
        <v>203</v>
      </c>
      <c r="H90" s="18" t="s">
        <v>188</v>
      </c>
      <c r="I90" s="21">
        <v>0.42</v>
      </c>
      <c r="J90" s="22">
        <v>6.3299999999999995E-2</v>
      </c>
      <c r="K90" s="22">
        <v>5.5999999999999999E-3</v>
      </c>
      <c r="L90" s="23">
        <f t="shared" si="5"/>
        <v>1.0653463952140756</v>
      </c>
      <c r="M90" s="24" t="str">
        <f t="shared" si="6"/>
        <v>(1.053-1.078)</v>
      </c>
      <c r="N90" s="22">
        <v>6.2399999999999997E-2</v>
      </c>
      <c r="O90" s="22">
        <v>1.47E-2</v>
      </c>
      <c r="P90" s="23">
        <f t="shared" si="7"/>
        <v>1.0643880147942626</v>
      </c>
      <c r="Q90" s="24" t="str">
        <f t="shared" si="8"/>
        <v>(1.034-1.096)</v>
      </c>
      <c r="R90" s="10">
        <v>5.4000000000000003E-3</v>
      </c>
      <c r="S90" s="11">
        <v>0.99460000000000004</v>
      </c>
      <c r="T90" s="11">
        <v>0</v>
      </c>
      <c r="U90" s="13" t="str">
        <f t="shared" si="9"/>
        <v>Shared</v>
      </c>
      <c r="V90" s="29" t="s">
        <v>617</v>
      </c>
      <c r="W90" s="30" t="s">
        <v>27</v>
      </c>
      <c r="X90" s="30" t="s">
        <v>44</v>
      </c>
      <c r="Y90" s="30" t="s">
        <v>44</v>
      </c>
      <c r="Z90" s="30" t="s">
        <v>44</v>
      </c>
      <c r="AA90" s="30" t="s">
        <v>44</v>
      </c>
      <c r="AB90" s="13" t="s">
        <v>44</v>
      </c>
    </row>
    <row r="91" spans="1:28" x14ac:dyDescent="0.3">
      <c r="A91" s="18" t="s">
        <v>362</v>
      </c>
      <c r="B91" s="18" t="s">
        <v>363</v>
      </c>
      <c r="C91" s="19">
        <v>11</v>
      </c>
      <c r="D91" s="18">
        <v>118872577</v>
      </c>
      <c r="E91" s="20" t="s">
        <v>510</v>
      </c>
      <c r="F91" s="20" t="s">
        <v>512</v>
      </c>
      <c r="G91" s="17" t="s">
        <v>364</v>
      </c>
      <c r="H91" s="18" t="s">
        <v>188</v>
      </c>
      <c r="I91" s="21">
        <v>0.16</v>
      </c>
      <c r="J91" s="22">
        <v>-3.2599999999999997E-2</v>
      </c>
      <c r="K91" s="22">
        <v>7.7000000000000002E-3</v>
      </c>
      <c r="L91" s="23">
        <f t="shared" si="5"/>
        <v>0.96792565242627382</v>
      </c>
      <c r="M91" s="24" t="str">
        <f t="shared" si="6"/>
        <v>(0.953-0.983)</v>
      </c>
      <c r="N91" s="22">
        <v>0.1167</v>
      </c>
      <c r="O91" s="22">
        <v>1.9300000000000001E-2</v>
      </c>
      <c r="P91" s="23">
        <f t="shared" si="7"/>
        <v>1.1237822444419459</v>
      </c>
      <c r="Q91" s="24" t="str">
        <f t="shared" si="8"/>
        <v>(1.082-1.168)</v>
      </c>
      <c r="R91" s="10">
        <v>1E-4</v>
      </c>
      <c r="S91" s="11">
        <v>0</v>
      </c>
      <c r="T91" s="11">
        <v>0.99990000000000001</v>
      </c>
      <c r="U91" s="13" t="str">
        <f t="shared" si="9"/>
        <v>CRSwNP</v>
      </c>
      <c r="V91" s="29" t="s">
        <v>618</v>
      </c>
      <c r="W91" s="30" t="s">
        <v>27</v>
      </c>
      <c r="X91" s="30" t="s">
        <v>26</v>
      </c>
      <c r="Y91" s="30" t="s">
        <v>44</v>
      </c>
      <c r="Z91" s="30" t="e">
        <f>NA()</f>
        <v>#N/A</v>
      </c>
      <c r="AA91" s="30" t="s">
        <v>26</v>
      </c>
      <c r="AB91" s="13" t="e">
        <f>NA()</f>
        <v>#N/A</v>
      </c>
    </row>
    <row r="92" spans="1:28" x14ac:dyDescent="0.3">
      <c r="A92" s="18" t="s">
        <v>204</v>
      </c>
      <c r="B92" s="18" t="s">
        <v>452</v>
      </c>
      <c r="C92" s="19">
        <v>11</v>
      </c>
      <c r="D92" s="18">
        <v>128304886</v>
      </c>
      <c r="E92" s="20" t="s">
        <v>510</v>
      </c>
      <c r="F92" s="20" t="s">
        <v>512</v>
      </c>
      <c r="G92" s="17" t="s">
        <v>206</v>
      </c>
      <c r="H92" s="18" t="s">
        <v>188</v>
      </c>
      <c r="I92" s="21">
        <v>0.25</v>
      </c>
      <c r="J92" s="22">
        <v>-4.1200000000000001E-2</v>
      </c>
      <c r="K92" s="22">
        <v>6.7000000000000002E-3</v>
      </c>
      <c r="L92" s="23">
        <f t="shared" si="5"/>
        <v>0.95963718331711223</v>
      </c>
      <c r="M92" s="24" t="str">
        <f t="shared" si="6"/>
        <v>(0.947-0.973)</v>
      </c>
      <c r="N92" s="22">
        <v>-7.6799999999999993E-2</v>
      </c>
      <c r="O92" s="22">
        <v>1.7399999999999999E-2</v>
      </c>
      <c r="P92" s="23">
        <f t="shared" si="7"/>
        <v>0.92607505009624835</v>
      </c>
      <c r="Q92" s="24" t="str">
        <f t="shared" si="8"/>
        <v>(0.895-0.959)</v>
      </c>
      <c r="R92" s="10">
        <v>0</v>
      </c>
      <c r="S92" s="11">
        <v>1</v>
      </c>
      <c r="T92" s="11">
        <v>0</v>
      </c>
      <c r="U92" s="13" t="str">
        <f t="shared" si="9"/>
        <v>Shared</v>
      </c>
      <c r="V92" s="29" t="s">
        <v>43</v>
      </c>
      <c r="W92" s="30" t="s">
        <v>27</v>
      </c>
      <c r="X92" s="30" t="s">
        <v>44</v>
      </c>
      <c r="Y92" s="30" t="s">
        <v>26</v>
      </c>
      <c r="Z92" s="30" t="s">
        <v>26</v>
      </c>
      <c r="AA92" s="30" t="s">
        <v>26</v>
      </c>
      <c r="AB92" s="13" t="s">
        <v>26</v>
      </c>
    </row>
    <row r="93" spans="1:28" x14ac:dyDescent="0.3">
      <c r="A93" s="18" t="s">
        <v>207</v>
      </c>
      <c r="B93" s="18" t="s">
        <v>208</v>
      </c>
      <c r="C93" s="19">
        <v>12</v>
      </c>
      <c r="D93" s="18">
        <v>47814585</v>
      </c>
      <c r="E93" s="20" t="s">
        <v>508</v>
      </c>
      <c r="F93" s="20" t="s">
        <v>507</v>
      </c>
      <c r="G93" s="17" t="s">
        <v>209</v>
      </c>
      <c r="H93" s="18" t="s">
        <v>33</v>
      </c>
      <c r="I93" s="21">
        <v>0.51</v>
      </c>
      <c r="J93" s="22">
        <v>-3.6400000000000002E-2</v>
      </c>
      <c r="K93" s="22">
        <v>5.5999999999999999E-3</v>
      </c>
      <c r="L93" s="23">
        <f t="shared" si="5"/>
        <v>0.96425451452666477</v>
      </c>
      <c r="M93" s="24" t="str">
        <f t="shared" si="6"/>
        <v>(0.953-0.975)</v>
      </c>
      <c r="N93" s="22">
        <v>-8.2500000000000004E-2</v>
      </c>
      <c r="O93" s="22">
        <v>1.47E-2</v>
      </c>
      <c r="P93" s="23">
        <f t="shared" si="7"/>
        <v>0.92081143785680453</v>
      </c>
      <c r="Q93" s="24" t="str">
        <f t="shared" si="8"/>
        <v>(0.894-0.948)</v>
      </c>
      <c r="R93" s="10">
        <v>0</v>
      </c>
      <c r="S93" s="11">
        <v>1</v>
      </c>
      <c r="T93" s="11">
        <v>0</v>
      </c>
      <c r="U93" s="13" t="str">
        <f t="shared" si="9"/>
        <v>Shared</v>
      </c>
      <c r="V93" s="29" t="s">
        <v>619</v>
      </c>
      <c r="W93" s="30" t="s">
        <v>27</v>
      </c>
      <c r="X93" s="30" t="s">
        <v>26</v>
      </c>
      <c r="Y93" s="30" t="s">
        <v>44</v>
      </c>
      <c r="Z93" s="30" t="s">
        <v>26</v>
      </c>
      <c r="AA93" s="30" t="s">
        <v>26</v>
      </c>
      <c r="AB93" s="13" t="s">
        <v>44</v>
      </c>
    </row>
    <row r="94" spans="1:28" x14ac:dyDescent="0.3">
      <c r="A94" s="18" t="s">
        <v>365</v>
      </c>
      <c r="B94" s="18" t="s">
        <v>453</v>
      </c>
      <c r="C94" s="19">
        <v>12</v>
      </c>
      <c r="D94" s="18">
        <v>56052982</v>
      </c>
      <c r="E94" s="20" t="s">
        <v>507</v>
      </c>
      <c r="F94" s="20" t="s">
        <v>508</v>
      </c>
      <c r="G94" s="17" t="s">
        <v>454</v>
      </c>
      <c r="H94" s="18" t="s">
        <v>188</v>
      </c>
      <c r="I94" s="21">
        <v>0.32</v>
      </c>
      <c r="J94" s="22">
        <v>4.1099999999999998E-2</v>
      </c>
      <c r="K94" s="22">
        <v>5.8999999999999999E-3</v>
      </c>
      <c r="L94" s="23">
        <f t="shared" si="5"/>
        <v>1.0419562959654682</v>
      </c>
      <c r="M94" s="24" t="str">
        <f t="shared" si="6"/>
        <v>(1.029-1.055)</v>
      </c>
      <c r="N94" s="22">
        <v>0.1226</v>
      </c>
      <c r="O94" s="22">
        <v>1.5299999999999999E-2</v>
      </c>
      <c r="P94" s="23">
        <f t="shared" si="7"/>
        <v>1.1304321576378025</v>
      </c>
      <c r="Q94" s="24" t="str">
        <f t="shared" si="8"/>
        <v>(1.097-1.165)</v>
      </c>
      <c r="R94" s="10">
        <v>0</v>
      </c>
      <c r="S94" s="11">
        <v>1</v>
      </c>
      <c r="T94" s="11">
        <v>0</v>
      </c>
      <c r="U94" s="13" t="str">
        <f t="shared" si="9"/>
        <v>Shared</v>
      </c>
      <c r="V94" s="29" t="s">
        <v>620</v>
      </c>
      <c r="W94" s="30" t="s">
        <v>621</v>
      </c>
      <c r="X94" s="30" t="s">
        <v>26</v>
      </c>
      <c r="Y94" s="30" t="s">
        <v>26</v>
      </c>
      <c r="Z94" s="30" t="s">
        <v>26</v>
      </c>
      <c r="AA94" s="30" t="s">
        <v>44</v>
      </c>
      <c r="AB94" s="13" t="s">
        <v>26</v>
      </c>
    </row>
    <row r="95" spans="1:28" x14ac:dyDescent="0.3">
      <c r="A95" s="18" t="s">
        <v>210</v>
      </c>
      <c r="B95" s="18" t="s">
        <v>211</v>
      </c>
      <c r="C95" s="19">
        <v>12</v>
      </c>
      <c r="D95" s="18">
        <v>57109992</v>
      </c>
      <c r="E95" s="20" t="s">
        <v>507</v>
      </c>
      <c r="F95" s="20" t="s">
        <v>508</v>
      </c>
      <c r="G95" s="17" t="s">
        <v>212</v>
      </c>
      <c r="H95" s="18" t="s">
        <v>128</v>
      </c>
      <c r="I95" s="21">
        <v>0.42</v>
      </c>
      <c r="J95" s="22">
        <v>4.7100000000000003E-2</v>
      </c>
      <c r="K95" s="22">
        <v>5.7000000000000002E-3</v>
      </c>
      <c r="L95" s="23">
        <f t="shared" si="5"/>
        <v>1.0482268265213484</v>
      </c>
      <c r="M95" s="24" t="str">
        <f t="shared" si="6"/>
        <v>(1.036-1.061)</v>
      </c>
      <c r="N95" s="22">
        <v>7.8799999999999995E-2</v>
      </c>
      <c r="O95" s="22">
        <v>1.4800000000000001E-2</v>
      </c>
      <c r="P95" s="23">
        <f t="shared" si="7"/>
        <v>1.0819879028485442</v>
      </c>
      <c r="Q95" s="24" t="str">
        <f t="shared" si="8"/>
        <v>(1.051-1.114)</v>
      </c>
      <c r="R95" s="10">
        <v>0</v>
      </c>
      <c r="S95" s="11">
        <v>1</v>
      </c>
      <c r="T95" s="11">
        <v>0</v>
      </c>
      <c r="U95" s="13" t="str">
        <f t="shared" si="9"/>
        <v>Shared</v>
      </c>
      <c r="V95" s="29" t="s">
        <v>622</v>
      </c>
      <c r="W95" s="30" t="s">
        <v>623</v>
      </c>
      <c r="X95" s="30" t="s">
        <v>26</v>
      </c>
      <c r="Y95" s="30" t="s">
        <v>44</v>
      </c>
      <c r="Z95" s="30" t="s">
        <v>26</v>
      </c>
      <c r="AA95" s="30" t="s">
        <v>26</v>
      </c>
      <c r="AB95" s="13" t="s">
        <v>26</v>
      </c>
    </row>
    <row r="96" spans="1:28" x14ac:dyDescent="0.3">
      <c r="A96" s="18" t="s">
        <v>213</v>
      </c>
      <c r="B96" s="18" t="s">
        <v>214</v>
      </c>
      <c r="C96" s="19">
        <v>12</v>
      </c>
      <c r="D96" s="18">
        <v>71191963</v>
      </c>
      <c r="E96" s="20" t="s">
        <v>508</v>
      </c>
      <c r="F96" s="20" t="s">
        <v>507</v>
      </c>
      <c r="G96" s="17" t="s">
        <v>215</v>
      </c>
      <c r="H96" s="18" t="s">
        <v>33</v>
      </c>
      <c r="I96" s="21">
        <v>0.32</v>
      </c>
      <c r="J96" s="22">
        <v>-3.5400000000000001E-2</v>
      </c>
      <c r="K96" s="22">
        <v>6.0000000000000001E-3</v>
      </c>
      <c r="L96" s="23">
        <f t="shared" si="5"/>
        <v>0.96521925132919795</v>
      </c>
      <c r="M96" s="24" t="str">
        <f t="shared" si="6"/>
        <v>(0.953-0.977)</v>
      </c>
      <c r="N96" s="22">
        <v>-1.7600000000000001E-2</v>
      </c>
      <c r="O96" s="22">
        <v>1.5599999999999999E-2</v>
      </c>
      <c r="P96" s="23">
        <f t="shared" si="7"/>
        <v>0.98255397535460409</v>
      </c>
      <c r="Q96" s="24" t="str">
        <f t="shared" si="8"/>
        <v>(0.952-1.014)</v>
      </c>
      <c r="R96" s="10">
        <v>0.76590000000000003</v>
      </c>
      <c r="S96" s="11">
        <v>0.2341</v>
      </c>
      <c r="T96" s="11">
        <v>0</v>
      </c>
      <c r="U96" s="13" t="str">
        <f t="shared" si="9"/>
        <v>Unassigned</v>
      </c>
      <c r="V96" s="29" t="s">
        <v>624</v>
      </c>
      <c r="W96" s="30" t="s">
        <v>27</v>
      </c>
      <c r="X96" s="30" t="s">
        <v>26</v>
      </c>
      <c r="Y96" s="30" t="s">
        <v>26</v>
      </c>
      <c r="Z96" s="30" t="s">
        <v>26</v>
      </c>
      <c r="AA96" s="30" t="s">
        <v>26</v>
      </c>
      <c r="AB96" s="13" t="s">
        <v>44</v>
      </c>
    </row>
    <row r="97" spans="1:28" x14ac:dyDescent="0.3">
      <c r="A97" s="18" t="s">
        <v>216</v>
      </c>
      <c r="B97" s="18" t="s">
        <v>217</v>
      </c>
      <c r="C97" s="19">
        <v>12</v>
      </c>
      <c r="D97" s="18">
        <v>94169099</v>
      </c>
      <c r="E97" s="20" t="s">
        <v>507</v>
      </c>
      <c r="F97" s="20" t="s">
        <v>510</v>
      </c>
      <c r="G97" s="17" t="s">
        <v>218</v>
      </c>
      <c r="H97" s="18" t="s">
        <v>33</v>
      </c>
      <c r="I97" s="21">
        <v>0.89</v>
      </c>
      <c r="J97" s="22">
        <v>5.04E-2</v>
      </c>
      <c r="K97" s="22">
        <v>8.6999999999999994E-3</v>
      </c>
      <c r="L97" s="23">
        <f t="shared" si="5"/>
        <v>1.0516916889274768</v>
      </c>
      <c r="M97" s="24" t="str">
        <f t="shared" si="6"/>
        <v>(1.033-1.07)</v>
      </c>
      <c r="N97" s="22">
        <v>4.6100000000000002E-2</v>
      </c>
      <c r="O97" s="22">
        <v>2.2499999999999999E-2</v>
      </c>
      <c r="P97" s="23">
        <f t="shared" si="7"/>
        <v>1.0471791236335795</v>
      </c>
      <c r="Q97" s="24" t="str">
        <f t="shared" si="8"/>
        <v>(1.002-1.095)</v>
      </c>
      <c r="R97" s="10">
        <v>0.15129999999999999</v>
      </c>
      <c r="S97" s="11">
        <v>0.84870000000000001</v>
      </c>
      <c r="T97" s="11">
        <v>0</v>
      </c>
      <c r="U97" s="13" t="str">
        <f t="shared" si="9"/>
        <v>Unassigned</v>
      </c>
      <c r="V97" s="29" t="s">
        <v>625</v>
      </c>
      <c r="W97" s="30" t="s">
        <v>27</v>
      </c>
      <c r="X97" s="30" t="s">
        <v>26</v>
      </c>
      <c r="Y97" s="30" t="s">
        <v>26</v>
      </c>
      <c r="Z97" s="30" t="s">
        <v>26</v>
      </c>
      <c r="AA97" s="30" t="s">
        <v>26</v>
      </c>
      <c r="AB97" s="13" t="s">
        <v>26</v>
      </c>
    </row>
    <row r="98" spans="1:28" x14ac:dyDescent="0.3">
      <c r="A98" s="18" t="s">
        <v>219</v>
      </c>
      <c r="B98" s="18" t="s">
        <v>455</v>
      </c>
      <c r="C98" s="19">
        <v>12</v>
      </c>
      <c r="D98" s="18">
        <v>123034565</v>
      </c>
      <c r="E98" s="20" t="s">
        <v>510</v>
      </c>
      <c r="F98" s="20" t="s">
        <v>512</v>
      </c>
      <c r="G98" s="17" t="s">
        <v>456</v>
      </c>
      <c r="H98" s="18" t="s">
        <v>383</v>
      </c>
      <c r="I98" s="26">
        <v>3.5999999999999997E-2</v>
      </c>
      <c r="J98" s="22">
        <v>8.3199999999999996E-2</v>
      </c>
      <c r="K98" s="22">
        <v>1.5599999999999999E-2</v>
      </c>
      <c r="L98" s="23">
        <f t="shared" si="5"/>
        <v>1.0867591386422326</v>
      </c>
      <c r="M98" s="24" t="str">
        <f t="shared" si="6"/>
        <v>(1.054-1.121)</v>
      </c>
      <c r="N98" s="22">
        <v>3.0099999999999998E-2</v>
      </c>
      <c r="O98" s="22">
        <v>4.1500000000000002E-2</v>
      </c>
      <c r="P98" s="23">
        <f t="shared" si="7"/>
        <v>1.0305575845593566</v>
      </c>
      <c r="Q98" s="24" t="str">
        <f t="shared" si="8"/>
        <v>(0.95-1.118)</v>
      </c>
      <c r="R98" s="10">
        <v>0.87729999999999997</v>
      </c>
      <c r="S98" s="11">
        <v>0.1226</v>
      </c>
      <c r="T98" s="11">
        <v>1E-4</v>
      </c>
      <c r="U98" s="13" t="str">
        <f t="shared" si="9"/>
        <v>Unassigned</v>
      </c>
      <c r="V98" s="29" t="s">
        <v>27</v>
      </c>
      <c r="W98" s="30" t="s">
        <v>27</v>
      </c>
      <c r="X98" s="30" t="s">
        <v>26</v>
      </c>
      <c r="Y98" s="30" t="s">
        <v>26</v>
      </c>
      <c r="Z98" s="30" t="s">
        <v>26</v>
      </c>
      <c r="AA98" s="30" t="s">
        <v>26</v>
      </c>
      <c r="AB98" s="13" t="s">
        <v>26</v>
      </c>
    </row>
    <row r="99" spans="1:28" x14ac:dyDescent="0.3">
      <c r="A99" s="18" t="s">
        <v>222</v>
      </c>
      <c r="B99" s="18" t="s">
        <v>223</v>
      </c>
      <c r="C99" s="19">
        <v>13</v>
      </c>
      <c r="D99" s="18">
        <v>39794307</v>
      </c>
      <c r="E99" s="20" t="s">
        <v>512</v>
      </c>
      <c r="F99" s="20" t="s">
        <v>510</v>
      </c>
      <c r="G99" s="17" t="s">
        <v>224</v>
      </c>
      <c r="H99" s="18" t="s">
        <v>77</v>
      </c>
      <c r="I99" s="21">
        <v>0.34</v>
      </c>
      <c r="J99" s="22">
        <v>-4.2500000000000003E-2</v>
      </c>
      <c r="K99" s="22">
        <v>5.8999999999999999E-3</v>
      </c>
      <c r="L99" s="23">
        <f t="shared" si="5"/>
        <v>0.95839046552094698</v>
      </c>
      <c r="M99" s="24" t="str">
        <f t="shared" si="6"/>
        <v>(0.947-0.97)</v>
      </c>
      <c r="N99" s="22">
        <v>-0.105</v>
      </c>
      <c r="O99" s="22">
        <v>1.55E-2</v>
      </c>
      <c r="P99" s="23">
        <f t="shared" si="7"/>
        <v>0.90032452258626561</v>
      </c>
      <c r="Q99" s="24" t="str">
        <f t="shared" si="8"/>
        <v>(0.873-0.929)</v>
      </c>
      <c r="R99" s="10">
        <v>0</v>
      </c>
      <c r="S99" s="11">
        <v>1</v>
      </c>
      <c r="T99" s="11">
        <v>0</v>
      </c>
      <c r="U99" s="13" t="str">
        <f t="shared" si="9"/>
        <v>Shared</v>
      </c>
      <c r="V99" s="29" t="s">
        <v>626</v>
      </c>
      <c r="W99" s="30" t="s">
        <v>627</v>
      </c>
      <c r="X99" s="30" t="s">
        <v>26</v>
      </c>
      <c r="Y99" s="30" t="s">
        <v>26</v>
      </c>
      <c r="Z99" s="30" t="s">
        <v>26</v>
      </c>
      <c r="AA99" s="30" t="s">
        <v>44</v>
      </c>
      <c r="AB99" s="13" t="s">
        <v>26</v>
      </c>
    </row>
    <row r="100" spans="1:28" x14ac:dyDescent="0.3">
      <c r="A100" s="18" t="s">
        <v>222</v>
      </c>
      <c r="B100" s="18" t="s">
        <v>369</v>
      </c>
      <c r="C100" s="19">
        <v>13</v>
      </c>
      <c r="D100" s="18">
        <v>42414788</v>
      </c>
      <c r="E100" s="20" t="s">
        <v>512</v>
      </c>
      <c r="F100" s="20" t="s">
        <v>510</v>
      </c>
      <c r="G100" s="17" t="s">
        <v>370</v>
      </c>
      <c r="H100" s="18" t="s">
        <v>33</v>
      </c>
      <c r="I100" s="21">
        <v>0.38</v>
      </c>
      <c r="J100" s="22">
        <v>-8.6999999999999994E-3</v>
      </c>
      <c r="K100" s="22">
        <v>5.7999999999999996E-3</v>
      </c>
      <c r="L100" s="23">
        <f t="shared" si="5"/>
        <v>0.99133773548779258</v>
      </c>
      <c r="M100" s="24" t="str">
        <f t="shared" si="6"/>
        <v>(0.98-1.003)</v>
      </c>
      <c r="N100" s="22">
        <v>-0.1072</v>
      </c>
      <c r="O100" s="22">
        <v>1.4999999999999999E-2</v>
      </c>
      <c r="P100" s="23">
        <f t="shared" si="7"/>
        <v>0.89834598582502301</v>
      </c>
      <c r="Q100" s="24" t="str">
        <f t="shared" si="8"/>
        <v>(0.872-0.926)</v>
      </c>
      <c r="R100" s="10">
        <v>0</v>
      </c>
      <c r="S100" s="11">
        <v>2.0000000000000001E-4</v>
      </c>
      <c r="T100" s="11">
        <v>0.99980000000000002</v>
      </c>
      <c r="U100" s="13" t="str">
        <f t="shared" si="9"/>
        <v>CRSwNP</v>
      </c>
      <c r="V100" s="29" t="s">
        <v>628</v>
      </c>
      <c r="W100" s="30" t="s">
        <v>27</v>
      </c>
      <c r="X100" s="30" t="s">
        <v>26</v>
      </c>
      <c r="Y100" s="30" t="s">
        <v>26</v>
      </c>
      <c r="Z100" s="30" t="e">
        <f>NA()</f>
        <v>#N/A</v>
      </c>
      <c r="AA100" s="30" t="s">
        <v>44</v>
      </c>
      <c r="AB100" s="13" t="e">
        <f>NA()</f>
        <v>#N/A</v>
      </c>
    </row>
    <row r="101" spans="1:28" x14ac:dyDescent="0.3">
      <c r="A101" s="18" t="s">
        <v>225</v>
      </c>
      <c r="B101" s="18" t="s">
        <v>226</v>
      </c>
      <c r="C101" s="19">
        <v>13</v>
      </c>
      <c r="D101" s="18">
        <v>99352087</v>
      </c>
      <c r="E101" s="20" t="s">
        <v>508</v>
      </c>
      <c r="F101" s="20" t="s">
        <v>507</v>
      </c>
      <c r="G101" s="17" t="s">
        <v>227</v>
      </c>
      <c r="H101" s="18" t="s">
        <v>33</v>
      </c>
      <c r="I101" s="21">
        <v>0.61</v>
      </c>
      <c r="J101" s="22">
        <v>4.8099999999999997E-2</v>
      </c>
      <c r="K101" s="22">
        <v>5.8999999999999999E-3</v>
      </c>
      <c r="L101" s="23">
        <f t="shared" si="5"/>
        <v>1.0492755776360312</v>
      </c>
      <c r="M101" s="24" t="str">
        <f t="shared" si="6"/>
        <v>(1.037-1.062)</v>
      </c>
      <c r="N101" s="22">
        <v>8.7300000000000003E-2</v>
      </c>
      <c r="O101" s="22">
        <v>1.5299999999999999E-2</v>
      </c>
      <c r="P101" s="23">
        <f t="shared" si="7"/>
        <v>1.0912239978174532</v>
      </c>
      <c r="Q101" s="24" t="str">
        <f t="shared" si="8"/>
        <v>(1.058-1.125)</v>
      </c>
      <c r="R101" s="10">
        <v>0</v>
      </c>
      <c r="S101" s="11">
        <v>1</v>
      </c>
      <c r="T101" s="11">
        <v>0</v>
      </c>
      <c r="U101" s="13" t="str">
        <f t="shared" si="9"/>
        <v>Shared</v>
      </c>
      <c r="V101" s="29" t="s">
        <v>27</v>
      </c>
      <c r="W101" s="30" t="s">
        <v>27</v>
      </c>
      <c r="X101" s="30" t="s">
        <v>26</v>
      </c>
      <c r="Y101" s="30" t="s">
        <v>26</v>
      </c>
      <c r="Z101" s="30" t="s">
        <v>26</v>
      </c>
      <c r="AA101" s="30" t="s">
        <v>26</v>
      </c>
      <c r="AB101" s="13" t="s">
        <v>26</v>
      </c>
    </row>
    <row r="102" spans="1:28" x14ac:dyDescent="0.3">
      <c r="A102" s="18" t="s">
        <v>372</v>
      </c>
      <c r="B102" s="18" t="s">
        <v>457</v>
      </c>
      <c r="C102" s="19">
        <v>14</v>
      </c>
      <c r="D102" s="18">
        <v>65075889</v>
      </c>
      <c r="E102" s="20" t="s">
        <v>507</v>
      </c>
      <c r="F102" s="20" t="s">
        <v>508</v>
      </c>
      <c r="G102" s="17" t="s">
        <v>458</v>
      </c>
      <c r="H102" s="18" t="s">
        <v>320</v>
      </c>
      <c r="I102" s="21">
        <v>0.42</v>
      </c>
      <c r="J102" s="22">
        <v>2.8000000000000001E-2</v>
      </c>
      <c r="K102" s="22">
        <v>5.7000000000000002E-3</v>
      </c>
      <c r="L102" s="23">
        <f t="shared" si="5"/>
        <v>1.028395684421425</v>
      </c>
      <c r="M102" s="24" t="str">
        <f t="shared" si="6"/>
        <v>(1.016-1.04)</v>
      </c>
      <c r="N102" s="22">
        <v>4.5699999999999998E-2</v>
      </c>
      <c r="O102" s="22">
        <v>1.47E-2</v>
      </c>
      <c r="P102" s="23">
        <f t="shared" si="7"/>
        <v>1.0467603357472872</v>
      </c>
      <c r="Q102" s="24" t="str">
        <f t="shared" si="8"/>
        <v>(1.017-1.078)</v>
      </c>
      <c r="R102" s="10">
        <v>2.8999999999999998E-3</v>
      </c>
      <c r="S102" s="11">
        <v>0.99709999999999999</v>
      </c>
      <c r="T102" s="11">
        <v>0</v>
      </c>
      <c r="U102" s="13" t="str">
        <f t="shared" si="9"/>
        <v>Shared</v>
      </c>
      <c r="V102" s="29" t="s">
        <v>629</v>
      </c>
      <c r="W102" s="30" t="s">
        <v>630</v>
      </c>
      <c r="X102" s="30" t="s">
        <v>26</v>
      </c>
      <c r="Y102" s="30" t="s">
        <v>26</v>
      </c>
      <c r="Z102" s="30" t="s">
        <v>26</v>
      </c>
      <c r="AA102" s="30" t="s">
        <v>26</v>
      </c>
      <c r="AB102" s="13" t="s">
        <v>44</v>
      </c>
    </row>
    <row r="103" spans="1:28" x14ac:dyDescent="0.3">
      <c r="A103" s="18" t="s">
        <v>228</v>
      </c>
      <c r="B103" s="18" t="s">
        <v>459</v>
      </c>
      <c r="C103" s="19">
        <v>14</v>
      </c>
      <c r="D103" s="18">
        <v>68295488</v>
      </c>
      <c r="E103" s="20" t="s">
        <v>510</v>
      </c>
      <c r="F103" s="20" t="s">
        <v>508</v>
      </c>
      <c r="G103" s="17" t="s">
        <v>230</v>
      </c>
      <c r="H103" s="18" t="s">
        <v>33</v>
      </c>
      <c r="I103" s="21">
        <v>0.61</v>
      </c>
      <c r="J103" s="22">
        <v>-3.5299999999999998E-2</v>
      </c>
      <c r="K103" s="22">
        <v>5.7999999999999996E-3</v>
      </c>
      <c r="L103" s="23">
        <f t="shared" si="5"/>
        <v>0.96531577808058799</v>
      </c>
      <c r="M103" s="24" t="str">
        <f t="shared" si="6"/>
        <v>(0.954-0.977)</v>
      </c>
      <c r="N103" s="22">
        <v>-5.1900000000000002E-2</v>
      </c>
      <c r="O103" s="22">
        <v>1.4999999999999999E-2</v>
      </c>
      <c r="P103" s="23">
        <f t="shared" si="7"/>
        <v>0.94942380447637642</v>
      </c>
      <c r="Q103" s="24" t="str">
        <f t="shared" si="8"/>
        <v>(0.921-0.978)</v>
      </c>
      <c r="R103" s="10">
        <v>1.4E-3</v>
      </c>
      <c r="S103" s="11">
        <v>0.99860000000000004</v>
      </c>
      <c r="T103" s="11">
        <v>0</v>
      </c>
      <c r="U103" s="13" t="str">
        <f t="shared" si="9"/>
        <v>Shared</v>
      </c>
      <c r="V103" s="29" t="s">
        <v>631</v>
      </c>
      <c r="W103" s="30" t="s">
        <v>27</v>
      </c>
      <c r="X103" s="30" t="s">
        <v>44</v>
      </c>
      <c r="Y103" s="30" t="s">
        <v>26</v>
      </c>
      <c r="Z103" s="30" t="s">
        <v>44</v>
      </c>
      <c r="AA103" s="30" t="s">
        <v>44</v>
      </c>
      <c r="AB103" s="13" t="s">
        <v>26</v>
      </c>
    </row>
    <row r="104" spans="1:28" x14ac:dyDescent="0.3">
      <c r="A104" s="18" t="s">
        <v>231</v>
      </c>
      <c r="B104" s="18" t="s">
        <v>232</v>
      </c>
      <c r="C104" s="19">
        <v>14</v>
      </c>
      <c r="D104" s="18">
        <v>92663465</v>
      </c>
      <c r="E104" s="20" t="s">
        <v>507</v>
      </c>
      <c r="F104" s="20" t="s">
        <v>508</v>
      </c>
      <c r="G104" s="17" t="s">
        <v>233</v>
      </c>
      <c r="H104" s="18" t="s">
        <v>33</v>
      </c>
      <c r="I104" s="21">
        <v>0.33</v>
      </c>
      <c r="J104" s="22">
        <v>-3.5799999999999998E-2</v>
      </c>
      <c r="K104" s="22">
        <v>6.0000000000000001E-3</v>
      </c>
      <c r="L104" s="23">
        <f t="shared" si="5"/>
        <v>0.96483324083591182</v>
      </c>
      <c r="M104" s="24" t="str">
        <f t="shared" si="6"/>
        <v>(0.953-0.977)</v>
      </c>
      <c r="N104" s="22">
        <v>-1.6299999999999999E-2</v>
      </c>
      <c r="O104" s="22">
        <v>1.54E-2</v>
      </c>
      <c r="P104" s="23">
        <f t="shared" si="7"/>
        <v>0.9838321261405697</v>
      </c>
      <c r="Q104" s="24" t="str">
        <f t="shared" si="8"/>
        <v>(0.954-1.014)</v>
      </c>
      <c r="R104" s="10">
        <v>0.82299999999999995</v>
      </c>
      <c r="S104" s="11">
        <v>0.17699999999999999</v>
      </c>
      <c r="T104" s="11">
        <v>0</v>
      </c>
      <c r="U104" s="13" t="str">
        <f t="shared" si="9"/>
        <v>Unassigned</v>
      </c>
      <c r="V104" s="29" t="s">
        <v>625</v>
      </c>
      <c r="W104" s="30" t="s">
        <v>27</v>
      </c>
      <c r="X104" s="30" t="s">
        <v>26</v>
      </c>
      <c r="Y104" s="30" t="s">
        <v>26</v>
      </c>
      <c r="Z104" s="30" t="s">
        <v>26</v>
      </c>
      <c r="AA104" s="30" t="s">
        <v>26</v>
      </c>
      <c r="AB104" s="13" t="s">
        <v>26</v>
      </c>
    </row>
    <row r="105" spans="1:28" x14ac:dyDescent="0.3">
      <c r="A105" s="18" t="s">
        <v>234</v>
      </c>
      <c r="B105" s="18" t="s">
        <v>460</v>
      </c>
      <c r="C105" s="19">
        <v>15</v>
      </c>
      <c r="D105" s="18">
        <v>41190033</v>
      </c>
      <c r="E105" s="20" t="s">
        <v>508</v>
      </c>
      <c r="F105" s="20" t="s">
        <v>507</v>
      </c>
      <c r="G105" s="17" t="s">
        <v>461</v>
      </c>
      <c r="H105" s="18" t="s">
        <v>107</v>
      </c>
      <c r="I105" s="21">
        <v>9.5000000000000001E-2</v>
      </c>
      <c r="J105" s="22">
        <v>-6.4199999999999993E-2</v>
      </c>
      <c r="K105" s="22">
        <v>1.09E-2</v>
      </c>
      <c r="L105" s="23">
        <f t="shared" si="5"/>
        <v>0.93781741728967272</v>
      </c>
      <c r="M105" s="24" t="str">
        <f t="shared" si="6"/>
        <v>(0.917-0.959)</v>
      </c>
      <c r="N105" s="22">
        <v>-9.2999999999999999E-2</v>
      </c>
      <c r="O105" s="22">
        <v>2.7900000000000001E-2</v>
      </c>
      <c r="P105" s="23">
        <f t="shared" si="7"/>
        <v>0.91119350029614055</v>
      </c>
      <c r="Q105" s="24" t="str">
        <f t="shared" si="8"/>
        <v>(0.862-0.963)</v>
      </c>
      <c r="R105" s="10">
        <v>1.6999999999999999E-3</v>
      </c>
      <c r="S105" s="11">
        <v>0.99829999999999997</v>
      </c>
      <c r="T105" s="11">
        <v>0</v>
      </c>
      <c r="U105" s="13" t="str">
        <f t="shared" si="9"/>
        <v>Shared</v>
      </c>
      <c r="V105" s="29" t="s">
        <v>632</v>
      </c>
      <c r="W105" s="30" t="s">
        <v>27</v>
      </c>
      <c r="X105" s="30" t="s">
        <v>26</v>
      </c>
      <c r="Y105" s="30" t="s">
        <v>26</v>
      </c>
      <c r="Z105" s="30" t="s">
        <v>26</v>
      </c>
      <c r="AA105" s="30" t="s">
        <v>26</v>
      </c>
      <c r="AB105" s="13" t="s">
        <v>44</v>
      </c>
    </row>
    <row r="106" spans="1:28" x14ac:dyDescent="0.3">
      <c r="A106" s="18" t="s">
        <v>237</v>
      </c>
      <c r="B106" s="18" t="s">
        <v>462</v>
      </c>
      <c r="C106" s="19">
        <v>15</v>
      </c>
      <c r="D106" s="18">
        <v>60778755</v>
      </c>
      <c r="E106" s="20" t="s">
        <v>508</v>
      </c>
      <c r="F106" s="20" t="s">
        <v>507</v>
      </c>
      <c r="G106" s="17" t="s">
        <v>239</v>
      </c>
      <c r="H106" s="18" t="s">
        <v>33</v>
      </c>
      <c r="I106" s="21">
        <v>0.2</v>
      </c>
      <c r="J106" s="22">
        <v>-6.6799999999999998E-2</v>
      </c>
      <c r="K106" s="22">
        <v>7.4000000000000003E-3</v>
      </c>
      <c r="L106" s="23">
        <f t="shared" si="5"/>
        <v>0.93538225908219497</v>
      </c>
      <c r="M106" s="24" t="str">
        <f t="shared" si="6"/>
        <v>(0.921-0.95)</v>
      </c>
      <c r="N106" s="22">
        <v>-4.5699999999999998E-2</v>
      </c>
      <c r="O106" s="22">
        <v>1.8800000000000001E-2</v>
      </c>
      <c r="P106" s="23">
        <f t="shared" si="7"/>
        <v>0.95532851776055816</v>
      </c>
      <c r="Q106" s="24" t="str">
        <f t="shared" si="8"/>
        <v>(0.92-0.992)</v>
      </c>
      <c r="R106" s="10">
        <v>0.8659</v>
      </c>
      <c r="S106" s="11">
        <v>0.1341</v>
      </c>
      <c r="T106" s="11">
        <v>0</v>
      </c>
      <c r="U106" s="13" t="str">
        <f t="shared" si="9"/>
        <v>Unassigned</v>
      </c>
      <c r="V106" s="29" t="s">
        <v>633</v>
      </c>
      <c r="W106" s="30" t="s">
        <v>634</v>
      </c>
      <c r="X106" s="30" t="s">
        <v>44</v>
      </c>
      <c r="Y106" s="30" t="s">
        <v>44</v>
      </c>
      <c r="Z106" s="30" t="s">
        <v>26</v>
      </c>
      <c r="AA106" s="30" t="s">
        <v>26</v>
      </c>
      <c r="AB106" s="13" t="s">
        <v>26</v>
      </c>
    </row>
    <row r="107" spans="1:28" x14ac:dyDescent="0.3">
      <c r="A107" s="18" t="s">
        <v>240</v>
      </c>
      <c r="B107" s="18" t="s">
        <v>463</v>
      </c>
      <c r="C107" s="19">
        <v>15</v>
      </c>
      <c r="D107" s="18">
        <v>67163292</v>
      </c>
      <c r="E107" s="20" t="s">
        <v>507</v>
      </c>
      <c r="F107" s="20" t="s">
        <v>508</v>
      </c>
      <c r="G107" s="17" t="s">
        <v>242</v>
      </c>
      <c r="H107" s="18" t="s">
        <v>33</v>
      </c>
      <c r="I107" s="21">
        <v>0.26</v>
      </c>
      <c r="J107" s="22">
        <v>9.1700000000000004E-2</v>
      </c>
      <c r="K107" s="22">
        <v>6.4000000000000003E-3</v>
      </c>
      <c r="L107" s="23">
        <f t="shared" si="5"/>
        <v>1.0960359619656765</v>
      </c>
      <c r="M107" s="24" t="str">
        <f t="shared" si="6"/>
        <v>(1.082-1.11)</v>
      </c>
      <c r="N107" s="22">
        <v>9.2999999999999999E-2</v>
      </c>
      <c r="O107" s="22">
        <v>1.6500000000000001E-2</v>
      </c>
      <c r="P107" s="23">
        <f t="shared" si="7"/>
        <v>1.097461735268082</v>
      </c>
      <c r="Q107" s="24" t="str">
        <f t="shared" si="8"/>
        <v>(1.062-1.134)</v>
      </c>
      <c r="R107" s="10">
        <v>1E-4</v>
      </c>
      <c r="S107" s="11">
        <v>0.99990000000000001</v>
      </c>
      <c r="T107" s="11">
        <v>0</v>
      </c>
      <c r="U107" s="13" t="str">
        <f t="shared" si="9"/>
        <v>Shared</v>
      </c>
      <c r="V107" s="29" t="s">
        <v>635</v>
      </c>
      <c r="W107" s="30" t="s">
        <v>636</v>
      </c>
      <c r="X107" s="30" t="s">
        <v>26</v>
      </c>
      <c r="Y107" s="30" t="s">
        <v>44</v>
      </c>
      <c r="Z107" s="30" t="s">
        <v>44</v>
      </c>
      <c r="AA107" s="30" t="s">
        <v>26</v>
      </c>
      <c r="AB107" s="13" t="s">
        <v>44</v>
      </c>
    </row>
    <row r="108" spans="1:28" x14ac:dyDescent="0.3">
      <c r="A108" s="18" t="s">
        <v>243</v>
      </c>
      <c r="B108" s="18" t="s">
        <v>244</v>
      </c>
      <c r="C108" s="19">
        <v>15</v>
      </c>
      <c r="D108" s="18">
        <v>85702038</v>
      </c>
      <c r="E108" s="20" t="s">
        <v>510</v>
      </c>
      <c r="F108" s="20" t="s">
        <v>512</v>
      </c>
      <c r="G108" s="17" t="s">
        <v>245</v>
      </c>
      <c r="H108" s="18" t="s">
        <v>33</v>
      </c>
      <c r="I108" s="21">
        <v>0.28000000000000003</v>
      </c>
      <c r="J108" s="22">
        <v>-3.39E-2</v>
      </c>
      <c r="K108" s="22">
        <v>6.1999999999999998E-3</v>
      </c>
      <c r="L108" s="23">
        <f t="shared" si="5"/>
        <v>0.96666816662098898</v>
      </c>
      <c r="M108" s="24" t="str">
        <f t="shared" si="6"/>
        <v>(0.954-0.979)</v>
      </c>
      <c r="N108" s="22">
        <v>-5.7500000000000002E-2</v>
      </c>
      <c r="O108" s="22">
        <v>1.6199999999999999E-2</v>
      </c>
      <c r="P108" s="23">
        <f t="shared" si="7"/>
        <v>0.94412189038642214</v>
      </c>
      <c r="Q108" s="24" t="str">
        <f t="shared" si="8"/>
        <v>(0.914-0.975)</v>
      </c>
      <c r="R108" s="10">
        <v>8.9999999999999998E-4</v>
      </c>
      <c r="S108" s="11">
        <v>0.99909999999999999</v>
      </c>
      <c r="T108" s="11">
        <v>0</v>
      </c>
      <c r="U108" s="13" t="str">
        <f t="shared" si="9"/>
        <v>Shared</v>
      </c>
      <c r="V108" s="29" t="s">
        <v>637</v>
      </c>
      <c r="W108" s="30" t="s">
        <v>27</v>
      </c>
      <c r="X108" s="30" t="s">
        <v>26</v>
      </c>
      <c r="Y108" s="30" t="s">
        <v>26</v>
      </c>
      <c r="Z108" s="30" t="s">
        <v>26</v>
      </c>
      <c r="AA108" s="30" t="s">
        <v>26</v>
      </c>
      <c r="AB108" s="13" t="s">
        <v>26</v>
      </c>
    </row>
    <row r="109" spans="1:28" x14ac:dyDescent="0.3">
      <c r="A109" s="18" t="s">
        <v>246</v>
      </c>
      <c r="B109" s="18" t="s">
        <v>247</v>
      </c>
      <c r="C109" s="19">
        <v>16</v>
      </c>
      <c r="D109" s="18">
        <v>11125184</v>
      </c>
      <c r="E109" s="20" t="s">
        <v>510</v>
      </c>
      <c r="F109" s="20" t="s">
        <v>512</v>
      </c>
      <c r="G109" s="17" t="s">
        <v>248</v>
      </c>
      <c r="H109" s="18" t="s">
        <v>33</v>
      </c>
      <c r="I109" s="21">
        <v>0.21</v>
      </c>
      <c r="J109" s="22">
        <v>-6.8400000000000002E-2</v>
      </c>
      <c r="K109" s="22">
        <v>6.7999999999999996E-3</v>
      </c>
      <c r="L109" s="23">
        <f t="shared" si="5"/>
        <v>0.93388684411865608</v>
      </c>
      <c r="M109" s="24" t="str">
        <f t="shared" si="6"/>
        <v>(0.921-0.947)</v>
      </c>
      <c r="N109" s="22">
        <v>-0.1429</v>
      </c>
      <c r="O109" s="22">
        <v>1.7999999999999999E-2</v>
      </c>
      <c r="P109" s="23">
        <f t="shared" si="7"/>
        <v>0.86684074863629335</v>
      </c>
      <c r="Q109" s="24" t="str">
        <f t="shared" si="8"/>
        <v>(0.836-0.898)</v>
      </c>
      <c r="R109" s="10">
        <v>0</v>
      </c>
      <c r="S109" s="11">
        <v>1</v>
      </c>
      <c r="T109" s="11">
        <v>0</v>
      </c>
      <c r="U109" s="13" t="str">
        <f t="shared" si="9"/>
        <v>Shared</v>
      </c>
      <c r="V109" s="29" t="s">
        <v>638</v>
      </c>
      <c r="W109" s="30" t="s">
        <v>27</v>
      </c>
      <c r="X109" s="30" t="s">
        <v>44</v>
      </c>
      <c r="Y109" s="30" t="s">
        <v>44</v>
      </c>
      <c r="Z109" s="30" t="s">
        <v>44</v>
      </c>
      <c r="AA109" s="30" t="s">
        <v>26</v>
      </c>
      <c r="AB109" s="13" t="s">
        <v>44</v>
      </c>
    </row>
    <row r="110" spans="1:28" x14ac:dyDescent="0.3">
      <c r="A110" s="18" t="s">
        <v>249</v>
      </c>
      <c r="B110" s="18" t="s">
        <v>464</v>
      </c>
      <c r="C110" s="19">
        <v>16</v>
      </c>
      <c r="D110" s="18">
        <v>27353485</v>
      </c>
      <c r="E110" s="20" t="s">
        <v>510</v>
      </c>
      <c r="F110" s="20" t="s">
        <v>512</v>
      </c>
      <c r="G110" s="17" t="s">
        <v>251</v>
      </c>
      <c r="H110" s="18" t="s">
        <v>33</v>
      </c>
      <c r="I110" s="21">
        <v>0.33</v>
      </c>
      <c r="J110" s="22">
        <v>5.6500000000000002E-2</v>
      </c>
      <c r="K110" s="22">
        <v>5.8999999999999999E-3</v>
      </c>
      <c r="L110" s="23">
        <f t="shared" si="5"/>
        <v>1.058126614800226</v>
      </c>
      <c r="M110" s="24" t="str">
        <f t="shared" si="6"/>
        <v>(1.045-1.071)</v>
      </c>
      <c r="N110" s="22">
        <v>8.8300000000000003E-2</v>
      </c>
      <c r="O110" s="22">
        <v>1.5299999999999999E-2</v>
      </c>
      <c r="P110" s="23">
        <f t="shared" si="7"/>
        <v>1.0923157676091857</v>
      </c>
      <c r="Q110" s="24" t="str">
        <f t="shared" si="8"/>
        <v>(1.06-1.126)</v>
      </c>
      <c r="R110" s="10">
        <v>0</v>
      </c>
      <c r="S110" s="11">
        <v>1</v>
      </c>
      <c r="T110" s="11">
        <v>0</v>
      </c>
      <c r="U110" s="13" t="str">
        <f t="shared" si="9"/>
        <v>Shared</v>
      </c>
      <c r="V110" s="29" t="s">
        <v>639</v>
      </c>
      <c r="W110" s="30" t="s">
        <v>27</v>
      </c>
      <c r="X110" s="30" t="s">
        <v>26</v>
      </c>
      <c r="Y110" s="30" t="s">
        <v>44</v>
      </c>
      <c r="Z110" s="30" t="s">
        <v>44</v>
      </c>
      <c r="AA110" s="30" t="s">
        <v>26</v>
      </c>
      <c r="AB110" s="13" t="s">
        <v>26</v>
      </c>
    </row>
    <row r="111" spans="1:28" x14ac:dyDescent="0.3">
      <c r="A111" s="18" t="s">
        <v>640</v>
      </c>
      <c r="B111" s="18" t="s">
        <v>465</v>
      </c>
      <c r="C111" s="19">
        <v>16</v>
      </c>
      <c r="D111" s="18">
        <v>29933511</v>
      </c>
      <c r="E111" s="20" t="s">
        <v>510</v>
      </c>
      <c r="F111" s="20" t="s">
        <v>512</v>
      </c>
      <c r="G111" s="17" t="s">
        <v>466</v>
      </c>
      <c r="H111" s="18" t="s">
        <v>77</v>
      </c>
      <c r="I111" s="21">
        <v>0.5</v>
      </c>
      <c r="J111" s="22">
        <v>2.8199999999999999E-2</v>
      </c>
      <c r="K111" s="22">
        <v>5.5999999999999999E-3</v>
      </c>
      <c r="L111" s="23">
        <f t="shared" si="5"/>
        <v>1.0286013841275943</v>
      </c>
      <c r="M111" s="24" t="str">
        <f t="shared" si="6"/>
        <v>(1.017-1.04)</v>
      </c>
      <c r="N111" s="22">
        <v>4.8099999999999997E-2</v>
      </c>
      <c r="O111" s="22">
        <v>1.46E-2</v>
      </c>
      <c r="P111" s="23">
        <f t="shared" si="7"/>
        <v>1.0492755776360312</v>
      </c>
      <c r="Q111" s="24" t="str">
        <f t="shared" si="8"/>
        <v>(1.019-1.08)</v>
      </c>
      <c r="R111" s="10">
        <v>1.9E-3</v>
      </c>
      <c r="S111" s="11">
        <v>0.99809999999999999</v>
      </c>
      <c r="T111" s="11">
        <v>0</v>
      </c>
      <c r="U111" s="13" t="str">
        <f t="shared" si="9"/>
        <v>Shared</v>
      </c>
      <c r="V111" s="29" t="s">
        <v>641</v>
      </c>
      <c r="W111" s="30" t="s">
        <v>27</v>
      </c>
      <c r="X111" s="30" t="s">
        <v>26</v>
      </c>
      <c r="Y111" s="30" t="s">
        <v>26</v>
      </c>
      <c r="Z111" s="30" t="s">
        <v>26</v>
      </c>
      <c r="AA111" s="30" t="s">
        <v>26</v>
      </c>
      <c r="AB111" s="13" t="s">
        <v>44</v>
      </c>
    </row>
    <row r="112" spans="1:28" x14ac:dyDescent="0.3">
      <c r="A112" s="18" t="s">
        <v>640</v>
      </c>
      <c r="B112" s="18" t="s">
        <v>467</v>
      </c>
      <c r="C112" s="19">
        <v>16</v>
      </c>
      <c r="D112" s="18">
        <v>31009757</v>
      </c>
      <c r="E112" s="20" t="s">
        <v>507</v>
      </c>
      <c r="F112" s="20" t="s">
        <v>508</v>
      </c>
      <c r="G112" s="17" t="s">
        <v>468</v>
      </c>
      <c r="H112" s="18" t="s">
        <v>33</v>
      </c>
      <c r="I112" s="21">
        <v>0.39</v>
      </c>
      <c r="J112" s="22">
        <v>2.8799999999999999E-2</v>
      </c>
      <c r="K112" s="22">
        <v>5.7000000000000002E-3</v>
      </c>
      <c r="L112" s="23">
        <f t="shared" si="5"/>
        <v>1.0292187301433551</v>
      </c>
      <c r="M112" s="24" t="str">
        <f t="shared" si="6"/>
        <v>(1.017-1.041)</v>
      </c>
      <c r="N112" s="22">
        <v>7.1599999999999997E-2</v>
      </c>
      <c r="O112" s="22">
        <v>1.49E-2</v>
      </c>
      <c r="P112" s="23">
        <f t="shared" si="7"/>
        <v>1.0742255678871537</v>
      </c>
      <c r="Q112" s="24" t="str">
        <f t="shared" si="8"/>
        <v>(1.043-1.107)</v>
      </c>
      <c r="R112" s="10">
        <v>0</v>
      </c>
      <c r="S112" s="11">
        <v>1</v>
      </c>
      <c r="T112" s="11">
        <v>0</v>
      </c>
      <c r="U112" s="13" t="str">
        <f t="shared" si="9"/>
        <v>Shared</v>
      </c>
      <c r="V112" s="29" t="s">
        <v>642</v>
      </c>
      <c r="W112" s="30" t="s">
        <v>643</v>
      </c>
      <c r="X112" s="30" t="s">
        <v>26</v>
      </c>
      <c r="Y112" s="30" t="s">
        <v>26</v>
      </c>
      <c r="Z112" s="30" t="s">
        <v>44</v>
      </c>
      <c r="AA112" s="30" t="s">
        <v>26</v>
      </c>
      <c r="AB112" s="13" t="s">
        <v>26</v>
      </c>
    </row>
    <row r="113" spans="1:28" x14ac:dyDescent="0.3">
      <c r="A113" s="18" t="s">
        <v>644</v>
      </c>
      <c r="B113" s="18" t="s">
        <v>469</v>
      </c>
      <c r="C113" s="19">
        <v>16</v>
      </c>
      <c r="D113" s="18">
        <v>60633363</v>
      </c>
      <c r="E113" s="20" t="s">
        <v>512</v>
      </c>
      <c r="F113" s="20" t="s">
        <v>507</v>
      </c>
      <c r="G113" s="17" t="s">
        <v>470</v>
      </c>
      <c r="H113" s="18" t="s">
        <v>188</v>
      </c>
      <c r="I113" s="21">
        <v>0.51</v>
      </c>
      <c r="J113" s="22">
        <v>-2.3900000000000001E-2</v>
      </c>
      <c r="K113" s="22">
        <v>5.5999999999999999E-3</v>
      </c>
      <c r="L113" s="23">
        <f t="shared" si="5"/>
        <v>0.97638334321047637</v>
      </c>
      <c r="M113" s="24" t="str">
        <f t="shared" si="6"/>
        <v>(0.965-0.988)</v>
      </c>
      <c r="N113" s="22">
        <v>-3.5400000000000001E-2</v>
      </c>
      <c r="O113" s="22">
        <v>1.46E-2</v>
      </c>
      <c r="P113" s="23">
        <f t="shared" si="7"/>
        <v>0.96521925132919795</v>
      </c>
      <c r="Q113" s="24" t="str">
        <f t="shared" si="8"/>
        <v>(0.937-0.994)</v>
      </c>
      <c r="R113" s="10">
        <v>2.0199999999999999E-2</v>
      </c>
      <c r="S113" s="11">
        <v>0.97970000000000002</v>
      </c>
      <c r="T113" s="11">
        <v>1E-4</v>
      </c>
      <c r="U113" s="13" t="str">
        <f t="shared" si="9"/>
        <v>Shared</v>
      </c>
      <c r="V113" s="29" t="s">
        <v>645</v>
      </c>
      <c r="W113" s="30" t="s">
        <v>27</v>
      </c>
      <c r="X113" s="30" t="s">
        <v>26</v>
      </c>
      <c r="Y113" s="30" t="s">
        <v>26</v>
      </c>
      <c r="Z113" s="30" t="s">
        <v>26</v>
      </c>
      <c r="AA113" s="30" t="s">
        <v>26</v>
      </c>
      <c r="AB113" s="13" t="s">
        <v>26</v>
      </c>
    </row>
    <row r="114" spans="1:28" x14ac:dyDescent="0.3">
      <c r="A114" s="18" t="s">
        <v>377</v>
      </c>
      <c r="B114" s="18" t="s">
        <v>378</v>
      </c>
      <c r="C114" s="19">
        <v>16</v>
      </c>
      <c r="D114" s="18">
        <v>68537086</v>
      </c>
      <c r="E114" s="20" t="s">
        <v>512</v>
      </c>
      <c r="F114" s="20" t="s">
        <v>508</v>
      </c>
      <c r="G114" s="17" t="s">
        <v>379</v>
      </c>
      <c r="H114" s="18" t="s">
        <v>33</v>
      </c>
      <c r="I114" s="21">
        <v>0.81</v>
      </c>
      <c r="J114" s="22">
        <v>2.1600000000000001E-2</v>
      </c>
      <c r="K114" s="22">
        <v>7.0000000000000001E-3</v>
      </c>
      <c r="L114" s="23">
        <f t="shared" si="5"/>
        <v>1.0218349687252499</v>
      </c>
      <c r="M114" s="24" t="str">
        <f t="shared" si="6"/>
        <v>(1.007-1.036)</v>
      </c>
      <c r="N114" s="22">
        <v>0.1023</v>
      </c>
      <c r="O114" s="22">
        <v>1.8599999999999998E-2</v>
      </c>
      <c r="P114" s="23">
        <f t="shared" si="7"/>
        <v>1.1077157366066916</v>
      </c>
      <c r="Q114" s="24" t="str">
        <f t="shared" si="8"/>
        <v>(1.068-1.149)</v>
      </c>
      <c r="R114" s="10">
        <v>0</v>
      </c>
      <c r="S114" s="11">
        <v>0.82440000000000002</v>
      </c>
      <c r="T114" s="11">
        <v>0.17560000000000001</v>
      </c>
      <c r="U114" s="13" t="str">
        <f t="shared" si="9"/>
        <v>Unassigned</v>
      </c>
      <c r="V114" s="29" t="s">
        <v>27</v>
      </c>
      <c r="W114" s="30" t="s">
        <v>27</v>
      </c>
      <c r="X114" s="30" t="s">
        <v>26</v>
      </c>
      <c r="Y114" s="30" t="s">
        <v>26</v>
      </c>
      <c r="Z114" s="30" t="s">
        <v>26</v>
      </c>
      <c r="AA114" s="30" t="s">
        <v>26</v>
      </c>
      <c r="AB114" s="13" t="s">
        <v>26</v>
      </c>
    </row>
    <row r="115" spans="1:28" x14ac:dyDescent="0.3">
      <c r="A115" s="18" t="s">
        <v>252</v>
      </c>
      <c r="B115" s="18" t="s">
        <v>471</v>
      </c>
      <c r="C115" s="19">
        <v>16</v>
      </c>
      <c r="D115" s="18">
        <v>89649843</v>
      </c>
      <c r="E115" s="20" t="s">
        <v>508</v>
      </c>
      <c r="F115" s="20" t="s">
        <v>507</v>
      </c>
      <c r="G115" s="17" t="s">
        <v>254</v>
      </c>
      <c r="H115" s="18" t="s">
        <v>33</v>
      </c>
      <c r="I115" s="21">
        <v>0.57999999999999996</v>
      </c>
      <c r="J115" s="22">
        <v>2.92E-2</v>
      </c>
      <c r="K115" s="22">
        <v>5.7999999999999996E-3</v>
      </c>
      <c r="L115" s="23">
        <f t="shared" si="5"/>
        <v>1.0296304999838903</v>
      </c>
      <c r="M115" s="24" t="str">
        <f t="shared" si="6"/>
        <v>(1.017-1.042)</v>
      </c>
      <c r="N115" s="22">
        <v>5.16E-2</v>
      </c>
      <c r="O115" s="22">
        <v>1.5100000000000001E-2</v>
      </c>
      <c r="P115" s="23">
        <f t="shared" si="7"/>
        <v>1.0529544764751839</v>
      </c>
      <c r="Q115" s="24" t="str">
        <f t="shared" si="8"/>
        <v>(1.022-1.085)</v>
      </c>
      <c r="R115" s="10">
        <v>5.9999999999999995E-4</v>
      </c>
      <c r="S115" s="11">
        <v>0.99929999999999997</v>
      </c>
      <c r="T115" s="11">
        <v>1E-4</v>
      </c>
      <c r="U115" s="13" t="str">
        <f t="shared" si="9"/>
        <v>Shared</v>
      </c>
      <c r="V115" s="29" t="s">
        <v>646</v>
      </c>
      <c r="W115" s="30" t="s">
        <v>585</v>
      </c>
      <c r="X115" s="30" t="s">
        <v>26</v>
      </c>
      <c r="Y115" s="30" t="s">
        <v>26</v>
      </c>
      <c r="Z115" s="30" t="s">
        <v>26</v>
      </c>
      <c r="AA115" s="30" t="s">
        <v>44</v>
      </c>
      <c r="AB115" s="13" t="s">
        <v>26</v>
      </c>
    </row>
    <row r="116" spans="1:28" x14ac:dyDescent="0.3">
      <c r="A116" s="18" t="s">
        <v>255</v>
      </c>
      <c r="B116" s="18" t="s">
        <v>256</v>
      </c>
      <c r="C116" s="19">
        <v>17</v>
      </c>
      <c r="D116" s="18">
        <v>1580323</v>
      </c>
      <c r="E116" s="20" t="s">
        <v>508</v>
      </c>
      <c r="F116" s="20" t="s">
        <v>507</v>
      </c>
      <c r="G116" s="17" t="s">
        <v>257</v>
      </c>
      <c r="H116" s="18" t="s">
        <v>33</v>
      </c>
      <c r="I116" s="21">
        <v>0.42</v>
      </c>
      <c r="J116" s="22">
        <v>3.4099999999999998E-2</v>
      </c>
      <c r="K116" s="22">
        <v>6.1000000000000004E-3</v>
      </c>
      <c r="L116" s="23">
        <f t="shared" si="5"/>
        <v>1.0346880703618861</v>
      </c>
      <c r="M116" s="24" t="str">
        <f t="shared" si="6"/>
        <v>(1.022-1.048)</v>
      </c>
      <c r="N116" s="22">
        <v>1.0800000000000001E-2</v>
      </c>
      <c r="O116" s="22">
        <v>1.5800000000000002E-2</v>
      </c>
      <c r="P116" s="23">
        <f t="shared" si="7"/>
        <v>1.010858530520097</v>
      </c>
      <c r="Q116" s="24" t="str">
        <f t="shared" si="8"/>
        <v>(0.98-1.043)</v>
      </c>
      <c r="R116" s="10">
        <v>0.88570000000000004</v>
      </c>
      <c r="S116" s="11">
        <v>0.1143</v>
      </c>
      <c r="T116" s="11">
        <v>0</v>
      </c>
      <c r="U116" s="13" t="str">
        <f t="shared" si="9"/>
        <v>Unassigned</v>
      </c>
      <c r="V116" s="29" t="s">
        <v>27</v>
      </c>
      <c r="W116" s="30" t="s">
        <v>27</v>
      </c>
      <c r="X116" s="30" t="s">
        <v>26</v>
      </c>
      <c r="Y116" s="30" t="s">
        <v>26</v>
      </c>
      <c r="Z116" s="30" t="s">
        <v>26</v>
      </c>
      <c r="AA116" s="30" t="s">
        <v>26</v>
      </c>
      <c r="AB116" s="13" t="s">
        <v>26</v>
      </c>
    </row>
    <row r="117" spans="1:28" x14ac:dyDescent="0.3">
      <c r="A117" s="18" t="s">
        <v>380</v>
      </c>
      <c r="B117" s="18" t="s">
        <v>381</v>
      </c>
      <c r="C117" s="19">
        <v>17</v>
      </c>
      <c r="D117" s="18">
        <v>4632019</v>
      </c>
      <c r="E117" s="20" t="s">
        <v>512</v>
      </c>
      <c r="F117" s="20" t="s">
        <v>510</v>
      </c>
      <c r="G117" s="17" t="s">
        <v>382</v>
      </c>
      <c r="H117" s="18" t="s">
        <v>383</v>
      </c>
      <c r="I117" s="21">
        <v>7.1000000000000004E-3</v>
      </c>
      <c r="J117" s="22">
        <v>-8.2799999999999999E-2</v>
      </c>
      <c r="K117" s="22">
        <v>2.5399999999999999E-2</v>
      </c>
      <c r="L117" s="23">
        <f t="shared" si="5"/>
        <v>0.92053523585781882</v>
      </c>
      <c r="M117" s="24" t="str">
        <f t="shared" si="6"/>
        <v>(0.875-0.968)</v>
      </c>
      <c r="N117" s="22">
        <v>-1.1077999999999999</v>
      </c>
      <c r="O117" s="22">
        <v>0.1056</v>
      </c>
      <c r="P117" s="23">
        <f t="shared" si="7"/>
        <v>0.33028478890741941</v>
      </c>
      <c r="Q117" s="24" t="str">
        <f t="shared" si="8"/>
        <v>(0.268-0.407)</v>
      </c>
      <c r="R117" s="10">
        <v>0</v>
      </c>
      <c r="S117" s="11">
        <v>0</v>
      </c>
      <c r="T117" s="11">
        <v>1</v>
      </c>
      <c r="U117" s="13" t="str">
        <f t="shared" si="9"/>
        <v>CRSwNP</v>
      </c>
      <c r="V117" s="29" t="s">
        <v>580</v>
      </c>
      <c r="W117" s="30" t="s">
        <v>27</v>
      </c>
      <c r="X117" s="30" t="s">
        <v>26</v>
      </c>
      <c r="Y117" s="30" t="s">
        <v>26</v>
      </c>
      <c r="Z117" s="30" t="e">
        <f>NA()</f>
        <v>#N/A</v>
      </c>
      <c r="AA117" s="30" t="s">
        <v>26</v>
      </c>
      <c r="AB117" s="13" t="e">
        <f>NA()</f>
        <v>#N/A</v>
      </c>
    </row>
    <row r="118" spans="1:28" x14ac:dyDescent="0.3">
      <c r="A118" s="18" t="s">
        <v>258</v>
      </c>
      <c r="B118" s="18" t="s">
        <v>259</v>
      </c>
      <c r="C118" s="19">
        <v>17</v>
      </c>
      <c r="D118" s="18">
        <v>16025689</v>
      </c>
      <c r="E118" s="20" t="s">
        <v>507</v>
      </c>
      <c r="F118" s="20" t="s">
        <v>512</v>
      </c>
      <c r="G118" s="17" t="s">
        <v>260</v>
      </c>
      <c r="H118" s="18" t="s">
        <v>33</v>
      </c>
      <c r="I118" s="21">
        <v>0.52</v>
      </c>
      <c r="J118" s="22">
        <v>3.1699999999999999E-2</v>
      </c>
      <c r="K118" s="22">
        <v>5.5999999999999999E-3</v>
      </c>
      <c r="L118" s="23">
        <f t="shared" si="5"/>
        <v>1.0322077965121685</v>
      </c>
      <c r="M118" s="24" t="str">
        <f t="shared" si="6"/>
        <v>(1.02-1.044)</v>
      </c>
      <c r="N118" s="22">
        <v>6.9099999999999995E-2</v>
      </c>
      <c r="O118" s="22">
        <v>1.46E-2</v>
      </c>
      <c r="P118" s="23">
        <f t="shared" si="7"/>
        <v>1.0715433581266207</v>
      </c>
      <c r="Q118" s="24" t="str">
        <f t="shared" si="8"/>
        <v>(1.041-1.103)</v>
      </c>
      <c r="R118" s="10">
        <v>0</v>
      </c>
      <c r="S118" s="11">
        <v>1</v>
      </c>
      <c r="T118" s="11">
        <v>0</v>
      </c>
      <c r="U118" s="13" t="str">
        <f t="shared" si="9"/>
        <v>Shared</v>
      </c>
      <c r="V118" s="29" t="s">
        <v>647</v>
      </c>
      <c r="W118" s="30" t="s">
        <v>648</v>
      </c>
      <c r="X118" s="30" t="s">
        <v>26</v>
      </c>
      <c r="Y118" s="30" t="s">
        <v>44</v>
      </c>
      <c r="Z118" s="30" t="s">
        <v>26</v>
      </c>
      <c r="AA118" s="30" t="s">
        <v>26</v>
      </c>
      <c r="AB118" s="13" t="s">
        <v>26</v>
      </c>
    </row>
    <row r="119" spans="1:28" x14ac:dyDescent="0.3">
      <c r="A119" s="18" t="s">
        <v>261</v>
      </c>
      <c r="B119" s="18" t="s">
        <v>472</v>
      </c>
      <c r="C119" s="19">
        <v>17</v>
      </c>
      <c r="D119" s="18">
        <v>39912261</v>
      </c>
      <c r="E119" s="20" t="s">
        <v>508</v>
      </c>
      <c r="F119" s="20" t="s">
        <v>507</v>
      </c>
      <c r="G119" s="17" t="s">
        <v>473</v>
      </c>
      <c r="H119" s="18" t="s">
        <v>33</v>
      </c>
      <c r="I119" s="21">
        <v>0.45</v>
      </c>
      <c r="J119" s="22">
        <v>7.51E-2</v>
      </c>
      <c r="K119" s="22">
        <v>5.5999999999999999E-3</v>
      </c>
      <c r="L119" s="23">
        <f t="shared" si="5"/>
        <v>1.0779919446893205</v>
      </c>
      <c r="M119" s="24" t="str">
        <f t="shared" si="6"/>
        <v>(1.066-1.09)</v>
      </c>
      <c r="N119" s="22">
        <v>7.1900000000000006E-2</v>
      </c>
      <c r="O119" s="22">
        <v>1.46E-2</v>
      </c>
      <c r="P119" s="23">
        <f t="shared" si="7"/>
        <v>1.0745478839025049</v>
      </c>
      <c r="Q119" s="24" t="str">
        <f t="shared" si="8"/>
        <v>(1.044-1.106)</v>
      </c>
      <c r="R119" s="10">
        <v>3.2000000000000002E-3</v>
      </c>
      <c r="S119" s="11">
        <v>0.99680000000000002</v>
      </c>
      <c r="T119" s="11">
        <v>0</v>
      </c>
      <c r="U119" s="13" t="str">
        <f t="shared" si="9"/>
        <v>Shared</v>
      </c>
      <c r="V119" s="29" t="s">
        <v>649</v>
      </c>
      <c r="W119" s="30" t="s">
        <v>27</v>
      </c>
      <c r="X119" s="30" t="s">
        <v>26</v>
      </c>
      <c r="Y119" s="30" t="s">
        <v>44</v>
      </c>
      <c r="Z119" s="30" t="s">
        <v>44</v>
      </c>
      <c r="AA119" s="30" t="s">
        <v>44</v>
      </c>
      <c r="AB119" s="13" t="s">
        <v>44</v>
      </c>
    </row>
    <row r="120" spans="1:28" x14ac:dyDescent="0.3">
      <c r="A120" s="18" t="s">
        <v>264</v>
      </c>
      <c r="B120" s="18" t="s">
        <v>265</v>
      </c>
      <c r="C120" s="19">
        <v>17</v>
      </c>
      <c r="D120" s="18">
        <v>42294404</v>
      </c>
      <c r="E120" s="20" t="s">
        <v>507</v>
      </c>
      <c r="F120" s="20" t="s">
        <v>512</v>
      </c>
      <c r="G120" s="17" t="s">
        <v>266</v>
      </c>
      <c r="H120" s="18" t="s">
        <v>33</v>
      </c>
      <c r="I120" s="21">
        <v>0.24</v>
      </c>
      <c r="J120" s="22">
        <v>-4.1799999999999997E-2</v>
      </c>
      <c r="K120" s="22">
        <v>6.4000000000000003E-3</v>
      </c>
      <c r="L120" s="23">
        <f t="shared" si="5"/>
        <v>0.95906157370727319</v>
      </c>
      <c r="M120" s="24" t="str">
        <f t="shared" si="6"/>
        <v>(0.947-0.972)</v>
      </c>
      <c r="N120" s="22">
        <v>-3.8399999999999997E-2</v>
      </c>
      <c r="O120" s="22">
        <v>1.67E-2</v>
      </c>
      <c r="P120" s="23">
        <f t="shared" si="7"/>
        <v>0.96232793272161044</v>
      </c>
      <c r="Q120" s="24" t="str">
        <f t="shared" si="8"/>
        <v>(0.931-0.995)</v>
      </c>
      <c r="R120" s="10">
        <v>0.12189999999999999</v>
      </c>
      <c r="S120" s="11">
        <v>0.87809999999999999</v>
      </c>
      <c r="T120" s="11">
        <v>0</v>
      </c>
      <c r="U120" s="13" t="str">
        <f t="shared" si="9"/>
        <v>Unassigned</v>
      </c>
      <c r="V120" s="29" t="s">
        <v>650</v>
      </c>
      <c r="W120" s="31" t="s">
        <v>651</v>
      </c>
      <c r="X120" s="30" t="s">
        <v>26</v>
      </c>
      <c r="Y120" s="30" t="s">
        <v>26</v>
      </c>
      <c r="Z120" s="30" t="s">
        <v>26</v>
      </c>
      <c r="AA120" s="30" t="s">
        <v>44</v>
      </c>
      <c r="AB120" s="13" t="s">
        <v>26</v>
      </c>
    </row>
    <row r="121" spans="1:28" x14ac:dyDescent="0.3">
      <c r="A121" s="18" t="s">
        <v>267</v>
      </c>
      <c r="B121" s="18" t="s">
        <v>268</v>
      </c>
      <c r="C121" s="19">
        <v>17</v>
      </c>
      <c r="D121" s="18">
        <v>45259320</v>
      </c>
      <c r="E121" s="20" t="s">
        <v>510</v>
      </c>
      <c r="F121" s="20" t="s">
        <v>507</v>
      </c>
      <c r="G121" s="17" t="s">
        <v>269</v>
      </c>
      <c r="H121" s="18" t="s">
        <v>33</v>
      </c>
      <c r="I121" s="21">
        <v>0.68</v>
      </c>
      <c r="J121" s="22">
        <v>-3.5499999999999997E-2</v>
      </c>
      <c r="K121" s="22">
        <v>6.0000000000000001E-3</v>
      </c>
      <c r="L121" s="23">
        <f t="shared" si="5"/>
        <v>0.9651227342300005</v>
      </c>
      <c r="M121" s="24" t="str">
        <f t="shared" si="6"/>
        <v>(0.953-0.977)</v>
      </c>
      <c r="N121" s="22">
        <v>4.7000000000000002E-3</v>
      </c>
      <c r="O121" s="22">
        <v>1.5699999999999999E-2</v>
      </c>
      <c r="P121" s="23">
        <f t="shared" si="7"/>
        <v>1.0047110623241844</v>
      </c>
      <c r="Q121" s="24" t="str">
        <f t="shared" si="8"/>
        <v>(0.974-1.037)</v>
      </c>
      <c r="R121" s="10">
        <v>0.99529999999999996</v>
      </c>
      <c r="S121" s="11">
        <v>4.7000000000000002E-3</v>
      </c>
      <c r="T121" s="11">
        <v>0</v>
      </c>
      <c r="U121" s="13" t="str">
        <f t="shared" si="9"/>
        <v>Asthma</v>
      </c>
      <c r="V121" s="29" t="s">
        <v>652</v>
      </c>
      <c r="W121" s="30" t="s">
        <v>653</v>
      </c>
      <c r="X121" s="30" t="s">
        <v>26</v>
      </c>
      <c r="Y121" s="30" t="s">
        <v>44</v>
      </c>
      <c r="Z121" s="30" t="s">
        <v>26</v>
      </c>
      <c r="AA121" s="30" t="s">
        <v>26</v>
      </c>
      <c r="AB121" s="13" t="s">
        <v>26</v>
      </c>
    </row>
    <row r="122" spans="1:28" x14ac:dyDescent="0.3">
      <c r="A122" s="18" t="s">
        <v>387</v>
      </c>
      <c r="B122" s="18" t="s">
        <v>388</v>
      </c>
      <c r="C122" s="19">
        <v>17</v>
      </c>
      <c r="D122" s="18">
        <v>47733988</v>
      </c>
      <c r="E122" s="20" t="s">
        <v>507</v>
      </c>
      <c r="F122" s="20" t="s">
        <v>510</v>
      </c>
      <c r="G122" s="17" t="s">
        <v>389</v>
      </c>
      <c r="H122" s="18" t="s">
        <v>33</v>
      </c>
      <c r="I122" s="21">
        <v>6.8000000000000005E-2</v>
      </c>
      <c r="J122" s="22">
        <v>6.1199999999999997E-2</v>
      </c>
      <c r="K122" s="22">
        <v>1.0699999999999999E-2</v>
      </c>
      <c r="L122" s="23">
        <f t="shared" si="5"/>
        <v>1.0631115152294282</v>
      </c>
      <c r="M122" s="24" t="str">
        <f t="shared" si="6"/>
        <v>(1.041-1.086)</v>
      </c>
      <c r="N122" s="22">
        <v>0.15210000000000001</v>
      </c>
      <c r="O122" s="22">
        <v>2.7199999999999998E-2</v>
      </c>
      <c r="P122" s="23">
        <f t="shared" si="7"/>
        <v>1.1642766582767508</v>
      </c>
      <c r="Q122" s="24" t="str">
        <f t="shared" si="8"/>
        <v>(1.103-1.229)</v>
      </c>
      <c r="R122" s="10">
        <v>0</v>
      </c>
      <c r="S122" s="11">
        <v>1</v>
      </c>
      <c r="T122" s="11">
        <v>0</v>
      </c>
      <c r="U122" s="13" t="str">
        <f t="shared" si="9"/>
        <v>Shared</v>
      </c>
      <c r="V122" s="29" t="s">
        <v>654</v>
      </c>
      <c r="W122" s="30" t="s">
        <v>655</v>
      </c>
      <c r="X122" s="30" t="s">
        <v>26</v>
      </c>
      <c r="Y122" s="30" t="s">
        <v>26</v>
      </c>
      <c r="Z122" s="30" t="s">
        <v>26</v>
      </c>
      <c r="AA122" s="30" t="s">
        <v>44</v>
      </c>
      <c r="AB122" s="13" t="s">
        <v>26</v>
      </c>
    </row>
    <row r="123" spans="1:28" x14ac:dyDescent="0.3">
      <c r="A123" s="18" t="s">
        <v>270</v>
      </c>
      <c r="B123" s="18" t="s">
        <v>271</v>
      </c>
      <c r="C123" s="19">
        <v>17</v>
      </c>
      <c r="D123" s="18">
        <v>49370984</v>
      </c>
      <c r="E123" s="20" t="s">
        <v>510</v>
      </c>
      <c r="F123" s="20" t="s">
        <v>512</v>
      </c>
      <c r="G123" s="17" t="s">
        <v>474</v>
      </c>
      <c r="H123" s="18" t="s">
        <v>33</v>
      </c>
      <c r="I123" s="21">
        <v>0.42</v>
      </c>
      <c r="J123" s="22">
        <v>6.1199999999999997E-2</v>
      </c>
      <c r="K123" s="22">
        <v>5.7000000000000002E-3</v>
      </c>
      <c r="L123" s="23">
        <f t="shared" si="5"/>
        <v>1.0631115152294282</v>
      </c>
      <c r="M123" s="24" t="str">
        <f t="shared" si="6"/>
        <v>(1.051-1.076)</v>
      </c>
      <c r="N123" s="22">
        <v>4.9500000000000002E-2</v>
      </c>
      <c r="O123" s="22">
        <v>1.4800000000000001E-2</v>
      </c>
      <c r="P123" s="23">
        <f t="shared" si="7"/>
        <v>1.0507455922148243</v>
      </c>
      <c r="Q123" s="24" t="str">
        <f t="shared" si="8"/>
        <v>(1.02-1.082)</v>
      </c>
      <c r="R123" s="10">
        <v>0.39379999999999998</v>
      </c>
      <c r="S123" s="11">
        <v>0.60619999999999996</v>
      </c>
      <c r="T123" s="11">
        <v>0</v>
      </c>
      <c r="U123" s="13" t="str">
        <f t="shared" si="9"/>
        <v>Unassigned</v>
      </c>
      <c r="V123" s="29" t="s">
        <v>656</v>
      </c>
      <c r="W123" s="30" t="s">
        <v>27</v>
      </c>
      <c r="X123" s="30" t="s">
        <v>44</v>
      </c>
      <c r="Y123" s="30" t="s">
        <v>44</v>
      </c>
      <c r="Z123" s="30" t="s">
        <v>44</v>
      </c>
      <c r="AA123" s="30" t="s">
        <v>26</v>
      </c>
      <c r="AB123" s="13" t="s">
        <v>44</v>
      </c>
    </row>
    <row r="124" spans="1:28" x14ac:dyDescent="0.3">
      <c r="A124" s="18" t="s">
        <v>273</v>
      </c>
      <c r="B124" s="18" t="s">
        <v>274</v>
      </c>
      <c r="C124" s="19">
        <v>17</v>
      </c>
      <c r="D124" s="18">
        <v>75800536</v>
      </c>
      <c r="E124" s="20" t="s">
        <v>512</v>
      </c>
      <c r="F124" s="20" t="s">
        <v>507</v>
      </c>
      <c r="G124" s="17" t="s">
        <v>275</v>
      </c>
      <c r="H124" s="18" t="s">
        <v>33</v>
      </c>
      <c r="I124" s="21">
        <v>8.5999999999999993E-2</v>
      </c>
      <c r="J124" s="22">
        <v>5.5800000000000002E-2</v>
      </c>
      <c r="K124" s="22">
        <v>8.9999999999999993E-3</v>
      </c>
      <c r="L124" s="23">
        <f t="shared" si="5"/>
        <v>1.0573861853504076</v>
      </c>
      <c r="M124" s="24" t="str">
        <f t="shared" si="6"/>
        <v>(1.038-1.077)</v>
      </c>
      <c r="N124" s="22">
        <v>-1.4500000000000001E-2</v>
      </c>
      <c r="O124" s="22">
        <v>2.4199999999999999E-2</v>
      </c>
      <c r="P124" s="23">
        <f t="shared" si="7"/>
        <v>0.98560461873238236</v>
      </c>
      <c r="Q124" s="24" t="str">
        <f t="shared" si="8"/>
        <v>(0.939-1.034)</v>
      </c>
      <c r="R124" s="10">
        <v>0.99939999999999996</v>
      </c>
      <c r="S124" s="11">
        <v>5.9999999999999995E-4</v>
      </c>
      <c r="T124" s="11">
        <v>0</v>
      </c>
      <c r="U124" s="13" t="str">
        <f t="shared" si="9"/>
        <v>Asthma</v>
      </c>
      <c r="V124" s="29" t="s">
        <v>657</v>
      </c>
      <c r="W124" s="30" t="s">
        <v>27</v>
      </c>
      <c r="X124" s="30" t="s">
        <v>26</v>
      </c>
      <c r="Y124" s="30" t="s">
        <v>26</v>
      </c>
      <c r="Z124" s="30" t="s">
        <v>26</v>
      </c>
      <c r="AA124" s="30" t="s">
        <v>44</v>
      </c>
      <c r="AB124" s="13" t="s">
        <v>44</v>
      </c>
    </row>
    <row r="125" spans="1:28" x14ac:dyDescent="0.3">
      <c r="A125" s="18" t="s">
        <v>276</v>
      </c>
      <c r="B125" s="18" t="s">
        <v>475</v>
      </c>
      <c r="C125" s="19">
        <v>18</v>
      </c>
      <c r="D125" s="18">
        <v>63193013</v>
      </c>
      <c r="E125" s="20" t="s">
        <v>508</v>
      </c>
      <c r="F125" s="20" t="s">
        <v>507</v>
      </c>
      <c r="G125" s="17" t="s">
        <v>278</v>
      </c>
      <c r="H125" s="18" t="s">
        <v>33</v>
      </c>
      <c r="I125" s="21">
        <v>0.65</v>
      </c>
      <c r="J125" s="22">
        <v>-3.39E-2</v>
      </c>
      <c r="K125" s="22">
        <v>6.1000000000000004E-3</v>
      </c>
      <c r="L125" s="23">
        <f t="shared" si="5"/>
        <v>0.96666816662098898</v>
      </c>
      <c r="M125" s="24" t="str">
        <f t="shared" si="6"/>
        <v>(0.955-0.979)</v>
      </c>
      <c r="N125" s="22">
        <v>-3.3799999999999997E-2</v>
      </c>
      <c r="O125" s="22">
        <v>1.5699999999999999E-2</v>
      </c>
      <c r="P125" s="23">
        <f t="shared" si="7"/>
        <v>0.96676483827115312</v>
      </c>
      <c r="Q125" s="24" t="str">
        <f t="shared" si="8"/>
        <v>(0.937-0.997)</v>
      </c>
      <c r="R125" s="10">
        <v>8.4599999999999995E-2</v>
      </c>
      <c r="S125" s="11">
        <v>0.91539999999999999</v>
      </c>
      <c r="T125" s="11">
        <v>0</v>
      </c>
      <c r="U125" s="13" t="str">
        <f t="shared" si="9"/>
        <v>Shared</v>
      </c>
      <c r="V125" s="29" t="s">
        <v>658</v>
      </c>
      <c r="W125" s="30" t="s">
        <v>659</v>
      </c>
      <c r="X125" s="30" t="s">
        <v>26</v>
      </c>
      <c r="Y125" s="30" t="s">
        <v>26</v>
      </c>
      <c r="Z125" s="30" t="s">
        <v>26</v>
      </c>
      <c r="AA125" s="30" t="s">
        <v>26</v>
      </c>
      <c r="AB125" s="13" t="s">
        <v>44</v>
      </c>
    </row>
    <row r="126" spans="1:28" x14ac:dyDescent="0.3">
      <c r="A126" s="18" t="s">
        <v>660</v>
      </c>
      <c r="B126" s="18" t="s">
        <v>476</v>
      </c>
      <c r="C126" s="19">
        <v>18</v>
      </c>
      <c r="D126" s="18">
        <v>69869381</v>
      </c>
      <c r="E126" s="20" t="s">
        <v>508</v>
      </c>
      <c r="F126" s="20" t="s">
        <v>507</v>
      </c>
      <c r="G126" s="17" t="s">
        <v>477</v>
      </c>
      <c r="H126" s="18" t="s">
        <v>33</v>
      </c>
      <c r="I126" s="21">
        <v>0.44</v>
      </c>
      <c r="J126" s="22">
        <v>-2.9899999999999999E-2</v>
      </c>
      <c r="K126" s="22">
        <v>5.5999999999999999E-3</v>
      </c>
      <c r="L126" s="23">
        <f t="shared" si="5"/>
        <v>0.97054258295425244</v>
      </c>
      <c r="M126" s="24" t="str">
        <f t="shared" si="6"/>
        <v>(0.959-0.982)</v>
      </c>
      <c r="N126" s="22">
        <v>-6.5100000000000005E-2</v>
      </c>
      <c r="O126" s="22">
        <v>1.46E-2</v>
      </c>
      <c r="P126" s="23">
        <f t="shared" si="7"/>
        <v>0.93697376131624688</v>
      </c>
      <c r="Q126" s="24" t="str">
        <f t="shared" si="8"/>
        <v>(0.91-0.965)</v>
      </c>
      <c r="R126" s="10">
        <v>0</v>
      </c>
      <c r="S126" s="11">
        <v>1</v>
      </c>
      <c r="T126" s="11">
        <v>0</v>
      </c>
      <c r="U126" s="13" t="str">
        <f t="shared" si="9"/>
        <v>Shared</v>
      </c>
      <c r="V126" s="29" t="s">
        <v>661</v>
      </c>
      <c r="W126" s="30" t="s">
        <v>27</v>
      </c>
      <c r="X126" s="30" t="s">
        <v>26</v>
      </c>
      <c r="Y126" s="30" t="s">
        <v>26</v>
      </c>
      <c r="Z126" s="30" t="s">
        <v>26</v>
      </c>
      <c r="AA126" s="30" t="s">
        <v>44</v>
      </c>
      <c r="AB126" s="13" t="s">
        <v>26</v>
      </c>
    </row>
    <row r="127" spans="1:28" x14ac:dyDescent="0.3">
      <c r="A127" s="18" t="s">
        <v>390</v>
      </c>
      <c r="B127" s="18" t="s">
        <v>478</v>
      </c>
      <c r="C127" s="19">
        <v>19</v>
      </c>
      <c r="D127" s="18">
        <v>1044329</v>
      </c>
      <c r="E127" s="20" t="s">
        <v>507</v>
      </c>
      <c r="F127" s="20" t="s">
        <v>508</v>
      </c>
      <c r="G127" s="17" t="s">
        <v>479</v>
      </c>
      <c r="H127" s="18" t="s">
        <v>33</v>
      </c>
      <c r="I127" s="21">
        <v>0.28999999999999998</v>
      </c>
      <c r="J127" s="22">
        <v>-3.1699999999999999E-2</v>
      </c>
      <c r="K127" s="22">
        <v>6.3E-3</v>
      </c>
      <c r="L127" s="23">
        <f t="shared" si="5"/>
        <v>0.96879717764097617</v>
      </c>
      <c r="M127" s="24" t="str">
        <f t="shared" si="6"/>
        <v>(0.956-0.981)</v>
      </c>
      <c r="N127" s="22">
        <v>-8.1199999999999994E-2</v>
      </c>
      <c r="O127" s="22">
        <v>1.6500000000000001E-2</v>
      </c>
      <c r="P127" s="23">
        <f t="shared" si="7"/>
        <v>0.92200927114896347</v>
      </c>
      <c r="Q127" s="24" t="str">
        <f t="shared" si="8"/>
        <v>(0.892-0.953)</v>
      </c>
      <c r="R127" s="10">
        <v>0</v>
      </c>
      <c r="S127" s="11">
        <v>0.99990000000000001</v>
      </c>
      <c r="T127" s="11">
        <v>1E-4</v>
      </c>
      <c r="U127" s="13" t="str">
        <f t="shared" si="9"/>
        <v>Shared</v>
      </c>
      <c r="V127" s="29" t="s">
        <v>27</v>
      </c>
      <c r="W127" s="30" t="s">
        <v>662</v>
      </c>
      <c r="X127" s="30" t="s">
        <v>26</v>
      </c>
      <c r="Y127" s="30" t="s">
        <v>26</v>
      </c>
      <c r="Z127" s="30" t="s">
        <v>26</v>
      </c>
      <c r="AA127" s="30" t="s">
        <v>26</v>
      </c>
      <c r="AB127" s="13" t="s">
        <v>26</v>
      </c>
    </row>
    <row r="128" spans="1:28" x14ac:dyDescent="0.3">
      <c r="A128" s="18" t="s">
        <v>279</v>
      </c>
      <c r="B128" s="18" t="s">
        <v>280</v>
      </c>
      <c r="C128" s="19">
        <v>19</v>
      </c>
      <c r="D128" s="18">
        <v>33235672</v>
      </c>
      <c r="E128" s="20" t="s">
        <v>507</v>
      </c>
      <c r="F128" s="20" t="s">
        <v>512</v>
      </c>
      <c r="G128" s="17" t="s">
        <v>281</v>
      </c>
      <c r="H128" s="18" t="s">
        <v>282</v>
      </c>
      <c r="I128" s="21">
        <v>9.9000000000000005E-2</v>
      </c>
      <c r="J128" s="22">
        <v>-9.8500000000000004E-2</v>
      </c>
      <c r="K128" s="22">
        <v>1.0500000000000001E-2</v>
      </c>
      <c r="L128" s="23">
        <f t="shared" si="5"/>
        <v>0.9061956926142708</v>
      </c>
      <c r="M128" s="24" t="str">
        <f t="shared" si="6"/>
        <v>(0.887-0.926)</v>
      </c>
      <c r="N128" s="22">
        <v>-0.1462</v>
      </c>
      <c r="O128" s="22">
        <v>2.7199999999999998E-2</v>
      </c>
      <c r="P128" s="23">
        <f t="shared" si="7"/>
        <v>0.86398488892600778</v>
      </c>
      <c r="Q128" s="24" t="str">
        <f t="shared" si="8"/>
        <v>(0.819-0.912)</v>
      </c>
      <c r="R128" s="10">
        <v>0</v>
      </c>
      <c r="S128" s="11">
        <v>1</v>
      </c>
      <c r="T128" s="11">
        <v>0</v>
      </c>
      <c r="U128" s="13" t="str">
        <f t="shared" si="9"/>
        <v>Shared</v>
      </c>
      <c r="V128" s="29" t="s">
        <v>663</v>
      </c>
      <c r="W128" s="30" t="s">
        <v>27</v>
      </c>
      <c r="X128" s="30" t="s">
        <v>44</v>
      </c>
      <c r="Y128" s="30" t="s">
        <v>44</v>
      </c>
      <c r="Z128" s="30" t="s">
        <v>26</v>
      </c>
      <c r="AA128" s="30" t="s">
        <v>26</v>
      </c>
      <c r="AB128" s="13" t="s">
        <v>44</v>
      </c>
    </row>
    <row r="129" spans="1:28" x14ac:dyDescent="0.3">
      <c r="A129" s="18" t="s">
        <v>394</v>
      </c>
      <c r="B129" s="18" t="s">
        <v>395</v>
      </c>
      <c r="C129" s="19">
        <v>19</v>
      </c>
      <c r="D129" s="18">
        <v>41198399</v>
      </c>
      <c r="E129" s="20" t="s">
        <v>508</v>
      </c>
      <c r="F129" s="20" t="s">
        <v>507</v>
      </c>
      <c r="G129" s="17" t="s">
        <v>396</v>
      </c>
      <c r="H129" s="18" t="s">
        <v>33</v>
      </c>
      <c r="I129" s="21">
        <v>0.56999999999999995</v>
      </c>
      <c r="J129" s="22">
        <v>-1.14E-2</v>
      </c>
      <c r="K129" s="22">
        <v>5.7999999999999996E-3</v>
      </c>
      <c r="L129" s="23">
        <f t="shared" si="5"/>
        <v>0.98866473377813191</v>
      </c>
      <c r="M129" s="24" t="str">
        <f t="shared" si="6"/>
        <v>(0.977-1)</v>
      </c>
      <c r="N129" s="22">
        <v>-0.1404</v>
      </c>
      <c r="O129" s="22">
        <v>1.47E-2</v>
      </c>
      <c r="P129" s="23">
        <f t="shared" si="7"/>
        <v>0.8690105616440329</v>
      </c>
      <c r="Q129" s="24" t="str">
        <f t="shared" si="8"/>
        <v>(0.844-0.895)</v>
      </c>
      <c r="R129" s="10">
        <v>0</v>
      </c>
      <c r="S129" s="11">
        <v>0</v>
      </c>
      <c r="T129" s="11">
        <v>1</v>
      </c>
      <c r="U129" s="13" t="str">
        <f t="shared" si="9"/>
        <v>CRSwNP</v>
      </c>
      <c r="V129" s="29" t="s">
        <v>567</v>
      </c>
      <c r="W129" s="30" t="s">
        <v>27</v>
      </c>
      <c r="X129" s="30" t="s">
        <v>26</v>
      </c>
      <c r="Y129" s="30" t="s">
        <v>26</v>
      </c>
      <c r="Z129" s="30" t="e">
        <f>NA()</f>
        <v>#N/A</v>
      </c>
      <c r="AA129" s="30" t="s">
        <v>26</v>
      </c>
      <c r="AB129" s="13" t="e">
        <f>NA()</f>
        <v>#N/A</v>
      </c>
    </row>
    <row r="130" spans="1:28" x14ac:dyDescent="0.3">
      <c r="A130" s="18" t="s">
        <v>283</v>
      </c>
      <c r="B130" s="18" t="s">
        <v>284</v>
      </c>
      <c r="C130" s="19">
        <v>19</v>
      </c>
      <c r="D130" s="18">
        <v>45816157</v>
      </c>
      <c r="E130" s="20" t="s">
        <v>510</v>
      </c>
      <c r="F130" s="20" t="s">
        <v>507</v>
      </c>
      <c r="G130" s="17" t="s">
        <v>285</v>
      </c>
      <c r="H130" s="18" t="s">
        <v>107</v>
      </c>
      <c r="I130" s="21">
        <v>0.3</v>
      </c>
      <c r="J130" s="22">
        <v>-3.4799999999999998E-2</v>
      </c>
      <c r="K130" s="22">
        <v>6.3E-3</v>
      </c>
      <c r="L130" s="23">
        <f t="shared" si="5"/>
        <v>0.96579855665421388</v>
      </c>
      <c r="M130" s="24" t="str">
        <f t="shared" si="6"/>
        <v>(0.953-0.978)</v>
      </c>
      <c r="N130" s="22">
        <v>1.54E-2</v>
      </c>
      <c r="O130" s="22">
        <v>1.6299999999999999E-2</v>
      </c>
      <c r="P130" s="23">
        <f t="shared" si="7"/>
        <v>1.0155191910614394</v>
      </c>
      <c r="Q130" s="24" t="str">
        <f t="shared" si="8"/>
        <v>(0.983-1.049)</v>
      </c>
      <c r="R130" s="10">
        <v>0.99670000000000003</v>
      </c>
      <c r="S130" s="11">
        <v>3.3E-3</v>
      </c>
      <c r="T130" s="11">
        <v>0</v>
      </c>
      <c r="U130" s="13" t="str">
        <f t="shared" si="9"/>
        <v>Asthma</v>
      </c>
      <c r="V130" s="29" t="s">
        <v>506</v>
      </c>
      <c r="W130" s="30" t="s">
        <v>27</v>
      </c>
      <c r="X130" s="30" t="s">
        <v>26</v>
      </c>
      <c r="Y130" s="30" t="s">
        <v>26</v>
      </c>
      <c r="Z130" s="30" t="s">
        <v>26</v>
      </c>
      <c r="AA130" s="30" t="s">
        <v>26</v>
      </c>
      <c r="AB130" s="13" t="s">
        <v>44</v>
      </c>
    </row>
    <row r="131" spans="1:28" x14ac:dyDescent="0.3">
      <c r="A131" s="18" t="s">
        <v>286</v>
      </c>
      <c r="B131" s="18" t="s">
        <v>287</v>
      </c>
      <c r="C131" s="19">
        <v>20</v>
      </c>
      <c r="D131" s="18">
        <v>32276789</v>
      </c>
      <c r="E131" s="20" t="s">
        <v>510</v>
      </c>
      <c r="F131" s="20" t="s">
        <v>512</v>
      </c>
      <c r="G131" s="17" t="s">
        <v>288</v>
      </c>
      <c r="H131" s="18" t="s">
        <v>38</v>
      </c>
      <c r="I131" s="21">
        <v>0.15</v>
      </c>
      <c r="J131" s="22">
        <v>4.4699999999999997E-2</v>
      </c>
      <c r="K131" s="22">
        <v>7.6E-3</v>
      </c>
      <c r="L131" s="23">
        <f t="shared" si="5"/>
        <v>1.0457140986172913</v>
      </c>
      <c r="M131" s="24" t="str">
        <f t="shared" si="6"/>
        <v>(1.03-1.062)</v>
      </c>
      <c r="N131" s="22">
        <v>3.2000000000000002E-3</v>
      </c>
      <c r="O131" s="22">
        <v>2.01E-2</v>
      </c>
      <c r="P131" s="23">
        <f t="shared" si="7"/>
        <v>1.0032051254657053</v>
      </c>
      <c r="Q131" s="24" t="str">
        <f t="shared" si="8"/>
        <v>(0.964-1.044)</v>
      </c>
      <c r="R131" s="10">
        <v>0.98329999999999995</v>
      </c>
      <c r="S131" s="11">
        <v>1.67E-2</v>
      </c>
      <c r="T131" s="11">
        <v>0</v>
      </c>
      <c r="U131" s="13" t="str">
        <f t="shared" si="9"/>
        <v>Asthma</v>
      </c>
      <c r="V131" s="29" t="s">
        <v>664</v>
      </c>
      <c r="W131" s="30" t="s">
        <v>665</v>
      </c>
      <c r="X131" s="30" t="s">
        <v>26</v>
      </c>
      <c r="Y131" s="30" t="s">
        <v>26</v>
      </c>
      <c r="Z131" s="30" t="s">
        <v>26</v>
      </c>
      <c r="AA131" s="30" t="s">
        <v>26</v>
      </c>
      <c r="AB131" s="13" t="s">
        <v>26</v>
      </c>
    </row>
    <row r="132" spans="1:28" x14ac:dyDescent="0.3">
      <c r="A132" s="18" t="s">
        <v>289</v>
      </c>
      <c r="B132" s="18" t="s">
        <v>480</v>
      </c>
      <c r="C132" s="19">
        <v>20</v>
      </c>
      <c r="D132" s="18">
        <v>63685277</v>
      </c>
      <c r="E132" s="20" t="s">
        <v>507</v>
      </c>
      <c r="F132" s="20" t="s">
        <v>508</v>
      </c>
      <c r="G132" s="17" t="s">
        <v>481</v>
      </c>
      <c r="H132" s="18" t="s">
        <v>33</v>
      </c>
      <c r="I132" s="21">
        <v>0.74</v>
      </c>
      <c r="J132" s="22">
        <v>3.3700000000000001E-2</v>
      </c>
      <c r="K132" s="22">
        <v>6.1999999999999998E-3</v>
      </c>
      <c r="L132" s="23">
        <f t="shared" si="5"/>
        <v>1.0342742778977514</v>
      </c>
      <c r="M132" s="24" t="str">
        <f t="shared" si="6"/>
        <v>(1.021-1.047)</v>
      </c>
      <c r="N132" s="22">
        <v>5.1999999999999998E-3</v>
      </c>
      <c r="O132" s="22">
        <v>1.6199999999999999E-2</v>
      </c>
      <c r="P132" s="23">
        <f t="shared" si="7"/>
        <v>1.0052135434651635</v>
      </c>
      <c r="Q132" s="24" t="str">
        <f t="shared" si="8"/>
        <v>(0.973-1.038)</v>
      </c>
      <c r="R132" s="10">
        <v>0.94130000000000003</v>
      </c>
      <c r="S132" s="11">
        <v>5.8700000000000002E-2</v>
      </c>
      <c r="T132" s="11">
        <v>0</v>
      </c>
      <c r="U132" s="13" t="str">
        <f t="shared" si="9"/>
        <v>Asthma</v>
      </c>
      <c r="V132" s="29" t="s">
        <v>666</v>
      </c>
      <c r="W132" s="30" t="s">
        <v>667</v>
      </c>
      <c r="X132" s="30" t="s">
        <v>44</v>
      </c>
      <c r="Y132" s="30" t="s">
        <v>44</v>
      </c>
      <c r="Z132" s="30" t="s">
        <v>26</v>
      </c>
      <c r="AA132" s="30" t="s">
        <v>26</v>
      </c>
      <c r="AB132" s="13" t="s">
        <v>26</v>
      </c>
    </row>
    <row r="133" spans="1:28" x14ac:dyDescent="0.3">
      <c r="A133" s="18" t="s">
        <v>292</v>
      </c>
      <c r="B133" s="18" t="s">
        <v>397</v>
      </c>
      <c r="C133" s="19">
        <v>21</v>
      </c>
      <c r="D133" s="18">
        <v>35340290</v>
      </c>
      <c r="E133" s="20" t="s">
        <v>508</v>
      </c>
      <c r="F133" s="20" t="s">
        <v>512</v>
      </c>
      <c r="G133" s="17" t="s">
        <v>294</v>
      </c>
      <c r="H133" s="18" t="s">
        <v>33</v>
      </c>
      <c r="I133" s="21">
        <v>0.65</v>
      </c>
      <c r="J133" s="22">
        <v>3.7100000000000001E-2</v>
      </c>
      <c r="K133" s="22">
        <v>5.8999999999999999E-3</v>
      </c>
      <c r="L133" s="23">
        <f t="shared" si="5"/>
        <v>1.0377967953288789</v>
      </c>
      <c r="M133" s="24" t="str">
        <f t="shared" si="6"/>
        <v>(1.025-1.05)</v>
      </c>
      <c r="N133" s="22">
        <v>8.7599999999999997E-2</v>
      </c>
      <c r="O133" s="22">
        <v>1.54E-2</v>
      </c>
      <c r="P133" s="23">
        <f t="shared" si="7"/>
        <v>1.0915514141267892</v>
      </c>
      <c r="Q133" s="24" t="str">
        <f t="shared" si="8"/>
        <v>(1.059-1.126)</v>
      </c>
      <c r="R133" s="10">
        <v>0</v>
      </c>
      <c r="S133" s="11">
        <v>1</v>
      </c>
      <c r="T133" s="11">
        <v>0</v>
      </c>
      <c r="U133" s="13" t="str">
        <f t="shared" si="9"/>
        <v>Shared</v>
      </c>
      <c r="V133" s="29" t="s">
        <v>517</v>
      </c>
      <c r="W133" s="30" t="s">
        <v>27</v>
      </c>
      <c r="X133" s="30" t="s">
        <v>26</v>
      </c>
      <c r="Y133" s="30" t="s">
        <v>26</v>
      </c>
      <c r="Z133" s="30" t="s">
        <v>26</v>
      </c>
      <c r="AA133" s="30" t="s">
        <v>26</v>
      </c>
      <c r="AB133" s="13" t="s">
        <v>26</v>
      </c>
    </row>
    <row r="134" spans="1:28" x14ac:dyDescent="0.3">
      <c r="A134" s="18" t="s">
        <v>398</v>
      </c>
      <c r="B134" s="18" t="s">
        <v>399</v>
      </c>
      <c r="C134" s="19">
        <v>22</v>
      </c>
      <c r="D134" s="18">
        <v>19762002</v>
      </c>
      <c r="E134" s="20" t="s">
        <v>512</v>
      </c>
      <c r="F134" s="20" t="s">
        <v>510</v>
      </c>
      <c r="G134" s="17" t="s">
        <v>400</v>
      </c>
      <c r="H134" s="18" t="s">
        <v>33</v>
      </c>
      <c r="I134" s="21">
        <v>0.64</v>
      </c>
      <c r="J134" s="25">
        <v>2.0000000000000001E-4</v>
      </c>
      <c r="K134" s="22">
        <v>6.0000000000000001E-3</v>
      </c>
      <c r="L134" s="23">
        <f t="shared" ref="L134:L136" si="10">EXP(J134)</f>
        <v>1.0002000200013335</v>
      </c>
      <c r="M134" s="24" t="str">
        <f t="shared" ref="M134:M136" si="11">_xlfn.CONCAT("(",ROUNDDOWN(EXP(J134+_xlfn.NORM.S.INV(0.05/2)*K134),3),"-",ROUNDUP(EXP(J134+_xlfn.NORM.S.INV(1-0.05/2)*K134),3),")")</f>
        <v>(0.988-1.013)</v>
      </c>
      <c r="N134" s="22">
        <v>0.1153</v>
      </c>
      <c r="O134" s="22">
        <v>1.55E-2</v>
      </c>
      <c r="P134" s="23">
        <f t="shared" ref="P134:P136" si="12">EXP(N134)</f>
        <v>1.1222100500925634</v>
      </c>
      <c r="Q134" s="24" t="str">
        <f t="shared" ref="Q134:Q136" si="13">_xlfn.CONCAT("(",ROUNDDOWN(EXP(N134+_xlfn.NORM.S.INV(0.05/2)*O134),3),"-",ROUNDUP(EXP(N134+_xlfn.NORM.S.INV(1-0.05/2)*O134),3),")")</f>
        <v>(1.088-1.157)</v>
      </c>
      <c r="R134" s="10">
        <v>0</v>
      </c>
      <c r="S134" s="11">
        <v>0</v>
      </c>
      <c r="T134" s="11">
        <v>1</v>
      </c>
      <c r="U134" s="13" t="str">
        <f t="shared" ref="U134:U136" si="14">IF(MAX(R134:T134)&lt;$R$2,"Unassigned",IF(R134&gt;$R$2,"Asthma",IF(T134&gt;$R$2,"CRSwNP","Shared")))</f>
        <v>CRSwNP</v>
      </c>
      <c r="V134" s="29" t="s">
        <v>668</v>
      </c>
      <c r="W134" s="30" t="s">
        <v>669</v>
      </c>
      <c r="X134" s="30" t="s">
        <v>26</v>
      </c>
      <c r="Y134" s="30" t="s">
        <v>26</v>
      </c>
      <c r="Z134" s="30" t="e">
        <f>NA()</f>
        <v>#N/A</v>
      </c>
      <c r="AA134" s="30" t="s">
        <v>26</v>
      </c>
      <c r="AB134" s="13" t="e">
        <f>NA()</f>
        <v>#N/A</v>
      </c>
    </row>
    <row r="135" spans="1:28" x14ac:dyDescent="0.3">
      <c r="A135" s="18" t="s">
        <v>295</v>
      </c>
      <c r="B135" s="18" t="s">
        <v>482</v>
      </c>
      <c r="C135" s="19">
        <v>22</v>
      </c>
      <c r="D135" s="18">
        <v>37135396</v>
      </c>
      <c r="E135" s="20" t="s">
        <v>510</v>
      </c>
      <c r="F135" s="20" t="s">
        <v>512</v>
      </c>
      <c r="G135" s="17" t="s">
        <v>297</v>
      </c>
      <c r="H135" s="18" t="s">
        <v>107</v>
      </c>
      <c r="I135" s="21">
        <v>0.5</v>
      </c>
      <c r="J135" s="22">
        <v>-3.6200000000000003E-2</v>
      </c>
      <c r="K135" s="22">
        <v>5.7000000000000002E-3</v>
      </c>
      <c r="L135" s="23">
        <f t="shared" si="10"/>
        <v>0.96444738471594615</v>
      </c>
      <c r="M135" s="24" t="str">
        <f t="shared" si="11"/>
        <v>(0.953-0.976)</v>
      </c>
      <c r="N135" s="22">
        <v>-0.1026</v>
      </c>
      <c r="O135" s="22">
        <v>1.47E-2</v>
      </c>
      <c r="P135" s="23">
        <f t="shared" si="12"/>
        <v>0.90248789645069061</v>
      </c>
      <c r="Q135" s="24" t="str">
        <f t="shared" si="13"/>
        <v>(0.876-0.929)</v>
      </c>
      <c r="R135" s="10">
        <v>0</v>
      </c>
      <c r="S135" s="11">
        <v>1</v>
      </c>
      <c r="T135" s="11">
        <v>0</v>
      </c>
      <c r="U135" s="13" t="str">
        <f t="shared" si="14"/>
        <v>Shared</v>
      </c>
      <c r="V135" s="29" t="s">
        <v>27</v>
      </c>
      <c r="W135" s="30" t="s">
        <v>670</v>
      </c>
      <c r="X135" s="30" t="s">
        <v>26</v>
      </c>
      <c r="Y135" s="30" t="s">
        <v>26</v>
      </c>
      <c r="Z135" s="30" t="s">
        <v>26</v>
      </c>
      <c r="AA135" s="30" t="s">
        <v>26</v>
      </c>
      <c r="AB135" s="13" t="s">
        <v>26</v>
      </c>
    </row>
    <row r="136" spans="1:28" ht="15" thickBot="1" x14ac:dyDescent="0.35">
      <c r="A136" s="18" t="s">
        <v>298</v>
      </c>
      <c r="B136" s="18" t="s">
        <v>299</v>
      </c>
      <c r="C136" s="19">
        <v>22</v>
      </c>
      <c r="D136" s="18">
        <v>46597553</v>
      </c>
      <c r="E136" s="20" t="s">
        <v>510</v>
      </c>
      <c r="F136" s="20" t="s">
        <v>512</v>
      </c>
      <c r="G136" s="17" t="s">
        <v>300</v>
      </c>
      <c r="H136" s="18" t="s">
        <v>33</v>
      </c>
      <c r="I136" s="21">
        <v>0.35</v>
      </c>
      <c r="J136" s="22">
        <v>3.5400000000000001E-2</v>
      </c>
      <c r="K136" s="22">
        <v>6.1000000000000004E-3</v>
      </c>
      <c r="L136" s="27">
        <f t="shared" si="10"/>
        <v>1.0360340395437675</v>
      </c>
      <c r="M136" s="28" t="str">
        <f t="shared" si="11"/>
        <v>(1.023-1.049)</v>
      </c>
      <c r="N136" s="22">
        <v>2.3599999999999999E-2</v>
      </c>
      <c r="O136" s="22">
        <v>1.5800000000000002E-2</v>
      </c>
      <c r="P136" s="27">
        <f t="shared" si="12"/>
        <v>1.0238806836957661</v>
      </c>
      <c r="Q136" s="28" t="str">
        <f t="shared" si="13"/>
        <v>(0.992-1.057)</v>
      </c>
      <c r="R136" s="14">
        <v>0.4829</v>
      </c>
      <c r="S136" s="15">
        <v>0.5171</v>
      </c>
      <c r="T136" s="15">
        <v>0</v>
      </c>
      <c r="U136" s="16" t="str">
        <f t="shared" si="14"/>
        <v>Unassigned</v>
      </c>
      <c r="V136" s="32" t="s">
        <v>27</v>
      </c>
      <c r="W136" s="33" t="s">
        <v>27</v>
      </c>
      <c r="X136" s="33" t="s">
        <v>26</v>
      </c>
      <c r="Y136" s="33" t="s">
        <v>26</v>
      </c>
      <c r="Z136" s="33" t="s">
        <v>26</v>
      </c>
      <c r="AA136" s="33" t="s">
        <v>26</v>
      </c>
      <c r="AB136" s="16" t="s">
        <v>26</v>
      </c>
    </row>
  </sheetData>
  <mergeCells count="3">
    <mergeCell ref="L4:M4"/>
    <mergeCell ref="P4:Q4"/>
    <mergeCell ref="R4:U4"/>
  </mergeCells>
  <conditionalFormatting sqref="R6:R136">
    <cfRule type="colorScale" priority="27">
      <colorScale>
        <cfvo type="min"/>
        <cfvo type="max"/>
        <color rgb="FFFCFCFF"/>
        <color rgb="FFF8696B"/>
      </colorScale>
    </cfRule>
  </conditionalFormatting>
  <conditionalFormatting sqref="T6:T136">
    <cfRule type="colorScale" priority="25">
      <colorScale>
        <cfvo type="percent" val="0"/>
        <cfvo type="percent" val="50"/>
        <cfvo type="percent" val="100"/>
        <color theme="0"/>
        <color theme="4" tint="0.39997558519241921"/>
        <color theme="4"/>
      </colorScale>
    </cfRule>
    <cfRule type="colorScale" priority="26">
      <colorScale>
        <cfvo type="min"/>
        <cfvo type="max"/>
        <color rgb="FFFCFCFF"/>
        <color rgb="FF63BE7B"/>
      </colorScale>
    </cfRule>
  </conditionalFormatting>
  <conditionalFormatting sqref="S6:S136">
    <cfRule type="colorScale" priority="23">
      <colorScale>
        <cfvo type="percent" val="0"/>
        <cfvo type="percent" val="100"/>
        <color theme="0"/>
        <color rgb="FF7030A0"/>
      </colorScale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U6:U136">
    <cfRule type="cellIs" dxfId="20" priority="20" operator="equal">
      <formula>"Shared"</formula>
    </cfRule>
    <cfRule type="cellIs" dxfId="19" priority="21" operator="equal">
      <formula>"CRSwNP"</formula>
    </cfRule>
    <cfRule type="cellIs" dxfId="18" priority="22" operator="equal">
      <formula>"Asthma"</formula>
    </cfRule>
  </conditionalFormatting>
  <conditionalFormatting sqref="X6:X56 X58:X136">
    <cfRule type="containsText" dxfId="17" priority="18" operator="containsText" text="YES">
      <formula>NOT(ISERROR(SEARCH("YES",X6)))</formula>
    </cfRule>
  </conditionalFormatting>
  <conditionalFormatting sqref="Y6:Z56 Y58:Z136">
    <cfRule type="containsText" dxfId="16" priority="17" operator="containsText" text="YES">
      <formula>NOT(ISERROR(SEARCH("YES",Y6)))</formula>
    </cfRule>
  </conditionalFormatting>
  <conditionalFormatting sqref="AA6:AA56 AA58:AA136">
    <cfRule type="containsText" dxfId="15" priority="16" operator="containsText" text="YES">
      <formula>NOT(ISERROR(SEARCH("YES",AA6)))</formula>
    </cfRule>
  </conditionalFormatting>
  <conditionalFormatting sqref="AB6:AB8 AB10:AB15 AB17:AB19 AB21:AB23 AB25:AB54 AB56 AB75 AB77:AB88 AB90 AB92:AB99 AB101:AB116 AB118:AB128 AB130:AB133 AB135:AB136 AB58:AB72">
    <cfRule type="containsText" dxfId="14" priority="15" operator="containsText" text="YES">
      <formula>NOT(ISERROR(SEARCH("YES",AB6)))</formula>
    </cfRule>
  </conditionalFormatting>
  <conditionalFormatting sqref="AB9">
    <cfRule type="containsText" dxfId="13" priority="14" operator="containsText" text="YES">
      <formula>NOT(ISERROR(SEARCH("YES",AB9)))</formula>
    </cfRule>
  </conditionalFormatting>
  <conditionalFormatting sqref="AB16">
    <cfRule type="containsText" dxfId="12" priority="13" operator="containsText" text="YES">
      <formula>NOT(ISERROR(SEARCH("YES",AB16)))</formula>
    </cfRule>
  </conditionalFormatting>
  <conditionalFormatting sqref="AB20">
    <cfRule type="containsText" dxfId="11" priority="12" operator="containsText" text="YES">
      <formula>NOT(ISERROR(SEARCH("YES",AB20)))</formula>
    </cfRule>
  </conditionalFormatting>
  <conditionalFormatting sqref="AB24">
    <cfRule type="containsText" dxfId="10" priority="11" operator="containsText" text="YES">
      <formula>NOT(ISERROR(SEARCH("YES",AB24)))</formula>
    </cfRule>
  </conditionalFormatting>
  <conditionalFormatting sqref="AB55">
    <cfRule type="containsText" dxfId="9" priority="10" operator="containsText" text="YES">
      <formula>NOT(ISERROR(SEARCH("YES",AB55)))</formula>
    </cfRule>
  </conditionalFormatting>
  <conditionalFormatting sqref="AB73">
    <cfRule type="containsText" dxfId="8" priority="9" operator="containsText" text="YES">
      <formula>NOT(ISERROR(SEARCH("YES",AB73)))</formula>
    </cfRule>
  </conditionalFormatting>
  <conditionalFormatting sqref="AB74">
    <cfRule type="containsText" dxfId="7" priority="8" operator="containsText" text="YES">
      <formula>NOT(ISERROR(SEARCH("YES",AB74)))</formula>
    </cfRule>
  </conditionalFormatting>
  <conditionalFormatting sqref="AB76">
    <cfRule type="containsText" dxfId="6" priority="7" operator="containsText" text="YES">
      <formula>NOT(ISERROR(SEARCH("YES",AB76)))</formula>
    </cfRule>
  </conditionalFormatting>
  <conditionalFormatting sqref="AB89">
    <cfRule type="containsText" dxfId="5" priority="6" operator="containsText" text="YES">
      <formula>NOT(ISERROR(SEARCH("YES",AB89)))</formula>
    </cfRule>
  </conditionalFormatting>
  <conditionalFormatting sqref="AB91">
    <cfRule type="containsText" dxfId="4" priority="5" operator="containsText" text="YES">
      <formula>NOT(ISERROR(SEARCH("YES",AB91)))</formula>
    </cfRule>
  </conditionalFormatting>
  <conditionalFormatting sqref="AB100">
    <cfRule type="containsText" dxfId="3" priority="4" operator="containsText" text="YES">
      <formula>NOT(ISERROR(SEARCH("YES",AB100)))</formula>
    </cfRule>
  </conditionalFormatting>
  <conditionalFormatting sqref="AB117">
    <cfRule type="containsText" dxfId="2" priority="3" operator="containsText" text="YES">
      <formula>NOT(ISERROR(SEARCH("YES",AB117)))</formula>
    </cfRule>
  </conditionalFormatting>
  <conditionalFormatting sqref="AB129">
    <cfRule type="containsText" dxfId="1" priority="2" operator="containsText" text="YES">
      <formula>NOT(ISERROR(SEARCH("YES",AB129)))</formula>
    </cfRule>
  </conditionalFormatting>
  <conditionalFormatting sqref="AB134">
    <cfRule type="containsText" dxfId="0" priority="1" operator="containsText" text="YES">
      <formula>NOT(ISERROR(SEARCH("YES",AB134)))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62089-BF0C-44B0-8F14-955224FBA813}">
  <dimension ref="A1:K609"/>
  <sheetViews>
    <sheetView topLeftCell="A591" workbookViewId="0">
      <selection activeCell="G618" sqref="G618"/>
    </sheetView>
  </sheetViews>
  <sheetFormatPr defaultRowHeight="14.4" x14ac:dyDescent="0.3"/>
  <cols>
    <col min="2" max="2" width="16.5546875" bestFit="1" customWidth="1"/>
    <col min="4" max="5" width="10" bestFit="1" customWidth="1"/>
  </cols>
  <sheetData>
    <row r="1" spans="1:11" x14ac:dyDescent="0.3">
      <c r="A1" t="s">
        <v>680</v>
      </c>
      <c r="B1" t="s">
        <v>681</v>
      </c>
      <c r="C1" t="s">
        <v>0</v>
      </c>
      <c r="D1" t="s">
        <v>682</v>
      </c>
      <c r="E1" t="s">
        <v>683</v>
      </c>
      <c r="F1" t="s">
        <v>684</v>
      </c>
      <c r="G1" t="s">
        <v>685</v>
      </c>
      <c r="H1" t="s">
        <v>686</v>
      </c>
      <c r="I1" t="s">
        <v>687</v>
      </c>
      <c r="J1" t="s">
        <v>688</v>
      </c>
      <c r="K1" t="s">
        <v>689</v>
      </c>
    </row>
    <row r="2" spans="1:11" x14ac:dyDescent="0.3">
      <c r="A2" t="s">
        <v>768</v>
      </c>
      <c r="B2">
        <v>3554</v>
      </c>
      <c r="C2">
        <v>2</v>
      </c>
      <c r="D2">
        <v>102069638</v>
      </c>
      <c r="E2">
        <v>102179874</v>
      </c>
      <c r="F2">
        <v>583</v>
      </c>
      <c r="G2">
        <v>61</v>
      </c>
      <c r="H2">
        <v>363535</v>
      </c>
      <c r="I2">
        <v>1</v>
      </c>
      <c r="J2">
        <v>8.6458999999999993</v>
      </c>
      <c r="K2" s="43">
        <v>2.6701999999999999E-18</v>
      </c>
    </row>
    <row r="3" spans="1:11" x14ac:dyDescent="0.3">
      <c r="A3" t="s">
        <v>768</v>
      </c>
      <c r="B3">
        <v>8808</v>
      </c>
      <c r="C3">
        <v>2</v>
      </c>
      <c r="D3">
        <v>102186157</v>
      </c>
      <c r="E3">
        <v>102240002</v>
      </c>
      <c r="F3">
        <v>343</v>
      </c>
      <c r="G3">
        <v>28</v>
      </c>
      <c r="H3">
        <v>363535</v>
      </c>
      <c r="I3">
        <v>1</v>
      </c>
      <c r="J3">
        <v>6.2930999999999999</v>
      </c>
      <c r="K3" s="43">
        <v>1.5557000000000001E-10</v>
      </c>
    </row>
    <row r="4" spans="1:11" x14ac:dyDescent="0.3">
      <c r="A4" t="s">
        <v>768</v>
      </c>
      <c r="B4">
        <v>9173</v>
      </c>
      <c r="C4">
        <v>2</v>
      </c>
      <c r="D4">
        <v>102311502</v>
      </c>
      <c r="E4">
        <v>102352366</v>
      </c>
      <c r="F4">
        <v>259</v>
      </c>
      <c r="G4">
        <v>24</v>
      </c>
      <c r="H4">
        <v>363535</v>
      </c>
      <c r="I4">
        <v>1</v>
      </c>
      <c r="J4">
        <v>6.8540000000000001</v>
      </c>
      <c r="K4" s="43">
        <v>3.5906000000000001E-12</v>
      </c>
    </row>
    <row r="5" spans="1:11" x14ac:dyDescent="0.3">
      <c r="A5" t="s">
        <v>768</v>
      </c>
      <c r="B5">
        <v>8809</v>
      </c>
      <c r="C5">
        <v>2</v>
      </c>
      <c r="D5">
        <v>102356283</v>
      </c>
      <c r="E5">
        <v>102398777</v>
      </c>
      <c r="F5">
        <v>220</v>
      </c>
      <c r="G5">
        <v>30</v>
      </c>
      <c r="H5">
        <v>363535</v>
      </c>
      <c r="I5">
        <v>1</v>
      </c>
      <c r="J5">
        <v>7.1196000000000002</v>
      </c>
      <c r="K5" s="43">
        <v>5.4123000000000001E-13</v>
      </c>
    </row>
    <row r="6" spans="1:11" x14ac:dyDescent="0.3">
      <c r="A6" t="s">
        <v>768</v>
      </c>
      <c r="B6">
        <v>8807</v>
      </c>
      <c r="C6">
        <v>2</v>
      </c>
      <c r="D6">
        <v>102418558</v>
      </c>
      <c r="E6">
        <v>102452568</v>
      </c>
      <c r="F6">
        <v>207</v>
      </c>
      <c r="G6">
        <v>29</v>
      </c>
      <c r="H6">
        <v>363535</v>
      </c>
      <c r="I6">
        <v>1</v>
      </c>
      <c r="J6">
        <v>6.1093999999999999</v>
      </c>
      <c r="K6" s="43">
        <v>5.0000000000000003E-10</v>
      </c>
    </row>
    <row r="7" spans="1:11" x14ac:dyDescent="0.3">
      <c r="A7" t="s">
        <v>768</v>
      </c>
      <c r="B7" t="s">
        <v>690</v>
      </c>
      <c r="C7">
        <v>2</v>
      </c>
      <c r="D7">
        <v>102681004</v>
      </c>
      <c r="E7">
        <v>102796334</v>
      </c>
      <c r="F7">
        <v>332</v>
      </c>
      <c r="G7">
        <v>29</v>
      </c>
      <c r="H7">
        <v>390032</v>
      </c>
      <c r="I7">
        <v>1</v>
      </c>
      <c r="J7">
        <v>7.8266999999999998</v>
      </c>
      <c r="K7" s="43">
        <v>2.5043999999999998E-15</v>
      </c>
    </row>
    <row r="8" spans="1:11" x14ac:dyDescent="0.3">
      <c r="A8" t="s">
        <v>768</v>
      </c>
      <c r="B8" t="s">
        <v>691</v>
      </c>
      <c r="C8">
        <v>2</v>
      </c>
      <c r="D8">
        <v>102803433</v>
      </c>
      <c r="E8">
        <v>102856462</v>
      </c>
      <c r="F8">
        <v>208</v>
      </c>
      <c r="G8">
        <v>13</v>
      </c>
      <c r="H8">
        <v>391782</v>
      </c>
      <c r="I8">
        <v>1</v>
      </c>
      <c r="J8">
        <v>5.4836999999999998</v>
      </c>
      <c r="K8" s="43">
        <v>2.0825E-8</v>
      </c>
    </row>
    <row r="9" spans="1:11" x14ac:dyDescent="0.3">
      <c r="A9" t="s">
        <v>768</v>
      </c>
      <c r="B9" t="s">
        <v>692</v>
      </c>
      <c r="C9">
        <v>2</v>
      </c>
      <c r="D9">
        <v>102927962</v>
      </c>
      <c r="E9">
        <v>102968497</v>
      </c>
      <c r="F9">
        <v>152</v>
      </c>
      <c r="G9">
        <v>14</v>
      </c>
      <c r="H9">
        <v>389824</v>
      </c>
      <c r="I9">
        <v>1</v>
      </c>
      <c r="J9">
        <v>7.5964999999999998</v>
      </c>
      <c r="K9" s="43">
        <v>1.5209999999999999E-14</v>
      </c>
    </row>
    <row r="10" spans="1:11" x14ac:dyDescent="0.3">
      <c r="A10" t="s">
        <v>768</v>
      </c>
      <c r="B10" t="s">
        <v>693</v>
      </c>
      <c r="C10">
        <v>2</v>
      </c>
      <c r="D10">
        <v>102927989</v>
      </c>
      <c r="E10">
        <v>103015218</v>
      </c>
      <c r="F10">
        <v>329</v>
      </c>
      <c r="G10">
        <v>17</v>
      </c>
      <c r="H10">
        <v>390966</v>
      </c>
      <c r="I10">
        <v>1</v>
      </c>
      <c r="J10">
        <v>7.7281000000000004</v>
      </c>
      <c r="K10" s="43">
        <v>5.4581000000000001E-15</v>
      </c>
    </row>
    <row r="11" spans="1:11" x14ac:dyDescent="0.3">
      <c r="A11" t="s">
        <v>768</v>
      </c>
      <c r="B11" t="s">
        <v>694</v>
      </c>
      <c r="C11">
        <v>2</v>
      </c>
      <c r="D11">
        <v>103035149</v>
      </c>
      <c r="E11">
        <v>103069025</v>
      </c>
      <c r="F11">
        <v>137</v>
      </c>
      <c r="G11">
        <v>14</v>
      </c>
      <c r="H11">
        <v>392621</v>
      </c>
      <c r="I11">
        <v>1</v>
      </c>
      <c r="J11">
        <v>6.1093999999999999</v>
      </c>
      <c r="K11" s="43">
        <v>5.0000000000000003E-10</v>
      </c>
    </row>
    <row r="12" spans="1:11" x14ac:dyDescent="0.3">
      <c r="A12" t="s">
        <v>768</v>
      </c>
      <c r="B12">
        <v>10018</v>
      </c>
      <c r="C12">
        <v>2</v>
      </c>
      <c r="D12">
        <v>111120618</v>
      </c>
      <c r="E12">
        <v>111168445</v>
      </c>
      <c r="F12">
        <v>144</v>
      </c>
      <c r="G12">
        <v>34</v>
      </c>
      <c r="H12">
        <v>363535</v>
      </c>
      <c r="I12">
        <v>1</v>
      </c>
      <c r="J12">
        <v>6.1093999999999999</v>
      </c>
      <c r="K12" s="43">
        <v>5.0000000000000003E-10</v>
      </c>
    </row>
    <row r="13" spans="1:11" x14ac:dyDescent="0.3">
      <c r="A13" t="s">
        <v>768</v>
      </c>
      <c r="B13">
        <v>101927260</v>
      </c>
      <c r="C13">
        <v>2</v>
      </c>
      <c r="D13">
        <v>111221749</v>
      </c>
      <c r="E13">
        <v>111248237</v>
      </c>
      <c r="F13">
        <v>98</v>
      </c>
      <c r="G13">
        <v>32</v>
      </c>
      <c r="H13">
        <v>363535</v>
      </c>
      <c r="I13">
        <v>1</v>
      </c>
      <c r="J13">
        <v>5.0082000000000004</v>
      </c>
      <c r="K13" s="43">
        <v>2.7464999999999999E-7</v>
      </c>
    </row>
    <row r="14" spans="1:11" x14ac:dyDescent="0.3">
      <c r="A14" t="s">
        <v>768</v>
      </c>
      <c r="B14">
        <v>728294</v>
      </c>
      <c r="C14">
        <v>2</v>
      </c>
      <c r="D14">
        <v>241734579</v>
      </c>
      <c r="E14">
        <v>241768816</v>
      </c>
      <c r="F14">
        <v>214</v>
      </c>
      <c r="G14">
        <v>42</v>
      </c>
      <c r="H14">
        <v>363535</v>
      </c>
      <c r="I14">
        <v>1</v>
      </c>
      <c r="J14">
        <v>6.1093999999999999</v>
      </c>
      <c r="K14" s="43">
        <v>5.0000000000000003E-10</v>
      </c>
    </row>
    <row r="15" spans="1:11" x14ac:dyDescent="0.3">
      <c r="A15" t="s">
        <v>768</v>
      </c>
      <c r="B15" t="s">
        <v>695</v>
      </c>
      <c r="C15">
        <v>2</v>
      </c>
      <c r="D15">
        <v>242673994</v>
      </c>
      <c r="E15">
        <v>242708231</v>
      </c>
      <c r="F15">
        <v>143</v>
      </c>
      <c r="G15">
        <v>18</v>
      </c>
      <c r="H15">
        <v>387007</v>
      </c>
      <c r="I15">
        <v>1</v>
      </c>
      <c r="J15">
        <v>7.6063000000000001</v>
      </c>
      <c r="K15" s="43">
        <v>1.41E-14</v>
      </c>
    </row>
    <row r="16" spans="1:11" x14ac:dyDescent="0.3">
      <c r="A16" t="s">
        <v>768</v>
      </c>
      <c r="B16" t="s">
        <v>696</v>
      </c>
      <c r="C16">
        <v>2</v>
      </c>
      <c r="D16">
        <v>242716240</v>
      </c>
      <c r="E16">
        <v>242743623</v>
      </c>
      <c r="F16">
        <v>69</v>
      </c>
      <c r="G16">
        <v>11</v>
      </c>
      <c r="H16">
        <v>388849</v>
      </c>
      <c r="I16">
        <v>1</v>
      </c>
      <c r="J16">
        <v>4.9724000000000004</v>
      </c>
      <c r="K16" s="43">
        <v>3.3061000000000002E-7</v>
      </c>
    </row>
    <row r="17" spans="1:11" x14ac:dyDescent="0.3">
      <c r="A17" t="s">
        <v>768</v>
      </c>
      <c r="B17">
        <v>60678</v>
      </c>
      <c r="C17">
        <v>3</v>
      </c>
      <c r="D17">
        <v>128153457</v>
      </c>
      <c r="E17">
        <v>128426193</v>
      </c>
      <c r="F17">
        <v>879</v>
      </c>
      <c r="G17">
        <v>48</v>
      </c>
      <c r="H17">
        <v>363535</v>
      </c>
      <c r="I17">
        <v>1</v>
      </c>
      <c r="J17">
        <v>5.2031999999999998</v>
      </c>
      <c r="K17" s="43">
        <v>9.7944999999999995E-8</v>
      </c>
    </row>
    <row r="18" spans="1:11" x14ac:dyDescent="0.3">
      <c r="A18" t="s">
        <v>768</v>
      </c>
      <c r="B18" t="s">
        <v>697</v>
      </c>
      <c r="C18">
        <v>3</v>
      </c>
      <c r="D18">
        <v>187871072</v>
      </c>
      <c r="E18">
        <v>188608460</v>
      </c>
      <c r="F18">
        <v>1897</v>
      </c>
      <c r="G18">
        <v>201</v>
      </c>
      <c r="H18">
        <v>388487</v>
      </c>
      <c r="I18">
        <v>1</v>
      </c>
      <c r="J18">
        <v>6.6087999999999996</v>
      </c>
      <c r="K18" s="43">
        <v>1.9370999999999999E-11</v>
      </c>
    </row>
    <row r="19" spans="1:11" x14ac:dyDescent="0.3">
      <c r="A19" t="s">
        <v>768</v>
      </c>
      <c r="B19">
        <v>4026</v>
      </c>
      <c r="C19">
        <v>3</v>
      </c>
      <c r="D19">
        <v>188152143</v>
      </c>
      <c r="E19">
        <v>188890671</v>
      </c>
      <c r="F19">
        <v>3164</v>
      </c>
      <c r="G19">
        <v>322</v>
      </c>
      <c r="H19">
        <v>363535</v>
      </c>
      <c r="I19">
        <v>1</v>
      </c>
      <c r="J19">
        <v>4.9786999999999999</v>
      </c>
      <c r="K19" s="43">
        <v>3.2002999999999999E-7</v>
      </c>
    </row>
    <row r="20" spans="1:11" x14ac:dyDescent="0.3">
      <c r="A20" t="s">
        <v>768</v>
      </c>
      <c r="B20" t="s">
        <v>698</v>
      </c>
      <c r="C20">
        <v>4</v>
      </c>
      <c r="D20">
        <v>123073488</v>
      </c>
      <c r="E20">
        <v>123283913</v>
      </c>
      <c r="F20">
        <v>291</v>
      </c>
      <c r="G20">
        <v>24</v>
      </c>
      <c r="H20">
        <v>392512</v>
      </c>
      <c r="I20">
        <v>1</v>
      </c>
      <c r="J20">
        <v>7.8685</v>
      </c>
      <c r="K20" s="43">
        <v>1.7943E-15</v>
      </c>
    </row>
    <row r="21" spans="1:11" x14ac:dyDescent="0.3">
      <c r="A21" t="s">
        <v>768</v>
      </c>
      <c r="B21" t="s">
        <v>699</v>
      </c>
      <c r="C21">
        <v>4</v>
      </c>
      <c r="D21">
        <v>123300121</v>
      </c>
      <c r="E21">
        <v>123350957</v>
      </c>
      <c r="F21">
        <v>99</v>
      </c>
      <c r="G21">
        <v>15</v>
      </c>
      <c r="H21">
        <v>392798</v>
      </c>
      <c r="I21">
        <v>1</v>
      </c>
      <c r="J21">
        <v>7.3666</v>
      </c>
      <c r="K21" s="43">
        <v>8.7486000000000002E-14</v>
      </c>
    </row>
    <row r="22" spans="1:11" x14ac:dyDescent="0.3">
      <c r="A22" t="s">
        <v>768</v>
      </c>
      <c r="B22" t="s">
        <v>700</v>
      </c>
      <c r="C22">
        <v>4</v>
      </c>
      <c r="D22">
        <v>123372625</v>
      </c>
      <c r="E22">
        <v>123377880</v>
      </c>
      <c r="F22">
        <v>6</v>
      </c>
      <c r="G22">
        <v>3</v>
      </c>
      <c r="H22">
        <v>392984</v>
      </c>
      <c r="I22">
        <v>1</v>
      </c>
      <c r="J22">
        <v>6.0187999999999997</v>
      </c>
      <c r="K22" s="43">
        <v>8.7881999999999997E-10</v>
      </c>
    </row>
    <row r="23" spans="1:11" x14ac:dyDescent="0.3">
      <c r="A23" t="s">
        <v>768</v>
      </c>
      <c r="B23" t="s">
        <v>701</v>
      </c>
      <c r="C23">
        <v>4</v>
      </c>
      <c r="D23">
        <v>123533783</v>
      </c>
      <c r="E23">
        <v>123542224</v>
      </c>
      <c r="F23">
        <v>17</v>
      </c>
      <c r="G23">
        <v>6</v>
      </c>
      <c r="H23">
        <v>391907</v>
      </c>
      <c r="I23">
        <v>1</v>
      </c>
      <c r="J23">
        <v>6.1516999999999999</v>
      </c>
      <c r="K23" s="43">
        <v>3.8333000000000001E-10</v>
      </c>
    </row>
    <row r="24" spans="1:11" x14ac:dyDescent="0.3">
      <c r="A24" t="s">
        <v>768</v>
      </c>
      <c r="B24">
        <v>133688</v>
      </c>
      <c r="C24">
        <v>5</v>
      </c>
      <c r="D24">
        <v>35953089</v>
      </c>
      <c r="E24">
        <v>36001045</v>
      </c>
      <c r="F24">
        <v>171</v>
      </c>
      <c r="G24">
        <v>33</v>
      </c>
      <c r="H24">
        <v>363535</v>
      </c>
      <c r="I24">
        <v>1</v>
      </c>
      <c r="J24">
        <v>5.2489999999999997</v>
      </c>
      <c r="K24" s="43">
        <v>7.6445999999999995E-8</v>
      </c>
    </row>
    <row r="25" spans="1:11" x14ac:dyDescent="0.3">
      <c r="A25" t="s">
        <v>768</v>
      </c>
      <c r="B25" t="s">
        <v>702</v>
      </c>
      <c r="C25">
        <v>5</v>
      </c>
      <c r="D25">
        <v>110405760</v>
      </c>
      <c r="E25">
        <v>110413722</v>
      </c>
      <c r="F25">
        <v>13</v>
      </c>
      <c r="G25">
        <v>5</v>
      </c>
      <c r="H25">
        <v>391851</v>
      </c>
      <c r="I25">
        <v>1</v>
      </c>
      <c r="J25">
        <v>7.6196999999999999</v>
      </c>
      <c r="K25" s="43">
        <v>1.2712E-14</v>
      </c>
    </row>
    <row r="26" spans="1:11" x14ac:dyDescent="0.3">
      <c r="A26" t="s">
        <v>768</v>
      </c>
      <c r="B26" t="s">
        <v>703</v>
      </c>
      <c r="C26">
        <v>5</v>
      </c>
      <c r="D26">
        <v>110427414</v>
      </c>
      <c r="E26">
        <v>110466200</v>
      </c>
      <c r="F26">
        <v>96</v>
      </c>
      <c r="G26">
        <v>11</v>
      </c>
      <c r="H26">
        <v>392292</v>
      </c>
      <c r="I26">
        <v>1</v>
      </c>
      <c r="J26">
        <v>7.7324999999999999</v>
      </c>
      <c r="K26" s="43">
        <v>5.2736000000000003E-15</v>
      </c>
    </row>
    <row r="27" spans="1:11" x14ac:dyDescent="0.3">
      <c r="A27" t="s">
        <v>768</v>
      </c>
      <c r="B27">
        <v>85480</v>
      </c>
      <c r="C27">
        <v>5</v>
      </c>
      <c r="D27">
        <v>111070080</v>
      </c>
      <c r="E27">
        <v>111078024</v>
      </c>
      <c r="F27">
        <v>25</v>
      </c>
      <c r="G27">
        <v>13</v>
      </c>
      <c r="H27">
        <v>363535</v>
      </c>
      <c r="I27">
        <v>1</v>
      </c>
      <c r="J27">
        <v>7.1757999999999997</v>
      </c>
      <c r="K27" s="43">
        <v>3.5955000000000002E-13</v>
      </c>
    </row>
    <row r="28" spans="1:11" x14ac:dyDescent="0.3">
      <c r="A28" t="s">
        <v>768</v>
      </c>
      <c r="B28">
        <v>134430</v>
      </c>
      <c r="C28">
        <v>5</v>
      </c>
      <c r="D28">
        <v>111092172</v>
      </c>
      <c r="E28">
        <v>111130502</v>
      </c>
      <c r="F28">
        <v>167</v>
      </c>
      <c r="G28">
        <v>30</v>
      </c>
      <c r="H28">
        <v>363535</v>
      </c>
      <c r="I28">
        <v>1</v>
      </c>
      <c r="J28">
        <v>6.9560000000000004</v>
      </c>
      <c r="K28" s="43">
        <v>1.7499E-12</v>
      </c>
    </row>
    <row r="29" spans="1:11" x14ac:dyDescent="0.3">
      <c r="A29" t="s">
        <v>768</v>
      </c>
      <c r="B29">
        <v>814</v>
      </c>
      <c r="C29">
        <v>5</v>
      </c>
      <c r="D29">
        <v>111224249</v>
      </c>
      <c r="E29">
        <v>111494886</v>
      </c>
      <c r="F29">
        <v>1123</v>
      </c>
      <c r="G29">
        <v>80</v>
      </c>
      <c r="H29">
        <v>363535</v>
      </c>
      <c r="I29">
        <v>1</v>
      </c>
      <c r="J29">
        <v>8.9067000000000007</v>
      </c>
      <c r="K29" s="43">
        <v>2.6290999999999999E-19</v>
      </c>
    </row>
    <row r="30" spans="1:11" x14ac:dyDescent="0.3">
      <c r="A30" t="s">
        <v>768</v>
      </c>
      <c r="B30">
        <v>56990</v>
      </c>
      <c r="C30">
        <v>5</v>
      </c>
      <c r="D30">
        <v>131264009</v>
      </c>
      <c r="E30">
        <v>131394690</v>
      </c>
      <c r="F30">
        <v>383</v>
      </c>
      <c r="G30">
        <v>46</v>
      </c>
      <c r="H30">
        <v>363535</v>
      </c>
      <c r="I30">
        <v>1</v>
      </c>
      <c r="J30">
        <v>6.0538999999999996</v>
      </c>
      <c r="K30" s="43">
        <v>7.0710999999999995E-10</v>
      </c>
    </row>
    <row r="31" spans="1:11" x14ac:dyDescent="0.3">
      <c r="A31" t="s">
        <v>768</v>
      </c>
      <c r="B31">
        <v>51735</v>
      </c>
      <c r="C31">
        <v>5</v>
      </c>
      <c r="D31">
        <v>131423921</v>
      </c>
      <c r="E31">
        <v>131635236</v>
      </c>
      <c r="F31">
        <v>543</v>
      </c>
      <c r="G31">
        <v>35</v>
      </c>
      <c r="H31">
        <v>363535</v>
      </c>
      <c r="I31">
        <v>1</v>
      </c>
      <c r="J31">
        <v>6.0726000000000004</v>
      </c>
      <c r="K31" s="43">
        <v>6.2909000000000005E-10</v>
      </c>
    </row>
    <row r="32" spans="1:11" x14ac:dyDescent="0.3">
      <c r="A32" t="s">
        <v>768</v>
      </c>
      <c r="B32" t="s">
        <v>704</v>
      </c>
      <c r="C32">
        <v>5</v>
      </c>
      <c r="D32">
        <v>131527531</v>
      </c>
      <c r="E32">
        <v>131631008</v>
      </c>
      <c r="F32">
        <v>244</v>
      </c>
      <c r="G32">
        <v>28</v>
      </c>
      <c r="H32">
        <v>391005</v>
      </c>
      <c r="I32">
        <v>1</v>
      </c>
      <c r="J32">
        <v>5.3026999999999997</v>
      </c>
      <c r="K32" s="43">
        <v>5.7049999999999998E-8</v>
      </c>
    </row>
    <row r="33" spans="1:11" x14ac:dyDescent="0.3">
      <c r="A33" t="s">
        <v>768</v>
      </c>
      <c r="B33" t="s">
        <v>705</v>
      </c>
      <c r="C33">
        <v>5</v>
      </c>
      <c r="D33">
        <v>131593364</v>
      </c>
      <c r="E33">
        <v>131609147</v>
      </c>
      <c r="F33">
        <v>45</v>
      </c>
      <c r="G33">
        <v>8</v>
      </c>
      <c r="H33">
        <v>392682</v>
      </c>
      <c r="I33">
        <v>1</v>
      </c>
      <c r="J33">
        <v>5.0133000000000001</v>
      </c>
      <c r="K33" s="43">
        <v>2.6750999999999999E-7</v>
      </c>
    </row>
    <row r="34" spans="1:11" x14ac:dyDescent="0.3">
      <c r="A34" t="s">
        <v>768</v>
      </c>
      <c r="B34" t="s">
        <v>706</v>
      </c>
      <c r="C34">
        <v>5</v>
      </c>
      <c r="D34">
        <v>131746328</v>
      </c>
      <c r="E34">
        <v>131811736</v>
      </c>
      <c r="F34">
        <v>179</v>
      </c>
      <c r="G34">
        <v>18</v>
      </c>
      <c r="H34">
        <v>391908</v>
      </c>
      <c r="I34">
        <v>1</v>
      </c>
      <c r="J34">
        <v>6.1393000000000004</v>
      </c>
      <c r="K34" s="43">
        <v>4.1430999999999999E-10</v>
      </c>
    </row>
    <row r="35" spans="1:11" x14ac:dyDescent="0.3">
      <c r="A35" t="s">
        <v>768</v>
      </c>
      <c r="B35" t="s">
        <v>707</v>
      </c>
      <c r="C35">
        <v>5</v>
      </c>
      <c r="D35">
        <v>131877136</v>
      </c>
      <c r="E35">
        <v>131892530</v>
      </c>
      <c r="F35">
        <v>12</v>
      </c>
      <c r="G35">
        <v>2</v>
      </c>
      <c r="H35">
        <v>391669</v>
      </c>
      <c r="I35">
        <v>1</v>
      </c>
      <c r="J35">
        <v>7.6691000000000003</v>
      </c>
      <c r="K35" s="43">
        <v>8.6596999999999999E-15</v>
      </c>
    </row>
    <row r="36" spans="1:11" x14ac:dyDescent="0.3">
      <c r="A36" t="s">
        <v>768</v>
      </c>
      <c r="B36" t="s">
        <v>708</v>
      </c>
      <c r="C36">
        <v>5</v>
      </c>
      <c r="D36">
        <v>131891711</v>
      </c>
      <c r="E36">
        <v>131980313</v>
      </c>
      <c r="F36">
        <v>100</v>
      </c>
      <c r="G36">
        <v>6</v>
      </c>
      <c r="H36">
        <v>391655</v>
      </c>
      <c r="I36">
        <v>1</v>
      </c>
      <c r="J36">
        <v>7.8864999999999998</v>
      </c>
      <c r="K36" s="43">
        <v>1.5543E-15</v>
      </c>
    </row>
    <row r="37" spans="1:11" x14ac:dyDescent="0.3">
      <c r="A37" t="s">
        <v>768</v>
      </c>
      <c r="B37" t="s">
        <v>709</v>
      </c>
      <c r="C37">
        <v>5</v>
      </c>
      <c r="D37">
        <v>131991955</v>
      </c>
      <c r="E37">
        <v>131996802</v>
      </c>
      <c r="F37">
        <v>8</v>
      </c>
      <c r="G37">
        <v>2</v>
      </c>
      <c r="H37">
        <v>390717</v>
      </c>
      <c r="I37">
        <v>1</v>
      </c>
      <c r="J37">
        <v>7.7907000000000002</v>
      </c>
      <c r="K37" s="43">
        <v>3.3306999999999999E-15</v>
      </c>
    </row>
    <row r="38" spans="1:11" x14ac:dyDescent="0.3">
      <c r="A38" t="s">
        <v>768</v>
      </c>
      <c r="B38">
        <v>1437</v>
      </c>
      <c r="C38">
        <v>5</v>
      </c>
      <c r="D38">
        <v>132073792</v>
      </c>
      <c r="E38">
        <v>132076170</v>
      </c>
      <c r="F38">
        <v>7</v>
      </c>
      <c r="G38">
        <v>4</v>
      </c>
      <c r="H38">
        <v>363535</v>
      </c>
      <c r="I38">
        <v>1</v>
      </c>
      <c r="J38">
        <v>8.0765999999999991</v>
      </c>
      <c r="K38" s="43">
        <v>3.3307000000000001E-16</v>
      </c>
    </row>
    <row r="39" spans="1:11" x14ac:dyDescent="0.3">
      <c r="A39" t="s">
        <v>768</v>
      </c>
      <c r="B39">
        <v>8974</v>
      </c>
      <c r="C39">
        <v>5</v>
      </c>
      <c r="D39">
        <v>132192009</v>
      </c>
      <c r="E39">
        <v>132227863</v>
      </c>
      <c r="F39">
        <v>131</v>
      </c>
      <c r="G39">
        <v>35</v>
      </c>
      <c r="H39">
        <v>363535</v>
      </c>
      <c r="I39">
        <v>1</v>
      </c>
      <c r="J39">
        <v>6.1093999999999999</v>
      </c>
      <c r="K39" s="43">
        <v>5.0000000000000003E-10</v>
      </c>
    </row>
    <row r="40" spans="1:11" x14ac:dyDescent="0.3">
      <c r="A40" t="s">
        <v>768</v>
      </c>
      <c r="B40">
        <v>8572</v>
      </c>
      <c r="C40">
        <v>5</v>
      </c>
      <c r="D40">
        <v>132257658</v>
      </c>
      <c r="E40">
        <v>132273454</v>
      </c>
      <c r="F40">
        <v>70</v>
      </c>
      <c r="G40">
        <v>17</v>
      </c>
      <c r="H40">
        <v>363535</v>
      </c>
      <c r="I40">
        <v>1</v>
      </c>
      <c r="J40">
        <v>7.4084000000000003</v>
      </c>
      <c r="K40" s="43">
        <v>6.3892999999999996E-14</v>
      </c>
    </row>
    <row r="41" spans="1:11" x14ac:dyDescent="0.3">
      <c r="A41" t="s">
        <v>768</v>
      </c>
      <c r="B41">
        <v>6583</v>
      </c>
      <c r="C41">
        <v>5</v>
      </c>
      <c r="D41">
        <v>132294384</v>
      </c>
      <c r="E41">
        <v>132344206</v>
      </c>
      <c r="F41">
        <v>214</v>
      </c>
      <c r="G41">
        <v>30</v>
      </c>
      <c r="H41">
        <v>363535</v>
      </c>
      <c r="I41">
        <v>1</v>
      </c>
      <c r="J41">
        <v>6.9507000000000003</v>
      </c>
      <c r="K41" s="43">
        <v>1.8172E-12</v>
      </c>
    </row>
    <row r="42" spans="1:11" x14ac:dyDescent="0.3">
      <c r="A42" t="s">
        <v>768</v>
      </c>
      <c r="B42">
        <v>6584</v>
      </c>
      <c r="C42">
        <v>5</v>
      </c>
      <c r="D42">
        <v>132369704</v>
      </c>
      <c r="E42">
        <v>132395614</v>
      </c>
      <c r="F42">
        <v>143</v>
      </c>
      <c r="G42">
        <v>24</v>
      </c>
      <c r="H42">
        <v>363535</v>
      </c>
      <c r="I42">
        <v>1</v>
      </c>
      <c r="J42">
        <v>7.2763999999999998</v>
      </c>
      <c r="K42" s="43">
        <v>1.7135999999999999E-13</v>
      </c>
    </row>
    <row r="43" spans="1:11" x14ac:dyDescent="0.3">
      <c r="A43" t="s">
        <v>768</v>
      </c>
      <c r="B43">
        <v>3659</v>
      </c>
      <c r="C43">
        <v>5</v>
      </c>
      <c r="D43">
        <v>132481609</v>
      </c>
      <c r="E43">
        <v>132490777</v>
      </c>
      <c r="F43">
        <v>56</v>
      </c>
      <c r="G43">
        <v>6</v>
      </c>
      <c r="H43">
        <v>363535</v>
      </c>
      <c r="I43">
        <v>1</v>
      </c>
      <c r="J43">
        <v>7.6261000000000001</v>
      </c>
      <c r="K43" s="43">
        <v>1.2101E-14</v>
      </c>
    </row>
    <row r="44" spans="1:11" x14ac:dyDescent="0.3">
      <c r="A44" t="s">
        <v>768</v>
      </c>
      <c r="B44">
        <v>105379200</v>
      </c>
      <c r="C44">
        <v>5</v>
      </c>
      <c r="D44">
        <v>132495146</v>
      </c>
      <c r="E44">
        <v>132497253</v>
      </c>
      <c r="F44">
        <v>8</v>
      </c>
      <c r="G44">
        <v>3</v>
      </c>
      <c r="H44">
        <v>363535</v>
      </c>
      <c r="I44">
        <v>1</v>
      </c>
      <c r="J44">
        <v>7.7866</v>
      </c>
      <c r="K44" s="43">
        <v>3.4416999999999999E-15</v>
      </c>
    </row>
    <row r="45" spans="1:11" x14ac:dyDescent="0.3">
      <c r="A45" t="s">
        <v>768</v>
      </c>
      <c r="B45">
        <v>3567</v>
      </c>
      <c r="C45">
        <v>5</v>
      </c>
      <c r="D45">
        <v>132541444</v>
      </c>
      <c r="E45">
        <v>132556890</v>
      </c>
      <c r="F45">
        <v>25</v>
      </c>
      <c r="G45">
        <v>10</v>
      </c>
      <c r="H45">
        <v>363535</v>
      </c>
      <c r="I45">
        <v>1</v>
      </c>
      <c r="J45">
        <v>6.5594999999999999</v>
      </c>
      <c r="K45" s="43">
        <v>2.7002000000000001E-11</v>
      </c>
    </row>
    <row r="46" spans="1:11" x14ac:dyDescent="0.3">
      <c r="A46" t="s">
        <v>768</v>
      </c>
      <c r="B46">
        <v>10111</v>
      </c>
      <c r="C46">
        <v>5</v>
      </c>
      <c r="D46">
        <v>132556924</v>
      </c>
      <c r="E46">
        <v>132644621</v>
      </c>
      <c r="F46">
        <v>240</v>
      </c>
      <c r="G46">
        <v>40</v>
      </c>
      <c r="H46">
        <v>363535</v>
      </c>
      <c r="I46">
        <v>1</v>
      </c>
      <c r="J46">
        <v>6.1093999999999999</v>
      </c>
      <c r="K46" s="43">
        <v>5.0000000000000003E-10</v>
      </c>
    </row>
    <row r="47" spans="1:11" x14ac:dyDescent="0.3">
      <c r="A47" t="s">
        <v>768</v>
      </c>
      <c r="B47">
        <v>3596</v>
      </c>
      <c r="C47">
        <v>5</v>
      </c>
      <c r="D47">
        <v>132658173</v>
      </c>
      <c r="E47">
        <v>132661109</v>
      </c>
      <c r="F47">
        <v>10</v>
      </c>
      <c r="G47">
        <v>3</v>
      </c>
      <c r="H47">
        <v>363535</v>
      </c>
      <c r="I47">
        <v>1</v>
      </c>
      <c r="J47">
        <v>7.8297999999999996</v>
      </c>
      <c r="K47" s="43">
        <v>2.4425000000000001E-15</v>
      </c>
    </row>
    <row r="48" spans="1:11" x14ac:dyDescent="0.3">
      <c r="A48" t="s">
        <v>768</v>
      </c>
      <c r="B48">
        <v>3565</v>
      </c>
      <c r="C48">
        <v>5</v>
      </c>
      <c r="D48">
        <v>132673986</v>
      </c>
      <c r="E48">
        <v>132682678</v>
      </c>
      <c r="F48">
        <v>29</v>
      </c>
      <c r="G48">
        <v>8</v>
      </c>
      <c r="H48">
        <v>363535</v>
      </c>
      <c r="I48">
        <v>1</v>
      </c>
      <c r="J48">
        <v>7.4013999999999998</v>
      </c>
      <c r="K48" s="43">
        <v>6.7391E-14</v>
      </c>
    </row>
    <row r="49" spans="1:11" x14ac:dyDescent="0.3">
      <c r="A49" t="s">
        <v>768</v>
      </c>
      <c r="B49">
        <v>11127</v>
      </c>
      <c r="C49">
        <v>5</v>
      </c>
      <c r="D49">
        <v>132689161</v>
      </c>
      <c r="E49">
        <v>132737633</v>
      </c>
      <c r="F49">
        <v>170</v>
      </c>
      <c r="G49">
        <v>23</v>
      </c>
      <c r="H49">
        <v>363535</v>
      </c>
      <c r="I49">
        <v>1</v>
      </c>
      <c r="J49">
        <v>7.2655000000000003</v>
      </c>
      <c r="K49" s="43">
        <v>1.858E-13</v>
      </c>
    </row>
    <row r="50" spans="1:11" x14ac:dyDescent="0.3">
      <c r="A50" t="s">
        <v>768</v>
      </c>
      <c r="B50">
        <v>645121</v>
      </c>
      <c r="C50">
        <v>5</v>
      </c>
      <c r="D50">
        <v>132747411</v>
      </c>
      <c r="E50">
        <v>132756255</v>
      </c>
      <c r="F50">
        <v>15</v>
      </c>
      <c r="G50">
        <v>6</v>
      </c>
      <c r="H50">
        <v>363535</v>
      </c>
      <c r="I50">
        <v>1</v>
      </c>
      <c r="J50">
        <v>7.7496</v>
      </c>
      <c r="K50" s="43">
        <v>4.6073999999999999E-15</v>
      </c>
    </row>
    <row r="51" spans="1:11" x14ac:dyDescent="0.3">
      <c r="A51" t="s">
        <v>768</v>
      </c>
      <c r="B51">
        <v>23176</v>
      </c>
      <c r="C51">
        <v>5</v>
      </c>
      <c r="D51">
        <v>132750817</v>
      </c>
      <c r="E51">
        <v>132778284</v>
      </c>
      <c r="F51">
        <v>77</v>
      </c>
      <c r="G51">
        <v>13</v>
      </c>
      <c r="H51">
        <v>363535</v>
      </c>
      <c r="I51">
        <v>1</v>
      </c>
      <c r="J51">
        <v>6.1093999999999999</v>
      </c>
      <c r="K51" s="43">
        <v>5.0000000000000003E-10</v>
      </c>
    </row>
    <row r="52" spans="1:11" x14ac:dyDescent="0.3">
      <c r="A52" t="s">
        <v>768</v>
      </c>
      <c r="B52" t="s">
        <v>710</v>
      </c>
      <c r="C52">
        <v>5</v>
      </c>
      <c r="D52">
        <v>141488070</v>
      </c>
      <c r="E52">
        <v>141534005</v>
      </c>
      <c r="F52">
        <v>165</v>
      </c>
      <c r="G52">
        <v>14</v>
      </c>
      <c r="H52">
        <v>392518</v>
      </c>
      <c r="I52">
        <v>1</v>
      </c>
      <c r="J52">
        <v>4.9465000000000003</v>
      </c>
      <c r="K52" s="43">
        <v>3.7777999999999999E-7</v>
      </c>
    </row>
    <row r="53" spans="1:11" x14ac:dyDescent="0.3">
      <c r="A53" t="s">
        <v>768</v>
      </c>
      <c r="B53">
        <v>80762</v>
      </c>
      <c r="C53">
        <v>5</v>
      </c>
      <c r="D53">
        <v>142108759</v>
      </c>
      <c r="E53">
        <v>142154443</v>
      </c>
      <c r="F53">
        <v>212</v>
      </c>
      <c r="G53">
        <v>24</v>
      </c>
      <c r="H53">
        <v>363535</v>
      </c>
      <c r="I53">
        <v>1</v>
      </c>
      <c r="J53">
        <v>4.9401000000000002</v>
      </c>
      <c r="K53" s="43">
        <v>3.9032999999999998E-7</v>
      </c>
    </row>
    <row r="54" spans="1:11" x14ac:dyDescent="0.3">
      <c r="A54" t="s">
        <v>768</v>
      </c>
      <c r="B54">
        <v>84651</v>
      </c>
      <c r="C54">
        <v>5</v>
      </c>
      <c r="D54">
        <v>148312427</v>
      </c>
      <c r="E54">
        <v>148315919</v>
      </c>
      <c r="F54">
        <v>23</v>
      </c>
      <c r="G54">
        <v>8</v>
      </c>
      <c r="H54">
        <v>363535</v>
      </c>
      <c r="I54">
        <v>1</v>
      </c>
      <c r="J54">
        <v>4.9973999999999998</v>
      </c>
      <c r="K54" s="43">
        <v>2.9046999999999998E-7</v>
      </c>
    </row>
    <row r="55" spans="1:11" x14ac:dyDescent="0.3">
      <c r="A55" t="s">
        <v>768</v>
      </c>
      <c r="B55">
        <v>81545</v>
      </c>
      <c r="C55">
        <v>5</v>
      </c>
      <c r="D55">
        <v>148383935</v>
      </c>
      <c r="E55">
        <v>148442836</v>
      </c>
      <c r="F55">
        <v>192</v>
      </c>
      <c r="G55">
        <v>39</v>
      </c>
      <c r="H55">
        <v>363535</v>
      </c>
      <c r="I55">
        <v>1</v>
      </c>
      <c r="J55">
        <v>5.9977999999999998</v>
      </c>
      <c r="K55" s="43">
        <v>1.0000000000000001E-9</v>
      </c>
    </row>
    <row r="56" spans="1:11" x14ac:dyDescent="0.3">
      <c r="A56" t="s">
        <v>768</v>
      </c>
      <c r="B56">
        <v>10475</v>
      </c>
      <c r="C56">
        <v>6</v>
      </c>
      <c r="D56">
        <v>25962689</v>
      </c>
      <c r="E56">
        <v>25987329</v>
      </c>
      <c r="F56">
        <v>97</v>
      </c>
      <c r="G56">
        <v>33</v>
      </c>
      <c r="H56">
        <v>363535</v>
      </c>
      <c r="I56">
        <v>1</v>
      </c>
      <c r="J56">
        <v>6.9226000000000001</v>
      </c>
      <c r="K56" s="43">
        <v>2.2167E-12</v>
      </c>
    </row>
    <row r="57" spans="1:11" x14ac:dyDescent="0.3">
      <c r="A57" t="s">
        <v>768</v>
      </c>
      <c r="B57">
        <v>8359</v>
      </c>
      <c r="C57">
        <v>6</v>
      </c>
      <c r="D57">
        <v>26021679</v>
      </c>
      <c r="E57">
        <v>26022050</v>
      </c>
      <c r="F57">
        <v>3</v>
      </c>
      <c r="G57">
        <v>2</v>
      </c>
      <c r="H57">
        <v>363535</v>
      </c>
      <c r="I57">
        <v>1</v>
      </c>
      <c r="J57">
        <v>5.0510999999999999</v>
      </c>
      <c r="K57" s="43">
        <v>2.1964E-7</v>
      </c>
    </row>
    <row r="58" spans="1:11" x14ac:dyDescent="0.3">
      <c r="A58" t="s">
        <v>768</v>
      </c>
      <c r="B58">
        <v>3077</v>
      </c>
      <c r="C58">
        <v>6</v>
      </c>
      <c r="D58">
        <v>26087281</v>
      </c>
      <c r="E58">
        <v>26096117</v>
      </c>
      <c r="F58">
        <v>38</v>
      </c>
      <c r="G58">
        <v>19</v>
      </c>
      <c r="H58">
        <v>363535</v>
      </c>
      <c r="I58">
        <v>1</v>
      </c>
      <c r="J58">
        <v>5.5816999999999997</v>
      </c>
      <c r="K58" s="43">
        <v>1.1905999999999999E-8</v>
      </c>
    </row>
    <row r="59" spans="1:11" x14ac:dyDescent="0.3">
      <c r="A59" t="s">
        <v>768</v>
      </c>
      <c r="B59">
        <v>10385</v>
      </c>
      <c r="C59">
        <v>6</v>
      </c>
      <c r="D59">
        <v>26382886</v>
      </c>
      <c r="E59">
        <v>26394874</v>
      </c>
      <c r="F59">
        <v>76</v>
      </c>
      <c r="G59">
        <v>21</v>
      </c>
      <c r="H59">
        <v>363535</v>
      </c>
      <c r="I59">
        <v>1</v>
      </c>
      <c r="J59">
        <v>5.2984999999999998</v>
      </c>
      <c r="K59" s="43">
        <v>5.8394E-8</v>
      </c>
    </row>
    <row r="60" spans="1:11" x14ac:dyDescent="0.3">
      <c r="A60" t="s">
        <v>768</v>
      </c>
      <c r="B60">
        <v>85236</v>
      </c>
      <c r="C60">
        <v>6</v>
      </c>
      <c r="D60">
        <v>27138293</v>
      </c>
      <c r="E60">
        <v>27146858</v>
      </c>
      <c r="F60">
        <v>26</v>
      </c>
      <c r="G60">
        <v>14</v>
      </c>
      <c r="H60">
        <v>363535</v>
      </c>
      <c r="I60">
        <v>1</v>
      </c>
      <c r="J60">
        <v>5.0858999999999996</v>
      </c>
      <c r="K60" s="43">
        <v>1.8299E-7</v>
      </c>
    </row>
    <row r="61" spans="1:11" x14ac:dyDescent="0.3">
      <c r="A61" t="s">
        <v>768</v>
      </c>
      <c r="B61">
        <v>7746</v>
      </c>
      <c r="C61">
        <v>6</v>
      </c>
      <c r="D61">
        <v>28212665</v>
      </c>
      <c r="E61">
        <v>28233487</v>
      </c>
      <c r="F61">
        <v>100</v>
      </c>
      <c r="G61">
        <v>30</v>
      </c>
      <c r="H61">
        <v>363535</v>
      </c>
      <c r="I61">
        <v>1</v>
      </c>
      <c r="J61">
        <v>5.6134000000000004</v>
      </c>
      <c r="K61" s="43">
        <v>9.9174000000000005E-9</v>
      </c>
    </row>
    <row r="62" spans="1:11" x14ac:dyDescent="0.3">
      <c r="A62" t="s">
        <v>768</v>
      </c>
      <c r="B62">
        <v>64288</v>
      </c>
      <c r="C62">
        <v>6</v>
      </c>
      <c r="D62">
        <v>28312837</v>
      </c>
      <c r="E62">
        <v>28354506</v>
      </c>
      <c r="F62">
        <v>199</v>
      </c>
      <c r="G62">
        <v>37</v>
      </c>
      <c r="H62">
        <v>363535</v>
      </c>
      <c r="I62">
        <v>1</v>
      </c>
      <c r="J62">
        <v>5.0594999999999999</v>
      </c>
      <c r="K62" s="43">
        <v>2.1015000000000001E-7</v>
      </c>
    </row>
    <row r="63" spans="1:11" x14ac:dyDescent="0.3">
      <c r="A63" t="s">
        <v>768</v>
      </c>
      <c r="B63">
        <v>80317</v>
      </c>
      <c r="C63">
        <v>6</v>
      </c>
      <c r="D63">
        <v>28349913</v>
      </c>
      <c r="E63">
        <v>28369177</v>
      </c>
      <c r="F63">
        <v>93</v>
      </c>
      <c r="G63">
        <v>23</v>
      </c>
      <c r="H63">
        <v>363535</v>
      </c>
      <c r="I63">
        <v>1</v>
      </c>
      <c r="J63">
        <v>4.9726999999999997</v>
      </c>
      <c r="K63" s="43">
        <v>3.3010999999999998E-7</v>
      </c>
    </row>
    <row r="64" spans="1:11" x14ac:dyDescent="0.3">
      <c r="A64" t="s">
        <v>768</v>
      </c>
      <c r="B64">
        <v>5987</v>
      </c>
      <c r="C64">
        <v>6</v>
      </c>
      <c r="D64">
        <v>28903002</v>
      </c>
      <c r="E64">
        <v>28923991</v>
      </c>
      <c r="F64">
        <v>96</v>
      </c>
      <c r="G64">
        <v>26</v>
      </c>
      <c r="H64">
        <v>363535</v>
      </c>
      <c r="I64">
        <v>1</v>
      </c>
      <c r="J64">
        <v>6.0716999999999999</v>
      </c>
      <c r="K64" s="43">
        <v>6.3262000000000003E-10</v>
      </c>
    </row>
    <row r="65" spans="1:11" x14ac:dyDescent="0.3">
      <c r="A65" t="s">
        <v>768</v>
      </c>
      <c r="B65">
        <v>282890</v>
      </c>
      <c r="C65">
        <v>6</v>
      </c>
      <c r="D65">
        <v>28994785</v>
      </c>
      <c r="E65">
        <v>29005628</v>
      </c>
      <c r="F65">
        <v>44</v>
      </c>
      <c r="G65">
        <v>14</v>
      </c>
      <c r="H65">
        <v>363535</v>
      </c>
      <c r="I65">
        <v>1</v>
      </c>
      <c r="J65">
        <v>5.3483999999999998</v>
      </c>
      <c r="K65" s="43">
        <v>4.4361999999999997E-8</v>
      </c>
    </row>
    <row r="66" spans="1:11" x14ac:dyDescent="0.3">
      <c r="A66" t="s">
        <v>768</v>
      </c>
      <c r="B66">
        <v>105375003</v>
      </c>
      <c r="C66">
        <v>6</v>
      </c>
      <c r="D66">
        <v>29108630</v>
      </c>
      <c r="E66">
        <v>29114417</v>
      </c>
      <c r="F66">
        <v>31</v>
      </c>
      <c r="G66">
        <v>11</v>
      </c>
      <c r="H66">
        <v>363535</v>
      </c>
      <c r="I66">
        <v>1</v>
      </c>
      <c r="J66">
        <v>5.1966000000000001</v>
      </c>
      <c r="K66" s="43">
        <v>1.0151E-7</v>
      </c>
    </row>
    <row r="67" spans="1:11" x14ac:dyDescent="0.3">
      <c r="A67" t="s">
        <v>768</v>
      </c>
      <c r="B67">
        <v>26707</v>
      </c>
      <c r="C67">
        <v>6</v>
      </c>
      <c r="D67">
        <v>29173534</v>
      </c>
      <c r="E67">
        <v>29174574</v>
      </c>
      <c r="F67">
        <v>11</v>
      </c>
      <c r="G67">
        <v>4</v>
      </c>
      <c r="H67">
        <v>363535</v>
      </c>
      <c r="I67">
        <v>1</v>
      </c>
      <c r="J67">
        <v>5.4741999999999997</v>
      </c>
      <c r="K67" s="43">
        <v>2.1976000000000001E-8</v>
      </c>
    </row>
    <row r="68" spans="1:11" x14ac:dyDescent="0.3">
      <c r="A68" t="s">
        <v>768</v>
      </c>
      <c r="B68">
        <v>81797</v>
      </c>
      <c r="C68">
        <v>6</v>
      </c>
      <c r="D68">
        <v>29373423</v>
      </c>
      <c r="E68">
        <v>29375291</v>
      </c>
      <c r="F68">
        <v>14</v>
      </c>
      <c r="G68">
        <v>7</v>
      </c>
      <c r="H68">
        <v>363535</v>
      </c>
      <c r="I68">
        <v>1</v>
      </c>
      <c r="J68">
        <v>5.8787000000000003</v>
      </c>
      <c r="K68" s="43">
        <v>2.0669E-9</v>
      </c>
    </row>
    <row r="69" spans="1:11" x14ac:dyDescent="0.3">
      <c r="A69" t="s">
        <v>768</v>
      </c>
      <c r="B69">
        <v>11074</v>
      </c>
      <c r="C69">
        <v>6</v>
      </c>
      <c r="D69">
        <v>30102892</v>
      </c>
      <c r="E69">
        <v>30113090</v>
      </c>
      <c r="F69">
        <v>100</v>
      </c>
      <c r="G69">
        <v>29</v>
      </c>
      <c r="H69">
        <v>363535</v>
      </c>
      <c r="I69">
        <v>1</v>
      </c>
      <c r="J69">
        <v>5.8124000000000002</v>
      </c>
      <c r="K69" s="43">
        <v>3.0797E-9</v>
      </c>
    </row>
    <row r="70" spans="1:11" x14ac:dyDescent="0.3">
      <c r="A70" t="s">
        <v>768</v>
      </c>
      <c r="B70">
        <v>7726</v>
      </c>
      <c r="C70">
        <v>6</v>
      </c>
      <c r="D70">
        <v>30184453</v>
      </c>
      <c r="E70">
        <v>30213494</v>
      </c>
      <c r="F70">
        <v>179</v>
      </c>
      <c r="G70">
        <v>34</v>
      </c>
      <c r="H70">
        <v>363535</v>
      </c>
      <c r="I70">
        <v>1</v>
      </c>
      <c r="J70">
        <v>6.9123999999999999</v>
      </c>
      <c r="K70" s="43">
        <v>2.3824E-12</v>
      </c>
    </row>
    <row r="71" spans="1:11" x14ac:dyDescent="0.3">
      <c r="A71" t="s">
        <v>768</v>
      </c>
      <c r="B71">
        <v>202658</v>
      </c>
      <c r="C71">
        <v>6</v>
      </c>
      <c r="D71">
        <v>30329311</v>
      </c>
      <c r="E71">
        <v>30346858</v>
      </c>
      <c r="F71">
        <v>88</v>
      </c>
      <c r="G71">
        <v>19</v>
      </c>
      <c r="H71">
        <v>363535</v>
      </c>
      <c r="I71">
        <v>1</v>
      </c>
      <c r="J71">
        <v>5.3014999999999999</v>
      </c>
      <c r="K71" s="43">
        <v>5.7420000000000001E-8</v>
      </c>
    </row>
    <row r="72" spans="1:11" x14ac:dyDescent="0.3">
      <c r="A72" t="s">
        <v>768</v>
      </c>
      <c r="B72">
        <v>79897</v>
      </c>
      <c r="C72">
        <v>6</v>
      </c>
      <c r="D72">
        <v>30345129</v>
      </c>
      <c r="E72">
        <v>30346858</v>
      </c>
      <c r="F72">
        <v>16</v>
      </c>
      <c r="G72">
        <v>7</v>
      </c>
      <c r="H72">
        <v>363535</v>
      </c>
      <c r="I72">
        <v>1</v>
      </c>
      <c r="J72">
        <v>5.9684999999999997</v>
      </c>
      <c r="K72" s="43">
        <v>1.1975000000000001E-9</v>
      </c>
    </row>
    <row r="73" spans="1:11" x14ac:dyDescent="0.3">
      <c r="A73" t="s">
        <v>768</v>
      </c>
      <c r="B73">
        <v>3133</v>
      </c>
      <c r="C73">
        <v>6</v>
      </c>
      <c r="D73">
        <v>30489406</v>
      </c>
      <c r="E73">
        <v>30494205</v>
      </c>
      <c r="F73">
        <v>13</v>
      </c>
      <c r="G73">
        <v>7</v>
      </c>
      <c r="H73">
        <v>363535</v>
      </c>
      <c r="I73">
        <v>1</v>
      </c>
      <c r="J73">
        <v>6.1227999999999998</v>
      </c>
      <c r="K73" s="43">
        <v>4.5982000000000002E-10</v>
      </c>
    </row>
    <row r="74" spans="1:11" x14ac:dyDescent="0.3">
      <c r="A74" t="s">
        <v>768</v>
      </c>
      <c r="B74">
        <v>203068</v>
      </c>
      <c r="C74">
        <v>6</v>
      </c>
      <c r="D74">
        <v>30720201</v>
      </c>
      <c r="E74">
        <v>30725426</v>
      </c>
      <c r="F74">
        <v>31</v>
      </c>
      <c r="G74">
        <v>10</v>
      </c>
      <c r="H74">
        <v>363535</v>
      </c>
      <c r="I74">
        <v>1</v>
      </c>
      <c r="J74">
        <v>4.9595000000000002</v>
      </c>
      <c r="K74" s="43">
        <v>3.5339000000000002E-7</v>
      </c>
    </row>
    <row r="75" spans="1:11" x14ac:dyDescent="0.3">
      <c r="A75" t="s">
        <v>768</v>
      </c>
      <c r="B75">
        <v>389376</v>
      </c>
      <c r="C75">
        <v>6</v>
      </c>
      <c r="D75">
        <v>30931350</v>
      </c>
      <c r="E75">
        <v>30932175</v>
      </c>
      <c r="F75">
        <v>10</v>
      </c>
      <c r="G75">
        <v>4</v>
      </c>
      <c r="H75">
        <v>363535</v>
      </c>
      <c r="I75">
        <v>1</v>
      </c>
      <c r="J75">
        <v>5.8037000000000001</v>
      </c>
      <c r="K75" s="43">
        <v>3.2434000000000002E-9</v>
      </c>
    </row>
    <row r="76" spans="1:11" x14ac:dyDescent="0.3">
      <c r="A76" t="s">
        <v>768</v>
      </c>
      <c r="B76">
        <v>135656</v>
      </c>
      <c r="C76">
        <v>6</v>
      </c>
      <c r="D76">
        <v>30941000</v>
      </c>
      <c r="E76">
        <v>30954221</v>
      </c>
      <c r="F76">
        <v>48</v>
      </c>
      <c r="G76">
        <v>20</v>
      </c>
      <c r="H76">
        <v>363535</v>
      </c>
      <c r="I76">
        <v>1</v>
      </c>
      <c r="J76">
        <v>6.1986999999999997</v>
      </c>
      <c r="K76" s="43">
        <v>2.8461000000000001E-10</v>
      </c>
    </row>
    <row r="77" spans="1:11" x14ac:dyDescent="0.3">
      <c r="A77" t="s">
        <v>768</v>
      </c>
      <c r="B77">
        <v>100507679</v>
      </c>
      <c r="C77">
        <v>6</v>
      </c>
      <c r="D77">
        <v>31005952</v>
      </c>
      <c r="E77">
        <v>31035570</v>
      </c>
      <c r="F77">
        <v>455</v>
      </c>
      <c r="G77">
        <v>41</v>
      </c>
      <c r="H77">
        <v>363535</v>
      </c>
      <c r="I77">
        <v>1</v>
      </c>
      <c r="J77">
        <v>5.8619000000000003</v>
      </c>
      <c r="K77" s="43">
        <v>2.2886000000000001E-9</v>
      </c>
    </row>
    <row r="78" spans="1:11" x14ac:dyDescent="0.3">
      <c r="A78" t="s">
        <v>768</v>
      </c>
      <c r="B78" t="s">
        <v>711</v>
      </c>
      <c r="C78">
        <v>6</v>
      </c>
      <c r="D78">
        <v>31110216</v>
      </c>
      <c r="E78">
        <v>31126015</v>
      </c>
      <c r="F78">
        <v>146</v>
      </c>
      <c r="G78">
        <v>20</v>
      </c>
      <c r="H78">
        <v>393435</v>
      </c>
      <c r="I78">
        <v>1</v>
      </c>
      <c r="J78">
        <v>5.0495999999999999</v>
      </c>
      <c r="K78" s="43">
        <v>2.2133000000000001E-7</v>
      </c>
    </row>
    <row r="79" spans="1:11" x14ac:dyDescent="0.3">
      <c r="A79" t="s">
        <v>768</v>
      </c>
      <c r="B79">
        <v>29113</v>
      </c>
      <c r="C79">
        <v>6</v>
      </c>
      <c r="D79">
        <v>31111223</v>
      </c>
      <c r="E79">
        <v>31112555</v>
      </c>
      <c r="F79">
        <v>20</v>
      </c>
      <c r="G79">
        <v>6</v>
      </c>
      <c r="H79">
        <v>363535</v>
      </c>
      <c r="I79">
        <v>1</v>
      </c>
      <c r="J79">
        <v>5.4828000000000001</v>
      </c>
      <c r="K79" s="43">
        <v>2.0934999999999999E-8</v>
      </c>
    </row>
    <row r="80" spans="1:11" x14ac:dyDescent="0.3">
      <c r="A80" t="s">
        <v>768</v>
      </c>
      <c r="B80">
        <v>170679</v>
      </c>
      <c r="C80">
        <v>6</v>
      </c>
      <c r="D80">
        <v>31114831</v>
      </c>
      <c r="E80">
        <v>31140092</v>
      </c>
      <c r="F80">
        <v>376</v>
      </c>
      <c r="G80">
        <v>37</v>
      </c>
      <c r="H80">
        <v>363535</v>
      </c>
      <c r="I80">
        <v>1</v>
      </c>
      <c r="J80">
        <v>6.7511000000000001</v>
      </c>
      <c r="K80" s="43">
        <v>7.3344000000000007E-12</v>
      </c>
    </row>
    <row r="81" spans="1:11" x14ac:dyDescent="0.3">
      <c r="A81" t="s">
        <v>768</v>
      </c>
      <c r="B81">
        <v>1041</v>
      </c>
      <c r="C81">
        <v>6</v>
      </c>
      <c r="D81">
        <v>31115088</v>
      </c>
      <c r="E81">
        <v>31120475</v>
      </c>
      <c r="F81">
        <v>91</v>
      </c>
      <c r="G81">
        <v>12</v>
      </c>
      <c r="H81">
        <v>363535</v>
      </c>
      <c r="I81">
        <v>1</v>
      </c>
      <c r="J81">
        <v>6.1066000000000003</v>
      </c>
      <c r="K81" s="43">
        <v>5.0876999999999999E-10</v>
      </c>
    </row>
    <row r="82" spans="1:11" x14ac:dyDescent="0.3">
      <c r="A82" t="s">
        <v>768</v>
      </c>
      <c r="B82" t="s">
        <v>712</v>
      </c>
      <c r="C82">
        <v>6</v>
      </c>
      <c r="D82">
        <v>31126319</v>
      </c>
      <c r="E82">
        <v>31134936</v>
      </c>
      <c r="F82">
        <v>32</v>
      </c>
      <c r="G82">
        <v>8</v>
      </c>
      <c r="H82">
        <v>385848</v>
      </c>
      <c r="I82">
        <v>1</v>
      </c>
      <c r="J82">
        <v>5.9672999999999998</v>
      </c>
      <c r="K82" s="43">
        <v>1.2061E-9</v>
      </c>
    </row>
    <row r="83" spans="1:11" x14ac:dyDescent="0.3">
      <c r="A83" t="s">
        <v>768</v>
      </c>
      <c r="B83">
        <v>170680</v>
      </c>
      <c r="C83">
        <v>6</v>
      </c>
      <c r="D83">
        <v>31137534</v>
      </c>
      <c r="E83">
        <v>31139350</v>
      </c>
      <c r="F83">
        <v>25</v>
      </c>
      <c r="G83">
        <v>13</v>
      </c>
      <c r="H83">
        <v>363535</v>
      </c>
      <c r="I83">
        <v>1</v>
      </c>
      <c r="J83">
        <v>6.6271000000000004</v>
      </c>
      <c r="K83" s="43">
        <v>1.7118999999999999E-11</v>
      </c>
    </row>
    <row r="84" spans="1:11" x14ac:dyDescent="0.3">
      <c r="A84" t="s">
        <v>768</v>
      </c>
      <c r="B84">
        <v>54535</v>
      </c>
      <c r="C84">
        <v>6</v>
      </c>
      <c r="D84">
        <v>31142439</v>
      </c>
      <c r="E84">
        <v>31158238</v>
      </c>
      <c r="F84">
        <v>183</v>
      </c>
      <c r="G84">
        <v>28</v>
      </c>
      <c r="H84">
        <v>363535</v>
      </c>
      <c r="I84">
        <v>1</v>
      </c>
      <c r="J84">
        <v>6.9284999999999997</v>
      </c>
      <c r="K84" s="43">
        <v>2.1269000000000002E-12</v>
      </c>
    </row>
    <row r="85" spans="1:11" x14ac:dyDescent="0.3">
      <c r="A85" t="s">
        <v>768</v>
      </c>
      <c r="B85">
        <v>6941</v>
      </c>
      <c r="C85">
        <v>6</v>
      </c>
      <c r="D85">
        <v>31158526</v>
      </c>
      <c r="E85">
        <v>31164215</v>
      </c>
      <c r="F85">
        <v>40</v>
      </c>
      <c r="G85">
        <v>9</v>
      </c>
      <c r="H85">
        <v>363535</v>
      </c>
      <c r="I85">
        <v>1</v>
      </c>
      <c r="J85">
        <v>8.2924000000000007</v>
      </c>
      <c r="K85" s="43">
        <v>5.5511E-17</v>
      </c>
    </row>
    <row r="86" spans="1:11" x14ac:dyDescent="0.3">
      <c r="A86" t="s">
        <v>768</v>
      </c>
      <c r="B86">
        <v>5460</v>
      </c>
      <c r="C86">
        <v>6</v>
      </c>
      <c r="D86">
        <v>31164337</v>
      </c>
      <c r="E86">
        <v>31170693</v>
      </c>
      <c r="F86">
        <v>64</v>
      </c>
      <c r="G86">
        <v>13</v>
      </c>
      <c r="H86">
        <v>363535</v>
      </c>
      <c r="I86">
        <v>1</v>
      </c>
      <c r="J86">
        <v>6.1093999999999999</v>
      </c>
      <c r="K86" s="43">
        <v>5.0000000000000003E-10</v>
      </c>
    </row>
    <row r="87" spans="1:11" x14ac:dyDescent="0.3">
      <c r="A87" t="s">
        <v>768</v>
      </c>
      <c r="B87" t="s">
        <v>713</v>
      </c>
      <c r="C87">
        <v>6</v>
      </c>
      <c r="D87">
        <v>31321649</v>
      </c>
      <c r="E87">
        <v>31324965</v>
      </c>
      <c r="F87">
        <v>61</v>
      </c>
      <c r="G87">
        <v>17</v>
      </c>
      <c r="H87">
        <v>389483</v>
      </c>
      <c r="I87">
        <v>1</v>
      </c>
      <c r="J87">
        <v>6.1093999999999999</v>
      </c>
      <c r="K87" s="43">
        <v>5.0000000000000003E-10</v>
      </c>
    </row>
    <row r="88" spans="1:11" x14ac:dyDescent="0.3">
      <c r="A88" t="s">
        <v>768</v>
      </c>
      <c r="B88">
        <v>3106</v>
      </c>
      <c r="C88">
        <v>6</v>
      </c>
      <c r="D88">
        <v>31353868</v>
      </c>
      <c r="E88">
        <v>31357212</v>
      </c>
      <c r="F88">
        <v>12</v>
      </c>
      <c r="G88">
        <v>5</v>
      </c>
      <c r="H88">
        <v>363535</v>
      </c>
      <c r="I88">
        <v>1</v>
      </c>
      <c r="J88">
        <v>7.5110999999999999</v>
      </c>
      <c r="K88" s="43">
        <v>2.9309999999999997E-14</v>
      </c>
    </row>
    <row r="89" spans="1:11" x14ac:dyDescent="0.3">
      <c r="A89" t="s">
        <v>768</v>
      </c>
      <c r="B89">
        <v>100507436</v>
      </c>
      <c r="C89">
        <v>6</v>
      </c>
      <c r="D89">
        <v>31399784</v>
      </c>
      <c r="E89">
        <v>31415315</v>
      </c>
      <c r="F89">
        <v>267</v>
      </c>
      <c r="G89">
        <v>34</v>
      </c>
      <c r="H89">
        <v>363535</v>
      </c>
      <c r="I89">
        <v>1</v>
      </c>
      <c r="J89">
        <v>7.3777999999999997</v>
      </c>
      <c r="K89" s="43">
        <v>8.0477999999999995E-14</v>
      </c>
    </row>
    <row r="90" spans="1:11" x14ac:dyDescent="0.3">
      <c r="A90" t="s">
        <v>768</v>
      </c>
      <c r="B90">
        <v>4277</v>
      </c>
      <c r="C90">
        <v>6</v>
      </c>
      <c r="D90">
        <v>31494277</v>
      </c>
      <c r="E90">
        <v>31511124</v>
      </c>
      <c r="F90">
        <v>242</v>
      </c>
      <c r="G90">
        <v>29</v>
      </c>
      <c r="H90">
        <v>363535</v>
      </c>
      <c r="I90">
        <v>1</v>
      </c>
      <c r="J90">
        <v>7.6784999999999997</v>
      </c>
      <c r="K90" s="43">
        <v>8.0491000000000006E-15</v>
      </c>
    </row>
    <row r="91" spans="1:11" x14ac:dyDescent="0.3">
      <c r="A91" t="s">
        <v>768</v>
      </c>
      <c r="B91">
        <v>401250</v>
      </c>
      <c r="C91">
        <v>6</v>
      </c>
      <c r="D91">
        <v>31528962</v>
      </c>
      <c r="E91">
        <v>31530231</v>
      </c>
      <c r="F91">
        <v>22</v>
      </c>
      <c r="G91">
        <v>7</v>
      </c>
      <c r="H91">
        <v>363535</v>
      </c>
      <c r="I91">
        <v>1</v>
      </c>
      <c r="J91">
        <v>7.0364000000000004</v>
      </c>
      <c r="K91" s="43">
        <v>9.8653999999999995E-13</v>
      </c>
    </row>
    <row r="92" spans="1:11" x14ac:dyDescent="0.3">
      <c r="A92" t="s">
        <v>768</v>
      </c>
      <c r="B92">
        <v>7919</v>
      </c>
      <c r="C92">
        <v>6</v>
      </c>
      <c r="D92">
        <v>31530219</v>
      </c>
      <c r="E92">
        <v>31542475</v>
      </c>
      <c r="F92">
        <v>95</v>
      </c>
      <c r="G92">
        <v>26</v>
      </c>
      <c r="H92">
        <v>363535</v>
      </c>
      <c r="I92">
        <v>1</v>
      </c>
      <c r="J92">
        <v>8.0269999999999992</v>
      </c>
      <c r="K92" s="43">
        <v>4.9959999999999997E-16</v>
      </c>
    </row>
    <row r="93" spans="1:11" x14ac:dyDescent="0.3">
      <c r="A93" t="s">
        <v>768</v>
      </c>
      <c r="B93">
        <v>534</v>
      </c>
      <c r="C93">
        <v>6</v>
      </c>
      <c r="D93">
        <v>31544451</v>
      </c>
      <c r="E93">
        <v>31546848</v>
      </c>
      <c r="F93">
        <v>15</v>
      </c>
      <c r="G93">
        <v>10</v>
      </c>
      <c r="H93">
        <v>363535</v>
      </c>
      <c r="I93">
        <v>1</v>
      </c>
      <c r="J93">
        <v>6.1093999999999999</v>
      </c>
      <c r="K93" s="43">
        <v>5.0000000000000003E-10</v>
      </c>
    </row>
    <row r="94" spans="1:11" x14ac:dyDescent="0.3">
      <c r="A94" t="s">
        <v>768</v>
      </c>
      <c r="B94">
        <v>4795</v>
      </c>
      <c r="C94">
        <v>6</v>
      </c>
      <c r="D94">
        <v>31546851</v>
      </c>
      <c r="E94">
        <v>31558829</v>
      </c>
      <c r="F94">
        <v>77</v>
      </c>
      <c r="G94">
        <v>23</v>
      </c>
      <c r="H94">
        <v>363535</v>
      </c>
      <c r="I94">
        <v>1</v>
      </c>
      <c r="J94">
        <v>6.9398</v>
      </c>
      <c r="K94" s="43">
        <v>1.9636999999999998E-12</v>
      </c>
    </row>
    <row r="95" spans="1:11" x14ac:dyDescent="0.3">
      <c r="A95" t="s">
        <v>768</v>
      </c>
      <c r="B95">
        <v>4049</v>
      </c>
      <c r="C95">
        <v>6</v>
      </c>
      <c r="D95">
        <v>31560550</v>
      </c>
      <c r="E95">
        <v>31574324</v>
      </c>
      <c r="F95">
        <v>69</v>
      </c>
      <c r="G95">
        <v>18</v>
      </c>
      <c r="H95">
        <v>363535</v>
      </c>
      <c r="I95">
        <v>1</v>
      </c>
      <c r="J95">
        <v>5.6877000000000004</v>
      </c>
      <c r="K95" s="43">
        <v>6.4365999999999999E-9</v>
      </c>
    </row>
    <row r="96" spans="1:11" x14ac:dyDescent="0.3">
      <c r="A96" t="s">
        <v>768</v>
      </c>
      <c r="B96">
        <v>7940</v>
      </c>
      <c r="C96">
        <v>6</v>
      </c>
      <c r="D96">
        <v>31586179</v>
      </c>
      <c r="E96">
        <v>31588909</v>
      </c>
      <c r="F96">
        <v>17</v>
      </c>
      <c r="G96">
        <v>11</v>
      </c>
      <c r="H96">
        <v>363535</v>
      </c>
      <c r="I96">
        <v>1</v>
      </c>
      <c r="J96">
        <v>7.7047999999999996</v>
      </c>
      <c r="K96" s="43">
        <v>6.5503E-15</v>
      </c>
    </row>
    <row r="97" spans="1:11" x14ac:dyDescent="0.3">
      <c r="A97" t="s">
        <v>768</v>
      </c>
      <c r="B97" t="s">
        <v>714</v>
      </c>
      <c r="C97">
        <v>6</v>
      </c>
      <c r="D97">
        <v>31588497</v>
      </c>
      <c r="E97">
        <v>31605548</v>
      </c>
      <c r="F97">
        <v>55</v>
      </c>
      <c r="G97">
        <v>13</v>
      </c>
      <c r="H97">
        <v>393120</v>
      </c>
      <c r="I97">
        <v>1</v>
      </c>
      <c r="J97">
        <v>5.3621999999999996</v>
      </c>
      <c r="K97" s="43">
        <v>4.1109000000000001E-8</v>
      </c>
    </row>
    <row r="98" spans="1:11" x14ac:dyDescent="0.3">
      <c r="A98" t="s">
        <v>768</v>
      </c>
      <c r="B98">
        <v>259197</v>
      </c>
      <c r="C98">
        <v>6</v>
      </c>
      <c r="D98">
        <v>31588883</v>
      </c>
      <c r="E98">
        <v>31593019</v>
      </c>
      <c r="F98">
        <v>30</v>
      </c>
      <c r="G98">
        <v>15</v>
      </c>
      <c r="H98">
        <v>363535</v>
      </c>
      <c r="I98">
        <v>1</v>
      </c>
      <c r="J98">
        <v>6.9242999999999997</v>
      </c>
      <c r="K98" s="43">
        <v>2.1913000000000002E-12</v>
      </c>
    </row>
    <row r="99" spans="1:11" x14ac:dyDescent="0.3">
      <c r="A99" t="s">
        <v>768</v>
      </c>
      <c r="B99" t="s">
        <v>715</v>
      </c>
      <c r="C99">
        <v>6</v>
      </c>
      <c r="D99">
        <v>31606805</v>
      </c>
      <c r="E99">
        <v>31620482</v>
      </c>
      <c r="F99">
        <v>37</v>
      </c>
      <c r="G99">
        <v>11</v>
      </c>
      <c r="H99">
        <v>393569</v>
      </c>
      <c r="I99">
        <v>1</v>
      </c>
      <c r="J99">
        <v>7.2996999999999996</v>
      </c>
      <c r="K99" s="43">
        <v>1.4421999999999999E-13</v>
      </c>
    </row>
    <row r="100" spans="1:11" x14ac:dyDescent="0.3">
      <c r="A100" t="s">
        <v>768</v>
      </c>
      <c r="B100">
        <v>199</v>
      </c>
      <c r="C100">
        <v>6</v>
      </c>
      <c r="D100">
        <v>31615192</v>
      </c>
      <c r="E100">
        <v>31617021</v>
      </c>
      <c r="F100">
        <v>9</v>
      </c>
      <c r="G100">
        <v>4</v>
      </c>
      <c r="H100">
        <v>363535</v>
      </c>
      <c r="I100">
        <v>1</v>
      </c>
      <c r="J100">
        <v>5.9656000000000002</v>
      </c>
      <c r="K100" s="43">
        <v>1.219E-9</v>
      </c>
    </row>
    <row r="101" spans="1:11" x14ac:dyDescent="0.3">
      <c r="A101" t="s">
        <v>768</v>
      </c>
      <c r="B101" t="s">
        <v>716</v>
      </c>
      <c r="C101">
        <v>6</v>
      </c>
      <c r="D101">
        <v>31620193</v>
      </c>
      <c r="E101">
        <v>31625987</v>
      </c>
      <c r="F101">
        <v>4</v>
      </c>
      <c r="G101">
        <v>2</v>
      </c>
      <c r="H101">
        <v>393409</v>
      </c>
      <c r="I101">
        <v>1</v>
      </c>
      <c r="J101">
        <v>6.2599</v>
      </c>
      <c r="K101" s="43">
        <v>1.9263000000000001E-10</v>
      </c>
    </row>
    <row r="102" spans="1:11" x14ac:dyDescent="0.3">
      <c r="A102" t="s">
        <v>768</v>
      </c>
      <c r="B102">
        <v>7916</v>
      </c>
      <c r="C102">
        <v>6</v>
      </c>
      <c r="D102">
        <v>31620673</v>
      </c>
      <c r="E102">
        <v>31637777</v>
      </c>
      <c r="F102">
        <v>102</v>
      </c>
      <c r="G102">
        <v>32</v>
      </c>
      <c r="H102">
        <v>363535</v>
      </c>
      <c r="I102">
        <v>1</v>
      </c>
      <c r="J102">
        <v>6.0423</v>
      </c>
      <c r="K102" s="43">
        <v>7.5963999999999997E-10</v>
      </c>
    </row>
    <row r="103" spans="1:11" x14ac:dyDescent="0.3">
      <c r="A103" t="s">
        <v>768</v>
      </c>
      <c r="B103" t="s">
        <v>717</v>
      </c>
      <c r="C103">
        <v>6</v>
      </c>
      <c r="D103">
        <v>31633013</v>
      </c>
      <c r="E103">
        <v>31638120</v>
      </c>
      <c r="F103">
        <v>16</v>
      </c>
      <c r="G103">
        <v>7</v>
      </c>
      <c r="H103">
        <v>393227</v>
      </c>
      <c r="I103">
        <v>1</v>
      </c>
      <c r="J103">
        <v>5.0537999999999998</v>
      </c>
      <c r="K103" s="43">
        <v>2.1658E-7</v>
      </c>
    </row>
    <row r="104" spans="1:11" x14ac:dyDescent="0.3">
      <c r="A104" t="s">
        <v>768</v>
      </c>
      <c r="B104" t="s">
        <v>718</v>
      </c>
      <c r="C104">
        <v>6</v>
      </c>
      <c r="D104">
        <v>31633879</v>
      </c>
      <c r="E104">
        <v>31641323</v>
      </c>
      <c r="F104">
        <v>11</v>
      </c>
      <c r="G104">
        <v>5</v>
      </c>
      <c r="H104">
        <v>393082</v>
      </c>
      <c r="I104">
        <v>1</v>
      </c>
      <c r="J104">
        <v>5.4428000000000001</v>
      </c>
      <c r="K104" s="43">
        <v>2.6219000000000001E-8</v>
      </c>
    </row>
    <row r="105" spans="1:11" x14ac:dyDescent="0.3">
      <c r="A105" t="s">
        <v>768</v>
      </c>
      <c r="B105">
        <v>7917</v>
      </c>
      <c r="C105">
        <v>6</v>
      </c>
      <c r="D105">
        <v>31639028</v>
      </c>
      <c r="E105">
        <v>31660767</v>
      </c>
      <c r="F105">
        <v>101</v>
      </c>
      <c r="G105">
        <v>38</v>
      </c>
      <c r="H105">
        <v>363535</v>
      </c>
      <c r="I105">
        <v>1</v>
      </c>
      <c r="J105">
        <v>6.1093999999999999</v>
      </c>
      <c r="K105" s="43">
        <v>5.0000000000000003E-10</v>
      </c>
    </row>
    <row r="106" spans="1:11" x14ac:dyDescent="0.3">
      <c r="A106" t="s">
        <v>768</v>
      </c>
      <c r="B106">
        <v>55937</v>
      </c>
      <c r="C106">
        <v>6</v>
      </c>
      <c r="D106">
        <v>31652410</v>
      </c>
      <c r="E106">
        <v>31658210</v>
      </c>
      <c r="F106">
        <v>27</v>
      </c>
      <c r="G106">
        <v>14</v>
      </c>
      <c r="H106">
        <v>363535</v>
      </c>
      <c r="I106">
        <v>1</v>
      </c>
      <c r="J106">
        <v>6.7359</v>
      </c>
      <c r="K106" s="43">
        <v>8.1439999999999992E-12</v>
      </c>
    </row>
    <row r="107" spans="1:11" x14ac:dyDescent="0.3">
      <c r="A107" t="s">
        <v>768</v>
      </c>
      <c r="B107" t="s">
        <v>719</v>
      </c>
      <c r="C107">
        <v>6</v>
      </c>
      <c r="D107">
        <v>31654739</v>
      </c>
      <c r="E107">
        <v>31681849</v>
      </c>
      <c r="F107">
        <v>39</v>
      </c>
      <c r="G107">
        <v>11</v>
      </c>
      <c r="H107">
        <v>393352</v>
      </c>
      <c r="I107">
        <v>1</v>
      </c>
      <c r="J107">
        <v>5.2478999999999996</v>
      </c>
      <c r="K107" s="43">
        <v>7.6922000000000005E-8</v>
      </c>
    </row>
    <row r="108" spans="1:11" x14ac:dyDescent="0.3">
      <c r="A108" t="s">
        <v>768</v>
      </c>
      <c r="B108">
        <v>7918</v>
      </c>
      <c r="C108">
        <v>6</v>
      </c>
      <c r="D108">
        <v>31661229</v>
      </c>
      <c r="E108">
        <v>31666283</v>
      </c>
      <c r="F108">
        <v>30</v>
      </c>
      <c r="G108">
        <v>13</v>
      </c>
      <c r="H108">
        <v>363535</v>
      </c>
      <c r="I108">
        <v>1</v>
      </c>
      <c r="J108">
        <v>7.5856000000000003</v>
      </c>
      <c r="K108" s="43">
        <v>1.6542000000000001E-14</v>
      </c>
    </row>
    <row r="109" spans="1:11" x14ac:dyDescent="0.3">
      <c r="A109" t="s">
        <v>768</v>
      </c>
      <c r="B109">
        <v>1460</v>
      </c>
      <c r="C109">
        <v>6</v>
      </c>
      <c r="D109">
        <v>31665880</v>
      </c>
      <c r="E109">
        <v>31670070</v>
      </c>
      <c r="F109">
        <v>16</v>
      </c>
      <c r="G109">
        <v>8</v>
      </c>
      <c r="H109">
        <v>363535</v>
      </c>
      <c r="I109">
        <v>1</v>
      </c>
      <c r="J109">
        <v>7.4317000000000002</v>
      </c>
      <c r="K109" s="43">
        <v>5.3624000000000002E-14</v>
      </c>
    </row>
    <row r="110" spans="1:11" x14ac:dyDescent="0.3">
      <c r="A110" t="s">
        <v>768</v>
      </c>
      <c r="B110">
        <v>58496</v>
      </c>
      <c r="C110">
        <v>6</v>
      </c>
      <c r="D110">
        <v>31670951</v>
      </c>
      <c r="E110">
        <v>31672450</v>
      </c>
      <c r="F110">
        <v>9</v>
      </c>
      <c r="G110">
        <v>5</v>
      </c>
      <c r="H110">
        <v>363535</v>
      </c>
      <c r="I110">
        <v>1</v>
      </c>
      <c r="J110">
        <v>6.4790999999999999</v>
      </c>
      <c r="K110" s="43">
        <v>4.6141999999999999E-11</v>
      </c>
    </row>
    <row r="111" spans="1:11" x14ac:dyDescent="0.3">
      <c r="A111" t="s">
        <v>768</v>
      </c>
      <c r="B111" t="s">
        <v>720</v>
      </c>
      <c r="C111">
        <v>6</v>
      </c>
      <c r="D111">
        <v>31674681</v>
      </c>
      <c r="E111">
        <v>31685695</v>
      </c>
      <c r="F111">
        <v>10</v>
      </c>
      <c r="G111">
        <v>4</v>
      </c>
      <c r="H111">
        <v>393463</v>
      </c>
      <c r="I111">
        <v>1</v>
      </c>
      <c r="J111">
        <v>5.6896000000000004</v>
      </c>
      <c r="K111" s="43">
        <v>6.3657999999999997E-9</v>
      </c>
    </row>
    <row r="112" spans="1:11" x14ac:dyDescent="0.3">
      <c r="A112" t="s">
        <v>768</v>
      </c>
      <c r="B112">
        <v>7920</v>
      </c>
      <c r="C112">
        <v>6</v>
      </c>
      <c r="D112">
        <v>31686949</v>
      </c>
      <c r="E112">
        <v>31703360</v>
      </c>
      <c r="F112">
        <v>62</v>
      </c>
      <c r="G112">
        <v>24</v>
      </c>
      <c r="H112">
        <v>363535</v>
      </c>
      <c r="I112">
        <v>1</v>
      </c>
      <c r="J112">
        <v>7.4897</v>
      </c>
      <c r="K112" s="43">
        <v>3.4527999999999999E-14</v>
      </c>
    </row>
    <row r="113" spans="1:11" x14ac:dyDescent="0.3">
      <c r="A113" t="s">
        <v>768</v>
      </c>
      <c r="B113" t="s">
        <v>721</v>
      </c>
      <c r="C113">
        <v>6</v>
      </c>
      <c r="D113">
        <v>31694815</v>
      </c>
      <c r="E113">
        <v>31698394</v>
      </c>
      <c r="F113">
        <v>4</v>
      </c>
      <c r="G113">
        <v>2</v>
      </c>
      <c r="H113">
        <v>393493</v>
      </c>
      <c r="I113">
        <v>1</v>
      </c>
      <c r="J113">
        <v>5.0884</v>
      </c>
      <c r="K113" s="43">
        <v>1.8057999999999999E-7</v>
      </c>
    </row>
    <row r="114" spans="1:11" x14ac:dyDescent="0.3">
      <c r="A114" t="s">
        <v>768</v>
      </c>
      <c r="B114">
        <v>259215</v>
      </c>
      <c r="C114">
        <v>6</v>
      </c>
      <c r="D114">
        <v>31706907</v>
      </c>
      <c r="E114">
        <v>31710595</v>
      </c>
      <c r="F114">
        <v>15</v>
      </c>
      <c r="G114">
        <v>8</v>
      </c>
      <c r="H114">
        <v>363535</v>
      </c>
      <c r="I114">
        <v>1</v>
      </c>
      <c r="J114">
        <v>7.1856999999999998</v>
      </c>
      <c r="K114" s="43">
        <v>3.3434000000000002E-13</v>
      </c>
    </row>
    <row r="115" spans="1:11" x14ac:dyDescent="0.3">
      <c r="A115" t="s">
        <v>768</v>
      </c>
      <c r="B115">
        <v>80740</v>
      </c>
      <c r="C115">
        <v>6</v>
      </c>
      <c r="D115">
        <v>31718648</v>
      </c>
      <c r="E115">
        <v>31721734</v>
      </c>
      <c r="F115">
        <v>16</v>
      </c>
      <c r="G115">
        <v>9</v>
      </c>
      <c r="H115">
        <v>363535</v>
      </c>
      <c r="I115">
        <v>1</v>
      </c>
      <c r="J115">
        <v>6.4859999999999998</v>
      </c>
      <c r="K115" s="43">
        <v>4.4082000000000002E-11</v>
      </c>
    </row>
    <row r="116" spans="1:11" x14ac:dyDescent="0.3">
      <c r="A116" t="s">
        <v>768</v>
      </c>
      <c r="B116">
        <v>80739</v>
      </c>
      <c r="C116">
        <v>6</v>
      </c>
      <c r="D116">
        <v>31720808</v>
      </c>
      <c r="E116">
        <v>31726710</v>
      </c>
      <c r="F116">
        <v>18</v>
      </c>
      <c r="G116">
        <v>12</v>
      </c>
      <c r="H116">
        <v>363535</v>
      </c>
      <c r="I116">
        <v>1</v>
      </c>
      <c r="J116">
        <v>7.0189000000000004</v>
      </c>
      <c r="K116" s="43">
        <v>1.1182E-12</v>
      </c>
    </row>
    <row r="117" spans="1:11" x14ac:dyDescent="0.3">
      <c r="A117" t="s">
        <v>768</v>
      </c>
      <c r="B117">
        <v>23564</v>
      </c>
      <c r="C117">
        <v>6</v>
      </c>
      <c r="D117">
        <v>31727037</v>
      </c>
      <c r="E117">
        <v>31730265</v>
      </c>
      <c r="F117">
        <v>18</v>
      </c>
      <c r="G117">
        <v>12</v>
      </c>
      <c r="H117">
        <v>363535</v>
      </c>
      <c r="I117">
        <v>1</v>
      </c>
      <c r="J117">
        <v>5.6378000000000004</v>
      </c>
      <c r="K117" s="43">
        <v>8.6136000000000001E-9</v>
      </c>
    </row>
    <row r="118" spans="1:11" x14ac:dyDescent="0.3">
      <c r="A118" t="s">
        <v>768</v>
      </c>
      <c r="B118">
        <v>1192</v>
      </c>
      <c r="C118">
        <v>6</v>
      </c>
      <c r="D118">
        <v>31730581</v>
      </c>
      <c r="E118">
        <v>31737318</v>
      </c>
      <c r="F118">
        <v>28</v>
      </c>
      <c r="G118">
        <v>18</v>
      </c>
      <c r="H118">
        <v>363535</v>
      </c>
      <c r="I118">
        <v>1</v>
      </c>
      <c r="J118">
        <v>7.4907000000000004</v>
      </c>
      <c r="K118" s="43">
        <v>3.4249999999999999E-14</v>
      </c>
    </row>
    <row r="119" spans="1:11" x14ac:dyDescent="0.3">
      <c r="A119" t="s">
        <v>768</v>
      </c>
      <c r="B119" t="s">
        <v>722</v>
      </c>
      <c r="C119">
        <v>6</v>
      </c>
      <c r="D119">
        <v>31733367</v>
      </c>
      <c r="E119">
        <v>31745108</v>
      </c>
      <c r="F119">
        <v>23</v>
      </c>
      <c r="G119">
        <v>10</v>
      </c>
      <c r="H119">
        <v>393013</v>
      </c>
      <c r="I119">
        <v>1</v>
      </c>
      <c r="J119">
        <v>6.9347000000000003</v>
      </c>
      <c r="K119" s="43">
        <v>2.0357999999999999E-12</v>
      </c>
    </row>
    <row r="120" spans="1:11" x14ac:dyDescent="0.3">
      <c r="A120" t="s">
        <v>768</v>
      </c>
      <c r="B120">
        <v>4439</v>
      </c>
      <c r="C120">
        <v>6</v>
      </c>
      <c r="D120">
        <v>31739948</v>
      </c>
      <c r="E120">
        <v>31762678</v>
      </c>
      <c r="F120">
        <v>95</v>
      </c>
      <c r="G120">
        <v>31</v>
      </c>
      <c r="H120">
        <v>363535</v>
      </c>
      <c r="I120">
        <v>1</v>
      </c>
      <c r="J120">
        <v>8.1258999999999997</v>
      </c>
      <c r="K120" s="43">
        <v>2.2204E-16</v>
      </c>
    </row>
    <row r="121" spans="1:11" x14ac:dyDescent="0.3">
      <c r="A121" t="s">
        <v>768</v>
      </c>
      <c r="B121">
        <v>401251</v>
      </c>
      <c r="C121">
        <v>6</v>
      </c>
      <c r="D121">
        <v>31762996</v>
      </c>
      <c r="E121">
        <v>31764850</v>
      </c>
      <c r="F121">
        <v>12</v>
      </c>
      <c r="G121">
        <v>9</v>
      </c>
      <c r="H121">
        <v>363535</v>
      </c>
      <c r="I121">
        <v>1</v>
      </c>
      <c r="J121">
        <v>6.6124999999999998</v>
      </c>
      <c r="K121" s="43">
        <v>1.8895999999999999E-11</v>
      </c>
    </row>
    <row r="122" spans="1:11" x14ac:dyDescent="0.3">
      <c r="A122" t="s">
        <v>768</v>
      </c>
      <c r="B122">
        <v>80737</v>
      </c>
      <c r="C122">
        <v>6</v>
      </c>
      <c r="D122">
        <v>31765401</v>
      </c>
      <c r="E122">
        <v>31777331</v>
      </c>
      <c r="F122">
        <v>53</v>
      </c>
      <c r="G122">
        <v>21</v>
      </c>
      <c r="H122">
        <v>363535</v>
      </c>
      <c r="I122">
        <v>1</v>
      </c>
      <c r="J122">
        <v>7.8697999999999997</v>
      </c>
      <c r="K122" s="43">
        <v>1.7763999999999998E-15</v>
      </c>
    </row>
    <row r="123" spans="1:11" x14ac:dyDescent="0.3">
      <c r="A123" t="s">
        <v>768</v>
      </c>
      <c r="B123">
        <v>7407</v>
      </c>
      <c r="C123">
        <v>6</v>
      </c>
      <c r="D123">
        <v>31777518</v>
      </c>
      <c r="E123">
        <v>31795935</v>
      </c>
      <c r="F123">
        <v>61</v>
      </c>
      <c r="G123">
        <v>30</v>
      </c>
      <c r="H123">
        <v>363535</v>
      </c>
      <c r="I123">
        <v>1</v>
      </c>
      <c r="J123">
        <v>7.8516000000000004</v>
      </c>
      <c r="K123" s="43">
        <v>2.0539000000000001E-15</v>
      </c>
    </row>
    <row r="124" spans="1:11" x14ac:dyDescent="0.3">
      <c r="A124" t="s">
        <v>768</v>
      </c>
      <c r="B124" t="s">
        <v>723</v>
      </c>
      <c r="C124">
        <v>6</v>
      </c>
      <c r="D124">
        <v>31795512</v>
      </c>
      <c r="E124">
        <v>31798031</v>
      </c>
      <c r="F124">
        <v>6</v>
      </c>
      <c r="G124">
        <v>4</v>
      </c>
      <c r="H124">
        <v>391898</v>
      </c>
      <c r="I124">
        <v>1</v>
      </c>
      <c r="J124">
        <v>4.9946000000000002</v>
      </c>
      <c r="K124" s="43">
        <v>2.9485999999999998E-7</v>
      </c>
    </row>
    <row r="125" spans="1:11" x14ac:dyDescent="0.3">
      <c r="A125" t="s">
        <v>768</v>
      </c>
      <c r="B125">
        <v>57819</v>
      </c>
      <c r="C125">
        <v>6</v>
      </c>
      <c r="D125">
        <v>31797392</v>
      </c>
      <c r="E125">
        <v>31806984</v>
      </c>
      <c r="F125">
        <v>39</v>
      </c>
      <c r="G125">
        <v>20</v>
      </c>
      <c r="H125">
        <v>363535</v>
      </c>
      <c r="I125">
        <v>1</v>
      </c>
      <c r="J125">
        <v>7.7995000000000001</v>
      </c>
      <c r="K125" s="43">
        <v>3.1086000000000001E-15</v>
      </c>
    </row>
    <row r="126" spans="1:11" x14ac:dyDescent="0.3">
      <c r="A126" t="s">
        <v>768</v>
      </c>
      <c r="B126">
        <v>3305</v>
      </c>
      <c r="C126">
        <v>6</v>
      </c>
      <c r="D126">
        <v>31809619</v>
      </c>
      <c r="E126">
        <v>31821999</v>
      </c>
      <c r="F126">
        <v>49</v>
      </c>
      <c r="G126">
        <v>26</v>
      </c>
      <c r="H126">
        <v>363535</v>
      </c>
      <c r="I126">
        <v>1</v>
      </c>
      <c r="J126">
        <v>5.5049000000000001</v>
      </c>
      <c r="K126" s="43">
        <v>1.8465E-8</v>
      </c>
    </row>
    <row r="127" spans="1:11" x14ac:dyDescent="0.3">
      <c r="A127" t="s">
        <v>768</v>
      </c>
      <c r="B127">
        <v>3304</v>
      </c>
      <c r="C127">
        <v>6</v>
      </c>
      <c r="D127">
        <v>31827735</v>
      </c>
      <c r="E127">
        <v>31830254</v>
      </c>
      <c r="F127">
        <v>7</v>
      </c>
      <c r="G127">
        <v>5</v>
      </c>
      <c r="H127">
        <v>363535</v>
      </c>
      <c r="I127">
        <v>1</v>
      </c>
      <c r="J127">
        <v>6.8756000000000004</v>
      </c>
      <c r="K127" s="43">
        <v>3.0858E-12</v>
      </c>
    </row>
    <row r="128" spans="1:11" x14ac:dyDescent="0.3">
      <c r="A128" t="s">
        <v>768</v>
      </c>
      <c r="B128">
        <v>50854</v>
      </c>
      <c r="C128">
        <v>6</v>
      </c>
      <c r="D128">
        <v>31834915</v>
      </c>
      <c r="E128">
        <v>31839766</v>
      </c>
      <c r="F128">
        <v>26</v>
      </c>
      <c r="G128">
        <v>15</v>
      </c>
      <c r="H128">
        <v>363535</v>
      </c>
      <c r="I128">
        <v>1</v>
      </c>
      <c r="J128">
        <v>8.2095000000000002</v>
      </c>
      <c r="K128" s="43">
        <v>1.1102E-16</v>
      </c>
    </row>
    <row r="129" spans="1:11" x14ac:dyDescent="0.3">
      <c r="A129" t="s">
        <v>768</v>
      </c>
      <c r="B129" t="s">
        <v>724</v>
      </c>
      <c r="C129">
        <v>6</v>
      </c>
      <c r="D129">
        <v>31847536</v>
      </c>
      <c r="E129">
        <v>31865464</v>
      </c>
      <c r="F129">
        <v>21</v>
      </c>
      <c r="G129">
        <v>9</v>
      </c>
      <c r="H129">
        <v>393535</v>
      </c>
      <c r="I129">
        <v>1</v>
      </c>
      <c r="J129">
        <v>5.9225000000000003</v>
      </c>
      <c r="K129" s="43">
        <v>1.5857E-9</v>
      </c>
    </row>
    <row r="130" spans="1:11" x14ac:dyDescent="0.3">
      <c r="A130" t="s">
        <v>768</v>
      </c>
      <c r="B130">
        <v>80736</v>
      </c>
      <c r="C130">
        <v>6</v>
      </c>
      <c r="D130">
        <v>31863192</v>
      </c>
      <c r="E130">
        <v>31879046</v>
      </c>
      <c r="F130">
        <v>86</v>
      </c>
      <c r="G130">
        <v>21</v>
      </c>
      <c r="H130">
        <v>363535</v>
      </c>
      <c r="I130">
        <v>1</v>
      </c>
      <c r="J130">
        <v>6.9493</v>
      </c>
      <c r="K130" s="43">
        <v>1.8359999999999999E-12</v>
      </c>
    </row>
    <row r="131" spans="1:11" x14ac:dyDescent="0.3">
      <c r="A131" t="s">
        <v>768</v>
      </c>
      <c r="B131">
        <v>10919</v>
      </c>
      <c r="C131">
        <v>6</v>
      </c>
      <c r="D131">
        <v>31879759</v>
      </c>
      <c r="E131">
        <v>31897707</v>
      </c>
      <c r="F131">
        <v>81</v>
      </c>
      <c r="G131">
        <v>37</v>
      </c>
      <c r="H131">
        <v>363535</v>
      </c>
      <c r="I131">
        <v>1</v>
      </c>
      <c r="J131">
        <v>7.5869999999999997</v>
      </c>
      <c r="K131" s="43">
        <v>1.6375999999999999E-14</v>
      </c>
    </row>
    <row r="132" spans="1:11" x14ac:dyDescent="0.3">
      <c r="A132" t="s">
        <v>768</v>
      </c>
      <c r="B132">
        <v>717</v>
      </c>
      <c r="C132">
        <v>6</v>
      </c>
      <c r="D132">
        <v>31897785</v>
      </c>
      <c r="E132">
        <v>31945674</v>
      </c>
      <c r="F132">
        <v>194</v>
      </c>
      <c r="G132">
        <v>49</v>
      </c>
      <c r="H132">
        <v>363535</v>
      </c>
      <c r="I132">
        <v>1</v>
      </c>
      <c r="J132">
        <v>5.6997</v>
      </c>
      <c r="K132" s="43">
        <v>6E-9</v>
      </c>
    </row>
    <row r="133" spans="1:11" x14ac:dyDescent="0.3">
      <c r="A133" t="s">
        <v>768</v>
      </c>
      <c r="B133">
        <v>629</v>
      </c>
      <c r="C133">
        <v>6</v>
      </c>
      <c r="D133">
        <v>31945944</v>
      </c>
      <c r="E133">
        <v>31952084</v>
      </c>
      <c r="F133">
        <v>33</v>
      </c>
      <c r="G133">
        <v>18</v>
      </c>
      <c r="H133">
        <v>363535</v>
      </c>
      <c r="I133">
        <v>1</v>
      </c>
      <c r="J133">
        <v>7.5579000000000001</v>
      </c>
      <c r="K133" s="43">
        <v>2.0484000000000001E-14</v>
      </c>
    </row>
    <row r="134" spans="1:11" x14ac:dyDescent="0.3">
      <c r="A134" t="s">
        <v>768</v>
      </c>
      <c r="B134">
        <v>7936</v>
      </c>
      <c r="C134">
        <v>6</v>
      </c>
      <c r="D134">
        <v>31952087</v>
      </c>
      <c r="E134">
        <v>31959087</v>
      </c>
      <c r="F134">
        <v>28</v>
      </c>
      <c r="G134">
        <v>14</v>
      </c>
      <c r="H134">
        <v>363535</v>
      </c>
      <c r="I134">
        <v>1</v>
      </c>
      <c r="J134">
        <v>7.8516000000000004</v>
      </c>
      <c r="K134" s="43">
        <v>2.0539000000000001E-15</v>
      </c>
    </row>
    <row r="135" spans="1:11" x14ac:dyDescent="0.3">
      <c r="A135" t="s">
        <v>768</v>
      </c>
      <c r="B135">
        <v>6499</v>
      </c>
      <c r="C135">
        <v>6</v>
      </c>
      <c r="D135">
        <v>31958804</v>
      </c>
      <c r="E135">
        <v>31969755</v>
      </c>
      <c r="F135">
        <v>54</v>
      </c>
      <c r="G135">
        <v>23</v>
      </c>
      <c r="H135">
        <v>363535</v>
      </c>
      <c r="I135">
        <v>1</v>
      </c>
      <c r="J135">
        <v>6.0968999999999998</v>
      </c>
      <c r="K135" s="43">
        <v>5.4060999999999996E-10</v>
      </c>
    </row>
    <row r="136" spans="1:11" x14ac:dyDescent="0.3">
      <c r="A136" t="s">
        <v>768</v>
      </c>
      <c r="B136">
        <v>1797</v>
      </c>
      <c r="C136">
        <v>6</v>
      </c>
      <c r="D136">
        <v>31969811</v>
      </c>
      <c r="E136">
        <v>31972290</v>
      </c>
      <c r="F136">
        <v>18</v>
      </c>
      <c r="G136">
        <v>12</v>
      </c>
      <c r="H136">
        <v>363535</v>
      </c>
      <c r="I136">
        <v>1</v>
      </c>
      <c r="J136">
        <v>5.9973999999999998</v>
      </c>
      <c r="K136" s="43">
        <v>1.0028000000000001E-9</v>
      </c>
    </row>
    <row r="137" spans="1:11" x14ac:dyDescent="0.3">
      <c r="A137" t="s">
        <v>768</v>
      </c>
      <c r="B137">
        <v>8859</v>
      </c>
      <c r="C137">
        <v>6</v>
      </c>
      <c r="D137">
        <v>31971175</v>
      </c>
      <c r="E137">
        <v>31981446</v>
      </c>
      <c r="F137">
        <v>49</v>
      </c>
      <c r="G137">
        <v>21</v>
      </c>
      <c r="H137">
        <v>363535</v>
      </c>
      <c r="I137">
        <v>1</v>
      </c>
      <c r="J137">
        <v>6.7390999999999996</v>
      </c>
      <c r="K137" s="43">
        <v>7.968E-12</v>
      </c>
    </row>
    <row r="138" spans="1:11" x14ac:dyDescent="0.3">
      <c r="A138" t="s">
        <v>768</v>
      </c>
      <c r="B138">
        <v>1589</v>
      </c>
      <c r="C138">
        <v>6</v>
      </c>
      <c r="D138">
        <v>32038316</v>
      </c>
      <c r="E138">
        <v>32041670</v>
      </c>
      <c r="F138">
        <v>37</v>
      </c>
      <c r="G138">
        <v>20</v>
      </c>
      <c r="H138">
        <v>363535</v>
      </c>
      <c r="I138">
        <v>1</v>
      </c>
      <c r="J138">
        <v>6.1093999999999999</v>
      </c>
      <c r="K138" s="43">
        <v>5.0000000000000003E-10</v>
      </c>
    </row>
    <row r="139" spans="1:11" x14ac:dyDescent="0.3">
      <c r="A139" t="s">
        <v>768</v>
      </c>
      <c r="B139">
        <v>7148</v>
      </c>
      <c r="C139">
        <v>6</v>
      </c>
      <c r="D139">
        <v>32041155</v>
      </c>
      <c r="E139">
        <v>32109374</v>
      </c>
      <c r="F139">
        <v>288</v>
      </c>
      <c r="G139">
        <v>57</v>
      </c>
      <c r="H139">
        <v>363535</v>
      </c>
      <c r="I139">
        <v>1</v>
      </c>
      <c r="J139">
        <v>7.5712999999999999</v>
      </c>
      <c r="K139" s="43">
        <v>1.8469999999999999E-14</v>
      </c>
    </row>
    <row r="140" spans="1:11" x14ac:dyDescent="0.3">
      <c r="A140" t="s">
        <v>768</v>
      </c>
      <c r="B140" t="s">
        <v>725</v>
      </c>
      <c r="C140">
        <v>6</v>
      </c>
      <c r="D140">
        <v>32121622</v>
      </c>
      <c r="E140">
        <v>32139755</v>
      </c>
      <c r="F140">
        <v>8</v>
      </c>
      <c r="G140">
        <v>5</v>
      </c>
      <c r="H140">
        <v>393507</v>
      </c>
      <c r="I140">
        <v>1</v>
      </c>
      <c r="J140">
        <v>7.1127000000000002</v>
      </c>
      <c r="K140" s="43">
        <v>5.6903999999999997E-13</v>
      </c>
    </row>
    <row r="141" spans="1:11" x14ac:dyDescent="0.3">
      <c r="A141" t="s">
        <v>768</v>
      </c>
      <c r="B141" t="s">
        <v>726</v>
      </c>
      <c r="C141">
        <v>6</v>
      </c>
      <c r="D141">
        <v>32135989</v>
      </c>
      <c r="E141">
        <v>32145873</v>
      </c>
      <c r="F141">
        <v>18</v>
      </c>
      <c r="G141">
        <v>7</v>
      </c>
      <c r="H141">
        <v>393500</v>
      </c>
      <c r="I141">
        <v>1</v>
      </c>
      <c r="J141">
        <v>6.3834</v>
      </c>
      <c r="K141" s="43">
        <v>8.6621999999999998E-11</v>
      </c>
    </row>
    <row r="142" spans="1:11" x14ac:dyDescent="0.3">
      <c r="A142" t="s">
        <v>768</v>
      </c>
      <c r="B142">
        <v>80863</v>
      </c>
      <c r="C142">
        <v>6</v>
      </c>
      <c r="D142">
        <v>32148363</v>
      </c>
      <c r="E142">
        <v>32151943</v>
      </c>
      <c r="F142">
        <v>4</v>
      </c>
      <c r="G142">
        <v>2</v>
      </c>
      <c r="H142">
        <v>363535</v>
      </c>
      <c r="I142">
        <v>1</v>
      </c>
      <c r="J142">
        <v>6.8982999999999999</v>
      </c>
      <c r="K142" s="43">
        <v>2.6318000000000002E-12</v>
      </c>
    </row>
    <row r="143" spans="1:11" x14ac:dyDescent="0.3">
      <c r="A143" t="s">
        <v>768</v>
      </c>
      <c r="B143">
        <v>9374</v>
      </c>
      <c r="C143">
        <v>6</v>
      </c>
      <c r="D143">
        <v>32153452</v>
      </c>
      <c r="E143">
        <v>32163681</v>
      </c>
      <c r="F143">
        <v>37</v>
      </c>
      <c r="G143">
        <v>20</v>
      </c>
      <c r="H143">
        <v>363535</v>
      </c>
      <c r="I143">
        <v>1</v>
      </c>
      <c r="J143">
        <v>7.5865</v>
      </c>
      <c r="K143" s="43">
        <v>1.6430999999999999E-14</v>
      </c>
    </row>
    <row r="144" spans="1:11" x14ac:dyDescent="0.3">
      <c r="A144" t="s">
        <v>768</v>
      </c>
      <c r="B144">
        <v>80864</v>
      </c>
      <c r="C144">
        <v>6</v>
      </c>
      <c r="D144">
        <v>32164605</v>
      </c>
      <c r="E144">
        <v>32168285</v>
      </c>
      <c r="F144">
        <v>20</v>
      </c>
      <c r="G144">
        <v>10</v>
      </c>
      <c r="H144">
        <v>363535</v>
      </c>
      <c r="I144">
        <v>1</v>
      </c>
      <c r="J144">
        <v>6.3989000000000003</v>
      </c>
      <c r="K144" s="43">
        <v>7.8229000000000002E-11</v>
      </c>
    </row>
    <row r="145" spans="1:11" x14ac:dyDescent="0.3">
      <c r="A145" t="s">
        <v>768</v>
      </c>
      <c r="B145">
        <v>10554</v>
      </c>
      <c r="C145">
        <v>6</v>
      </c>
      <c r="D145">
        <v>32168206</v>
      </c>
      <c r="E145">
        <v>32178111</v>
      </c>
      <c r="F145">
        <v>28</v>
      </c>
      <c r="G145">
        <v>13</v>
      </c>
      <c r="H145">
        <v>363535</v>
      </c>
      <c r="I145">
        <v>1</v>
      </c>
      <c r="J145">
        <v>7.8087999999999997</v>
      </c>
      <c r="K145" s="43">
        <v>2.8866E-15</v>
      </c>
    </row>
    <row r="146" spans="1:11" x14ac:dyDescent="0.3">
      <c r="A146" t="s">
        <v>768</v>
      </c>
      <c r="B146">
        <v>6048</v>
      </c>
      <c r="C146">
        <v>6</v>
      </c>
      <c r="D146">
        <v>32178385</v>
      </c>
      <c r="E146">
        <v>32180793</v>
      </c>
      <c r="F146">
        <v>13</v>
      </c>
      <c r="G146">
        <v>5</v>
      </c>
      <c r="H146">
        <v>363535</v>
      </c>
      <c r="I146">
        <v>1</v>
      </c>
      <c r="J146">
        <v>7.4589999999999996</v>
      </c>
      <c r="K146" s="43">
        <v>4.3576000000000003E-14</v>
      </c>
    </row>
    <row r="147" spans="1:11" x14ac:dyDescent="0.3">
      <c r="A147" t="s">
        <v>768</v>
      </c>
      <c r="B147">
        <v>177</v>
      </c>
      <c r="C147">
        <v>6</v>
      </c>
      <c r="D147">
        <v>32180968</v>
      </c>
      <c r="E147">
        <v>32184322</v>
      </c>
      <c r="F147">
        <v>21</v>
      </c>
      <c r="G147">
        <v>12</v>
      </c>
      <c r="H147">
        <v>363535</v>
      </c>
      <c r="I147">
        <v>1</v>
      </c>
      <c r="J147">
        <v>7.6733000000000002</v>
      </c>
      <c r="K147" s="43">
        <v>8.3821999999999996E-15</v>
      </c>
    </row>
    <row r="148" spans="1:11" x14ac:dyDescent="0.3">
      <c r="A148" t="s">
        <v>768</v>
      </c>
      <c r="B148">
        <v>5089</v>
      </c>
      <c r="C148">
        <v>6</v>
      </c>
      <c r="D148">
        <v>32184733</v>
      </c>
      <c r="E148">
        <v>32190186</v>
      </c>
      <c r="F148">
        <v>19</v>
      </c>
      <c r="G148">
        <v>10</v>
      </c>
      <c r="H148">
        <v>363535</v>
      </c>
      <c r="I148">
        <v>1</v>
      </c>
      <c r="J148">
        <v>6.9547999999999996</v>
      </c>
      <c r="K148" s="43">
        <v>1.7657E-12</v>
      </c>
    </row>
    <row r="149" spans="1:11" x14ac:dyDescent="0.3">
      <c r="A149" t="s">
        <v>768</v>
      </c>
      <c r="B149">
        <v>63940</v>
      </c>
      <c r="C149">
        <v>6</v>
      </c>
      <c r="D149">
        <v>32190766</v>
      </c>
      <c r="E149">
        <v>32195523</v>
      </c>
      <c r="F149">
        <v>18</v>
      </c>
      <c r="G149">
        <v>10</v>
      </c>
      <c r="H149">
        <v>363535</v>
      </c>
      <c r="I149">
        <v>1</v>
      </c>
      <c r="J149">
        <v>6.7725999999999997</v>
      </c>
      <c r="K149" s="43">
        <v>6.3258999999999999E-12</v>
      </c>
    </row>
    <row r="150" spans="1:11" x14ac:dyDescent="0.3">
      <c r="A150" t="s">
        <v>768</v>
      </c>
      <c r="B150">
        <v>4855</v>
      </c>
      <c r="C150">
        <v>6</v>
      </c>
      <c r="D150">
        <v>32194843</v>
      </c>
      <c r="E150">
        <v>32224067</v>
      </c>
      <c r="F150">
        <v>192</v>
      </c>
      <c r="G150">
        <v>46</v>
      </c>
      <c r="H150">
        <v>363535</v>
      </c>
      <c r="I150">
        <v>1</v>
      </c>
      <c r="J150">
        <v>7.2830000000000004</v>
      </c>
      <c r="K150" s="43">
        <v>1.6326E-13</v>
      </c>
    </row>
    <row r="151" spans="1:11" x14ac:dyDescent="0.3">
      <c r="A151" t="s">
        <v>768</v>
      </c>
      <c r="B151">
        <v>101929163</v>
      </c>
      <c r="C151">
        <v>6</v>
      </c>
      <c r="D151">
        <v>32255717</v>
      </c>
      <c r="E151">
        <v>32407822</v>
      </c>
      <c r="F151">
        <v>2083</v>
      </c>
      <c r="G151">
        <v>47</v>
      </c>
      <c r="H151">
        <v>363535</v>
      </c>
      <c r="I151">
        <v>1</v>
      </c>
      <c r="J151">
        <v>8.3597000000000001</v>
      </c>
      <c r="K151" s="43">
        <v>3.1450999999999997E-17</v>
      </c>
    </row>
    <row r="152" spans="1:11" x14ac:dyDescent="0.3">
      <c r="A152" t="s">
        <v>768</v>
      </c>
      <c r="B152" t="s">
        <v>727</v>
      </c>
      <c r="C152">
        <v>6</v>
      </c>
      <c r="D152">
        <v>32256303</v>
      </c>
      <c r="E152">
        <v>32339684</v>
      </c>
      <c r="F152">
        <v>98</v>
      </c>
      <c r="G152">
        <v>8</v>
      </c>
      <c r="H152">
        <v>393393</v>
      </c>
      <c r="I152">
        <v>1</v>
      </c>
      <c r="J152">
        <v>5.3148999999999997</v>
      </c>
      <c r="K152" s="43">
        <v>5.3353000000000001E-8</v>
      </c>
    </row>
    <row r="153" spans="1:11" x14ac:dyDescent="0.3">
      <c r="A153" t="s">
        <v>768</v>
      </c>
      <c r="B153">
        <v>10665</v>
      </c>
      <c r="C153">
        <v>6</v>
      </c>
      <c r="D153">
        <v>32288541</v>
      </c>
      <c r="E153">
        <v>32372114</v>
      </c>
      <c r="F153">
        <v>934</v>
      </c>
      <c r="G153">
        <v>35</v>
      </c>
      <c r="H153">
        <v>363535</v>
      </c>
      <c r="I153">
        <v>1</v>
      </c>
      <c r="J153">
        <v>6.5896999999999997</v>
      </c>
      <c r="K153" s="43">
        <v>2.2033E-11</v>
      </c>
    </row>
    <row r="154" spans="1:11" x14ac:dyDescent="0.3">
      <c r="A154" t="s">
        <v>768</v>
      </c>
      <c r="B154">
        <v>56244</v>
      </c>
      <c r="C154">
        <v>6</v>
      </c>
      <c r="D154">
        <v>32393339</v>
      </c>
      <c r="E154">
        <v>32408879</v>
      </c>
      <c r="F154">
        <v>444</v>
      </c>
      <c r="G154">
        <v>16</v>
      </c>
      <c r="H154">
        <v>363535</v>
      </c>
      <c r="I154">
        <v>1</v>
      </c>
      <c r="J154">
        <v>7.1753</v>
      </c>
      <c r="K154" s="43">
        <v>3.6087000000000001E-13</v>
      </c>
    </row>
    <row r="155" spans="1:11" x14ac:dyDescent="0.3">
      <c r="A155" t="s">
        <v>768</v>
      </c>
      <c r="B155">
        <v>3122</v>
      </c>
      <c r="C155">
        <v>6</v>
      </c>
      <c r="D155">
        <v>32439842</v>
      </c>
      <c r="E155">
        <v>32445046</v>
      </c>
      <c r="F155">
        <v>71</v>
      </c>
      <c r="G155">
        <v>14</v>
      </c>
      <c r="H155">
        <v>363535</v>
      </c>
      <c r="I155">
        <v>1</v>
      </c>
      <c r="J155">
        <v>7.4184000000000001</v>
      </c>
      <c r="K155" s="43">
        <v>5.9286000000000006E-14</v>
      </c>
    </row>
    <row r="156" spans="1:11" x14ac:dyDescent="0.3">
      <c r="A156" t="s">
        <v>768</v>
      </c>
      <c r="B156" t="s">
        <v>728</v>
      </c>
      <c r="C156">
        <v>6</v>
      </c>
      <c r="D156">
        <v>32485120</v>
      </c>
      <c r="E156">
        <v>32498064</v>
      </c>
      <c r="F156">
        <v>43</v>
      </c>
      <c r="G156">
        <v>13</v>
      </c>
      <c r="H156">
        <v>264149</v>
      </c>
      <c r="I156">
        <v>1</v>
      </c>
      <c r="J156">
        <v>6.1093999999999999</v>
      </c>
      <c r="K156" s="43">
        <v>5.0000000000000003E-10</v>
      </c>
    </row>
    <row r="157" spans="1:11" x14ac:dyDescent="0.3">
      <c r="A157" t="s">
        <v>768</v>
      </c>
      <c r="B157" t="s">
        <v>729</v>
      </c>
      <c r="C157">
        <v>6</v>
      </c>
      <c r="D157">
        <v>32546546</v>
      </c>
      <c r="E157">
        <v>32557625</v>
      </c>
      <c r="F157">
        <v>16</v>
      </c>
      <c r="G157">
        <v>6</v>
      </c>
      <c r="H157">
        <v>342675</v>
      </c>
      <c r="I157">
        <v>1</v>
      </c>
      <c r="J157">
        <v>8.2095000000000002</v>
      </c>
      <c r="K157" s="43">
        <v>1.1102E-16</v>
      </c>
    </row>
    <row r="158" spans="1:11" x14ac:dyDescent="0.3">
      <c r="A158" t="s">
        <v>768</v>
      </c>
      <c r="B158" t="s">
        <v>730</v>
      </c>
      <c r="C158">
        <v>6</v>
      </c>
      <c r="D158">
        <v>32595956</v>
      </c>
      <c r="E158">
        <v>32614839</v>
      </c>
      <c r="F158">
        <v>17</v>
      </c>
      <c r="G158">
        <v>3</v>
      </c>
      <c r="H158">
        <v>302203</v>
      </c>
      <c r="I158">
        <v>1</v>
      </c>
      <c r="J158">
        <v>7.7233999999999998</v>
      </c>
      <c r="K158" s="43">
        <v>5.6621000000000002E-15</v>
      </c>
    </row>
    <row r="159" spans="1:11" x14ac:dyDescent="0.3">
      <c r="A159" t="s">
        <v>768</v>
      </c>
      <c r="B159" t="s">
        <v>731</v>
      </c>
      <c r="C159">
        <v>6</v>
      </c>
      <c r="D159">
        <v>32627244</v>
      </c>
      <c r="E159">
        <v>32636160</v>
      </c>
      <c r="F159">
        <v>92</v>
      </c>
      <c r="G159">
        <v>14</v>
      </c>
      <c r="H159">
        <v>345697</v>
      </c>
      <c r="I159">
        <v>1</v>
      </c>
      <c r="J159">
        <v>6.1093999999999999</v>
      </c>
      <c r="K159" s="43">
        <v>5.0000000000000003E-10</v>
      </c>
    </row>
    <row r="160" spans="1:11" x14ac:dyDescent="0.3">
      <c r="A160" t="s">
        <v>768</v>
      </c>
      <c r="B160">
        <v>3117</v>
      </c>
      <c r="C160">
        <v>6</v>
      </c>
      <c r="D160">
        <v>32637396</v>
      </c>
      <c r="E160">
        <v>32654774</v>
      </c>
      <c r="F160">
        <v>145</v>
      </c>
      <c r="G160">
        <v>12</v>
      </c>
      <c r="H160">
        <v>363535</v>
      </c>
      <c r="I160">
        <v>1</v>
      </c>
      <c r="J160">
        <v>7.5445000000000002</v>
      </c>
      <c r="K160" s="43">
        <v>2.2704E-14</v>
      </c>
    </row>
    <row r="161" spans="1:11" x14ac:dyDescent="0.3">
      <c r="A161" t="s">
        <v>768</v>
      </c>
      <c r="B161">
        <v>3119</v>
      </c>
      <c r="C161">
        <v>6</v>
      </c>
      <c r="D161">
        <v>32659464</v>
      </c>
      <c r="E161">
        <v>32666689</v>
      </c>
      <c r="F161">
        <v>117</v>
      </c>
      <c r="G161">
        <v>16</v>
      </c>
      <c r="H161">
        <v>363535</v>
      </c>
      <c r="I161">
        <v>1</v>
      </c>
      <c r="J161">
        <v>6.1093999999999999</v>
      </c>
      <c r="K161" s="43">
        <v>5.0000000000000003E-10</v>
      </c>
    </row>
    <row r="162" spans="1:11" x14ac:dyDescent="0.3">
      <c r="A162" t="s">
        <v>768</v>
      </c>
      <c r="B162">
        <v>3118</v>
      </c>
      <c r="C162">
        <v>6</v>
      </c>
      <c r="D162">
        <v>32741386</v>
      </c>
      <c r="E162">
        <v>32746887</v>
      </c>
      <c r="F162">
        <v>60</v>
      </c>
      <c r="G162">
        <v>11</v>
      </c>
      <c r="H162">
        <v>363535</v>
      </c>
      <c r="I162">
        <v>1</v>
      </c>
      <c r="J162">
        <v>5.8376000000000001</v>
      </c>
      <c r="K162" s="43">
        <v>2.6484000000000001E-9</v>
      </c>
    </row>
    <row r="163" spans="1:11" x14ac:dyDescent="0.3">
      <c r="A163" t="s">
        <v>768</v>
      </c>
      <c r="B163">
        <v>3120</v>
      </c>
      <c r="C163">
        <v>6</v>
      </c>
      <c r="D163">
        <v>32756094</v>
      </c>
      <c r="E163">
        <v>32763553</v>
      </c>
      <c r="F163">
        <v>58</v>
      </c>
      <c r="G163">
        <v>8</v>
      </c>
      <c r="H163">
        <v>363535</v>
      </c>
      <c r="I163">
        <v>1</v>
      </c>
      <c r="J163">
        <v>5.6844000000000001</v>
      </c>
      <c r="K163" s="43">
        <v>6.5633999999999999E-9</v>
      </c>
    </row>
    <row r="164" spans="1:11" x14ac:dyDescent="0.3">
      <c r="A164" t="s">
        <v>768</v>
      </c>
      <c r="B164" t="s">
        <v>732</v>
      </c>
      <c r="C164">
        <v>6</v>
      </c>
      <c r="D164">
        <v>32781544</v>
      </c>
      <c r="E164">
        <v>32806599</v>
      </c>
      <c r="F164">
        <v>3</v>
      </c>
      <c r="G164">
        <v>1</v>
      </c>
      <c r="H164">
        <v>393628</v>
      </c>
      <c r="I164">
        <v>1</v>
      </c>
      <c r="J164">
        <v>6.1093999999999999</v>
      </c>
      <c r="K164" s="43">
        <v>5.0000000000000003E-10</v>
      </c>
    </row>
    <row r="165" spans="1:11" x14ac:dyDescent="0.3">
      <c r="A165" t="s">
        <v>768</v>
      </c>
      <c r="B165" t="s">
        <v>733</v>
      </c>
      <c r="C165">
        <v>6</v>
      </c>
      <c r="D165">
        <v>32789610</v>
      </c>
      <c r="E165">
        <v>32806557</v>
      </c>
      <c r="F165">
        <v>3</v>
      </c>
      <c r="G165">
        <v>1</v>
      </c>
      <c r="H165">
        <v>393628</v>
      </c>
      <c r="I165">
        <v>1</v>
      </c>
      <c r="J165">
        <v>6.1093999999999999</v>
      </c>
      <c r="K165" s="43">
        <v>5.0000000000000003E-10</v>
      </c>
    </row>
    <row r="166" spans="1:11" x14ac:dyDescent="0.3">
      <c r="A166" t="s">
        <v>768</v>
      </c>
      <c r="B166">
        <v>3112</v>
      </c>
      <c r="C166">
        <v>6</v>
      </c>
      <c r="D166">
        <v>32812763</v>
      </c>
      <c r="E166">
        <v>32817048</v>
      </c>
      <c r="F166">
        <v>42</v>
      </c>
      <c r="G166">
        <v>13</v>
      </c>
      <c r="H166">
        <v>363535</v>
      </c>
      <c r="I166">
        <v>1</v>
      </c>
      <c r="J166">
        <v>7.6303000000000001</v>
      </c>
      <c r="K166" s="43">
        <v>1.1712999999999999E-14</v>
      </c>
    </row>
    <row r="167" spans="1:11" x14ac:dyDescent="0.3">
      <c r="A167" t="s">
        <v>768</v>
      </c>
      <c r="B167">
        <v>6891</v>
      </c>
      <c r="C167">
        <v>6</v>
      </c>
      <c r="D167">
        <v>32821833</v>
      </c>
      <c r="E167">
        <v>32838823</v>
      </c>
      <c r="F167">
        <v>174</v>
      </c>
      <c r="G167">
        <v>32</v>
      </c>
      <c r="H167">
        <v>363535</v>
      </c>
      <c r="I167">
        <v>1</v>
      </c>
      <c r="J167">
        <v>7.7324999999999999</v>
      </c>
      <c r="K167" s="43">
        <v>5.2736000000000003E-15</v>
      </c>
    </row>
    <row r="168" spans="1:11" x14ac:dyDescent="0.3">
      <c r="A168" t="s">
        <v>768</v>
      </c>
      <c r="B168">
        <v>60468</v>
      </c>
      <c r="C168">
        <v>6</v>
      </c>
      <c r="D168">
        <v>89926528</v>
      </c>
      <c r="E168">
        <v>90296908</v>
      </c>
      <c r="F168">
        <v>1343</v>
      </c>
      <c r="G168">
        <v>165</v>
      </c>
      <c r="H168">
        <v>363535</v>
      </c>
      <c r="I168">
        <v>1</v>
      </c>
      <c r="J168">
        <v>8.1719000000000008</v>
      </c>
      <c r="K168" s="43">
        <v>1.5174E-16</v>
      </c>
    </row>
    <row r="169" spans="1:11" x14ac:dyDescent="0.3">
      <c r="A169" t="s">
        <v>768</v>
      </c>
      <c r="B169" t="s">
        <v>734</v>
      </c>
      <c r="C169">
        <v>6</v>
      </c>
      <c r="D169">
        <v>90636248</v>
      </c>
      <c r="E169">
        <v>91006627</v>
      </c>
      <c r="F169">
        <v>694</v>
      </c>
      <c r="G169">
        <v>82</v>
      </c>
      <c r="H169">
        <v>387809</v>
      </c>
      <c r="I169">
        <v>1</v>
      </c>
      <c r="J169">
        <v>6.6295999999999999</v>
      </c>
      <c r="K169" s="43">
        <v>1.6833000000000001E-11</v>
      </c>
    </row>
    <row r="170" spans="1:11" x14ac:dyDescent="0.3">
      <c r="A170" t="s">
        <v>768</v>
      </c>
      <c r="B170">
        <v>154215</v>
      </c>
      <c r="C170">
        <v>6</v>
      </c>
      <c r="D170">
        <v>123803837</v>
      </c>
      <c r="E170">
        <v>124825640</v>
      </c>
      <c r="F170">
        <v>4429</v>
      </c>
      <c r="G170">
        <v>317</v>
      </c>
      <c r="H170">
        <v>363535</v>
      </c>
      <c r="I170">
        <v>1</v>
      </c>
      <c r="J170">
        <v>5.4786000000000001</v>
      </c>
      <c r="K170" s="43">
        <v>2.1433000000000001E-8</v>
      </c>
    </row>
    <row r="171" spans="1:11" x14ac:dyDescent="0.3">
      <c r="A171" t="s">
        <v>768</v>
      </c>
      <c r="B171">
        <v>221935</v>
      </c>
      <c r="C171">
        <v>7</v>
      </c>
      <c r="D171">
        <v>3301448</v>
      </c>
      <c r="E171">
        <v>4269000</v>
      </c>
      <c r="F171">
        <v>6034</v>
      </c>
      <c r="G171">
        <v>190</v>
      </c>
      <c r="H171">
        <v>363535</v>
      </c>
      <c r="I171">
        <v>1</v>
      </c>
      <c r="J171">
        <v>5.3728999999999996</v>
      </c>
      <c r="K171" s="43">
        <v>3.8730999999999998E-8</v>
      </c>
    </row>
    <row r="172" spans="1:11" x14ac:dyDescent="0.3">
      <c r="A172" t="s">
        <v>768</v>
      </c>
      <c r="B172">
        <v>3696</v>
      </c>
      <c r="C172">
        <v>7</v>
      </c>
      <c r="D172">
        <v>20329803</v>
      </c>
      <c r="E172">
        <v>20415759</v>
      </c>
      <c r="F172">
        <v>410</v>
      </c>
      <c r="G172">
        <v>32</v>
      </c>
      <c r="H172">
        <v>363535</v>
      </c>
      <c r="I172">
        <v>1</v>
      </c>
      <c r="J172">
        <v>5.0683999999999996</v>
      </c>
      <c r="K172" s="43">
        <v>2.0060999999999999E-7</v>
      </c>
    </row>
    <row r="173" spans="1:11" x14ac:dyDescent="0.3">
      <c r="A173" t="s">
        <v>768</v>
      </c>
      <c r="B173">
        <v>9258</v>
      </c>
      <c r="C173">
        <v>8</v>
      </c>
      <c r="D173">
        <v>8783354</v>
      </c>
      <c r="E173">
        <v>8893621</v>
      </c>
      <c r="F173">
        <v>772</v>
      </c>
      <c r="G173">
        <v>61</v>
      </c>
      <c r="H173">
        <v>363535</v>
      </c>
      <c r="I173">
        <v>1</v>
      </c>
      <c r="J173">
        <v>4.9225000000000003</v>
      </c>
      <c r="K173" s="43">
        <v>4.2716999999999998E-7</v>
      </c>
    </row>
    <row r="174" spans="1:11" x14ac:dyDescent="0.3">
      <c r="A174" t="s">
        <v>768</v>
      </c>
      <c r="B174">
        <v>79660</v>
      </c>
      <c r="C174">
        <v>8</v>
      </c>
      <c r="D174">
        <v>9136254</v>
      </c>
      <c r="E174">
        <v>9151642</v>
      </c>
      <c r="F174">
        <v>79</v>
      </c>
      <c r="G174">
        <v>17</v>
      </c>
      <c r="H174">
        <v>363535</v>
      </c>
      <c r="I174">
        <v>1</v>
      </c>
      <c r="J174">
        <v>5.3007999999999997</v>
      </c>
      <c r="K174" s="43">
        <v>5.7654000000000001E-8</v>
      </c>
    </row>
    <row r="175" spans="1:11" x14ac:dyDescent="0.3">
      <c r="A175" t="s">
        <v>768</v>
      </c>
      <c r="B175">
        <v>286046</v>
      </c>
      <c r="C175">
        <v>8</v>
      </c>
      <c r="D175">
        <v>10896045</v>
      </c>
      <c r="E175">
        <v>11201381</v>
      </c>
      <c r="F175">
        <v>1664</v>
      </c>
      <c r="G175">
        <v>77</v>
      </c>
      <c r="H175">
        <v>363535</v>
      </c>
      <c r="I175">
        <v>1</v>
      </c>
      <c r="J175">
        <v>5.0114999999999998</v>
      </c>
      <c r="K175" s="43">
        <v>2.7007999999999999E-7</v>
      </c>
    </row>
    <row r="176" spans="1:11" x14ac:dyDescent="0.3">
      <c r="A176" t="s">
        <v>768</v>
      </c>
      <c r="B176">
        <v>90865</v>
      </c>
      <c r="C176">
        <v>9</v>
      </c>
      <c r="D176">
        <v>6215149</v>
      </c>
      <c r="E176">
        <v>6257983</v>
      </c>
      <c r="F176">
        <v>168</v>
      </c>
      <c r="G176">
        <v>29</v>
      </c>
      <c r="H176">
        <v>363535</v>
      </c>
      <c r="I176">
        <v>1</v>
      </c>
      <c r="J176">
        <v>7.3880999999999997</v>
      </c>
      <c r="K176" s="43">
        <v>7.4495999999999999E-14</v>
      </c>
    </row>
    <row r="177" spans="1:11" x14ac:dyDescent="0.3">
      <c r="A177" t="s">
        <v>768</v>
      </c>
      <c r="B177" t="s">
        <v>735</v>
      </c>
      <c r="C177">
        <v>9</v>
      </c>
      <c r="D177">
        <v>6215805</v>
      </c>
      <c r="E177">
        <v>6257983</v>
      </c>
      <c r="F177">
        <v>130</v>
      </c>
      <c r="G177">
        <v>18</v>
      </c>
      <c r="H177">
        <v>390172</v>
      </c>
      <c r="I177">
        <v>1</v>
      </c>
      <c r="J177">
        <v>7.2628000000000004</v>
      </c>
      <c r="K177" s="43">
        <v>1.8963E-13</v>
      </c>
    </row>
    <row r="178" spans="1:11" x14ac:dyDescent="0.3">
      <c r="A178" t="s">
        <v>768</v>
      </c>
      <c r="B178" t="s">
        <v>736</v>
      </c>
      <c r="C178">
        <v>9</v>
      </c>
      <c r="D178">
        <v>6328349</v>
      </c>
      <c r="E178">
        <v>6331900</v>
      </c>
      <c r="F178">
        <v>9</v>
      </c>
      <c r="G178">
        <v>3</v>
      </c>
      <c r="H178">
        <v>391810</v>
      </c>
      <c r="I178">
        <v>1</v>
      </c>
      <c r="J178">
        <v>6.2526000000000002</v>
      </c>
      <c r="K178" s="43">
        <v>2.0188999999999999E-10</v>
      </c>
    </row>
    <row r="179" spans="1:11" x14ac:dyDescent="0.3">
      <c r="A179" t="s">
        <v>768</v>
      </c>
      <c r="B179">
        <v>89882</v>
      </c>
      <c r="C179">
        <v>9</v>
      </c>
      <c r="D179">
        <v>6328349</v>
      </c>
      <c r="E179">
        <v>6331900</v>
      </c>
      <c r="F179">
        <v>21</v>
      </c>
      <c r="G179">
        <v>12</v>
      </c>
      <c r="H179">
        <v>363535</v>
      </c>
      <c r="I179">
        <v>1</v>
      </c>
      <c r="J179">
        <v>6.78</v>
      </c>
      <c r="K179" s="43">
        <v>6.0095000000000002E-12</v>
      </c>
    </row>
    <row r="180" spans="1:11" x14ac:dyDescent="0.3">
      <c r="A180" t="s">
        <v>768</v>
      </c>
      <c r="B180" t="s">
        <v>737</v>
      </c>
      <c r="C180">
        <v>10</v>
      </c>
      <c r="D180">
        <v>6052652</v>
      </c>
      <c r="E180">
        <v>6104288</v>
      </c>
      <c r="F180">
        <v>217</v>
      </c>
      <c r="G180">
        <v>38</v>
      </c>
      <c r="H180">
        <v>390836</v>
      </c>
      <c r="I180">
        <v>1</v>
      </c>
      <c r="J180">
        <v>5.8228999999999997</v>
      </c>
      <c r="K180" s="43">
        <v>2.8925000000000001E-9</v>
      </c>
    </row>
    <row r="181" spans="1:11" x14ac:dyDescent="0.3">
      <c r="A181" t="s">
        <v>768</v>
      </c>
      <c r="B181" t="s">
        <v>738</v>
      </c>
      <c r="C181">
        <v>10</v>
      </c>
      <c r="D181">
        <v>8095567</v>
      </c>
      <c r="E181">
        <v>8117161</v>
      </c>
      <c r="F181">
        <v>73</v>
      </c>
      <c r="G181">
        <v>11</v>
      </c>
      <c r="H181">
        <v>389051</v>
      </c>
      <c r="I181">
        <v>1</v>
      </c>
      <c r="J181">
        <v>5.4810999999999996</v>
      </c>
      <c r="K181" s="43">
        <v>2.1129E-8</v>
      </c>
    </row>
    <row r="182" spans="1:11" x14ac:dyDescent="0.3">
      <c r="A182" t="s">
        <v>768</v>
      </c>
      <c r="B182">
        <v>10335</v>
      </c>
      <c r="C182">
        <v>11</v>
      </c>
      <c r="D182">
        <v>10573091</v>
      </c>
      <c r="E182">
        <v>10693988</v>
      </c>
      <c r="F182">
        <v>554</v>
      </c>
      <c r="G182">
        <v>66</v>
      </c>
      <c r="H182">
        <v>363535</v>
      </c>
      <c r="I182">
        <v>1</v>
      </c>
      <c r="J182">
        <v>4.9527000000000001</v>
      </c>
      <c r="K182" s="43">
        <v>3.6591999999999998E-7</v>
      </c>
    </row>
    <row r="183" spans="1:11" x14ac:dyDescent="0.3">
      <c r="A183" t="s">
        <v>768</v>
      </c>
      <c r="B183">
        <v>710</v>
      </c>
      <c r="C183">
        <v>11</v>
      </c>
      <c r="D183">
        <v>57597554</v>
      </c>
      <c r="E183">
        <v>57614853</v>
      </c>
      <c r="F183">
        <v>55</v>
      </c>
      <c r="G183">
        <v>12</v>
      </c>
      <c r="H183">
        <v>363535</v>
      </c>
      <c r="I183">
        <v>1</v>
      </c>
      <c r="J183">
        <v>5.0667</v>
      </c>
      <c r="K183" s="43">
        <v>2.0239E-7</v>
      </c>
    </row>
    <row r="184" spans="1:11" x14ac:dyDescent="0.3">
      <c r="A184" t="s">
        <v>768</v>
      </c>
      <c r="B184" t="s">
        <v>739</v>
      </c>
      <c r="C184">
        <v>11</v>
      </c>
      <c r="D184">
        <v>61560452</v>
      </c>
      <c r="E184">
        <v>61634826</v>
      </c>
      <c r="F184">
        <v>154</v>
      </c>
      <c r="G184">
        <v>17</v>
      </c>
      <c r="H184">
        <v>390582</v>
      </c>
      <c r="I184">
        <v>1</v>
      </c>
      <c r="J184">
        <v>5.5441000000000003</v>
      </c>
      <c r="K184" s="43">
        <v>1.4775999999999999E-8</v>
      </c>
    </row>
    <row r="185" spans="1:11" x14ac:dyDescent="0.3">
      <c r="A185" t="s">
        <v>768</v>
      </c>
      <c r="B185" t="s">
        <v>740</v>
      </c>
      <c r="C185">
        <v>11</v>
      </c>
      <c r="D185">
        <v>61567099</v>
      </c>
      <c r="E185">
        <v>61596790</v>
      </c>
      <c r="F185">
        <v>33</v>
      </c>
      <c r="G185">
        <v>4</v>
      </c>
      <c r="H185">
        <v>392520</v>
      </c>
      <c r="I185">
        <v>1</v>
      </c>
      <c r="J185">
        <v>5.5627000000000004</v>
      </c>
      <c r="K185" s="43">
        <v>1.3285E-8</v>
      </c>
    </row>
    <row r="186" spans="1:11" x14ac:dyDescent="0.3">
      <c r="A186" t="s">
        <v>768</v>
      </c>
      <c r="B186">
        <v>5970</v>
      </c>
      <c r="C186">
        <v>11</v>
      </c>
      <c r="D186">
        <v>65653596</v>
      </c>
      <c r="E186">
        <v>65662972</v>
      </c>
      <c r="F186">
        <v>27</v>
      </c>
      <c r="G186">
        <v>14</v>
      </c>
      <c r="H186">
        <v>363535</v>
      </c>
      <c r="I186">
        <v>1</v>
      </c>
      <c r="J186">
        <v>4.9428999999999998</v>
      </c>
      <c r="K186" s="43">
        <v>3.8485000000000001E-7</v>
      </c>
    </row>
    <row r="187" spans="1:11" x14ac:dyDescent="0.3">
      <c r="A187" t="s">
        <v>768</v>
      </c>
      <c r="B187">
        <v>10524</v>
      </c>
      <c r="C187">
        <v>11</v>
      </c>
      <c r="D187">
        <v>65711996</v>
      </c>
      <c r="E187">
        <v>65719606</v>
      </c>
      <c r="F187">
        <v>31</v>
      </c>
      <c r="G187">
        <v>10</v>
      </c>
      <c r="H187">
        <v>363535</v>
      </c>
      <c r="I187">
        <v>1</v>
      </c>
      <c r="J187">
        <v>5.0959000000000003</v>
      </c>
      <c r="K187" s="43">
        <v>1.7352000000000001E-7</v>
      </c>
    </row>
    <row r="188" spans="1:11" x14ac:dyDescent="0.3">
      <c r="A188" t="s">
        <v>768</v>
      </c>
      <c r="B188">
        <v>5017</v>
      </c>
      <c r="C188">
        <v>11</v>
      </c>
      <c r="D188">
        <v>65787034</v>
      </c>
      <c r="E188">
        <v>65797219</v>
      </c>
      <c r="F188">
        <v>42</v>
      </c>
      <c r="G188">
        <v>15</v>
      </c>
      <c r="H188">
        <v>363535</v>
      </c>
      <c r="I188">
        <v>1</v>
      </c>
      <c r="J188">
        <v>5.2321</v>
      </c>
      <c r="K188" s="43">
        <v>8.3776999999999996E-8</v>
      </c>
    </row>
    <row r="189" spans="1:11" x14ac:dyDescent="0.3">
      <c r="A189" t="s">
        <v>768</v>
      </c>
      <c r="B189">
        <v>51564</v>
      </c>
      <c r="C189">
        <v>12</v>
      </c>
      <c r="D189">
        <v>47782722</v>
      </c>
      <c r="E189">
        <v>47820612</v>
      </c>
      <c r="F189">
        <v>200</v>
      </c>
      <c r="G189">
        <v>50</v>
      </c>
      <c r="H189">
        <v>363535</v>
      </c>
      <c r="I189">
        <v>1</v>
      </c>
      <c r="J189">
        <v>5.5715000000000003</v>
      </c>
      <c r="K189" s="43">
        <v>1.2626E-8</v>
      </c>
    </row>
    <row r="190" spans="1:11" x14ac:dyDescent="0.3">
      <c r="A190" t="s">
        <v>768</v>
      </c>
      <c r="B190">
        <v>341416</v>
      </c>
      <c r="C190">
        <v>12</v>
      </c>
      <c r="D190">
        <v>55452214</v>
      </c>
      <c r="E190">
        <v>55453152</v>
      </c>
      <c r="F190">
        <v>3</v>
      </c>
      <c r="G190">
        <v>2</v>
      </c>
      <c r="H190">
        <v>363535</v>
      </c>
      <c r="I190">
        <v>1</v>
      </c>
      <c r="J190">
        <v>4.9701000000000004</v>
      </c>
      <c r="K190" s="43">
        <v>3.3461E-7</v>
      </c>
    </row>
    <row r="191" spans="1:11" x14ac:dyDescent="0.3">
      <c r="A191" t="s">
        <v>768</v>
      </c>
      <c r="B191" t="s">
        <v>741</v>
      </c>
      <c r="C191">
        <v>12</v>
      </c>
      <c r="D191">
        <v>56367697</v>
      </c>
      <c r="E191">
        <v>56388490</v>
      </c>
      <c r="F191">
        <v>36</v>
      </c>
      <c r="G191">
        <v>5</v>
      </c>
      <c r="H191">
        <v>391666</v>
      </c>
      <c r="I191">
        <v>1</v>
      </c>
      <c r="J191">
        <v>5.1449999999999996</v>
      </c>
      <c r="K191" s="43">
        <v>1.3376E-7</v>
      </c>
    </row>
    <row r="192" spans="1:11" x14ac:dyDescent="0.3">
      <c r="A192" t="s">
        <v>768</v>
      </c>
      <c r="B192" t="s">
        <v>742</v>
      </c>
      <c r="C192">
        <v>12</v>
      </c>
      <c r="D192">
        <v>56473641</v>
      </c>
      <c r="E192">
        <v>56497289</v>
      </c>
      <c r="F192">
        <v>28</v>
      </c>
      <c r="G192">
        <v>6</v>
      </c>
      <c r="H192">
        <v>392015</v>
      </c>
      <c r="I192">
        <v>1</v>
      </c>
      <c r="J192">
        <v>4.9688999999999997</v>
      </c>
      <c r="K192" s="43">
        <v>3.3660999999999999E-7</v>
      </c>
    </row>
    <row r="193" spans="1:11" x14ac:dyDescent="0.3">
      <c r="A193" t="s">
        <v>768</v>
      </c>
      <c r="B193" t="s">
        <v>743</v>
      </c>
      <c r="C193">
        <v>12</v>
      </c>
      <c r="D193">
        <v>57316938</v>
      </c>
      <c r="E193">
        <v>57328189</v>
      </c>
      <c r="F193">
        <v>34</v>
      </c>
      <c r="G193">
        <v>6</v>
      </c>
      <c r="H193">
        <v>390213</v>
      </c>
      <c r="I193">
        <v>1</v>
      </c>
      <c r="J193">
        <v>5.1241000000000003</v>
      </c>
      <c r="K193" s="43">
        <v>1.4949E-7</v>
      </c>
    </row>
    <row r="194" spans="1:11" x14ac:dyDescent="0.3">
      <c r="A194" t="s">
        <v>768</v>
      </c>
      <c r="B194" t="s">
        <v>744</v>
      </c>
      <c r="C194">
        <v>12</v>
      </c>
      <c r="D194">
        <v>57489191</v>
      </c>
      <c r="E194">
        <v>57525922</v>
      </c>
      <c r="F194">
        <v>59</v>
      </c>
      <c r="G194">
        <v>13</v>
      </c>
      <c r="H194">
        <v>390254</v>
      </c>
      <c r="I194">
        <v>1</v>
      </c>
      <c r="J194">
        <v>7.4680999999999997</v>
      </c>
      <c r="K194" s="43">
        <v>4.0690000000000001E-14</v>
      </c>
    </row>
    <row r="195" spans="1:11" x14ac:dyDescent="0.3">
      <c r="A195" t="s">
        <v>768</v>
      </c>
      <c r="B195">
        <v>337867</v>
      </c>
      <c r="C195">
        <v>13</v>
      </c>
      <c r="D195">
        <v>99200425</v>
      </c>
      <c r="E195">
        <v>99386499</v>
      </c>
      <c r="F195">
        <v>758</v>
      </c>
      <c r="G195">
        <v>47</v>
      </c>
      <c r="H195">
        <v>363535</v>
      </c>
      <c r="I195">
        <v>1</v>
      </c>
      <c r="J195">
        <v>5.3311000000000002</v>
      </c>
      <c r="K195" s="43">
        <v>4.8806E-8</v>
      </c>
    </row>
    <row r="196" spans="1:11" x14ac:dyDescent="0.3">
      <c r="A196" t="s">
        <v>768</v>
      </c>
      <c r="B196" t="s">
        <v>745</v>
      </c>
      <c r="C196">
        <v>13</v>
      </c>
      <c r="D196">
        <v>99853028</v>
      </c>
      <c r="E196">
        <v>100038688</v>
      </c>
      <c r="F196">
        <v>405</v>
      </c>
      <c r="G196">
        <v>25</v>
      </c>
      <c r="H196">
        <v>391771</v>
      </c>
      <c r="I196">
        <v>1</v>
      </c>
      <c r="J196">
        <v>6.5951000000000004</v>
      </c>
      <c r="K196" s="43">
        <v>2.1244000000000001E-11</v>
      </c>
    </row>
    <row r="197" spans="1:11" x14ac:dyDescent="0.3">
      <c r="A197" t="s">
        <v>768</v>
      </c>
      <c r="B197" t="s">
        <v>746</v>
      </c>
      <c r="C197">
        <v>13</v>
      </c>
      <c r="D197">
        <v>99946784</v>
      </c>
      <c r="E197">
        <v>99959659</v>
      </c>
      <c r="F197">
        <v>24</v>
      </c>
      <c r="G197">
        <v>8</v>
      </c>
      <c r="H197">
        <v>391644</v>
      </c>
      <c r="I197">
        <v>1</v>
      </c>
      <c r="J197">
        <v>5.1387</v>
      </c>
      <c r="K197" s="43">
        <v>1.3832000000000001E-7</v>
      </c>
    </row>
    <row r="198" spans="1:11" x14ac:dyDescent="0.3">
      <c r="A198" t="s">
        <v>768</v>
      </c>
      <c r="B198">
        <v>4149</v>
      </c>
      <c r="C198">
        <v>14</v>
      </c>
      <c r="D198">
        <v>65006101</v>
      </c>
      <c r="E198">
        <v>65102695</v>
      </c>
      <c r="F198">
        <v>397</v>
      </c>
      <c r="G198">
        <v>55</v>
      </c>
      <c r="H198">
        <v>363535</v>
      </c>
      <c r="I198">
        <v>1</v>
      </c>
      <c r="J198">
        <v>5.2485999999999997</v>
      </c>
      <c r="K198" s="43">
        <v>7.6622999999999997E-8</v>
      </c>
    </row>
    <row r="199" spans="1:11" x14ac:dyDescent="0.3">
      <c r="A199" t="s">
        <v>768</v>
      </c>
      <c r="B199" t="s">
        <v>747</v>
      </c>
      <c r="C199">
        <v>14</v>
      </c>
      <c r="D199">
        <v>92980118</v>
      </c>
      <c r="E199">
        <v>93155339</v>
      </c>
      <c r="F199">
        <v>616</v>
      </c>
      <c r="G199">
        <v>75</v>
      </c>
      <c r="H199">
        <v>387216</v>
      </c>
      <c r="I199">
        <v>1</v>
      </c>
      <c r="J199">
        <v>4.9203999999999999</v>
      </c>
      <c r="K199" s="43">
        <v>4.3191000000000001E-7</v>
      </c>
    </row>
    <row r="200" spans="1:11" x14ac:dyDescent="0.3">
      <c r="A200" t="s">
        <v>768</v>
      </c>
      <c r="B200">
        <v>3706</v>
      </c>
      <c r="C200">
        <v>15</v>
      </c>
      <c r="D200">
        <v>41493858</v>
      </c>
      <c r="E200">
        <v>41503559</v>
      </c>
      <c r="F200">
        <v>40</v>
      </c>
      <c r="G200">
        <v>13</v>
      </c>
      <c r="H200">
        <v>363535</v>
      </c>
      <c r="I200">
        <v>1</v>
      </c>
      <c r="J200">
        <v>4.9795999999999996</v>
      </c>
      <c r="K200" s="43">
        <v>3.1864E-7</v>
      </c>
    </row>
    <row r="201" spans="1:11" x14ac:dyDescent="0.3">
      <c r="A201" t="s">
        <v>768</v>
      </c>
      <c r="B201">
        <v>6095</v>
      </c>
      <c r="C201">
        <v>15</v>
      </c>
      <c r="D201">
        <v>60488284</v>
      </c>
      <c r="E201">
        <v>61229303</v>
      </c>
      <c r="F201">
        <v>3212</v>
      </c>
      <c r="G201">
        <v>334</v>
      </c>
      <c r="H201">
        <v>363535</v>
      </c>
      <c r="I201">
        <v>1</v>
      </c>
      <c r="J201">
        <v>7.3261000000000003</v>
      </c>
      <c r="K201" s="43">
        <v>1.1844E-13</v>
      </c>
    </row>
    <row r="202" spans="1:11" x14ac:dyDescent="0.3">
      <c r="A202" t="s">
        <v>768</v>
      </c>
      <c r="B202">
        <v>4088</v>
      </c>
      <c r="C202">
        <v>15</v>
      </c>
      <c r="D202">
        <v>67065627</v>
      </c>
      <c r="E202">
        <v>67195195</v>
      </c>
      <c r="F202">
        <v>528</v>
      </c>
      <c r="G202">
        <v>90</v>
      </c>
      <c r="H202">
        <v>363535</v>
      </c>
      <c r="I202">
        <v>1</v>
      </c>
      <c r="J202">
        <v>7.0629</v>
      </c>
      <c r="K202" s="43">
        <v>8.1556000000000001E-13</v>
      </c>
    </row>
    <row r="203" spans="1:11" x14ac:dyDescent="0.3">
      <c r="A203" t="s">
        <v>768</v>
      </c>
      <c r="B203">
        <v>79719</v>
      </c>
      <c r="C203">
        <v>15</v>
      </c>
      <c r="D203">
        <v>67200675</v>
      </c>
      <c r="E203">
        <v>67255198</v>
      </c>
      <c r="F203">
        <v>175</v>
      </c>
      <c r="G203">
        <v>27</v>
      </c>
      <c r="H203">
        <v>363535</v>
      </c>
      <c r="I203">
        <v>1</v>
      </c>
      <c r="J203">
        <v>4.9179000000000004</v>
      </c>
      <c r="K203" s="43">
        <v>4.3748999999999998E-7</v>
      </c>
    </row>
    <row r="204" spans="1:11" x14ac:dyDescent="0.3">
      <c r="A204" t="s">
        <v>768</v>
      </c>
      <c r="B204" t="s">
        <v>748</v>
      </c>
      <c r="C204">
        <v>15</v>
      </c>
      <c r="D204">
        <v>67356101</v>
      </c>
      <c r="E204">
        <v>67487533</v>
      </c>
      <c r="F204">
        <v>364</v>
      </c>
      <c r="G204">
        <v>49</v>
      </c>
      <c r="H204">
        <v>389473</v>
      </c>
      <c r="I204">
        <v>1</v>
      </c>
      <c r="J204">
        <v>7.9191000000000003</v>
      </c>
      <c r="K204" s="43">
        <v>1.1962E-15</v>
      </c>
    </row>
    <row r="205" spans="1:11" x14ac:dyDescent="0.3">
      <c r="A205" t="s">
        <v>768</v>
      </c>
      <c r="B205" t="s">
        <v>749</v>
      </c>
      <c r="C205">
        <v>15</v>
      </c>
      <c r="D205">
        <v>67435072</v>
      </c>
      <c r="E205">
        <v>67439277</v>
      </c>
      <c r="F205">
        <v>10</v>
      </c>
      <c r="G205">
        <v>4</v>
      </c>
      <c r="H205">
        <v>381184</v>
      </c>
      <c r="I205">
        <v>1</v>
      </c>
      <c r="J205">
        <v>5.8570000000000002</v>
      </c>
      <c r="K205" s="43">
        <v>2.357E-9</v>
      </c>
    </row>
    <row r="206" spans="1:11" x14ac:dyDescent="0.3">
      <c r="A206" t="s">
        <v>768</v>
      </c>
      <c r="B206" t="s">
        <v>750</v>
      </c>
      <c r="C206">
        <v>15</v>
      </c>
      <c r="D206">
        <v>67493371</v>
      </c>
      <c r="E206">
        <v>67547533</v>
      </c>
      <c r="F206">
        <v>98</v>
      </c>
      <c r="G206">
        <v>9</v>
      </c>
      <c r="H206">
        <v>392664</v>
      </c>
      <c r="I206">
        <v>1</v>
      </c>
      <c r="J206">
        <v>5.7614999999999998</v>
      </c>
      <c r="K206" s="43">
        <v>4.1685999999999999E-9</v>
      </c>
    </row>
    <row r="207" spans="1:11" x14ac:dyDescent="0.3">
      <c r="A207" t="s">
        <v>768</v>
      </c>
      <c r="B207">
        <v>79875</v>
      </c>
      <c r="C207">
        <v>15</v>
      </c>
      <c r="D207">
        <v>71115628</v>
      </c>
      <c r="E207">
        <v>71783383</v>
      </c>
      <c r="F207">
        <v>3159</v>
      </c>
      <c r="G207">
        <v>236</v>
      </c>
      <c r="H207">
        <v>363535</v>
      </c>
      <c r="I207">
        <v>1</v>
      </c>
      <c r="J207">
        <v>5.6662999999999997</v>
      </c>
      <c r="K207" s="43">
        <v>7.2959999999999996E-9</v>
      </c>
    </row>
    <row r="208" spans="1:11" x14ac:dyDescent="0.3">
      <c r="A208" t="s">
        <v>768</v>
      </c>
      <c r="B208">
        <v>23274</v>
      </c>
      <c r="C208">
        <v>16</v>
      </c>
      <c r="D208">
        <v>10944488</v>
      </c>
      <c r="E208">
        <v>11193278</v>
      </c>
      <c r="F208">
        <v>1104</v>
      </c>
      <c r="G208">
        <v>61</v>
      </c>
      <c r="H208">
        <v>363535</v>
      </c>
      <c r="I208">
        <v>1</v>
      </c>
      <c r="J208">
        <v>5.8597000000000001</v>
      </c>
      <c r="K208" s="43">
        <v>2.3187999999999999E-9</v>
      </c>
    </row>
    <row r="209" spans="1:11" x14ac:dyDescent="0.3">
      <c r="A209" t="s">
        <v>768</v>
      </c>
      <c r="B209" t="s">
        <v>751</v>
      </c>
      <c r="C209">
        <v>16</v>
      </c>
      <c r="D209">
        <v>11038345</v>
      </c>
      <c r="E209">
        <v>11276046</v>
      </c>
      <c r="F209">
        <v>637</v>
      </c>
      <c r="G209">
        <v>26</v>
      </c>
      <c r="H209">
        <v>391310</v>
      </c>
      <c r="I209">
        <v>1</v>
      </c>
      <c r="J209">
        <v>5.9275000000000002</v>
      </c>
      <c r="K209" s="43">
        <v>1.5378E-9</v>
      </c>
    </row>
    <row r="210" spans="1:11" x14ac:dyDescent="0.3">
      <c r="A210" t="s">
        <v>768</v>
      </c>
      <c r="B210" t="s">
        <v>752</v>
      </c>
      <c r="C210">
        <v>16</v>
      </c>
      <c r="D210">
        <v>27279526</v>
      </c>
      <c r="E210">
        <v>27301813</v>
      </c>
      <c r="F210">
        <v>26</v>
      </c>
      <c r="G210">
        <v>5</v>
      </c>
      <c r="H210">
        <v>389293</v>
      </c>
      <c r="I210">
        <v>1</v>
      </c>
      <c r="J210">
        <v>5.2664999999999997</v>
      </c>
      <c r="K210" s="43">
        <v>6.9542000000000002E-8</v>
      </c>
    </row>
    <row r="211" spans="1:11" x14ac:dyDescent="0.3">
      <c r="A211" t="s">
        <v>768</v>
      </c>
      <c r="B211">
        <v>3566</v>
      </c>
      <c r="C211">
        <v>16</v>
      </c>
      <c r="D211">
        <v>27313668</v>
      </c>
      <c r="E211">
        <v>27364778</v>
      </c>
      <c r="F211">
        <v>248</v>
      </c>
      <c r="G211">
        <v>43</v>
      </c>
      <c r="H211">
        <v>363535</v>
      </c>
      <c r="I211">
        <v>1</v>
      </c>
      <c r="J211">
        <v>7.6551</v>
      </c>
      <c r="K211" s="43">
        <v>9.6588999999999992E-15</v>
      </c>
    </row>
    <row r="212" spans="1:11" x14ac:dyDescent="0.3">
      <c r="A212" t="s">
        <v>768</v>
      </c>
      <c r="B212" t="s">
        <v>753</v>
      </c>
      <c r="C212">
        <v>16</v>
      </c>
      <c r="D212">
        <v>27324989</v>
      </c>
      <c r="E212">
        <v>27376099</v>
      </c>
      <c r="F212">
        <v>149</v>
      </c>
      <c r="G212">
        <v>18</v>
      </c>
      <c r="H212">
        <v>390297</v>
      </c>
      <c r="I212">
        <v>1</v>
      </c>
      <c r="J212">
        <v>6.7210000000000001</v>
      </c>
      <c r="K212" s="43">
        <v>9.0228000000000007E-12</v>
      </c>
    </row>
    <row r="213" spans="1:11" x14ac:dyDescent="0.3">
      <c r="A213" t="s">
        <v>768</v>
      </c>
      <c r="B213">
        <v>50615</v>
      </c>
      <c r="C213">
        <v>16</v>
      </c>
      <c r="D213">
        <v>27402162</v>
      </c>
      <c r="E213">
        <v>27452042</v>
      </c>
      <c r="F213">
        <v>246</v>
      </c>
      <c r="G213">
        <v>67</v>
      </c>
      <c r="H213">
        <v>363535</v>
      </c>
      <c r="I213">
        <v>1</v>
      </c>
      <c r="J213">
        <v>5.8841999999999999</v>
      </c>
      <c r="K213" s="43">
        <v>2.0000000000000001E-9</v>
      </c>
    </row>
    <row r="214" spans="1:11" x14ac:dyDescent="0.3">
      <c r="A214" t="s">
        <v>768</v>
      </c>
      <c r="B214">
        <v>253982</v>
      </c>
      <c r="C214">
        <v>16</v>
      </c>
      <c r="D214">
        <v>29900826</v>
      </c>
      <c r="E214">
        <v>29920112</v>
      </c>
      <c r="F214">
        <v>44</v>
      </c>
      <c r="G214">
        <v>19</v>
      </c>
      <c r="H214">
        <v>363535</v>
      </c>
      <c r="I214">
        <v>1</v>
      </c>
      <c r="J214">
        <v>5.3418999999999999</v>
      </c>
      <c r="K214" s="43">
        <v>4.6000000000000002E-8</v>
      </c>
    </row>
    <row r="215" spans="1:11" x14ac:dyDescent="0.3">
      <c r="A215" t="s">
        <v>768</v>
      </c>
      <c r="B215">
        <v>253980</v>
      </c>
      <c r="C215">
        <v>16</v>
      </c>
      <c r="D215">
        <v>29906335</v>
      </c>
      <c r="E215">
        <v>29926232</v>
      </c>
      <c r="F215">
        <v>59</v>
      </c>
      <c r="G215">
        <v>17</v>
      </c>
      <c r="H215">
        <v>363535</v>
      </c>
      <c r="I215">
        <v>1</v>
      </c>
      <c r="J215">
        <v>5.9977999999999998</v>
      </c>
      <c r="K215" s="43">
        <v>1.0000000000000001E-9</v>
      </c>
    </row>
    <row r="216" spans="1:11" x14ac:dyDescent="0.3">
      <c r="A216" t="s">
        <v>768</v>
      </c>
      <c r="B216" t="s">
        <v>754</v>
      </c>
      <c r="C216">
        <v>17</v>
      </c>
      <c r="D216">
        <v>37782993</v>
      </c>
      <c r="E216">
        <v>37792879</v>
      </c>
      <c r="F216">
        <v>24</v>
      </c>
      <c r="G216">
        <v>5</v>
      </c>
      <c r="H216">
        <v>392151</v>
      </c>
      <c r="I216">
        <v>1</v>
      </c>
      <c r="J216">
        <v>5.0486000000000004</v>
      </c>
      <c r="K216" s="43">
        <v>2.2258E-7</v>
      </c>
    </row>
    <row r="217" spans="1:11" x14ac:dyDescent="0.3">
      <c r="A217" t="s">
        <v>768</v>
      </c>
      <c r="B217" t="s">
        <v>755</v>
      </c>
      <c r="C217">
        <v>17</v>
      </c>
      <c r="D217">
        <v>37824234</v>
      </c>
      <c r="E217">
        <v>37826728</v>
      </c>
      <c r="F217">
        <v>4</v>
      </c>
      <c r="G217">
        <v>2</v>
      </c>
      <c r="H217">
        <v>382516</v>
      </c>
      <c r="I217">
        <v>1</v>
      </c>
      <c r="J217">
        <v>6.4942000000000002</v>
      </c>
      <c r="K217" s="43">
        <v>4.1746000000000002E-11</v>
      </c>
    </row>
    <row r="218" spans="1:11" x14ac:dyDescent="0.3">
      <c r="A218" t="s">
        <v>768</v>
      </c>
      <c r="B218" t="s">
        <v>756</v>
      </c>
      <c r="C218">
        <v>17</v>
      </c>
      <c r="D218">
        <v>37827375</v>
      </c>
      <c r="E218">
        <v>37853050</v>
      </c>
      <c r="F218">
        <v>56</v>
      </c>
      <c r="G218">
        <v>4</v>
      </c>
      <c r="H218">
        <v>390179</v>
      </c>
      <c r="I218">
        <v>1</v>
      </c>
      <c r="J218">
        <v>6.0381</v>
      </c>
      <c r="K218" s="43">
        <v>7.7980000000000004E-10</v>
      </c>
    </row>
    <row r="219" spans="1:11" x14ac:dyDescent="0.3">
      <c r="A219" t="s">
        <v>768</v>
      </c>
      <c r="B219" t="s">
        <v>757</v>
      </c>
      <c r="C219">
        <v>17</v>
      </c>
      <c r="D219">
        <v>37844167</v>
      </c>
      <c r="E219">
        <v>37886679</v>
      </c>
      <c r="F219">
        <v>42</v>
      </c>
      <c r="G219">
        <v>8</v>
      </c>
      <c r="H219">
        <v>392264</v>
      </c>
      <c r="I219">
        <v>1</v>
      </c>
      <c r="J219">
        <v>5.9748999999999999</v>
      </c>
      <c r="K219" s="43">
        <v>1.1515E-9</v>
      </c>
    </row>
    <row r="220" spans="1:11" x14ac:dyDescent="0.3">
      <c r="A220" t="s">
        <v>768</v>
      </c>
      <c r="B220" t="s">
        <v>758</v>
      </c>
      <c r="C220">
        <v>17</v>
      </c>
      <c r="D220">
        <v>37884749</v>
      </c>
      <c r="E220">
        <v>37887040</v>
      </c>
      <c r="F220">
        <v>2</v>
      </c>
      <c r="G220">
        <v>1</v>
      </c>
      <c r="H220">
        <v>388992</v>
      </c>
      <c r="I220">
        <v>1</v>
      </c>
      <c r="J220">
        <v>5.4123999999999999</v>
      </c>
      <c r="K220" s="43">
        <v>3.1101000000000002E-8</v>
      </c>
    </row>
    <row r="221" spans="1:11" x14ac:dyDescent="0.3">
      <c r="A221" t="s">
        <v>768</v>
      </c>
      <c r="B221" t="s">
        <v>759</v>
      </c>
      <c r="C221">
        <v>17</v>
      </c>
      <c r="D221">
        <v>38024417</v>
      </c>
      <c r="E221">
        <v>38034149</v>
      </c>
      <c r="F221">
        <v>26</v>
      </c>
      <c r="G221">
        <v>3</v>
      </c>
      <c r="H221">
        <v>393109</v>
      </c>
      <c r="I221">
        <v>1</v>
      </c>
      <c r="J221">
        <v>7.7694999999999999</v>
      </c>
      <c r="K221" s="43">
        <v>3.9413000000000004E-15</v>
      </c>
    </row>
    <row r="222" spans="1:11" x14ac:dyDescent="0.3">
      <c r="A222" t="s">
        <v>768</v>
      </c>
      <c r="B222" t="s">
        <v>760</v>
      </c>
      <c r="C222">
        <v>17</v>
      </c>
      <c r="D222">
        <v>38060848</v>
      </c>
      <c r="E222">
        <v>38076107</v>
      </c>
      <c r="F222">
        <v>24</v>
      </c>
      <c r="G222">
        <v>5</v>
      </c>
      <c r="H222">
        <v>392392</v>
      </c>
      <c r="I222">
        <v>1</v>
      </c>
      <c r="J222">
        <v>7.2628000000000004</v>
      </c>
      <c r="K222" s="43">
        <v>1.8956999999999999E-13</v>
      </c>
    </row>
    <row r="223" spans="1:11" x14ac:dyDescent="0.3">
      <c r="A223" t="s">
        <v>768</v>
      </c>
      <c r="B223" t="s">
        <v>761</v>
      </c>
      <c r="C223">
        <v>17</v>
      </c>
      <c r="D223">
        <v>38077294</v>
      </c>
      <c r="E223">
        <v>38083854</v>
      </c>
      <c r="F223">
        <v>9</v>
      </c>
      <c r="G223">
        <v>4</v>
      </c>
      <c r="H223">
        <v>392167</v>
      </c>
      <c r="I223">
        <v>1</v>
      </c>
      <c r="J223">
        <v>5.2714999999999996</v>
      </c>
      <c r="K223" s="43">
        <v>6.7666000000000005E-8</v>
      </c>
    </row>
    <row r="224" spans="1:11" x14ac:dyDescent="0.3">
      <c r="A224" t="s">
        <v>768</v>
      </c>
      <c r="B224" t="s">
        <v>762</v>
      </c>
      <c r="C224">
        <v>17</v>
      </c>
      <c r="D224">
        <v>38119226</v>
      </c>
      <c r="E224">
        <v>38134019</v>
      </c>
      <c r="F224">
        <v>27</v>
      </c>
      <c r="G224">
        <v>8</v>
      </c>
      <c r="H224">
        <v>387546</v>
      </c>
      <c r="I224">
        <v>1</v>
      </c>
      <c r="J224">
        <v>6.585</v>
      </c>
      <c r="K224" s="43">
        <v>2.2746E-11</v>
      </c>
    </row>
    <row r="225" spans="1:11" x14ac:dyDescent="0.3">
      <c r="A225" t="s">
        <v>768</v>
      </c>
      <c r="B225" t="s">
        <v>763</v>
      </c>
      <c r="C225">
        <v>17</v>
      </c>
      <c r="D225">
        <v>38137050</v>
      </c>
      <c r="E225">
        <v>38154213</v>
      </c>
      <c r="F225">
        <v>36</v>
      </c>
      <c r="G225">
        <v>7</v>
      </c>
      <c r="H225">
        <v>390481</v>
      </c>
      <c r="I225">
        <v>1</v>
      </c>
      <c r="J225">
        <v>5.2111999999999998</v>
      </c>
      <c r="K225" s="43">
        <v>9.3814999999999997E-8</v>
      </c>
    </row>
    <row r="226" spans="1:11" x14ac:dyDescent="0.3">
      <c r="A226" t="s">
        <v>768</v>
      </c>
      <c r="B226" t="s">
        <v>764</v>
      </c>
      <c r="C226">
        <v>17</v>
      </c>
      <c r="D226">
        <v>38175350</v>
      </c>
      <c r="E226">
        <v>38217468</v>
      </c>
      <c r="F226">
        <v>78</v>
      </c>
      <c r="G226">
        <v>9</v>
      </c>
      <c r="H226">
        <v>388172</v>
      </c>
      <c r="I226">
        <v>1</v>
      </c>
      <c r="J226">
        <v>5.6597999999999997</v>
      </c>
      <c r="K226" s="43">
        <v>7.5776E-9</v>
      </c>
    </row>
    <row r="227" spans="1:11" x14ac:dyDescent="0.3">
      <c r="A227" t="s">
        <v>768</v>
      </c>
      <c r="B227">
        <v>84152</v>
      </c>
      <c r="C227">
        <v>17</v>
      </c>
      <c r="D227">
        <v>39626208</v>
      </c>
      <c r="E227">
        <v>39636625</v>
      </c>
      <c r="F227">
        <v>39</v>
      </c>
      <c r="G227">
        <v>13</v>
      </c>
      <c r="H227">
        <v>363535</v>
      </c>
      <c r="I227">
        <v>1</v>
      </c>
      <c r="J227">
        <v>6.7214999999999998</v>
      </c>
      <c r="K227" s="43">
        <v>8.9950000000000003E-12</v>
      </c>
    </row>
    <row r="228" spans="1:11" x14ac:dyDescent="0.3">
      <c r="A228" t="s">
        <v>768</v>
      </c>
      <c r="B228">
        <v>8557</v>
      </c>
      <c r="C228">
        <v>17</v>
      </c>
      <c r="D228">
        <v>39665346</v>
      </c>
      <c r="E228">
        <v>39666554</v>
      </c>
      <c r="F228">
        <v>6</v>
      </c>
      <c r="G228">
        <v>4</v>
      </c>
      <c r="H228">
        <v>363535</v>
      </c>
      <c r="I228">
        <v>1</v>
      </c>
      <c r="J228">
        <v>6.0928000000000004</v>
      </c>
      <c r="K228" s="43">
        <v>5.5463999999999996E-10</v>
      </c>
    </row>
    <row r="229" spans="1:11" x14ac:dyDescent="0.3">
      <c r="A229" t="s">
        <v>768</v>
      </c>
      <c r="B229">
        <v>5409</v>
      </c>
      <c r="C229">
        <v>17</v>
      </c>
      <c r="D229">
        <v>39667981</v>
      </c>
      <c r="E229">
        <v>39670475</v>
      </c>
      <c r="F229">
        <v>8</v>
      </c>
      <c r="G229">
        <v>5</v>
      </c>
      <c r="H229">
        <v>363535</v>
      </c>
      <c r="I229">
        <v>1</v>
      </c>
      <c r="J229">
        <v>7.3350999999999997</v>
      </c>
      <c r="K229" s="43">
        <v>1.108E-13</v>
      </c>
    </row>
    <row r="230" spans="1:11" x14ac:dyDescent="0.3">
      <c r="A230" t="s">
        <v>768</v>
      </c>
      <c r="B230">
        <v>93210</v>
      </c>
      <c r="C230">
        <v>17</v>
      </c>
      <c r="D230">
        <v>39671122</v>
      </c>
      <c r="E230">
        <v>39688070</v>
      </c>
      <c r="F230">
        <v>84</v>
      </c>
      <c r="G230">
        <v>8</v>
      </c>
      <c r="H230">
        <v>363535</v>
      </c>
      <c r="I230">
        <v>1</v>
      </c>
      <c r="J230">
        <v>7.5088999999999997</v>
      </c>
      <c r="K230" s="43">
        <v>2.9808999999999998E-14</v>
      </c>
    </row>
    <row r="231" spans="1:11" x14ac:dyDescent="0.3">
      <c r="A231" t="s">
        <v>768</v>
      </c>
      <c r="B231">
        <v>2064</v>
      </c>
      <c r="C231">
        <v>17</v>
      </c>
      <c r="D231">
        <v>39688084</v>
      </c>
      <c r="E231">
        <v>39728662</v>
      </c>
      <c r="F231">
        <v>121</v>
      </c>
      <c r="G231">
        <v>39</v>
      </c>
      <c r="H231">
        <v>363535</v>
      </c>
      <c r="I231">
        <v>1</v>
      </c>
      <c r="J231">
        <v>7.7887000000000004</v>
      </c>
      <c r="K231" s="43">
        <v>3.3862000000000001E-15</v>
      </c>
    </row>
    <row r="232" spans="1:11" x14ac:dyDescent="0.3">
      <c r="A232" t="s">
        <v>768</v>
      </c>
      <c r="B232">
        <v>124626</v>
      </c>
      <c r="C232">
        <v>17</v>
      </c>
      <c r="D232">
        <v>39868164</v>
      </c>
      <c r="E232">
        <v>39877896</v>
      </c>
      <c r="F232">
        <v>45</v>
      </c>
      <c r="G232">
        <v>8</v>
      </c>
      <c r="H232">
        <v>363535</v>
      </c>
      <c r="I232">
        <v>1</v>
      </c>
      <c r="J232">
        <v>6.1093999999999999</v>
      </c>
      <c r="K232" s="43">
        <v>5.0000000000000003E-10</v>
      </c>
    </row>
    <row r="233" spans="1:11" x14ac:dyDescent="0.3">
      <c r="A233" t="s">
        <v>768</v>
      </c>
      <c r="B233">
        <v>55876</v>
      </c>
      <c r="C233">
        <v>17</v>
      </c>
      <c r="D233">
        <v>39904595</v>
      </c>
      <c r="E233">
        <v>39919377</v>
      </c>
      <c r="F233">
        <v>77</v>
      </c>
      <c r="G233">
        <v>11</v>
      </c>
      <c r="H233">
        <v>363535</v>
      </c>
      <c r="I233">
        <v>1</v>
      </c>
      <c r="J233">
        <v>7.6924999999999999</v>
      </c>
      <c r="K233" s="43">
        <v>7.2163999999999995E-15</v>
      </c>
    </row>
    <row r="234" spans="1:11" x14ac:dyDescent="0.3">
      <c r="A234" t="s">
        <v>768</v>
      </c>
      <c r="B234">
        <v>94103</v>
      </c>
      <c r="C234">
        <v>17</v>
      </c>
      <c r="D234">
        <v>39921042</v>
      </c>
      <c r="E234">
        <v>39927631</v>
      </c>
      <c r="F234">
        <v>24</v>
      </c>
      <c r="G234">
        <v>14</v>
      </c>
      <c r="H234">
        <v>363535</v>
      </c>
      <c r="I234">
        <v>1</v>
      </c>
      <c r="J234">
        <v>6.1093999999999999</v>
      </c>
      <c r="K234" s="43">
        <v>5.0000000000000003E-10</v>
      </c>
    </row>
    <row r="235" spans="1:11" x14ac:dyDescent="0.3">
      <c r="A235" t="s">
        <v>768</v>
      </c>
      <c r="B235">
        <v>100505591</v>
      </c>
      <c r="C235">
        <v>17</v>
      </c>
      <c r="D235">
        <v>39927722</v>
      </c>
      <c r="E235">
        <v>39945034</v>
      </c>
      <c r="F235">
        <v>69</v>
      </c>
      <c r="G235">
        <v>19</v>
      </c>
      <c r="H235">
        <v>363535</v>
      </c>
      <c r="I235">
        <v>1</v>
      </c>
      <c r="J235">
        <v>7.1942000000000004</v>
      </c>
      <c r="K235" s="43">
        <v>3.1408000000000001E-13</v>
      </c>
    </row>
    <row r="236" spans="1:11" x14ac:dyDescent="0.3">
      <c r="A236" t="s">
        <v>768</v>
      </c>
      <c r="B236">
        <v>284110</v>
      </c>
      <c r="C236">
        <v>17</v>
      </c>
      <c r="D236">
        <v>39962973</v>
      </c>
      <c r="E236">
        <v>39977880</v>
      </c>
      <c r="F236">
        <v>67</v>
      </c>
      <c r="G236">
        <v>15</v>
      </c>
      <c r="H236">
        <v>363535</v>
      </c>
      <c r="I236">
        <v>1</v>
      </c>
      <c r="J236">
        <v>6.1093999999999999</v>
      </c>
      <c r="K236" s="43">
        <v>5.0000000000000003E-10</v>
      </c>
    </row>
    <row r="237" spans="1:11" x14ac:dyDescent="0.3">
      <c r="A237" t="s">
        <v>768</v>
      </c>
      <c r="B237">
        <v>5709</v>
      </c>
      <c r="C237">
        <v>17</v>
      </c>
      <c r="D237">
        <v>39980768</v>
      </c>
      <c r="E237">
        <v>39997960</v>
      </c>
      <c r="F237">
        <v>79</v>
      </c>
      <c r="G237">
        <v>12</v>
      </c>
      <c r="H237">
        <v>363535</v>
      </c>
      <c r="I237">
        <v>1</v>
      </c>
      <c r="J237">
        <v>6.4836999999999998</v>
      </c>
      <c r="K237" s="43">
        <v>4.4754999999999998E-11</v>
      </c>
    </row>
    <row r="238" spans="1:11" x14ac:dyDescent="0.3">
      <c r="A238" t="s">
        <v>768</v>
      </c>
      <c r="B238">
        <v>1440</v>
      </c>
      <c r="C238">
        <v>17</v>
      </c>
      <c r="D238">
        <v>40015361</v>
      </c>
      <c r="E238">
        <v>40017813</v>
      </c>
      <c r="F238">
        <v>12</v>
      </c>
      <c r="G238">
        <v>4</v>
      </c>
      <c r="H238">
        <v>363535</v>
      </c>
      <c r="I238">
        <v>1</v>
      </c>
      <c r="J238">
        <v>5.2275999999999998</v>
      </c>
      <c r="K238" s="43">
        <v>8.5855999999999998E-8</v>
      </c>
    </row>
    <row r="239" spans="1:11" x14ac:dyDescent="0.3">
      <c r="A239" t="s">
        <v>768</v>
      </c>
      <c r="B239">
        <v>9862</v>
      </c>
      <c r="C239">
        <v>17</v>
      </c>
      <c r="D239">
        <v>40019097</v>
      </c>
      <c r="E239">
        <v>40054636</v>
      </c>
      <c r="F239">
        <v>107</v>
      </c>
      <c r="G239">
        <v>23</v>
      </c>
      <c r="H239">
        <v>363535</v>
      </c>
      <c r="I239">
        <v>1</v>
      </c>
      <c r="J239">
        <v>6.74</v>
      </c>
      <c r="K239" s="43">
        <v>7.9200999999999997E-12</v>
      </c>
    </row>
    <row r="240" spans="1:11" x14ac:dyDescent="0.3">
      <c r="A240" t="s">
        <v>768</v>
      </c>
      <c r="B240" t="s">
        <v>765</v>
      </c>
      <c r="C240">
        <v>17</v>
      </c>
      <c r="D240">
        <v>47366568</v>
      </c>
      <c r="E240">
        <v>47439835</v>
      </c>
      <c r="F240">
        <v>153</v>
      </c>
      <c r="G240">
        <v>15</v>
      </c>
      <c r="H240">
        <v>392267</v>
      </c>
      <c r="I240">
        <v>1</v>
      </c>
      <c r="J240">
        <v>5.5191999999999997</v>
      </c>
      <c r="K240" s="43">
        <v>1.7026E-8</v>
      </c>
    </row>
    <row r="241" spans="1:11" x14ac:dyDescent="0.3">
      <c r="A241" t="s">
        <v>768</v>
      </c>
      <c r="B241" t="s">
        <v>766</v>
      </c>
      <c r="C241">
        <v>17</v>
      </c>
      <c r="D241">
        <v>47448102</v>
      </c>
      <c r="E241">
        <v>47554350</v>
      </c>
      <c r="F241">
        <v>267</v>
      </c>
      <c r="G241">
        <v>39</v>
      </c>
      <c r="H241">
        <v>389008</v>
      </c>
      <c r="I241">
        <v>1</v>
      </c>
      <c r="J241">
        <v>4.9706000000000001</v>
      </c>
      <c r="K241" s="43">
        <v>3.3379999999999998E-7</v>
      </c>
    </row>
    <row r="242" spans="1:11" x14ac:dyDescent="0.3">
      <c r="A242" t="s">
        <v>768</v>
      </c>
      <c r="B242">
        <v>2793</v>
      </c>
      <c r="C242">
        <v>17</v>
      </c>
      <c r="D242">
        <v>49204442</v>
      </c>
      <c r="E242">
        <v>49210574</v>
      </c>
      <c r="F242">
        <v>29</v>
      </c>
      <c r="G242">
        <v>13</v>
      </c>
      <c r="H242">
        <v>363535</v>
      </c>
      <c r="I242">
        <v>1</v>
      </c>
      <c r="J242">
        <v>6.3201000000000001</v>
      </c>
      <c r="K242" s="43">
        <v>1.3071999999999999E-10</v>
      </c>
    </row>
    <row r="243" spans="1:11" x14ac:dyDescent="0.3">
      <c r="A243" t="s">
        <v>768</v>
      </c>
      <c r="B243">
        <v>51225</v>
      </c>
      <c r="C243">
        <v>17</v>
      </c>
      <c r="D243">
        <v>49210227</v>
      </c>
      <c r="E243">
        <v>49223225</v>
      </c>
      <c r="F243">
        <v>59</v>
      </c>
      <c r="G243">
        <v>19</v>
      </c>
      <c r="H243">
        <v>363535</v>
      </c>
      <c r="I243">
        <v>1</v>
      </c>
      <c r="J243">
        <v>5.3418000000000001</v>
      </c>
      <c r="K243" s="43">
        <v>4.6007999999999997E-8</v>
      </c>
    </row>
    <row r="244" spans="1:11" x14ac:dyDescent="0.3">
      <c r="A244" t="s">
        <v>768</v>
      </c>
      <c r="B244">
        <v>22834</v>
      </c>
      <c r="C244">
        <v>17</v>
      </c>
      <c r="D244">
        <v>49289206</v>
      </c>
      <c r="E244">
        <v>49362473</v>
      </c>
      <c r="F244">
        <v>227</v>
      </c>
      <c r="G244">
        <v>32</v>
      </c>
      <c r="H244">
        <v>363535</v>
      </c>
      <c r="I244">
        <v>1</v>
      </c>
      <c r="J244">
        <v>6.1093999999999999</v>
      </c>
      <c r="K244" s="43">
        <v>5.0000000000000003E-10</v>
      </c>
    </row>
    <row r="245" spans="1:11" x14ac:dyDescent="0.3">
      <c r="A245" t="s">
        <v>768</v>
      </c>
      <c r="B245">
        <v>54963</v>
      </c>
      <c r="C245">
        <v>20</v>
      </c>
      <c r="D245">
        <v>63939829</v>
      </c>
      <c r="E245">
        <v>63959435</v>
      </c>
      <c r="F245">
        <v>79</v>
      </c>
      <c r="G245">
        <v>35</v>
      </c>
      <c r="H245">
        <v>363535</v>
      </c>
      <c r="I245">
        <v>1</v>
      </c>
      <c r="J245">
        <v>6.1093999999999999</v>
      </c>
      <c r="K245" s="43">
        <v>5.0000000000000003E-10</v>
      </c>
    </row>
    <row r="246" spans="1:11" x14ac:dyDescent="0.3">
      <c r="A246" t="s">
        <v>768</v>
      </c>
      <c r="B246" t="s">
        <v>767</v>
      </c>
      <c r="C246">
        <v>21</v>
      </c>
      <c r="D246">
        <v>36160098</v>
      </c>
      <c r="E246">
        <v>37376965</v>
      </c>
      <c r="F246">
        <v>3440</v>
      </c>
      <c r="G246">
        <v>190</v>
      </c>
      <c r="H246">
        <v>389897</v>
      </c>
      <c r="I246">
        <v>1</v>
      </c>
      <c r="J246">
        <v>6.4268999999999998</v>
      </c>
      <c r="K246" s="43">
        <v>6.5115999999999995E-11</v>
      </c>
    </row>
    <row r="247" spans="1:11" x14ac:dyDescent="0.3">
      <c r="A247" t="s">
        <v>486</v>
      </c>
      <c r="B247">
        <v>1513</v>
      </c>
      <c r="C247">
        <v>1</v>
      </c>
      <c r="D247">
        <v>150796208</v>
      </c>
      <c r="E247">
        <v>150808441</v>
      </c>
      <c r="F247">
        <v>19</v>
      </c>
      <c r="G247">
        <v>10</v>
      </c>
      <c r="H247">
        <v>327627</v>
      </c>
      <c r="I247">
        <v>1</v>
      </c>
      <c r="J247">
        <v>5.8094999999999999</v>
      </c>
      <c r="K247" s="43">
        <v>3.1334E-9</v>
      </c>
    </row>
    <row r="248" spans="1:11" x14ac:dyDescent="0.3">
      <c r="A248" t="s">
        <v>486</v>
      </c>
      <c r="B248">
        <v>405</v>
      </c>
      <c r="C248">
        <v>1</v>
      </c>
      <c r="D248">
        <v>150809705</v>
      </c>
      <c r="E248">
        <v>150876768</v>
      </c>
      <c r="F248">
        <v>144</v>
      </c>
      <c r="G248">
        <v>28</v>
      </c>
      <c r="H248">
        <v>327627</v>
      </c>
      <c r="I248">
        <v>1</v>
      </c>
      <c r="J248">
        <v>5.6557000000000004</v>
      </c>
      <c r="K248" s="43">
        <v>7.7590000000000002E-9</v>
      </c>
    </row>
    <row r="249" spans="1:11" x14ac:dyDescent="0.3">
      <c r="A249" t="s">
        <v>486</v>
      </c>
      <c r="B249">
        <v>9869</v>
      </c>
      <c r="C249">
        <v>1</v>
      </c>
      <c r="D249">
        <v>150926339</v>
      </c>
      <c r="E249">
        <v>150964901</v>
      </c>
      <c r="F249">
        <v>107</v>
      </c>
      <c r="G249">
        <v>27</v>
      </c>
      <c r="H249">
        <v>327627</v>
      </c>
      <c r="I249">
        <v>1</v>
      </c>
      <c r="J249">
        <v>5.3582999999999998</v>
      </c>
      <c r="K249" s="43">
        <v>4.1999999999999999E-8</v>
      </c>
    </row>
    <row r="250" spans="1:11" x14ac:dyDescent="0.3">
      <c r="A250" t="s">
        <v>486</v>
      </c>
      <c r="B250">
        <v>29956</v>
      </c>
      <c r="C250">
        <v>1</v>
      </c>
      <c r="D250">
        <v>150965173</v>
      </c>
      <c r="E250">
        <v>150975003</v>
      </c>
      <c r="F250">
        <v>30</v>
      </c>
      <c r="G250">
        <v>9</v>
      </c>
      <c r="H250">
        <v>327627</v>
      </c>
      <c r="I250">
        <v>1</v>
      </c>
      <c r="J250">
        <v>5.0599999999999996</v>
      </c>
      <c r="K250" s="43">
        <v>2.096E-7</v>
      </c>
    </row>
    <row r="251" spans="1:11" x14ac:dyDescent="0.3">
      <c r="A251" t="s">
        <v>486</v>
      </c>
      <c r="B251">
        <v>8416</v>
      </c>
      <c r="C251">
        <v>1</v>
      </c>
      <c r="D251">
        <v>150982023</v>
      </c>
      <c r="E251">
        <v>150996063</v>
      </c>
      <c r="F251">
        <v>46</v>
      </c>
      <c r="G251">
        <v>15</v>
      </c>
      <c r="H251">
        <v>327627</v>
      </c>
      <c r="I251">
        <v>1</v>
      </c>
      <c r="J251">
        <v>6.4649999999999999</v>
      </c>
      <c r="K251" s="43">
        <v>5.0666000000000002E-11</v>
      </c>
    </row>
    <row r="252" spans="1:11" x14ac:dyDescent="0.3">
      <c r="A252" t="s">
        <v>486</v>
      </c>
      <c r="B252">
        <v>55793</v>
      </c>
      <c r="C252">
        <v>1</v>
      </c>
      <c r="D252">
        <v>150996825</v>
      </c>
      <c r="E252">
        <v>151008378</v>
      </c>
      <c r="F252">
        <v>37</v>
      </c>
      <c r="G252">
        <v>15</v>
      </c>
      <c r="H252">
        <v>327627</v>
      </c>
      <c r="I252">
        <v>1</v>
      </c>
      <c r="J252">
        <v>5.6910999999999996</v>
      </c>
      <c r="K252" s="43">
        <v>6.3115999999999996E-9</v>
      </c>
    </row>
    <row r="253" spans="1:11" x14ac:dyDescent="0.3">
      <c r="A253" t="s">
        <v>486</v>
      </c>
      <c r="B253">
        <v>109</v>
      </c>
      <c r="C253">
        <v>2</v>
      </c>
      <c r="D253">
        <v>24819169</v>
      </c>
      <c r="E253">
        <v>24919733</v>
      </c>
      <c r="F253">
        <v>484</v>
      </c>
      <c r="G253">
        <v>39</v>
      </c>
      <c r="H253">
        <v>327627</v>
      </c>
      <c r="I253">
        <v>1</v>
      </c>
      <c r="J253">
        <v>4.9546000000000001</v>
      </c>
      <c r="K253" s="43">
        <v>3.6241999999999999E-7</v>
      </c>
    </row>
    <row r="254" spans="1:11" x14ac:dyDescent="0.3">
      <c r="A254" t="s">
        <v>486</v>
      </c>
      <c r="B254">
        <v>9173</v>
      </c>
      <c r="C254">
        <v>2</v>
      </c>
      <c r="D254">
        <v>102311502</v>
      </c>
      <c r="E254">
        <v>102352366</v>
      </c>
      <c r="F254">
        <v>239</v>
      </c>
      <c r="G254">
        <v>25</v>
      </c>
      <c r="H254">
        <v>327627</v>
      </c>
      <c r="I254">
        <v>1</v>
      </c>
      <c r="J254">
        <v>7.3357000000000001</v>
      </c>
      <c r="K254" s="43">
        <v>1.1025E-13</v>
      </c>
    </row>
    <row r="255" spans="1:11" x14ac:dyDescent="0.3">
      <c r="A255" t="s">
        <v>486</v>
      </c>
      <c r="B255">
        <v>8809</v>
      </c>
      <c r="C255">
        <v>2</v>
      </c>
      <c r="D255">
        <v>102356283</v>
      </c>
      <c r="E255">
        <v>102398777</v>
      </c>
      <c r="F255">
        <v>214</v>
      </c>
      <c r="G255">
        <v>29</v>
      </c>
      <c r="H255">
        <v>327627</v>
      </c>
      <c r="I255">
        <v>1</v>
      </c>
      <c r="J255">
        <v>6.1093999999999999</v>
      </c>
      <c r="K255" s="43">
        <v>5.0000000000000003E-10</v>
      </c>
    </row>
    <row r="256" spans="1:11" x14ac:dyDescent="0.3">
      <c r="A256" t="s">
        <v>486</v>
      </c>
      <c r="B256">
        <v>8807</v>
      </c>
      <c r="C256">
        <v>2</v>
      </c>
      <c r="D256">
        <v>102418558</v>
      </c>
      <c r="E256">
        <v>102452568</v>
      </c>
      <c r="F256">
        <v>197</v>
      </c>
      <c r="G256">
        <v>27</v>
      </c>
      <c r="H256">
        <v>327627</v>
      </c>
      <c r="I256">
        <v>1</v>
      </c>
      <c r="J256">
        <v>6.7976000000000001</v>
      </c>
      <c r="K256" s="43">
        <v>5.3179999999999998E-12</v>
      </c>
    </row>
    <row r="257" spans="1:11" x14ac:dyDescent="0.3">
      <c r="A257" t="s">
        <v>486</v>
      </c>
      <c r="B257" t="s">
        <v>692</v>
      </c>
      <c r="C257">
        <v>2</v>
      </c>
      <c r="D257">
        <v>102927962</v>
      </c>
      <c r="E257">
        <v>102968497</v>
      </c>
      <c r="F257">
        <v>148</v>
      </c>
      <c r="G257">
        <v>13</v>
      </c>
      <c r="H257">
        <v>367103</v>
      </c>
      <c r="I257">
        <v>1</v>
      </c>
      <c r="J257">
        <v>5.6723999999999997</v>
      </c>
      <c r="K257" s="43">
        <v>7.0403000000000002E-9</v>
      </c>
    </row>
    <row r="258" spans="1:11" x14ac:dyDescent="0.3">
      <c r="A258" t="s">
        <v>486</v>
      </c>
      <c r="B258" t="s">
        <v>693</v>
      </c>
      <c r="C258">
        <v>2</v>
      </c>
      <c r="D258">
        <v>102927989</v>
      </c>
      <c r="E258">
        <v>103015218</v>
      </c>
      <c r="F258">
        <v>319</v>
      </c>
      <c r="G258">
        <v>22</v>
      </c>
      <c r="H258">
        <v>366746</v>
      </c>
      <c r="I258">
        <v>1</v>
      </c>
      <c r="J258">
        <v>6.7210999999999999</v>
      </c>
      <c r="K258" s="43">
        <v>9.0203000000000002E-12</v>
      </c>
    </row>
    <row r="259" spans="1:11" x14ac:dyDescent="0.3">
      <c r="A259" t="s">
        <v>486</v>
      </c>
      <c r="B259" t="s">
        <v>694</v>
      </c>
      <c r="C259">
        <v>2</v>
      </c>
      <c r="D259">
        <v>103035149</v>
      </c>
      <c r="E259">
        <v>103069025</v>
      </c>
      <c r="F259">
        <v>136</v>
      </c>
      <c r="G259">
        <v>14</v>
      </c>
      <c r="H259">
        <v>366763</v>
      </c>
      <c r="I259">
        <v>1</v>
      </c>
      <c r="J259">
        <v>5.9512</v>
      </c>
      <c r="K259" s="43">
        <v>1.3312999999999999E-9</v>
      </c>
    </row>
    <row r="260" spans="1:11" x14ac:dyDescent="0.3">
      <c r="A260" t="s">
        <v>486</v>
      </c>
      <c r="B260">
        <v>26058</v>
      </c>
      <c r="C260">
        <v>2</v>
      </c>
      <c r="D260">
        <v>232697305</v>
      </c>
      <c r="E260">
        <v>232860577</v>
      </c>
      <c r="F260">
        <v>572</v>
      </c>
      <c r="G260">
        <v>34</v>
      </c>
      <c r="H260">
        <v>327627</v>
      </c>
      <c r="I260">
        <v>1</v>
      </c>
      <c r="J260">
        <v>5.0384000000000002</v>
      </c>
      <c r="K260" s="43">
        <v>2.3468999999999999E-7</v>
      </c>
    </row>
    <row r="261" spans="1:11" x14ac:dyDescent="0.3">
      <c r="A261" t="s">
        <v>486</v>
      </c>
      <c r="B261">
        <v>3769</v>
      </c>
      <c r="C261">
        <v>2</v>
      </c>
      <c r="D261">
        <v>232765802</v>
      </c>
      <c r="E261">
        <v>232776565</v>
      </c>
      <c r="F261">
        <v>35</v>
      </c>
      <c r="G261">
        <v>10</v>
      </c>
      <c r="H261">
        <v>327627</v>
      </c>
      <c r="I261">
        <v>1</v>
      </c>
      <c r="J261">
        <v>4.9771000000000001</v>
      </c>
      <c r="K261" s="43">
        <v>3.2266000000000001E-7</v>
      </c>
    </row>
    <row r="262" spans="1:11" x14ac:dyDescent="0.3">
      <c r="A262" t="s">
        <v>486</v>
      </c>
      <c r="B262">
        <v>389084</v>
      </c>
      <c r="C262">
        <v>2</v>
      </c>
      <c r="D262">
        <v>232869119</v>
      </c>
      <c r="E262">
        <v>232878695</v>
      </c>
      <c r="F262">
        <v>39</v>
      </c>
      <c r="G262">
        <v>13</v>
      </c>
      <c r="H262">
        <v>327627</v>
      </c>
      <c r="I262">
        <v>1</v>
      </c>
      <c r="J262">
        <v>5.0064000000000002</v>
      </c>
      <c r="K262" s="43">
        <v>2.7725999999999998E-7</v>
      </c>
    </row>
    <row r="263" spans="1:11" x14ac:dyDescent="0.3">
      <c r="A263" t="s">
        <v>486</v>
      </c>
      <c r="B263" t="s">
        <v>769</v>
      </c>
      <c r="C263">
        <v>2</v>
      </c>
      <c r="D263">
        <v>233562009</v>
      </c>
      <c r="E263">
        <v>233725285</v>
      </c>
      <c r="F263">
        <v>364</v>
      </c>
      <c r="G263">
        <v>22</v>
      </c>
      <c r="H263">
        <v>366579</v>
      </c>
      <c r="I263">
        <v>1</v>
      </c>
      <c r="J263">
        <v>7.3311999999999999</v>
      </c>
      <c r="K263" s="43">
        <v>1.1402E-13</v>
      </c>
    </row>
    <row r="264" spans="1:11" x14ac:dyDescent="0.3">
      <c r="A264" t="s">
        <v>486</v>
      </c>
      <c r="B264" t="s">
        <v>770</v>
      </c>
      <c r="C264">
        <v>2</v>
      </c>
      <c r="D264">
        <v>233631174</v>
      </c>
      <c r="E264">
        <v>233641278</v>
      </c>
      <c r="F264">
        <v>24</v>
      </c>
      <c r="G264">
        <v>5</v>
      </c>
      <c r="H264">
        <v>367480</v>
      </c>
      <c r="I264">
        <v>1</v>
      </c>
      <c r="J264">
        <v>6.8013000000000003</v>
      </c>
      <c r="K264" s="43">
        <v>5.1824000000000002E-12</v>
      </c>
    </row>
    <row r="265" spans="1:11" x14ac:dyDescent="0.3">
      <c r="A265" t="s">
        <v>486</v>
      </c>
      <c r="B265" t="s">
        <v>771</v>
      </c>
      <c r="C265">
        <v>2</v>
      </c>
      <c r="D265">
        <v>233721980</v>
      </c>
      <c r="E265">
        <v>233743418</v>
      </c>
      <c r="F265">
        <v>51</v>
      </c>
      <c r="G265">
        <v>8</v>
      </c>
      <c r="H265">
        <v>367048</v>
      </c>
      <c r="I265">
        <v>1</v>
      </c>
      <c r="J265">
        <v>5.5467000000000004</v>
      </c>
      <c r="K265" s="43">
        <v>1.4552E-8</v>
      </c>
    </row>
    <row r="266" spans="1:11" x14ac:dyDescent="0.3">
      <c r="A266" t="s">
        <v>486</v>
      </c>
      <c r="B266">
        <v>27086</v>
      </c>
      <c r="C266">
        <v>3</v>
      </c>
      <c r="D266">
        <v>70954714</v>
      </c>
      <c r="E266">
        <v>71583989</v>
      </c>
      <c r="F266">
        <v>2007</v>
      </c>
      <c r="G266">
        <v>189</v>
      </c>
      <c r="H266">
        <v>327627</v>
      </c>
      <c r="I266">
        <v>1</v>
      </c>
      <c r="J266">
        <v>6.6032999999999999</v>
      </c>
      <c r="K266" s="43">
        <v>2.0105000000000001E-11</v>
      </c>
    </row>
    <row r="267" spans="1:11" x14ac:dyDescent="0.3">
      <c r="A267" t="s">
        <v>486</v>
      </c>
      <c r="B267" t="s">
        <v>772</v>
      </c>
      <c r="C267">
        <v>3</v>
      </c>
      <c r="D267">
        <v>71003844</v>
      </c>
      <c r="E267">
        <v>71633140</v>
      </c>
      <c r="F267">
        <v>1166</v>
      </c>
      <c r="G267">
        <v>127</v>
      </c>
      <c r="H267">
        <v>364561</v>
      </c>
      <c r="I267">
        <v>1</v>
      </c>
      <c r="J267">
        <v>5.7111000000000001</v>
      </c>
      <c r="K267" s="43">
        <v>5.6118999999999996E-9</v>
      </c>
    </row>
    <row r="268" spans="1:11" x14ac:dyDescent="0.3">
      <c r="A268" t="s">
        <v>486</v>
      </c>
      <c r="B268" t="s">
        <v>702</v>
      </c>
      <c r="C268">
        <v>5</v>
      </c>
      <c r="D268">
        <v>110405760</v>
      </c>
      <c r="E268">
        <v>110413722</v>
      </c>
      <c r="F268">
        <v>13</v>
      </c>
      <c r="G268">
        <v>5</v>
      </c>
      <c r="H268">
        <v>366021</v>
      </c>
      <c r="I268">
        <v>1</v>
      </c>
      <c r="J268">
        <v>5.3849</v>
      </c>
      <c r="K268" s="43">
        <v>3.6249000000000003E-8</v>
      </c>
    </row>
    <row r="269" spans="1:11" x14ac:dyDescent="0.3">
      <c r="A269" t="s">
        <v>486</v>
      </c>
      <c r="B269" t="s">
        <v>703</v>
      </c>
      <c r="C269">
        <v>5</v>
      </c>
      <c r="D269">
        <v>110427414</v>
      </c>
      <c r="E269">
        <v>110466200</v>
      </c>
      <c r="F269">
        <v>98</v>
      </c>
      <c r="G269">
        <v>11</v>
      </c>
      <c r="H269">
        <v>366540</v>
      </c>
      <c r="I269">
        <v>1</v>
      </c>
      <c r="J269">
        <v>5.3528000000000002</v>
      </c>
      <c r="K269" s="43">
        <v>4.3293000000000003E-8</v>
      </c>
    </row>
    <row r="270" spans="1:11" x14ac:dyDescent="0.3">
      <c r="A270" t="s">
        <v>486</v>
      </c>
      <c r="B270">
        <v>85480</v>
      </c>
      <c r="C270">
        <v>5</v>
      </c>
      <c r="D270">
        <v>111070080</v>
      </c>
      <c r="E270">
        <v>111078024</v>
      </c>
      <c r="F270">
        <v>23</v>
      </c>
      <c r="G270">
        <v>11</v>
      </c>
      <c r="H270">
        <v>327627</v>
      </c>
      <c r="I270">
        <v>1</v>
      </c>
      <c r="J270">
        <v>7.4608999999999996</v>
      </c>
      <c r="K270" s="43">
        <v>4.2966E-14</v>
      </c>
    </row>
    <row r="271" spans="1:11" x14ac:dyDescent="0.3">
      <c r="A271" t="s">
        <v>486</v>
      </c>
      <c r="B271">
        <v>134430</v>
      </c>
      <c r="C271">
        <v>5</v>
      </c>
      <c r="D271">
        <v>111092172</v>
      </c>
      <c r="E271">
        <v>111130502</v>
      </c>
      <c r="F271">
        <v>155</v>
      </c>
      <c r="G271">
        <v>26</v>
      </c>
      <c r="H271">
        <v>327627</v>
      </c>
      <c r="I271">
        <v>1</v>
      </c>
      <c r="J271">
        <v>6.1093999999999999</v>
      </c>
      <c r="K271" s="43">
        <v>5.0000000000000003E-10</v>
      </c>
    </row>
    <row r="272" spans="1:11" x14ac:dyDescent="0.3">
      <c r="A272" t="s">
        <v>486</v>
      </c>
      <c r="B272">
        <v>814</v>
      </c>
      <c r="C272">
        <v>5</v>
      </c>
      <c r="D272">
        <v>111224249</v>
      </c>
      <c r="E272">
        <v>111494886</v>
      </c>
      <c r="F272">
        <v>1040</v>
      </c>
      <c r="G272">
        <v>67</v>
      </c>
      <c r="H272">
        <v>327627</v>
      </c>
      <c r="I272">
        <v>1</v>
      </c>
      <c r="J272">
        <v>8.1266999999999996</v>
      </c>
      <c r="K272" s="43">
        <v>2.2053000000000001E-16</v>
      </c>
    </row>
    <row r="273" spans="1:11" x14ac:dyDescent="0.3">
      <c r="A273" t="s">
        <v>486</v>
      </c>
      <c r="B273">
        <v>56990</v>
      </c>
      <c r="C273">
        <v>5</v>
      </c>
      <c r="D273">
        <v>131264009</v>
      </c>
      <c r="E273">
        <v>131394690</v>
      </c>
      <c r="F273">
        <v>362</v>
      </c>
      <c r="G273">
        <v>46</v>
      </c>
      <c r="H273">
        <v>327627</v>
      </c>
      <c r="I273">
        <v>1</v>
      </c>
      <c r="J273">
        <v>7.2442000000000002</v>
      </c>
      <c r="K273" s="43">
        <v>2.1742999999999999E-13</v>
      </c>
    </row>
    <row r="274" spans="1:11" x14ac:dyDescent="0.3">
      <c r="A274" t="s">
        <v>486</v>
      </c>
      <c r="B274" t="s">
        <v>773</v>
      </c>
      <c r="C274">
        <v>5</v>
      </c>
      <c r="D274">
        <v>131409483</v>
      </c>
      <c r="E274">
        <v>131411859</v>
      </c>
      <c r="F274">
        <v>5</v>
      </c>
      <c r="G274">
        <v>2</v>
      </c>
      <c r="H274">
        <v>365988</v>
      </c>
      <c r="I274">
        <v>1</v>
      </c>
      <c r="J274">
        <v>5.0358999999999998</v>
      </c>
      <c r="K274" s="43">
        <v>2.3781000000000001E-7</v>
      </c>
    </row>
    <row r="275" spans="1:11" x14ac:dyDescent="0.3">
      <c r="A275" t="s">
        <v>486</v>
      </c>
      <c r="B275">
        <v>51735</v>
      </c>
      <c r="C275">
        <v>5</v>
      </c>
      <c r="D275">
        <v>131423921</v>
      </c>
      <c r="E275">
        <v>131635236</v>
      </c>
      <c r="F275">
        <v>496</v>
      </c>
      <c r="G275">
        <v>38</v>
      </c>
      <c r="H275">
        <v>327627</v>
      </c>
      <c r="I275">
        <v>1</v>
      </c>
      <c r="J275">
        <v>6.7523</v>
      </c>
      <c r="K275" s="43">
        <v>7.2777E-12</v>
      </c>
    </row>
    <row r="276" spans="1:11" x14ac:dyDescent="0.3">
      <c r="A276" t="s">
        <v>486</v>
      </c>
      <c r="B276" t="s">
        <v>704</v>
      </c>
      <c r="C276">
        <v>5</v>
      </c>
      <c r="D276">
        <v>131527531</v>
      </c>
      <c r="E276">
        <v>131631008</v>
      </c>
      <c r="F276">
        <v>259</v>
      </c>
      <c r="G276">
        <v>25</v>
      </c>
      <c r="H276">
        <v>365601</v>
      </c>
      <c r="I276">
        <v>1</v>
      </c>
      <c r="J276">
        <v>6.1628999999999996</v>
      </c>
      <c r="K276" s="43">
        <v>3.5708000000000002E-10</v>
      </c>
    </row>
    <row r="277" spans="1:11" x14ac:dyDescent="0.3">
      <c r="A277" t="s">
        <v>486</v>
      </c>
      <c r="B277">
        <v>96459</v>
      </c>
      <c r="C277">
        <v>5</v>
      </c>
      <c r="D277">
        <v>131641714</v>
      </c>
      <c r="E277">
        <v>131797063</v>
      </c>
      <c r="F277">
        <v>355</v>
      </c>
      <c r="G277">
        <v>35</v>
      </c>
      <c r="H277">
        <v>327627</v>
      </c>
      <c r="I277">
        <v>1</v>
      </c>
      <c r="J277">
        <v>5.6456</v>
      </c>
      <c r="K277" s="43">
        <v>8.2289E-9</v>
      </c>
    </row>
    <row r="278" spans="1:11" x14ac:dyDescent="0.3">
      <c r="A278" t="s">
        <v>486</v>
      </c>
      <c r="B278" t="s">
        <v>706</v>
      </c>
      <c r="C278">
        <v>5</v>
      </c>
      <c r="D278">
        <v>131746328</v>
      </c>
      <c r="E278">
        <v>131811736</v>
      </c>
      <c r="F278">
        <v>179</v>
      </c>
      <c r="G278">
        <v>17</v>
      </c>
      <c r="H278">
        <v>366289</v>
      </c>
      <c r="I278">
        <v>1</v>
      </c>
      <c r="J278">
        <v>5.5875000000000004</v>
      </c>
      <c r="K278" s="43">
        <v>1.1520999999999999E-8</v>
      </c>
    </row>
    <row r="279" spans="1:11" x14ac:dyDescent="0.3">
      <c r="A279" t="s">
        <v>486</v>
      </c>
      <c r="B279">
        <v>728637</v>
      </c>
      <c r="C279">
        <v>5</v>
      </c>
      <c r="D279">
        <v>131806990</v>
      </c>
      <c r="E279">
        <v>131945698</v>
      </c>
      <c r="F279">
        <v>393</v>
      </c>
      <c r="G279">
        <v>39</v>
      </c>
      <c r="H279">
        <v>327627</v>
      </c>
      <c r="I279">
        <v>1</v>
      </c>
      <c r="J279">
        <v>5.2126999999999999</v>
      </c>
      <c r="K279" s="43">
        <v>9.3048E-8</v>
      </c>
    </row>
    <row r="280" spans="1:11" x14ac:dyDescent="0.3">
      <c r="A280" t="s">
        <v>486</v>
      </c>
      <c r="B280">
        <v>23305</v>
      </c>
      <c r="C280">
        <v>5</v>
      </c>
      <c r="D280">
        <v>131949973</v>
      </c>
      <c r="E280">
        <v>132012068</v>
      </c>
      <c r="F280">
        <v>173</v>
      </c>
      <c r="G280">
        <v>35</v>
      </c>
      <c r="H280">
        <v>327627</v>
      </c>
      <c r="I280">
        <v>1</v>
      </c>
      <c r="J280">
        <v>6.1093999999999999</v>
      </c>
      <c r="K280" s="43">
        <v>5.0000000000000003E-10</v>
      </c>
    </row>
    <row r="281" spans="1:11" x14ac:dyDescent="0.3">
      <c r="A281" t="s">
        <v>486</v>
      </c>
      <c r="B281">
        <v>1437</v>
      </c>
      <c r="C281">
        <v>5</v>
      </c>
      <c r="D281">
        <v>132073792</v>
      </c>
      <c r="E281">
        <v>132076170</v>
      </c>
      <c r="F281">
        <v>7</v>
      </c>
      <c r="G281">
        <v>4</v>
      </c>
      <c r="H281">
        <v>327627</v>
      </c>
      <c r="I281">
        <v>1</v>
      </c>
      <c r="J281">
        <v>6.7694000000000001</v>
      </c>
      <c r="K281" s="43">
        <v>6.4652999999999999E-12</v>
      </c>
    </row>
    <row r="282" spans="1:11" x14ac:dyDescent="0.3">
      <c r="A282" t="s">
        <v>486</v>
      </c>
      <c r="B282">
        <v>8974</v>
      </c>
      <c r="C282">
        <v>5</v>
      </c>
      <c r="D282">
        <v>132192009</v>
      </c>
      <c r="E282">
        <v>132227863</v>
      </c>
      <c r="F282">
        <v>126</v>
      </c>
      <c r="G282">
        <v>33</v>
      </c>
      <c r="H282">
        <v>327627</v>
      </c>
      <c r="I282">
        <v>1</v>
      </c>
      <c r="J282">
        <v>6.1093999999999999</v>
      </c>
      <c r="K282" s="43">
        <v>5.0000000000000003E-10</v>
      </c>
    </row>
    <row r="283" spans="1:11" x14ac:dyDescent="0.3">
      <c r="A283" t="s">
        <v>486</v>
      </c>
      <c r="B283">
        <v>8572</v>
      </c>
      <c r="C283">
        <v>5</v>
      </c>
      <c r="D283">
        <v>132257658</v>
      </c>
      <c r="E283">
        <v>132273454</v>
      </c>
      <c r="F283">
        <v>67</v>
      </c>
      <c r="G283">
        <v>16</v>
      </c>
      <c r="H283">
        <v>327627</v>
      </c>
      <c r="I283">
        <v>1</v>
      </c>
      <c r="J283">
        <v>6.0972999999999997</v>
      </c>
      <c r="K283" s="43">
        <v>5.3941E-10</v>
      </c>
    </row>
    <row r="284" spans="1:11" x14ac:dyDescent="0.3">
      <c r="A284" t="s">
        <v>486</v>
      </c>
      <c r="B284">
        <v>6583</v>
      </c>
      <c r="C284">
        <v>5</v>
      </c>
      <c r="D284">
        <v>132294384</v>
      </c>
      <c r="E284">
        <v>132344206</v>
      </c>
      <c r="F284">
        <v>209</v>
      </c>
      <c r="G284">
        <v>28</v>
      </c>
      <c r="H284">
        <v>327627</v>
      </c>
      <c r="I284">
        <v>1</v>
      </c>
      <c r="J284">
        <v>5.1363000000000003</v>
      </c>
      <c r="K284" s="43">
        <v>1.4007000000000001E-7</v>
      </c>
    </row>
    <row r="285" spans="1:11" x14ac:dyDescent="0.3">
      <c r="A285" t="s">
        <v>486</v>
      </c>
      <c r="B285">
        <v>6584</v>
      </c>
      <c r="C285">
        <v>5</v>
      </c>
      <c r="D285">
        <v>132369704</v>
      </c>
      <c r="E285">
        <v>132395614</v>
      </c>
      <c r="F285">
        <v>135</v>
      </c>
      <c r="G285">
        <v>21</v>
      </c>
      <c r="H285">
        <v>327627</v>
      </c>
      <c r="I285">
        <v>1</v>
      </c>
      <c r="J285">
        <v>5.5553999999999997</v>
      </c>
      <c r="K285" s="43">
        <v>1.3850999999999999E-8</v>
      </c>
    </row>
    <row r="286" spans="1:11" x14ac:dyDescent="0.3">
      <c r="A286" t="s">
        <v>486</v>
      </c>
      <c r="B286">
        <v>3596</v>
      </c>
      <c r="C286">
        <v>5</v>
      </c>
      <c r="D286">
        <v>132658173</v>
      </c>
      <c r="E286">
        <v>132661109</v>
      </c>
      <c r="F286">
        <v>9</v>
      </c>
      <c r="G286">
        <v>3</v>
      </c>
      <c r="H286">
        <v>327627</v>
      </c>
      <c r="I286">
        <v>1</v>
      </c>
      <c r="J286">
        <v>5.9725000000000001</v>
      </c>
      <c r="K286" s="43">
        <v>1.1683E-9</v>
      </c>
    </row>
    <row r="287" spans="1:11" x14ac:dyDescent="0.3">
      <c r="A287" t="s">
        <v>486</v>
      </c>
      <c r="B287">
        <v>645121</v>
      </c>
      <c r="C287">
        <v>5</v>
      </c>
      <c r="D287">
        <v>132747411</v>
      </c>
      <c r="E287">
        <v>132756255</v>
      </c>
      <c r="F287">
        <v>14</v>
      </c>
      <c r="G287">
        <v>5</v>
      </c>
      <c r="H287">
        <v>327627</v>
      </c>
      <c r="I287">
        <v>1</v>
      </c>
      <c r="J287">
        <v>5.4901999999999997</v>
      </c>
      <c r="K287" s="43">
        <v>2.0068999999999999E-8</v>
      </c>
    </row>
    <row r="288" spans="1:11" x14ac:dyDescent="0.3">
      <c r="A288" t="s">
        <v>486</v>
      </c>
      <c r="B288">
        <v>134548</v>
      </c>
      <c r="C288">
        <v>5</v>
      </c>
      <c r="D288">
        <v>132813324</v>
      </c>
      <c r="E288">
        <v>132816797</v>
      </c>
      <c r="F288">
        <v>7</v>
      </c>
      <c r="G288">
        <v>3</v>
      </c>
      <c r="H288">
        <v>327627</v>
      </c>
      <c r="I288">
        <v>1</v>
      </c>
      <c r="J288">
        <v>5.0338000000000003</v>
      </c>
      <c r="K288" s="43">
        <v>2.4046000000000002E-7</v>
      </c>
    </row>
    <row r="289" spans="1:11" x14ac:dyDescent="0.3">
      <c r="A289" t="s">
        <v>486</v>
      </c>
      <c r="B289" t="s">
        <v>774</v>
      </c>
      <c r="C289">
        <v>6</v>
      </c>
      <c r="D289">
        <v>391739</v>
      </c>
      <c r="E289">
        <v>411447</v>
      </c>
      <c r="F289">
        <v>63</v>
      </c>
      <c r="G289">
        <v>13</v>
      </c>
      <c r="H289">
        <v>365711</v>
      </c>
      <c r="I289">
        <v>1</v>
      </c>
      <c r="J289">
        <v>5.6772</v>
      </c>
      <c r="K289" s="43">
        <v>6.8452000000000003E-9</v>
      </c>
    </row>
    <row r="290" spans="1:11" x14ac:dyDescent="0.3">
      <c r="A290" t="s">
        <v>486</v>
      </c>
      <c r="B290">
        <v>7746</v>
      </c>
      <c r="C290">
        <v>6</v>
      </c>
      <c r="D290">
        <v>28212665</v>
      </c>
      <c r="E290">
        <v>28233487</v>
      </c>
      <c r="F290">
        <v>91</v>
      </c>
      <c r="G290">
        <v>26</v>
      </c>
      <c r="H290">
        <v>327627</v>
      </c>
      <c r="I290">
        <v>1</v>
      </c>
      <c r="J290">
        <v>4.9435000000000002</v>
      </c>
      <c r="K290" s="43">
        <v>3.8374000000000002E-7</v>
      </c>
    </row>
    <row r="291" spans="1:11" x14ac:dyDescent="0.3">
      <c r="A291" t="s">
        <v>486</v>
      </c>
      <c r="B291">
        <v>282890</v>
      </c>
      <c r="C291">
        <v>6</v>
      </c>
      <c r="D291">
        <v>28994785</v>
      </c>
      <c r="E291">
        <v>29005628</v>
      </c>
      <c r="F291">
        <v>41</v>
      </c>
      <c r="G291">
        <v>12</v>
      </c>
      <c r="H291">
        <v>327627</v>
      </c>
      <c r="I291">
        <v>1</v>
      </c>
      <c r="J291">
        <v>5.3422999999999998</v>
      </c>
      <c r="K291" s="43">
        <v>4.5884999999999997E-8</v>
      </c>
    </row>
    <row r="292" spans="1:11" x14ac:dyDescent="0.3">
      <c r="A292" t="s">
        <v>486</v>
      </c>
      <c r="B292">
        <v>442184</v>
      </c>
      <c r="C292">
        <v>6</v>
      </c>
      <c r="D292">
        <v>29086208</v>
      </c>
      <c r="E292">
        <v>29087313</v>
      </c>
      <c r="F292">
        <v>5</v>
      </c>
      <c r="G292">
        <v>3</v>
      </c>
      <c r="H292">
        <v>327627</v>
      </c>
      <c r="I292">
        <v>1</v>
      </c>
      <c r="J292">
        <v>5.0670999999999999</v>
      </c>
      <c r="K292" s="43">
        <v>2.0200999999999999E-7</v>
      </c>
    </row>
    <row r="293" spans="1:11" x14ac:dyDescent="0.3">
      <c r="A293" t="s">
        <v>486</v>
      </c>
      <c r="B293">
        <v>105375003</v>
      </c>
      <c r="C293">
        <v>6</v>
      </c>
      <c r="D293">
        <v>29108630</v>
      </c>
      <c r="E293">
        <v>29114417</v>
      </c>
      <c r="F293">
        <v>30</v>
      </c>
      <c r="G293">
        <v>11</v>
      </c>
      <c r="H293">
        <v>327627</v>
      </c>
      <c r="I293">
        <v>1</v>
      </c>
      <c r="J293">
        <v>5.7682000000000002</v>
      </c>
      <c r="K293" s="43">
        <v>4.0052000000000002E-9</v>
      </c>
    </row>
    <row r="294" spans="1:11" x14ac:dyDescent="0.3">
      <c r="A294" t="s">
        <v>486</v>
      </c>
      <c r="B294">
        <v>135656</v>
      </c>
      <c r="C294">
        <v>6</v>
      </c>
      <c r="D294">
        <v>30941000</v>
      </c>
      <c r="E294">
        <v>30954221</v>
      </c>
      <c r="F294">
        <v>42</v>
      </c>
      <c r="G294">
        <v>17</v>
      </c>
      <c r="H294">
        <v>327627</v>
      </c>
      <c r="I294">
        <v>1</v>
      </c>
      <c r="J294">
        <v>5.0358000000000001</v>
      </c>
      <c r="K294" s="43">
        <v>2.3795000000000001E-7</v>
      </c>
    </row>
    <row r="295" spans="1:11" x14ac:dyDescent="0.3">
      <c r="A295" t="s">
        <v>486</v>
      </c>
      <c r="B295">
        <v>170679</v>
      </c>
      <c r="C295">
        <v>6</v>
      </c>
      <c r="D295">
        <v>31114831</v>
      </c>
      <c r="E295">
        <v>31140092</v>
      </c>
      <c r="F295">
        <v>360</v>
      </c>
      <c r="G295">
        <v>35</v>
      </c>
      <c r="H295">
        <v>327627</v>
      </c>
      <c r="I295">
        <v>1</v>
      </c>
      <c r="J295">
        <v>5.6075999999999997</v>
      </c>
      <c r="K295" s="43">
        <v>1.0258999999999999E-8</v>
      </c>
    </row>
    <row r="296" spans="1:11" x14ac:dyDescent="0.3">
      <c r="A296" t="s">
        <v>486</v>
      </c>
      <c r="B296">
        <v>1041</v>
      </c>
      <c r="C296">
        <v>6</v>
      </c>
      <c r="D296">
        <v>31115088</v>
      </c>
      <c r="E296">
        <v>31120475</v>
      </c>
      <c r="F296">
        <v>90</v>
      </c>
      <c r="G296">
        <v>12</v>
      </c>
      <c r="H296">
        <v>327627</v>
      </c>
      <c r="I296">
        <v>1</v>
      </c>
      <c r="J296">
        <v>5.0685000000000002</v>
      </c>
      <c r="K296" s="43">
        <v>2.005E-7</v>
      </c>
    </row>
    <row r="297" spans="1:11" x14ac:dyDescent="0.3">
      <c r="A297" t="s">
        <v>486</v>
      </c>
      <c r="B297" t="s">
        <v>713</v>
      </c>
      <c r="C297">
        <v>6</v>
      </c>
      <c r="D297">
        <v>31321649</v>
      </c>
      <c r="E297">
        <v>31324965</v>
      </c>
      <c r="F297">
        <v>60</v>
      </c>
      <c r="G297">
        <v>17</v>
      </c>
      <c r="H297">
        <v>366574</v>
      </c>
      <c r="I297">
        <v>1</v>
      </c>
      <c r="J297">
        <v>5.0842000000000001</v>
      </c>
      <c r="K297" s="43">
        <v>1.8461999999999999E-7</v>
      </c>
    </row>
    <row r="298" spans="1:11" x14ac:dyDescent="0.3">
      <c r="A298" t="s">
        <v>486</v>
      </c>
      <c r="B298">
        <v>7919</v>
      </c>
      <c r="C298">
        <v>6</v>
      </c>
      <c r="D298">
        <v>31530219</v>
      </c>
      <c r="E298">
        <v>31542475</v>
      </c>
      <c r="F298">
        <v>91</v>
      </c>
      <c r="G298">
        <v>23</v>
      </c>
      <c r="H298">
        <v>327627</v>
      </c>
      <c r="I298">
        <v>1</v>
      </c>
      <c r="J298">
        <v>5.3258999999999999</v>
      </c>
      <c r="K298" s="43">
        <v>5.0232000000000003E-8</v>
      </c>
    </row>
    <row r="299" spans="1:11" x14ac:dyDescent="0.3">
      <c r="A299" t="s">
        <v>486</v>
      </c>
      <c r="B299">
        <v>7940</v>
      </c>
      <c r="C299">
        <v>6</v>
      </c>
      <c r="D299">
        <v>31586179</v>
      </c>
      <c r="E299">
        <v>31588909</v>
      </c>
      <c r="F299">
        <v>17</v>
      </c>
      <c r="G299">
        <v>11</v>
      </c>
      <c r="H299">
        <v>327627</v>
      </c>
      <c r="I299">
        <v>1</v>
      </c>
      <c r="J299">
        <v>5.2637</v>
      </c>
      <c r="K299" s="43">
        <v>7.0608000000000006E-8</v>
      </c>
    </row>
    <row r="300" spans="1:11" x14ac:dyDescent="0.3">
      <c r="A300" t="s">
        <v>486</v>
      </c>
      <c r="B300" t="s">
        <v>724</v>
      </c>
      <c r="C300">
        <v>6</v>
      </c>
      <c r="D300">
        <v>31847536</v>
      </c>
      <c r="E300">
        <v>31865464</v>
      </c>
      <c r="F300">
        <v>21</v>
      </c>
      <c r="G300">
        <v>9</v>
      </c>
      <c r="H300">
        <v>367596</v>
      </c>
      <c r="I300">
        <v>1</v>
      </c>
      <c r="J300">
        <v>5.3</v>
      </c>
      <c r="K300" s="43">
        <v>5.7896999999999999E-8</v>
      </c>
    </row>
    <row r="301" spans="1:11" x14ac:dyDescent="0.3">
      <c r="A301" t="s">
        <v>486</v>
      </c>
      <c r="B301">
        <v>717</v>
      </c>
      <c r="C301">
        <v>6</v>
      </c>
      <c r="D301">
        <v>31897785</v>
      </c>
      <c r="E301">
        <v>31945674</v>
      </c>
      <c r="F301">
        <v>174</v>
      </c>
      <c r="G301">
        <v>42</v>
      </c>
      <c r="H301">
        <v>327627</v>
      </c>
      <c r="I301">
        <v>1</v>
      </c>
      <c r="J301">
        <v>5.7685000000000004</v>
      </c>
      <c r="K301" s="43">
        <v>4.0000000000000002E-9</v>
      </c>
    </row>
    <row r="302" spans="1:11" x14ac:dyDescent="0.3">
      <c r="A302" t="s">
        <v>486</v>
      </c>
      <c r="B302">
        <v>629</v>
      </c>
      <c r="C302">
        <v>6</v>
      </c>
      <c r="D302">
        <v>31945944</v>
      </c>
      <c r="E302">
        <v>31952084</v>
      </c>
      <c r="F302">
        <v>30</v>
      </c>
      <c r="G302">
        <v>15</v>
      </c>
      <c r="H302">
        <v>327627</v>
      </c>
      <c r="I302">
        <v>1</v>
      </c>
      <c r="J302">
        <v>6.3700999999999999</v>
      </c>
      <c r="K302" s="43">
        <v>9.4436999999999999E-11</v>
      </c>
    </row>
    <row r="303" spans="1:11" x14ac:dyDescent="0.3">
      <c r="A303" t="s">
        <v>486</v>
      </c>
      <c r="B303">
        <v>7936</v>
      </c>
      <c r="C303">
        <v>6</v>
      </c>
      <c r="D303">
        <v>31952087</v>
      </c>
      <c r="E303">
        <v>31959087</v>
      </c>
      <c r="F303">
        <v>25</v>
      </c>
      <c r="G303">
        <v>12</v>
      </c>
      <c r="H303">
        <v>327627</v>
      </c>
      <c r="I303">
        <v>1</v>
      </c>
      <c r="J303">
        <v>6.06</v>
      </c>
      <c r="K303" s="43">
        <v>6.8060999999999999E-10</v>
      </c>
    </row>
    <row r="304" spans="1:11" x14ac:dyDescent="0.3">
      <c r="A304" t="s">
        <v>486</v>
      </c>
      <c r="B304">
        <v>8859</v>
      </c>
      <c r="C304">
        <v>6</v>
      </c>
      <c r="D304">
        <v>31971175</v>
      </c>
      <c r="E304">
        <v>31981446</v>
      </c>
      <c r="F304">
        <v>41</v>
      </c>
      <c r="G304">
        <v>16</v>
      </c>
      <c r="H304">
        <v>327627</v>
      </c>
      <c r="I304">
        <v>1</v>
      </c>
      <c r="J304">
        <v>5.5079000000000002</v>
      </c>
      <c r="K304" s="43">
        <v>1.8159999999999999E-8</v>
      </c>
    </row>
    <row r="305" spans="1:11" x14ac:dyDescent="0.3">
      <c r="A305" t="s">
        <v>486</v>
      </c>
      <c r="B305">
        <v>1589</v>
      </c>
      <c r="C305">
        <v>6</v>
      </c>
      <c r="D305">
        <v>32038316</v>
      </c>
      <c r="E305">
        <v>32041670</v>
      </c>
      <c r="F305">
        <v>30</v>
      </c>
      <c r="G305">
        <v>15</v>
      </c>
      <c r="H305">
        <v>327627</v>
      </c>
      <c r="I305">
        <v>1</v>
      </c>
      <c r="J305">
        <v>5.8872999999999998</v>
      </c>
      <c r="K305" s="43">
        <v>1.9632E-9</v>
      </c>
    </row>
    <row r="306" spans="1:11" x14ac:dyDescent="0.3">
      <c r="A306" t="s">
        <v>486</v>
      </c>
      <c r="B306">
        <v>7148</v>
      </c>
      <c r="C306">
        <v>6</v>
      </c>
      <c r="D306">
        <v>32041155</v>
      </c>
      <c r="E306">
        <v>32109374</v>
      </c>
      <c r="F306">
        <v>261</v>
      </c>
      <c r="G306">
        <v>49</v>
      </c>
      <c r="H306">
        <v>327627</v>
      </c>
      <c r="I306">
        <v>1</v>
      </c>
      <c r="J306">
        <v>6.7020999999999997</v>
      </c>
      <c r="K306" s="43">
        <v>1.0269E-11</v>
      </c>
    </row>
    <row r="307" spans="1:11" x14ac:dyDescent="0.3">
      <c r="A307" t="s">
        <v>486</v>
      </c>
      <c r="B307">
        <v>1388</v>
      </c>
      <c r="C307">
        <v>6</v>
      </c>
      <c r="D307">
        <v>32115268</v>
      </c>
      <c r="E307">
        <v>32128240</v>
      </c>
      <c r="F307">
        <v>37</v>
      </c>
      <c r="G307">
        <v>20</v>
      </c>
      <c r="H307">
        <v>327627</v>
      </c>
      <c r="I307">
        <v>1</v>
      </c>
      <c r="J307">
        <v>6.8956999999999997</v>
      </c>
      <c r="K307" s="43">
        <v>2.6794000000000001E-12</v>
      </c>
    </row>
    <row r="308" spans="1:11" x14ac:dyDescent="0.3">
      <c r="A308" t="s">
        <v>486</v>
      </c>
      <c r="B308">
        <v>9374</v>
      </c>
      <c r="C308">
        <v>6</v>
      </c>
      <c r="D308">
        <v>32153452</v>
      </c>
      <c r="E308">
        <v>32163681</v>
      </c>
      <c r="F308">
        <v>32</v>
      </c>
      <c r="G308">
        <v>16</v>
      </c>
      <c r="H308">
        <v>327627</v>
      </c>
      <c r="I308">
        <v>1</v>
      </c>
      <c r="J308">
        <v>5.6040999999999999</v>
      </c>
      <c r="K308" s="43">
        <v>1.047E-8</v>
      </c>
    </row>
    <row r="309" spans="1:11" x14ac:dyDescent="0.3">
      <c r="A309" t="s">
        <v>486</v>
      </c>
      <c r="B309">
        <v>177</v>
      </c>
      <c r="C309">
        <v>6</v>
      </c>
      <c r="D309">
        <v>32180968</v>
      </c>
      <c r="E309">
        <v>32184322</v>
      </c>
      <c r="F309">
        <v>20</v>
      </c>
      <c r="G309">
        <v>11</v>
      </c>
      <c r="H309">
        <v>327627</v>
      </c>
      <c r="I309">
        <v>1</v>
      </c>
      <c r="J309">
        <v>5.7298999999999998</v>
      </c>
      <c r="K309" s="43">
        <v>5.0242000000000001E-9</v>
      </c>
    </row>
    <row r="310" spans="1:11" x14ac:dyDescent="0.3">
      <c r="A310" t="s">
        <v>486</v>
      </c>
      <c r="B310">
        <v>4855</v>
      </c>
      <c r="C310">
        <v>6</v>
      </c>
      <c r="D310">
        <v>32194843</v>
      </c>
      <c r="E310">
        <v>32224067</v>
      </c>
      <c r="F310">
        <v>176</v>
      </c>
      <c r="G310">
        <v>40</v>
      </c>
      <c r="H310">
        <v>327627</v>
      </c>
      <c r="I310">
        <v>1</v>
      </c>
      <c r="J310">
        <v>5.2843</v>
      </c>
      <c r="K310" s="43">
        <v>6.3096999999999999E-8</v>
      </c>
    </row>
    <row r="311" spans="1:11" x14ac:dyDescent="0.3">
      <c r="A311" t="s">
        <v>486</v>
      </c>
      <c r="B311">
        <v>101929163</v>
      </c>
      <c r="C311">
        <v>6</v>
      </c>
      <c r="D311">
        <v>32255717</v>
      </c>
      <c r="E311">
        <v>32407822</v>
      </c>
      <c r="F311">
        <v>1913</v>
      </c>
      <c r="G311">
        <v>45</v>
      </c>
      <c r="H311">
        <v>327627</v>
      </c>
      <c r="I311">
        <v>1</v>
      </c>
      <c r="J311">
        <v>8.2006999999999994</v>
      </c>
      <c r="K311" s="43">
        <v>1.1951999999999999E-16</v>
      </c>
    </row>
    <row r="312" spans="1:11" x14ac:dyDescent="0.3">
      <c r="A312" t="s">
        <v>486</v>
      </c>
      <c r="B312">
        <v>10665</v>
      </c>
      <c r="C312">
        <v>6</v>
      </c>
      <c r="D312">
        <v>32288541</v>
      </c>
      <c r="E312">
        <v>32372114</v>
      </c>
      <c r="F312">
        <v>840</v>
      </c>
      <c r="G312">
        <v>28</v>
      </c>
      <c r="H312">
        <v>327627</v>
      </c>
      <c r="I312">
        <v>1</v>
      </c>
      <c r="J312">
        <v>6.3261000000000003</v>
      </c>
      <c r="K312" s="43">
        <v>1.2569999999999999E-10</v>
      </c>
    </row>
    <row r="313" spans="1:11" x14ac:dyDescent="0.3">
      <c r="A313" t="s">
        <v>486</v>
      </c>
      <c r="B313">
        <v>3122</v>
      </c>
      <c r="C313">
        <v>6</v>
      </c>
      <c r="D313">
        <v>32439842</v>
      </c>
      <c r="E313">
        <v>32445046</v>
      </c>
      <c r="F313">
        <v>71</v>
      </c>
      <c r="G313">
        <v>14</v>
      </c>
      <c r="H313">
        <v>327627</v>
      </c>
      <c r="I313">
        <v>1</v>
      </c>
      <c r="J313">
        <v>8.0988000000000007</v>
      </c>
      <c r="K313" s="43">
        <v>2.7756000000000002E-16</v>
      </c>
    </row>
    <row r="314" spans="1:11" x14ac:dyDescent="0.3">
      <c r="A314" t="s">
        <v>486</v>
      </c>
      <c r="B314" t="s">
        <v>729</v>
      </c>
      <c r="C314">
        <v>6</v>
      </c>
      <c r="D314">
        <v>32546546</v>
      </c>
      <c r="E314">
        <v>32557625</v>
      </c>
      <c r="F314">
        <v>5</v>
      </c>
      <c r="G314">
        <v>2</v>
      </c>
      <c r="H314">
        <v>364829</v>
      </c>
      <c r="I314">
        <v>1</v>
      </c>
      <c r="J314">
        <v>6.3890000000000002</v>
      </c>
      <c r="K314" s="43">
        <v>8.3511E-11</v>
      </c>
    </row>
    <row r="315" spans="1:11" x14ac:dyDescent="0.3">
      <c r="A315" t="s">
        <v>486</v>
      </c>
      <c r="B315" t="s">
        <v>730</v>
      </c>
      <c r="C315">
        <v>6</v>
      </c>
      <c r="D315">
        <v>32595956</v>
      </c>
      <c r="E315">
        <v>32614839</v>
      </c>
      <c r="F315">
        <v>3</v>
      </c>
      <c r="G315">
        <v>1</v>
      </c>
      <c r="H315">
        <v>359797</v>
      </c>
      <c r="I315">
        <v>1</v>
      </c>
      <c r="J315">
        <v>5.6276999999999999</v>
      </c>
      <c r="K315" s="43">
        <v>9.1333999999999999E-9</v>
      </c>
    </row>
    <row r="316" spans="1:11" x14ac:dyDescent="0.3">
      <c r="A316" t="s">
        <v>486</v>
      </c>
      <c r="B316" t="s">
        <v>731</v>
      </c>
      <c r="C316">
        <v>6</v>
      </c>
      <c r="D316">
        <v>32627244</v>
      </c>
      <c r="E316">
        <v>32636160</v>
      </c>
      <c r="F316">
        <v>39</v>
      </c>
      <c r="G316">
        <v>7</v>
      </c>
      <c r="H316">
        <v>365002</v>
      </c>
      <c r="I316">
        <v>1</v>
      </c>
      <c r="J316">
        <v>7.5442</v>
      </c>
      <c r="K316" s="43">
        <v>2.2759999999999999E-14</v>
      </c>
    </row>
    <row r="317" spans="1:11" x14ac:dyDescent="0.3">
      <c r="A317" t="s">
        <v>486</v>
      </c>
      <c r="B317">
        <v>3117</v>
      </c>
      <c r="C317">
        <v>6</v>
      </c>
      <c r="D317">
        <v>32637396</v>
      </c>
      <c r="E317">
        <v>32654774</v>
      </c>
      <c r="F317">
        <v>143</v>
      </c>
      <c r="G317">
        <v>11</v>
      </c>
      <c r="H317">
        <v>327627</v>
      </c>
      <c r="I317">
        <v>1</v>
      </c>
      <c r="J317">
        <v>6.1093999999999999</v>
      </c>
      <c r="K317" s="43">
        <v>5.0000000000000003E-10</v>
      </c>
    </row>
    <row r="318" spans="1:11" x14ac:dyDescent="0.3">
      <c r="A318" t="s">
        <v>486</v>
      </c>
      <c r="B318">
        <v>3119</v>
      </c>
      <c r="C318">
        <v>6</v>
      </c>
      <c r="D318">
        <v>32659464</v>
      </c>
      <c r="E318">
        <v>32666689</v>
      </c>
      <c r="F318">
        <v>108</v>
      </c>
      <c r="G318">
        <v>14</v>
      </c>
      <c r="H318">
        <v>327627</v>
      </c>
      <c r="I318">
        <v>1</v>
      </c>
      <c r="J318">
        <v>6.6844000000000001</v>
      </c>
      <c r="K318" s="43">
        <v>1.1596E-11</v>
      </c>
    </row>
    <row r="319" spans="1:11" x14ac:dyDescent="0.3">
      <c r="A319" t="s">
        <v>486</v>
      </c>
      <c r="B319">
        <v>3111</v>
      </c>
      <c r="C319">
        <v>6</v>
      </c>
      <c r="D319">
        <v>33004182</v>
      </c>
      <c r="E319">
        <v>33009612</v>
      </c>
      <c r="F319">
        <v>58</v>
      </c>
      <c r="G319">
        <v>19</v>
      </c>
      <c r="H319">
        <v>327627</v>
      </c>
      <c r="I319">
        <v>1</v>
      </c>
      <c r="J319">
        <v>6.4100999999999999</v>
      </c>
      <c r="K319" s="43">
        <v>7.2692999999999997E-11</v>
      </c>
    </row>
    <row r="320" spans="1:11" x14ac:dyDescent="0.3">
      <c r="A320" t="s">
        <v>486</v>
      </c>
      <c r="B320">
        <v>9277</v>
      </c>
      <c r="C320">
        <v>6</v>
      </c>
      <c r="D320">
        <v>33279103</v>
      </c>
      <c r="E320">
        <v>33289527</v>
      </c>
      <c r="F320">
        <v>44</v>
      </c>
      <c r="G320">
        <v>17</v>
      </c>
      <c r="H320">
        <v>327627</v>
      </c>
      <c r="I320">
        <v>1</v>
      </c>
      <c r="J320">
        <v>5.0769000000000002</v>
      </c>
      <c r="K320" s="43">
        <v>1.9180000000000001E-7</v>
      </c>
    </row>
    <row r="321" spans="1:11" x14ac:dyDescent="0.3">
      <c r="A321" t="s">
        <v>486</v>
      </c>
      <c r="B321">
        <v>10471</v>
      </c>
      <c r="C321">
        <v>6</v>
      </c>
      <c r="D321">
        <v>33289597</v>
      </c>
      <c r="E321">
        <v>33290934</v>
      </c>
      <c r="F321">
        <v>3</v>
      </c>
      <c r="G321">
        <v>2</v>
      </c>
      <c r="H321">
        <v>327627</v>
      </c>
      <c r="I321">
        <v>1</v>
      </c>
      <c r="J321">
        <v>5.5382999999999996</v>
      </c>
      <c r="K321" s="43">
        <v>1.5271999999999999E-8</v>
      </c>
    </row>
    <row r="322" spans="1:11" x14ac:dyDescent="0.3">
      <c r="A322" t="s">
        <v>486</v>
      </c>
      <c r="B322">
        <v>9278</v>
      </c>
      <c r="C322">
        <v>6</v>
      </c>
      <c r="D322">
        <v>33314405</v>
      </c>
      <c r="E322">
        <v>33317942</v>
      </c>
      <c r="F322">
        <v>8</v>
      </c>
      <c r="G322">
        <v>5</v>
      </c>
      <c r="H322">
        <v>327627</v>
      </c>
      <c r="I322">
        <v>1</v>
      </c>
      <c r="J322">
        <v>5.1249000000000002</v>
      </c>
      <c r="K322" s="43">
        <v>1.4882000000000001E-7</v>
      </c>
    </row>
    <row r="323" spans="1:11" x14ac:dyDescent="0.3">
      <c r="A323" t="s">
        <v>486</v>
      </c>
      <c r="B323">
        <v>3710</v>
      </c>
      <c r="C323">
        <v>6</v>
      </c>
      <c r="D323">
        <v>33621379</v>
      </c>
      <c r="E323">
        <v>33696574</v>
      </c>
      <c r="F323">
        <v>402</v>
      </c>
      <c r="G323">
        <v>55</v>
      </c>
      <c r="H323">
        <v>327627</v>
      </c>
      <c r="I323">
        <v>1</v>
      </c>
      <c r="J323">
        <v>6.1017999999999999</v>
      </c>
      <c r="K323" s="43">
        <v>5.2425000000000002E-10</v>
      </c>
    </row>
    <row r="324" spans="1:11" x14ac:dyDescent="0.3">
      <c r="A324" t="s">
        <v>486</v>
      </c>
      <c r="B324">
        <v>84300</v>
      </c>
      <c r="C324">
        <v>6</v>
      </c>
      <c r="D324">
        <v>33696761</v>
      </c>
      <c r="E324">
        <v>33711751</v>
      </c>
      <c r="F324">
        <v>75</v>
      </c>
      <c r="G324">
        <v>11</v>
      </c>
      <c r="H324">
        <v>327627</v>
      </c>
      <c r="I324">
        <v>1</v>
      </c>
      <c r="J324">
        <v>5.5819999999999999</v>
      </c>
      <c r="K324" s="43">
        <v>1.1889E-8</v>
      </c>
    </row>
    <row r="325" spans="1:11" x14ac:dyDescent="0.3">
      <c r="A325" t="s">
        <v>486</v>
      </c>
      <c r="B325">
        <v>117283</v>
      </c>
      <c r="C325">
        <v>6</v>
      </c>
      <c r="D325">
        <v>33721637</v>
      </c>
      <c r="E325">
        <v>33746985</v>
      </c>
      <c r="F325">
        <v>131</v>
      </c>
      <c r="G325">
        <v>25</v>
      </c>
      <c r="H325">
        <v>327627</v>
      </c>
      <c r="I325">
        <v>1</v>
      </c>
      <c r="J325">
        <v>5.6562999999999999</v>
      </c>
      <c r="K325" s="43">
        <v>7.7356999999999992E-9</v>
      </c>
    </row>
    <row r="326" spans="1:11" x14ac:dyDescent="0.3">
      <c r="A326" t="s">
        <v>486</v>
      </c>
      <c r="B326">
        <v>60468</v>
      </c>
      <c r="C326">
        <v>6</v>
      </c>
      <c r="D326">
        <v>89926528</v>
      </c>
      <c r="E326">
        <v>90296908</v>
      </c>
      <c r="F326">
        <v>1263</v>
      </c>
      <c r="G326">
        <v>132</v>
      </c>
      <c r="H326">
        <v>327627</v>
      </c>
      <c r="I326">
        <v>1</v>
      </c>
      <c r="J326">
        <v>5.5518000000000001</v>
      </c>
      <c r="K326" s="43">
        <v>1.4136E-8</v>
      </c>
    </row>
    <row r="327" spans="1:11" x14ac:dyDescent="0.3">
      <c r="A327" t="s">
        <v>486</v>
      </c>
      <c r="B327" t="s">
        <v>734</v>
      </c>
      <c r="C327">
        <v>6</v>
      </c>
      <c r="D327">
        <v>90636248</v>
      </c>
      <c r="E327">
        <v>91006627</v>
      </c>
      <c r="F327">
        <v>616</v>
      </c>
      <c r="G327">
        <v>81</v>
      </c>
      <c r="H327">
        <v>365059</v>
      </c>
      <c r="I327">
        <v>1</v>
      </c>
      <c r="J327">
        <v>7.0114999999999998</v>
      </c>
      <c r="K327" s="43">
        <v>1.1792000000000001E-12</v>
      </c>
    </row>
    <row r="328" spans="1:11" x14ac:dyDescent="0.3">
      <c r="A328" t="s">
        <v>486</v>
      </c>
      <c r="B328">
        <v>4982</v>
      </c>
      <c r="C328">
        <v>8</v>
      </c>
      <c r="D328">
        <v>118923557</v>
      </c>
      <c r="E328">
        <v>118952144</v>
      </c>
      <c r="F328">
        <v>140</v>
      </c>
      <c r="G328">
        <v>25</v>
      </c>
      <c r="H328">
        <v>327627</v>
      </c>
      <c r="I328">
        <v>1</v>
      </c>
      <c r="J328">
        <v>5.5704000000000002</v>
      </c>
      <c r="K328" s="43">
        <v>1.2708E-8</v>
      </c>
    </row>
    <row r="329" spans="1:11" x14ac:dyDescent="0.3">
      <c r="A329" t="s">
        <v>486</v>
      </c>
      <c r="B329">
        <v>10584</v>
      </c>
      <c r="C329">
        <v>8</v>
      </c>
      <c r="D329">
        <v>118952240</v>
      </c>
      <c r="E329">
        <v>119108455</v>
      </c>
      <c r="F329">
        <v>857</v>
      </c>
      <c r="G329">
        <v>37</v>
      </c>
      <c r="H329">
        <v>327627</v>
      </c>
      <c r="I329">
        <v>1</v>
      </c>
      <c r="J329">
        <v>5.1718999999999999</v>
      </c>
      <c r="K329" s="43">
        <v>1.1588E-7</v>
      </c>
    </row>
    <row r="330" spans="1:11" x14ac:dyDescent="0.3">
      <c r="A330" t="s">
        <v>486</v>
      </c>
      <c r="B330">
        <v>90865</v>
      </c>
      <c r="C330">
        <v>9</v>
      </c>
      <c r="D330">
        <v>6215149</v>
      </c>
      <c r="E330">
        <v>6257983</v>
      </c>
      <c r="F330">
        <v>159</v>
      </c>
      <c r="G330">
        <v>26</v>
      </c>
      <c r="H330">
        <v>327627</v>
      </c>
      <c r="I330">
        <v>1</v>
      </c>
      <c r="J330">
        <v>6.1093999999999999</v>
      </c>
      <c r="K330" s="43">
        <v>5.0000000000000003E-10</v>
      </c>
    </row>
    <row r="331" spans="1:11" x14ac:dyDescent="0.3">
      <c r="A331" t="s">
        <v>486</v>
      </c>
      <c r="B331" t="s">
        <v>735</v>
      </c>
      <c r="C331">
        <v>9</v>
      </c>
      <c r="D331">
        <v>6215805</v>
      </c>
      <c r="E331">
        <v>6257983</v>
      </c>
      <c r="F331">
        <v>127</v>
      </c>
      <c r="G331">
        <v>17</v>
      </c>
      <c r="H331">
        <v>364693</v>
      </c>
      <c r="I331">
        <v>1</v>
      </c>
      <c r="J331">
        <v>6.4528999999999996</v>
      </c>
      <c r="K331" s="43">
        <v>5.4850000000000003E-11</v>
      </c>
    </row>
    <row r="332" spans="1:11" x14ac:dyDescent="0.3">
      <c r="A332" t="s">
        <v>486</v>
      </c>
      <c r="B332">
        <v>89882</v>
      </c>
      <c r="C332">
        <v>9</v>
      </c>
      <c r="D332">
        <v>6328349</v>
      </c>
      <c r="E332">
        <v>6331900</v>
      </c>
      <c r="F332">
        <v>19</v>
      </c>
      <c r="G332">
        <v>10</v>
      </c>
      <c r="H332">
        <v>327627</v>
      </c>
      <c r="I332">
        <v>1</v>
      </c>
      <c r="J332">
        <v>7.7949999999999999</v>
      </c>
      <c r="K332" s="43">
        <v>3.2196000000000001E-15</v>
      </c>
    </row>
    <row r="333" spans="1:11" x14ac:dyDescent="0.3">
      <c r="A333" t="s">
        <v>486</v>
      </c>
      <c r="B333" t="s">
        <v>736</v>
      </c>
      <c r="C333">
        <v>9</v>
      </c>
      <c r="D333">
        <v>6328349</v>
      </c>
      <c r="E333">
        <v>6331900</v>
      </c>
      <c r="F333">
        <v>9</v>
      </c>
      <c r="G333">
        <v>3</v>
      </c>
      <c r="H333">
        <v>365986</v>
      </c>
      <c r="I333">
        <v>1</v>
      </c>
      <c r="J333">
        <v>5.5715000000000003</v>
      </c>
      <c r="K333" s="43">
        <v>1.2627E-8</v>
      </c>
    </row>
    <row r="334" spans="1:11" x14ac:dyDescent="0.3">
      <c r="A334" t="s">
        <v>486</v>
      </c>
      <c r="B334">
        <v>115426</v>
      </c>
      <c r="C334">
        <v>9</v>
      </c>
      <c r="D334">
        <v>6413148</v>
      </c>
      <c r="E334">
        <v>6507056</v>
      </c>
      <c r="F334">
        <v>364</v>
      </c>
      <c r="G334">
        <v>34</v>
      </c>
      <c r="H334">
        <v>327627</v>
      </c>
      <c r="I334">
        <v>1</v>
      </c>
      <c r="J334">
        <v>5.2030000000000003</v>
      </c>
      <c r="K334" s="43">
        <v>9.8030999999999999E-8</v>
      </c>
    </row>
    <row r="335" spans="1:11" x14ac:dyDescent="0.3">
      <c r="A335" t="s">
        <v>486</v>
      </c>
      <c r="B335" t="s">
        <v>775</v>
      </c>
      <c r="C335">
        <v>9</v>
      </c>
      <c r="D335">
        <v>6532464</v>
      </c>
      <c r="E335">
        <v>6645650</v>
      </c>
      <c r="F335">
        <v>384</v>
      </c>
      <c r="G335">
        <v>50</v>
      </c>
      <c r="H335">
        <v>363885</v>
      </c>
      <c r="I335">
        <v>1</v>
      </c>
      <c r="J335">
        <v>5.3094999999999999</v>
      </c>
      <c r="K335" s="43">
        <v>5.4965000000000003E-8</v>
      </c>
    </row>
    <row r="336" spans="1:11" x14ac:dyDescent="0.3">
      <c r="A336" t="s">
        <v>486</v>
      </c>
      <c r="B336">
        <v>2731</v>
      </c>
      <c r="C336">
        <v>9</v>
      </c>
      <c r="D336">
        <v>6532464</v>
      </c>
      <c r="E336">
        <v>6645692</v>
      </c>
      <c r="F336">
        <v>610</v>
      </c>
      <c r="G336">
        <v>70</v>
      </c>
      <c r="H336">
        <v>327627</v>
      </c>
      <c r="I336">
        <v>1</v>
      </c>
      <c r="J336">
        <v>7.4706999999999999</v>
      </c>
      <c r="K336" s="43">
        <v>3.9897000000000003E-14</v>
      </c>
    </row>
    <row r="337" spans="1:11" x14ac:dyDescent="0.3">
      <c r="A337" t="s">
        <v>486</v>
      </c>
      <c r="B337">
        <v>3559</v>
      </c>
      <c r="C337">
        <v>10</v>
      </c>
      <c r="D337">
        <v>6010694</v>
      </c>
      <c r="E337">
        <v>6062370</v>
      </c>
      <c r="F337">
        <v>307</v>
      </c>
      <c r="G337">
        <v>56</v>
      </c>
      <c r="H337">
        <v>327627</v>
      </c>
      <c r="I337">
        <v>1</v>
      </c>
      <c r="J337">
        <v>5.8423999999999996</v>
      </c>
      <c r="K337" s="43">
        <v>2.5723999999999999E-9</v>
      </c>
    </row>
    <row r="338" spans="1:11" x14ac:dyDescent="0.3">
      <c r="A338" t="s">
        <v>486</v>
      </c>
      <c r="B338">
        <v>2625</v>
      </c>
      <c r="C338">
        <v>10</v>
      </c>
      <c r="D338">
        <v>8045428</v>
      </c>
      <c r="E338">
        <v>8075201</v>
      </c>
      <c r="F338">
        <v>148</v>
      </c>
      <c r="G338">
        <v>32</v>
      </c>
      <c r="H338">
        <v>327627</v>
      </c>
      <c r="I338">
        <v>1</v>
      </c>
      <c r="J338">
        <v>6.1093999999999999</v>
      </c>
      <c r="K338" s="43">
        <v>5.0000000000000003E-10</v>
      </c>
    </row>
    <row r="339" spans="1:11" x14ac:dyDescent="0.3">
      <c r="A339" t="s">
        <v>486</v>
      </c>
      <c r="B339" t="s">
        <v>738</v>
      </c>
      <c r="C339">
        <v>10</v>
      </c>
      <c r="D339">
        <v>8095567</v>
      </c>
      <c r="E339">
        <v>8117161</v>
      </c>
      <c r="F339">
        <v>69</v>
      </c>
      <c r="G339">
        <v>10</v>
      </c>
      <c r="H339">
        <v>364436</v>
      </c>
      <c r="I339">
        <v>1</v>
      </c>
      <c r="J339">
        <v>5.6856</v>
      </c>
      <c r="K339" s="43">
        <v>6.5195999999999997E-9</v>
      </c>
    </row>
    <row r="340" spans="1:11" x14ac:dyDescent="0.3">
      <c r="A340" t="s">
        <v>486</v>
      </c>
      <c r="B340">
        <v>9415</v>
      </c>
      <c r="C340">
        <v>11</v>
      </c>
      <c r="D340">
        <v>61816203</v>
      </c>
      <c r="E340">
        <v>61867354</v>
      </c>
      <c r="F340">
        <v>199</v>
      </c>
      <c r="G340">
        <v>37</v>
      </c>
      <c r="H340">
        <v>327627</v>
      </c>
      <c r="I340">
        <v>1</v>
      </c>
      <c r="J340">
        <v>5.5804</v>
      </c>
      <c r="K340" s="43">
        <v>1.2E-8</v>
      </c>
    </row>
    <row r="341" spans="1:11" x14ac:dyDescent="0.3">
      <c r="A341" t="s">
        <v>486</v>
      </c>
      <c r="B341">
        <v>5869</v>
      </c>
      <c r="C341">
        <v>12</v>
      </c>
      <c r="D341">
        <v>55973913</v>
      </c>
      <c r="E341">
        <v>55996683</v>
      </c>
      <c r="F341">
        <v>68</v>
      </c>
      <c r="G341">
        <v>16</v>
      </c>
      <c r="H341">
        <v>327627</v>
      </c>
      <c r="I341">
        <v>1</v>
      </c>
      <c r="J341">
        <v>5.5129000000000001</v>
      </c>
      <c r="K341" s="43">
        <v>1.7643999999999999E-8</v>
      </c>
    </row>
    <row r="342" spans="1:11" x14ac:dyDescent="0.3">
      <c r="A342" t="s">
        <v>486</v>
      </c>
      <c r="B342">
        <v>6821</v>
      </c>
      <c r="C342">
        <v>12</v>
      </c>
      <c r="D342">
        <v>55997259</v>
      </c>
      <c r="E342">
        <v>56005525</v>
      </c>
      <c r="F342">
        <v>20</v>
      </c>
      <c r="G342">
        <v>13</v>
      </c>
      <c r="H342">
        <v>327627</v>
      </c>
      <c r="I342">
        <v>1</v>
      </c>
      <c r="J342">
        <v>4.9962999999999997</v>
      </c>
      <c r="K342" s="43">
        <v>2.9219000000000002E-7</v>
      </c>
    </row>
    <row r="343" spans="1:11" x14ac:dyDescent="0.3">
      <c r="A343" t="s">
        <v>486</v>
      </c>
      <c r="B343" t="s">
        <v>741</v>
      </c>
      <c r="C343">
        <v>12</v>
      </c>
      <c r="D343">
        <v>56367697</v>
      </c>
      <c r="E343">
        <v>56388490</v>
      </c>
      <c r="F343">
        <v>35</v>
      </c>
      <c r="G343">
        <v>5</v>
      </c>
      <c r="H343">
        <v>366369</v>
      </c>
      <c r="I343">
        <v>1</v>
      </c>
      <c r="J343">
        <v>5.3114999999999997</v>
      </c>
      <c r="K343" s="43">
        <v>5.4361E-8</v>
      </c>
    </row>
    <row r="344" spans="1:11" x14ac:dyDescent="0.3">
      <c r="A344" t="s">
        <v>486</v>
      </c>
      <c r="B344">
        <v>57511</v>
      </c>
      <c r="C344">
        <v>13</v>
      </c>
      <c r="D344">
        <v>39655627</v>
      </c>
      <c r="E344">
        <v>39791665</v>
      </c>
      <c r="F344">
        <v>476</v>
      </c>
      <c r="G344">
        <v>31</v>
      </c>
      <c r="H344">
        <v>327627</v>
      </c>
      <c r="I344">
        <v>1</v>
      </c>
      <c r="J344">
        <v>5.3285</v>
      </c>
      <c r="K344" s="43">
        <v>4.9520999999999997E-8</v>
      </c>
    </row>
    <row r="345" spans="1:11" x14ac:dyDescent="0.3">
      <c r="A345" t="s">
        <v>486</v>
      </c>
      <c r="B345">
        <v>23274</v>
      </c>
      <c r="C345">
        <v>16</v>
      </c>
      <c r="D345">
        <v>10944488</v>
      </c>
      <c r="E345">
        <v>11193278</v>
      </c>
      <c r="F345">
        <v>1019</v>
      </c>
      <c r="G345">
        <v>53</v>
      </c>
      <c r="H345">
        <v>327627</v>
      </c>
      <c r="I345">
        <v>1</v>
      </c>
      <c r="J345">
        <v>5.9844999999999997</v>
      </c>
      <c r="K345" s="43">
        <v>1.0850999999999999E-9</v>
      </c>
    </row>
    <row r="346" spans="1:11" x14ac:dyDescent="0.3">
      <c r="A346" t="s">
        <v>486</v>
      </c>
      <c r="B346" t="s">
        <v>776</v>
      </c>
      <c r="C346">
        <v>17</v>
      </c>
      <c r="D346">
        <v>4534197</v>
      </c>
      <c r="E346">
        <v>4545589</v>
      </c>
      <c r="F346">
        <v>24</v>
      </c>
      <c r="G346">
        <v>8</v>
      </c>
      <c r="H346">
        <v>363080</v>
      </c>
      <c r="I346">
        <v>1</v>
      </c>
      <c r="J346">
        <v>5.6989999999999998</v>
      </c>
      <c r="K346" s="43">
        <v>6.0265000000000002E-9</v>
      </c>
    </row>
    <row r="347" spans="1:11" x14ac:dyDescent="0.3">
      <c r="A347" t="s">
        <v>486</v>
      </c>
      <c r="B347">
        <v>246</v>
      </c>
      <c r="C347">
        <v>17</v>
      </c>
      <c r="D347">
        <v>4630919</v>
      </c>
      <c r="E347">
        <v>4641665</v>
      </c>
      <c r="F347">
        <v>54</v>
      </c>
      <c r="G347">
        <v>20</v>
      </c>
      <c r="H347">
        <v>327627</v>
      </c>
      <c r="I347">
        <v>1</v>
      </c>
      <c r="J347">
        <v>5.4614000000000003</v>
      </c>
      <c r="K347" s="43">
        <v>2.3625000000000001E-8</v>
      </c>
    </row>
    <row r="348" spans="1:11" x14ac:dyDescent="0.3">
      <c r="A348" t="s">
        <v>486</v>
      </c>
      <c r="B348">
        <v>94103</v>
      </c>
      <c r="C348">
        <v>17</v>
      </c>
      <c r="D348">
        <v>39921042</v>
      </c>
      <c r="E348">
        <v>39927631</v>
      </c>
      <c r="F348">
        <v>20</v>
      </c>
      <c r="G348">
        <v>11</v>
      </c>
      <c r="H348">
        <v>327627</v>
      </c>
      <c r="I348">
        <v>1</v>
      </c>
      <c r="J348">
        <v>4.9988999999999999</v>
      </c>
      <c r="K348" s="43">
        <v>2.8831999999999998E-7</v>
      </c>
    </row>
    <row r="349" spans="1:11" x14ac:dyDescent="0.3">
      <c r="A349" t="s">
        <v>486</v>
      </c>
      <c r="B349">
        <v>29785</v>
      </c>
      <c r="C349">
        <v>19</v>
      </c>
      <c r="D349">
        <v>41193207</v>
      </c>
      <c r="E349">
        <v>41207539</v>
      </c>
      <c r="F349">
        <v>53</v>
      </c>
      <c r="G349">
        <v>20</v>
      </c>
      <c r="H349">
        <v>327627</v>
      </c>
      <c r="I349">
        <v>1</v>
      </c>
      <c r="J349">
        <v>6.9634</v>
      </c>
      <c r="K349" s="43">
        <v>1.6604000000000001E-12</v>
      </c>
    </row>
    <row r="350" spans="1:11" x14ac:dyDescent="0.3">
      <c r="A350" t="s">
        <v>486</v>
      </c>
      <c r="B350">
        <v>3560</v>
      </c>
      <c r="C350">
        <v>22</v>
      </c>
      <c r="D350">
        <v>37125838</v>
      </c>
      <c r="E350">
        <v>37149922</v>
      </c>
      <c r="F350">
        <v>125</v>
      </c>
      <c r="G350">
        <v>34</v>
      </c>
      <c r="H350">
        <v>327627</v>
      </c>
      <c r="I350">
        <v>1</v>
      </c>
      <c r="J350">
        <v>6.3055000000000003</v>
      </c>
      <c r="K350" s="43">
        <v>1.4367000000000001E-10</v>
      </c>
    </row>
    <row r="351" spans="1:11" x14ac:dyDescent="0.3">
      <c r="A351" t="s">
        <v>788</v>
      </c>
      <c r="B351">
        <v>864</v>
      </c>
      <c r="C351">
        <v>1</v>
      </c>
      <c r="D351">
        <v>24899511</v>
      </c>
      <c r="E351">
        <v>24965157</v>
      </c>
      <c r="F351">
        <v>239</v>
      </c>
      <c r="G351">
        <v>67</v>
      </c>
      <c r="H351">
        <v>377277</v>
      </c>
      <c r="I351">
        <v>1</v>
      </c>
      <c r="J351">
        <v>5.4908999999999999</v>
      </c>
      <c r="K351" s="43">
        <v>2E-8</v>
      </c>
    </row>
    <row r="352" spans="1:11" x14ac:dyDescent="0.3">
      <c r="A352" t="s">
        <v>788</v>
      </c>
      <c r="B352">
        <v>79753</v>
      </c>
      <c r="C352">
        <v>1</v>
      </c>
      <c r="D352">
        <v>37534449</v>
      </c>
      <c r="E352">
        <v>37554344</v>
      </c>
      <c r="F352">
        <v>63</v>
      </c>
      <c r="G352">
        <v>21</v>
      </c>
      <c r="H352">
        <v>377277</v>
      </c>
      <c r="I352">
        <v>1</v>
      </c>
      <c r="J352">
        <v>5.0778999999999996</v>
      </c>
      <c r="K352" s="43">
        <v>1.9082000000000001E-7</v>
      </c>
    </row>
    <row r="353" spans="1:11" x14ac:dyDescent="0.3">
      <c r="A353" t="s">
        <v>788</v>
      </c>
      <c r="B353">
        <v>29889</v>
      </c>
      <c r="C353">
        <v>1</v>
      </c>
      <c r="D353">
        <v>37566812</v>
      </c>
      <c r="E353">
        <v>37595985</v>
      </c>
      <c r="F353">
        <v>111</v>
      </c>
      <c r="G353">
        <v>30</v>
      </c>
      <c r="H353">
        <v>377277</v>
      </c>
      <c r="I353">
        <v>1</v>
      </c>
      <c r="J353">
        <v>5.0964</v>
      </c>
      <c r="K353" s="43">
        <v>1.7310999999999999E-7</v>
      </c>
    </row>
    <row r="354" spans="1:11" x14ac:dyDescent="0.3">
      <c r="A354" t="s">
        <v>788</v>
      </c>
      <c r="B354" t="s">
        <v>777</v>
      </c>
      <c r="C354">
        <v>1</v>
      </c>
      <c r="D354">
        <v>167399877</v>
      </c>
      <c r="E354">
        <v>167487847</v>
      </c>
      <c r="F354">
        <v>248</v>
      </c>
      <c r="G354">
        <v>51</v>
      </c>
      <c r="H354">
        <v>394382</v>
      </c>
      <c r="I354">
        <v>1</v>
      </c>
      <c r="J354">
        <v>5.0515999999999996</v>
      </c>
      <c r="K354" s="43">
        <v>2.1904999999999999E-7</v>
      </c>
    </row>
    <row r="355" spans="1:11" x14ac:dyDescent="0.3">
      <c r="A355" t="s">
        <v>788</v>
      </c>
      <c r="B355">
        <v>3554</v>
      </c>
      <c r="C355">
        <v>2</v>
      </c>
      <c r="D355">
        <v>102069638</v>
      </c>
      <c r="E355">
        <v>102179874</v>
      </c>
      <c r="F355">
        <v>583</v>
      </c>
      <c r="G355">
        <v>61</v>
      </c>
      <c r="H355">
        <v>377277</v>
      </c>
      <c r="I355">
        <v>1</v>
      </c>
      <c r="J355">
        <v>7.8917999999999999</v>
      </c>
      <c r="K355" s="43">
        <v>1.4888000000000001E-15</v>
      </c>
    </row>
    <row r="356" spans="1:11" x14ac:dyDescent="0.3">
      <c r="A356" t="s">
        <v>788</v>
      </c>
      <c r="B356">
        <v>8808</v>
      </c>
      <c r="C356">
        <v>2</v>
      </c>
      <c r="D356">
        <v>102186157</v>
      </c>
      <c r="E356">
        <v>102240002</v>
      </c>
      <c r="F356">
        <v>343</v>
      </c>
      <c r="G356">
        <v>28</v>
      </c>
      <c r="H356">
        <v>377277</v>
      </c>
      <c r="I356">
        <v>1</v>
      </c>
      <c r="J356">
        <v>6.5442999999999998</v>
      </c>
      <c r="K356" s="43">
        <v>2.989E-11</v>
      </c>
    </row>
    <row r="357" spans="1:11" x14ac:dyDescent="0.3">
      <c r="A357" t="s">
        <v>788</v>
      </c>
      <c r="B357">
        <v>9173</v>
      </c>
      <c r="C357">
        <v>2</v>
      </c>
      <c r="D357">
        <v>102311502</v>
      </c>
      <c r="E357">
        <v>102352366</v>
      </c>
      <c r="F357">
        <v>259</v>
      </c>
      <c r="G357">
        <v>24</v>
      </c>
      <c r="H357">
        <v>377277</v>
      </c>
      <c r="I357">
        <v>1</v>
      </c>
      <c r="J357">
        <v>7.0542999999999996</v>
      </c>
      <c r="K357" s="43">
        <v>8.6724000000000005E-13</v>
      </c>
    </row>
    <row r="358" spans="1:11" x14ac:dyDescent="0.3">
      <c r="A358" t="s">
        <v>788</v>
      </c>
      <c r="B358">
        <v>8809</v>
      </c>
      <c r="C358">
        <v>2</v>
      </c>
      <c r="D358">
        <v>102356283</v>
      </c>
      <c r="E358">
        <v>102398777</v>
      </c>
      <c r="F358">
        <v>220</v>
      </c>
      <c r="G358">
        <v>30</v>
      </c>
      <c r="H358">
        <v>377277</v>
      </c>
      <c r="I358">
        <v>1</v>
      </c>
      <c r="J358">
        <v>7.1802999999999999</v>
      </c>
      <c r="K358" s="43">
        <v>3.4788999999999999E-13</v>
      </c>
    </row>
    <row r="359" spans="1:11" x14ac:dyDescent="0.3">
      <c r="A359" t="s">
        <v>788</v>
      </c>
      <c r="B359">
        <v>8807</v>
      </c>
      <c r="C359">
        <v>2</v>
      </c>
      <c r="D359">
        <v>102418558</v>
      </c>
      <c r="E359">
        <v>102452568</v>
      </c>
      <c r="F359">
        <v>207</v>
      </c>
      <c r="G359">
        <v>29</v>
      </c>
      <c r="H359">
        <v>377277</v>
      </c>
      <c r="I359">
        <v>1</v>
      </c>
      <c r="J359">
        <v>7.0643000000000002</v>
      </c>
      <c r="K359" s="43">
        <v>8.0685000000000004E-13</v>
      </c>
    </row>
    <row r="360" spans="1:11" x14ac:dyDescent="0.3">
      <c r="A360" t="s">
        <v>788</v>
      </c>
      <c r="B360">
        <v>6549</v>
      </c>
      <c r="C360">
        <v>2</v>
      </c>
      <c r="D360">
        <v>102619689</v>
      </c>
      <c r="E360">
        <v>102711350</v>
      </c>
      <c r="F360">
        <v>340</v>
      </c>
      <c r="G360">
        <v>58</v>
      </c>
      <c r="H360">
        <v>377277</v>
      </c>
      <c r="I360">
        <v>1</v>
      </c>
      <c r="J360">
        <v>5.3316999999999997</v>
      </c>
      <c r="K360" s="43">
        <v>4.8650999999999997E-8</v>
      </c>
    </row>
    <row r="361" spans="1:11" x14ac:dyDescent="0.3">
      <c r="A361" t="s">
        <v>788</v>
      </c>
      <c r="B361" t="s">
        <v>690</v>
      </c>
      <c r="C361">
        <v>2</v>
      </c>
      <c r="D361">
        <v>102681004</v>
      </c>
      <c r="E361">
        <v>102796334</v>
      </c>
      <c r="F361">
        <v>319</v>
      </c>
      <c r="G361">
        <v>33</v>
      </c>
      <c r="H361">
        <v>394395</v>
      </c>
      <c r="I361">
        <v>1</v>
      </c>
      <c r="J361">
        <v>7.4447000000000001</v>
      </c>
      <c r="K361" s="43">
        <v>4.8572000000000001E-14</v>
      </c>
    </row>
    <row r="362" spans="1:11" x14ac:dyDescent="0.3">
      <c r="A362" t="s">
        <v>788</v>
      </c>
      <c r="B362" t="s">
        <v>691</v>
      </c>
      <c r="C362">
        <v>2</v>
      </c>
      <c r="D362">
        <v>102803433</v>
      </c>
      <c r="E362">
        <v>102856462</v>
      </c>
      <c r="F362">
        <v>211</v>
      </c>
      <c r="G362">
        <v>12</v>
      </c>
      <c r="H362">
        <v>396138</v>
      </c>
      <c r="I362">
        <v>1</v>
      </c>
      <c r="J362">
        <v>5.7183000000000002</v>
      </c>
      <c r="K362" s="43">
        <v>5.3787E-9</v>
      </c>
    </row>
    <row r="363" spans="1:11" x14ac:dyDescent="0.3">
      <c r="A363" t="s">
        <v>788</v>
      </c>
      <c r="B363" t="s">
        <v>692</v>
      </c>
      <c r="C363">
        <v>2</v>
      </c>
      <c r="D363">
        <v>102927962</v>
      </c>
      <c r="E363">
        <v>102968497</v>
      </c>
      <c r="F363">
        <v>148</v>
      </c>
      <c r="G363">
        <v>13</v>
      </c>
      <c r="H363">
        <v>396746</v>
      </c>
      <c r="I363">
        <v>1</v>
      </c>
      <c r="J363">
        <v>7.5739999999999998</v>
      </c>
      <c r="K363" s="43">
        <v>1.8097E-14</v>
      </c>
    </row>
    <row r="364" spans="1:11" x14ac:dyDescent="0.3">
      <c r="A364" t="s">
        <v>788</v>
      </c>
      <c r="B364" t="s">
        <v>693</v>
      </c>
      <c r="C364">
        <v>2</v>
      </c>
      <c r="D364">
        <v>102927989</v>
      </c>
      <c r="E364">
        <v>103015218</v>
      </c>
      <c r="F364">
        <v>319</v>
      </c>
      <c r="G364">
        <v>22</v>
      </c>
      <c r="H364">
        <v>396357</v>
      </c>
      <c r="I364">
        <v>1</v>
      </c>
      <c r="J364">
        <v>6.1093999999999999</v>
      </c>
      <c r="K364" s="43">
        <v>5.0000000000000003E-10</v>
      </c>
    </row>
    <row r="365" spans="1:11" x14ac:dyDescent="0.3">
      <c r="A365" t="s">
        <v>788</v>
      </c>
      <c r="B365" t="s">
        <v>694</v>
      </c>
      <c r="C365">
        <v>2</v>
      </c>
      <c r="D365">
        <v>103035149</v>
      </c>
      <c r="E365">
        <v>103069025</v>
      </c>
      <c r="F365">
        <v>136</v>
      </c>
      <c r="G365">
        <v>14</v>
      </c>
      <c r="H365">
        <v>396378</v>
      </c>
      <c r="I365">
        <v>1</v>
      </c>
      <c r="J365">
        <v>6.1093999999999999</v>
      </c>
      <c r="K365" s="43">
        <v>5.0000000000000003E-10</v>
      </c>
    </row>
    <row r="366" spans="1:11" x14ac:dyDescent="0.3">
      <c r="A366" t="s">
        <v>788</v>
      </c>
      <c r="B366">
        <v>10018</v>
      </c>
      <c r="C366">
        <v>2</v>
      </c>
      <c r="D366">
        <v>111120618</v>
      </c>
      <c r="E366">
        <v>111168445</v>
      </c>
      <c r="F366">
        <v>144</v>
      </c>
      <c r="G366">
        <v>34</v>
      </c>
      <c r="H366">
        <v>377277</v>
      </c>
      <c r="I366">
        <v>1</v>
      </c>
      <c r="J366">
        <v>5.6997</v>
      </c>
      <c r="K366" s="43">
        <v>6E-9</v>
      </c>
    </row>
    <row r="367" spans="1:11" x14ac:dyDescent="0.3">
      <c r="A367" t="s">
        <v>788</v>
      </c>
      <c r="B367">
        <v>101927260</v>
      </c>
      <c r="C367">
        <v>2</v>
      </c>
      <c r="D367">
        <v>111221749</v>
      </c>
      <c r="E367">
        <v>111248237</v>
      </c>
      <c r="F367">
        <v>98</v>
      </c>
      <c r="G367">
        <v>32</v>
      </c>
      <c r="H367">
        <v>377277</v>
      </c>
      <c r="I367">
        <v>1</v>
      </c>
      <c r="J367">
        <v>5.1269999999999998</v>
      </c>
      <c r="K367" s="43">
        <v>1.4721000000000001E-7</v>
      </c>
    </row>
    <row r="368" spans="1:11" x14ac:dyDescent="0.3">
      <c r="A368" t="s">
        <v>788</v>
      </c>
      <c r="B368">
        <v>728294</v>
      </c>
      <c r="C368">
        <v>2</v>
      </c>
      <c r="D368">
        <v>241734579</v>
      </c>
      <c r="E368">
        <v>241768816</v>
      </c>
      <c r="F368">
        <v>214</v>
      </c>
      <c r="G368">
        <v>42</v>
      </c>
      <c r="H368">
        <v>377277</v>
      </c>
      <c r="I368">
        <v>1</v>
      </c>
      <c r="J368">
        <v>6.1093999999999999</v>
      </c>
      <c r="K368" s="43">
        <v>5.0000000000000003E-10</v>
      </c>
    </row>
    <row r="369" spans="1:11" x14ac:dyDescent="0.3">
      <c r="A369" t="s">
        <v>788</v>
      </c>
      <c r="B369" t="s">
        <v>695</v>
      </c>
      <c r="C369">
        <v>2</v>
      </c>
      <c r="D369">
        <v>242673994</v>
      </c>
      <c r="E369">
        <v>242708231</v>
      </c>
      <c r="F369">
        <v>121</v>
      </c>
      <c r="G369">
        <v>15</v>
      </c>
      <c r="H369">
        <v>394031</v>
      </c>
      <c r="I369">
        <v>1</v>
      </c>
      <c r="J369">
        <v>6.1093999999999999</v>
      </c>
      <c r="K369" s="43">
        <v>5.0000000000000003E-10</v>
      </c>
    </row>
    <row r="370" spans="1:11" x14ac:dyDescent="0.3">
      <c r="A370" t="s">
        <v>788</v>
      </c>
      <c r="B370">
        <v>7871</v>
      </c>
      <c r="C370">
        <v>3</v>
      </c>
      <c r="D370">
        <v>57756221</v>
      </c>
      <c r="E370">
        <v>57930003</v>
      </c>
      <c r="F370">
        <v>444</v>
      </c>
      <c r="G370">
        <v>52</v>
      </c>
      <c r="H370">
        <v>377277</v>
      </c>
      <c r="I370">
        <v>1</v>
      </c>
      <c r="J370">
        <v>5.1638000000000002</v>
      </c>
      <c r="K370" s="43">
        <v>1.2097E-7</v>
      </c>
    </row>
    <row r="371" spans="1:11" x14ac:dyDescent="0.3">
      <c r="A371" t="s">
        <v>788</v>
      </c>
      <c r="B371" t="s">
        <v>697</v>
      </c>
      <c r="C371">
        <v>3</v>
      </c>
      <c r="D371">
        <v>187871072</v>
      </c>
      <c r="E371">
        <v>188608460</v>
      </c>
      <c r="F371">
        <v>1787</v>
      </c>
      <c r="G371">
        <v>204</v>
      </c>
      <c r="H371">
        <v>394725</v>
      </c>
      <c r="I371">
        <v>1</v>
      </c>
      <c r="J371">
        <v>7.0430999999999999</v>
      </c>
      <c r="K371" s="43">
        <v>9.4024000000000004E-13</v>
      </c>
    </row>
    <row r="372" spans="1:11" x14ac:dyDescent="0.3">
      <c r="A372" t="s">
        <v>788</v>
      </c>
      <c r="B372">
        <v>4026</v>
      </c>
      <c r="C372">
        <v>3</v>
      </c>
      <c r="D372">
        <v>188152143</v>
      </c>
      <c r="E372">
        <v>188890671</v>
      </c>
      <c r="F372">
        <v>3164</v>
      </c>
      <c r="G372">
        <v>322</v>
      </c>
      <c r="H372">
        <v>377277</v>
      </c>
      <c r="I372">
        <v>1</v>
      </c>
      <c r="J372">
        <v>5.3278999999999996</v>
      </c>
      <c r="K372" s="43">
        <v>4.9683000000000002E-8</v>
      </c>
    </row>
    <row r="373" spans="1:11" x14ac:dyDescent="0.3">
      <c r="A373" t="s">
        <v>788</v>
      </c>
      <c r="B373" t="s">
        <v>698</v>
      </c>
      <c r="C373">
        <v>4</v>
      </c>
      <c r="D373">
        <v>123073488</v>
      </c>
      <c r="E373">
        <v>123283913</v>
      </c>
      <c r="F373">
        <v>289</v>
      </c>
      <c r="G373">
        <v>31</v>
      </c>
      <c r="H373">
        <v>396506</v>
      </c>
      <c r="I373">
        <v>1</v>
      </c>
      <c r="J373">
        <v>6.1093999999999999</v>
      </c>
      <c r="K373" s="43">
        <v>5.0000000000000003E-10</v>
      </c>
    </row>
    <row r="374" spans="1:11" x14ac:dyDescent="0.3">
      <c r="A374" t="s">
        <v>788</v>
      </c>
      <c r="B374" t="s">
        <v>699</v>
      </c>
      <c r="C374">
        <v>4</v>
      </c>
      <c r="D374">
        <v>123300121</v>
      </c>
      <c r="E374">
        <v>123350957</v>
      </c>
      <c r="F374">
        <v>99</v>
      </c>
      <c r="G374">
        <v>16</v>
      </c>
      <c r="H374">
        <v>396532</v>
      </c>
      <c r="I374">
        <v>1</v>
      </c>
      <c r="J374">
        <v>7.3644999999999996</v>
      </c>
      <c r="K374" s="43">
        <v>8.8928999999999996E-14</v>
      </c>
    </row>
    <row r="375" spans="1:11" x14ac:dyDescent="0.3">
      <c r="A375" t="s">
        <v>788</v>
      </c>
      <c r="B375" t="s">
        <v>700</v>
      </c>
      <c r="C375">
        <v>4</v>
      </c>
      <c r="D375">
        <v>123372625</v>
      </c>
      <c r="E375">
        <v>123377880</v>
      </c>
      <c r="F375">
        <v>6</v>
      </c>
      <c r="G375">
        <v>3</v>
      </c>
      <c r="H375">
        <v>396720</v>
      </c>
      <c r="I375">
        <v>1</v>
      </c>
      <c r="J375">
        <v>6.8197999999999999</v>
      </c>
      <c r="K375" s="43">
        <v>4.5577000000000003E-12</v>
      </c>
    </row>
    <row r="376" spans="1:11" x14ac:dyDescent="0.3">
      <c r="A376" t="s">
        <v>788</v>
      </c>
      <c r="B376" t="s">
        <v>701</v>
      </c>
      <c r="C376">
        <v>4</v>
      </c>
      <c r="D376">
        <v>123533783</v>
      </c>
      <c r="E376">
        <v>123542224</v>
      </c>
      <c r="F376">
        <v>17</v>
      </c>
      <c r="G376">
        <v>6</v>
      </c>
      <c r="H376">
        <v>395630</v>
      </c>
      <c r="I376">
        <v>1</v>
      </c>
      <c r="J376">
        <v>6.2142999999999997</v>
      </c>
      <c r="K376" s="43">
        <v>2.5782999999999998E-10</v>
      </c>
    </row>
    <row r="377" spans="1:11" x14ac:dyDescent="0.3">
      <c r="A377" t="s">
        <v>788</v>
      </c>
      <c r="B377">
        <v>133690</v>
      </c>
      <c r="C377">
        <v>5</v>
      </c>
      <c r="D377">
        <v>35904295</v>
      </c>
      <c r="E377">
        <v>35938779</v>
      </c>
      <c r="F377">
        <v>199</v>
      </c>
      <c r="G377">
        <v>32</v>
      </c>
      <c r="H377">
        <v>377277</v>
      </c>
      <c r="I377">
        <v>1</v>
      </c>
      <c r="J377">
        <v>5.0065</v>
      </c>
      <c r="K377" s="43">
        <v>2.7714000000000001E-7</v>
      </c>
    </row>
    <row r="378" spans="1:11" x14ac:dyDescent="0.3">
      <c r="A378" t="s">
        <v>788</v>
      </c>
      <c r="B378">
        <v>133688</v>
      </c>
      <c r="C378">
        <v>5</v>
      </c>
      <c r="D378">
        <v>35953089</v>
      </c>
      <c r="E378">
        <v>36001045</v>
      </c>
      <c r="F378">
        <v>171</v>
      </c>
      <c r="G378">
        <v>33</v>
      </c>
      <c r="H378">
        <v>377277</v>
      </c>
      <c r="I378">
        <v>1</v>
      </c>
      <c r="J378">
        <v>5.8768000000000002</v>
      </c>
      <c r="K378" s="43">
        <v>2.0919000000000002E-9</v>
      </c>
    </row>
    <row r="379" spans="1:11" x14ac:dyDescent="0.3">
      <c r="A379" t="s">
        <v>788</v>
      </c>
      <c r="B379">
        <v>642987</v>
      </c>
      <c r="C379">
        <v>5</v>
      </c>
      <c r="D379">
        <v>110387273</v>
      </c>
      <c r="E379">
        <v>110738921</v>
      </c>
      <c r="F379">
        <v>1451</v>
      </c>
      <c r="G379">
        <v>52</v>
      </c>
      <c r="H379">
        <v>377277</v>
      </c>
      <c r="I379">
        <v>1</v>
      </c>
      <c r="J379">
        <v>6.2180999999999997</v>
      </c>
      <c r="K379" s="43">
        <v>2.5156000000000001E-10</v>
      </c>
    </row>
    <row r="380" spans="1:11" x14ac:dyDescent="0.3">
      <c r="A380" t="s">
        <v>788</v>
      </c>
      <c r="B380" t="s">
        <v>702</v>
      </c>
      <c r="C380">
        <v>5</v>
      </c>
      <c r="D380">
        <v>110405760</v>
      </c>
      <c r="E380">
        <v>110413722</v>
      </c>
      <c r="F380">
        <v>13</v>
      </c>
      <c r="G380">
        <v>5</v>
      </c>
      <c r="H380">
        <v>395577</v>
      </c>
      <c r="I380">
        <v>1</v>
      </c>
      <c r="J380">
        <v>7.4362000000000004</v>
      </c>
      <c r="K380" s="43">
        <v>5.1791999999999999E-14</v>
      </c>
    </row>
    <row r="381" spans="1:11" x14ac:dyDescent="0.3">
      <c r="A381" t="s">
        <v>788</v>
      </c>
      <c r="B381" t="s">
        <v>703</v>
      </c>
      <c r="C381">
        <v>5</v>
      </c>
      <c r="D381">
        <v>110427414</v>
      </c>
      <c r="E381">
        <v>110466200</v>
      </c>
      <c r="F381">
        <v>98</v>
      </c>
      <c r="G381">
        <v>11</v>
      </c>
      <c r="H381">
        <v>396130</v>
      </c>
      <c r="I381">
        <v>1</v>
      </c>
      <c r="J381">
        <v>7.2614999999999998</v>
      </c>
      <c r="K381" s="43">
        <v>1.914E-13</v>
      </c>
    </row>
    <row r="382" spans="1:11" x14ac:dyDescent="0.3">
      <c r="A382" t="s">
        <v>788</v>
      </c>
      <c r="B382">
        <v>85480</v>
      </c>
      <c r="C382">
        <v>5</v>
      </c>
      <c r="D382">
        <v>111070080</v>
      </c>
      <c r="E382">
        <v>111078024</v>
      </c>
      <c r="F382">
        <v>25</v>
      </c>
      <c r="G382">
        <v>13</v>
      </c>
      <c r="H382">
        <v>377277</v>
      </c>
      <c r="I382">
        <v>1</v>
      </c>
      <c r="J382">
        <v>6.1093999999999999</v>
      </c>
      <c r="K382" s="43">
        <v>5.0000000000000003E-10</v>
      </c>
    </row>
    <row r="383" spans="1:11" x14ac:dyDescent="0.3">
      <c r="A383" t="s">
        <v>788</v>
      </c>
      <c r="B383">
        <v>134430</v>
      </c>
      <c r="C383">
        <v>5</v>
      </c>
      <c r="D383">
        <v>111092172</v>
      </c>
      <c r="E383">
        <v>111130502</v>
      </c>
      <c r="F383">
        <v>167</v>
      </c>
      <c r="G383">
        <v>30</v>
      </c>
      <c r="H383">
        <v>377277</v>
      </c>
      <c r="I383">
        <v>1</v>
      </c>
      <c r="J383">
        <v>6.1093999999999999</v>
      </c>
      <c r="K383" s="43">
        <v>5.0000000000000003E-10</v>
      </c>
    </row>
    <row r="384" spans="1:11" x14ac:dyDescent="0.3">
      <c r="A384" t="s">
        <v>788</v>
      </c>
      <c r="B384">
        <v>814</v>
      </c>
      <c r="C384">
        <v>5</v>
      </c>
      <c r="D384">
        <v>111224249</v>
      </c>
      <c r="E384">
        <v>111494886</v>
      </c>
      <c r="F384">
        <v>1123</v>
      </c>
      <c r="G384">
        <v>80</v>
      </c>
      <c r="H384">
        <v>377277</v>
      </c>
      <c r="I384">
        <v>1</v>
      </c>
      <c r="J384">
        <v>9.3376000000000001</v>
      </c>
      <c r="K384" s="43">
        <v>4.9263E-21</v>
      </c>
    </row>
    <row r="385" spans="1:11" x14ac:dyDescent="0.3">
      <c r="A385" t="s">
        <v>788</v>
      </c>
      <c r="B385">
        <v>56990</v>
      </c>
      <c r="C385">
        <v>5</v>
      </c>
      <c r="D385">
        <v>131264009</v>
      </c>
      <c r="E385">
        <v>131394690</v>
      </c>
      <c r="F385">
        <v>383</v>
      </c>
      <c r="G385">
        <v>46</v>
      </c>
      <c r="H385">
        <v>377277</v>
      </c>
      <c r="I385">
        <v>1</v>
      </c>
      <c r="J385">
        <v>6.1093999999999999</v>
      </c>
      <c r="K385" s="43">
        <v>5.0000000000000003E-10</v>
      </c>
    </row>
    <row r="386" spans="1:11" x14ac:dyDescent="0.3">
      <c r="A386" t="s">
        <v>788</v>
      </c>
      <c r="B386">
        <v>51735</v>
      </c>
      <c r="C386">
        <v>5</v>
      </c>
      <c r="D386">
        <v>131423921</v>
      </c>
      <c r="E386">
        <v>131635236</v>
      </c>
      <c r="F386">
        <v>543</v>
      </c>
      <c r="G386">
        <v>35</v>
      </c>
      <c r="H386">
        <v>377277</v>
      </c>
      <c r="I386">
        <v>1</v>
      </c>
      <c r="J386">
        <v>6.0163000000000002</v>
      </c>
      <c r="K386" s="43">
        <v>8.9243999999999997E-10</v>
      </c>
    </row>
    <row r="387" spans="1:11" x14ac:dyDescent="0.3">
      <c r="A387" t="s">
        <v>788</v>
      </c>
      <c r="B387" t="s">
        <v>704</v>
      </c>
      <c r="C387">
        <v>5</v>
      </c>
      <c r="D387">
        <v>131527531</v>
      </c>
      <c r="E387">
        <v>131631008</v>
      </c>
      <c r="F387">
        <v>259</v>
      </c>
      <c r="G387">
        <v>25</v>
      </c>
      <c r="H387">
        <v>395120</v>
      </c>
      <c r="I387">
        <v>1</v>
      </c>
      <c r="J387">
        <v>6.0551000000000004</v>
      </c>
      <c r="K387" s="43">
        <v>7.0185999999999999E-10</v>
      </c>
    </row>
    <row r="388" spans="1:11" x14ac:dyDescent="0.3">
      <c r="A388" t="s">
        <v>788</v>
      </c>
      <c r="B388" t="s">
        <v>705</v>
      </c>
      <c r="C388">
        <v>5</v>
      </c>
      <c r="D388">
        <v>131593364</v>
      </c>
      <c r="E388">
        <v>131609147</v>
      </c>
      <c r="F388">
        <v>43</v>
      </c>
      <c r="G388">
        <v>7</v>
      </c>
      <c r="H388">
        <v>396515</v>
      </c>
      <c r="I388">
        <v>1</v>
      </c>
      <c r="J388">
        <v>5.4619</v>
      </c>
      <c r="K388" s="43">
        <v>2.3548E-8</v>
      </c>
    </row>
    <row r="389" spans="1:11" x14ac:dyDescent="0.3">
      <c r="A389" t="s">
        <v>788</v>
      </c>
      <c r="B389" t="s">
        <v>778</v>
      </c>
      <c r="C389">
        <v>5</v>
      </c>
      <c r="D389">
        <v>131705444</v>
      </c>
      <c r="E389">
        <v>131731306</v>
      </c>
      <c r="F389">
        <v>85</v>
      </c>
      <c r="G389">
        <v>9</v>
      </c>
      <c r="H389">
        <v>396539</v>
      </c>
      <c r="I389">
        <v>1</v>
      </c>
      <c r="J389">
        <v>5.1043000000000003</v>
      </c>
      <c r="K389" s="43">
        <v>1.6602E-7</v>
      </c>
    </row>
    <row r="390" spans="1:11" x14ac:dyDescent="0.3">
      <c r="A390" t="s">
        <v>788</v>
      </c>
      <c r="B390" t="s">
        <v>706</v>
      </c>
      <c r="C390">
        <v>5</v>
      </c>
      <c r="D390">
        <v>131746328</v>
      </c>
      <c r="E390">
        <v>131811736</v>
      </c>
      <c r="F390">
        <v>179</v>
      </c>
      <c r="G390">
        <v>17</v>
      </c>
      <c r="H390">
        <v>395857</v>
      </c>
      <c r="I390">
        <v>1</v>
      </c>
      <c r="J390">
        <v>6.4066999999999998</v>
      </c>
      <c r="K390" s="43">
        <v>7.4369000000000002E-11</v>
      </c>
    </row>
    <row r="391" spans="1:11" x14ac:dyDescent="0.3">
      <c r="A391" t="s">
        <v>788</v>
      </c>
      <c r="B391" t="s">
        <v>779</v>
      </c>
      <c r="C391">
        <v>5</v>
      </c>
      <c r="D391">
        <v>131817301</v>
      </c>
      <c r="E391">
        <v>131826490</v>
      </c>
      <c r="F391">
        <v>34</v>
      </c>
      <c r="G391">
        <v>2</v>
      </c>
      <c r="H391">
        <v>397007</v>
      </c>
      <c r="I391">
        <v>1</v>
      </c>
      <c r="J391">
        <v>4.9462000000000002</v>
      </c>
      <c r="K391" s="43">
        <v>3.7842000000000002E-7</v>
      </c>
    </row>
    <row r="392" spans="1:11" x14ac:dyDescent="0.3">
      <c r="A392" t="s">
        <v>788</v>
      </c>
      <c r="B392" t="s">
        <v>707</v>
      </c>
      <c r="C392">
        <v>5</v>
      </c>
      <c r="D392">
        <v>131877136</v>
      </c>
      <c r="E392">
        <v>131892530</v>
      </c>
      <c r="F392">
        <v>12</v>
      </c>
      <c r="G392">
        <v>2</v>
      </c>
      <c r="H392">
        <v>396212</v>
      </c>
      <c r="I392">
        <v>1</v>
      </c>
      <c r="J392">
        <v>6.0887000000000002</v>
      </c>
      <c r="K392" s="43">
        <v>5.6923000000000001E-10</v>
      </c>
    </row>
    <row r="393" spans="1:11" x14ac:dyDescent="0.3">
      <c r="A393" t="s">
        <v>788</v>
      </c>
      <c r="B393" t="s">
        <v>708</v>
      </c>
      <c r="C393">
        <v>5</v>
      </c>
      <c r="D393">
        <v>131891711</v>
      </c>
      <c r="E393">
        <v>131980313</v>
      </c>
      <c r="F393">
        <v>98</v>
      </c>
      <c r="G393">
        <v>5</v>
      </c>
      <c r="H393">
        <v>396202</v>
      </c>
      <c r="I393">
        <v>1</v>
      </c>
      <c r="J393">
        <v>7.3129999999999997</v>
      </c>
      <c r="K393" s="43">
        <v>1.3066999999999999E-13</v>
      </c>
    </row>
    <row r="394" spans="1:11" x14ac:dyDescent="0.3">
      <c r="A394" t="s">
        <v>788</v>
      </c>
      <c r="B394">
        <v>23305</v>
      </c>
      <c r="C394">
        <v>5</v>
      </c>
      <c r="D394">
        <v>131949973</v>
      </c>
      <c r="E394">
        <v>132012068</v>
      </c>
      <c r="F394">
        <v>189</v>
      </c>
      <c r="G394">
        <v>40</v>
      </c>
      <c r="H394">
        <v>377277</v>
      </c>
      <c r="I394">
        <v>1</v>
      </c>
      <c r="J394">
        <v>5.3341000000000003</v>
      </c>
      <c r="K394" s="43">
        <v>4.8E-8</v>
      </c>
    </row>
    <row r="395" spans="1:11" x14ac:dyDescent="0.3">
      <c r="A395" t="s">
        <v>788</v>
      </c>
      <c r="B395" t="s">
        <v>709</v>
      </c>
      <c r="C395">
        <v>5</v>
      </c>
      <c r="D395">
        <v>131991955</v>
      </c>
      <c r="E395">
        <v>131996802</v>
      </c>
      <c r="F395">
        <v>8</v>
      </c>
      <c r="G395">
        <v>2</v>
      </c>
      <c r="H395">
        <v>394427</v>
      </c>
      <c r="I395">
        <v>1</v>
      </c>
      <c r="J395">
        <v>7.7972000000000001</v>
      </c>
      <c r="K395" s="43">
        <v>3.1640999999999999E-15</v>
      </c>
    </row>
    <row r="396" spans="1:11" x14ac:dyDescent="0.3">
      <c r="A396" t="s">
        <v>788</v>
      </c>
      <c r="B396">
        <v>1437</v>
      </c>
      <c r="C396">
        <v>5</v>
      </c>
      <c r="D396">
        <v>132073792</v>
      </c>
      <c r="E396">
        <v>132076170</v>
      </c>
      <c r="F396">
        <v>7</v>
      </c>
      <c r="G396">
        <v>4</v>
      </c>
      <c r="H396">
        <v>377277</v>
      </c>
      <c r="I396">
        <v>1</v>
      </c>
      <c r="J396">
        <v>8.0577000000000005</v>
      </c>
      <c r="K396" s="43">
        <v>3.8858E-16</v>
      </c>
    </row>
    <row r="397" spans="1:11" x14ac:dyDescent="0.3">
      <c r="A397" t="s">
        <v>788</v>
      </c>
      <c r="B397">
        <v>8974</v>
      </c>
      <c r="C397">
        <v>5</v>
      </c>
      <c r="D397">
        <v>132192009</v>
      </c>
      <c r="E397">
        <v>132227863</v>
      </c>
      <c r="F397">
        <v>131</v>
      </c>
      <c r="G397">
        <v>35</v>
      </c>
      <c r="H397">
        <v>377277</v>
      </c>
      <c r="I397">
        <v>1</v>
      </c>
      <c r="J397">
        <v>6.2538999999999998</v>
      </c>
      <c r="K397" s="43">
        <v>2.0013000000000001E-10</v>
      </c>
    </row>
    <row r="398" spans="1:11" x14ac:dyDescent="0.3">
      <c r="A398" t="s">
        <v>788</v>
      </c>
      <c r="B398">
        <v>8572</v>
      </c>
      <c r="C398">
        <v>5</v>
      </c>
      <c r="D398">
        <v>132257658</v>
      </c>
      <c r="E398">
        <v>132273454</v>
      </c>
      <c r="F398">
        <v>70</v>
      </c>
      <c r="G398">
        <v>17</v>
      </c>
      <c r="H398">
        <v>377277</v>
      </c>
      <c r="I398">
        <v>1</v>
      </c>
      <c r="J398">
        <v>7.2747999999999999</v>
      </c>
      <c r="K398" s="43">
        <v>1.7342000000000001E-13</v>
      </c>
    </row>
    <row r="399" spans="1:11" x14ac:dyDescent="0.3">
      <c r="A399" t="s">
        <v>788</v>
      </c>
      <c r="B399">
        <v>6583</v>
      </c>
      <c r="C399">
        <v>5</v>
      </c>
      <c r="D399">
        <v>132294384</v>
      </c>
      <c r="E399">
        <v>132344206</v>
      </c>
      <c r="F399">
        <v>214</v>
      </c>
      <c r="G399">
        <v>30</v>
      </c>
      <c r="H399">
        <v>377277</v>
      </c>
      <c r="I399">
        <v>1</v>
      </c>
      <c r="J399">
        <v>6.7899000000000003</v>
      </c>
      <c r="K399" s="43">
        <v>5.609E-12</v>
      </c>
    </row>
    <row r="400" spans="1:11" x14ac:dyDescent="0.3">
      <c r="A400" t="s">
        <v>788</v>
      </c>
      <c r="B400">
        <v>6584</v>
      </c>
      <c r="C400">
        <v>5</v>
      </c>
      <c r="D400">
        <v>132369704</v>
      </c>
      <c r="E400">
        <v>132395614</v>
      </c>
      <c r="F400">
        <v>143</v>
      </c>
      <c r="G400">
        <v>24</v>
      </c>
      <c r="H400">
        <v>377277</v>
      </c>
      <c r="I400">
        <v>1</v>
      </c>
      <c r="J400">
        <v>6.6513999999999998</v>
      </c>
      <c r="K400" s="43">
        <v>1.4512E-11</v>
      </c>
    </row>
    <row r="401" spans="1:11" x14ac:dyDescent="0.3">
      <c r="A401" t="s">
        <v>788</v>
      </c>
      <c r="B401">
        <v>3659</v>
      </c>
      <c r="C401">
        <v>5</v>
      </c>
      <c r="D401">
        <v>132481609</v>
      </c>
      <c r="E401">
        <v>132490777</v>
      </c>
      <c r="F401">
        <v>56</v>
      </c>
      <c r="G401">
        <v>6</v>
      </c>
      <c r="H401">
        <v>377277</v>
      </c>
      <c r="I401">
        <v>1</v>
      </c>
      <c r="J401">
        <v>7.3975999999999997</v>
      </c>
      <c r="K401" s="43">
        <v>6.9332999999999996E-14</v>
      </c>
    </row>
    <row r="402" spans="1:11" x14ac:dyDescent="0.3">
      <c r="A402" t="s">
        <v>788</v>
      </c>
      <c r="B402">
        <v>105379200</v>
      </c>
      <c r="C402">
        <v>5</v>
      </c>
      <c r="D402">
        <v>132495146</v>
      </c>
      <c r="E402">
        <v>132497253</v>
      </c>
      <c r="F402">
        <v>8</v>
      </c>
      <c r="G402">
        <v>3</v>
      </c>
      <c r="H402">
        <v>377277</v>
      </c>
      <c r="I402">
        <v>1</v>
      </c>
      <c r="J402">
        <v>7.7846000000000002</v>
      </c>
      <c r="K402" s="43">
        <v>3.4972000000000001E-15</v>
      </c>
    </row>
    <row r="403" spans="1:11" x14ac:dyDescent="0.3">
      <c r="A403" t="s">
        <v>788</v>
      </c>
      <c r="B403">
        <v>3567</v>
      </c>
      <c r="C403">
        <v>5</v>
      </c>
      <c r="D403">
        <v>132541444</v>
      </c>
      <c r="E403">
        <v>132556890</v>
      </c>
      <c r="F403">
        <v>25</v>
      </c>
      <c r="G403">
        <v>10</v>
      </c>
      <c r="H403">
        <v>377277</v>
      </c>
      <c r="I403">
        <v>1</v>
      </c>
      <c r="J403">
        <v>6.3038999999999996</v>
      </c>
      <c r="K403" s="43">
        <v>1.4515999999999999E-10</v>
      </c>
    </row>
    <row r="404" spans="1:11" x14ac:dyDescent="0.3">
      <c r="A404" t="s">
        <v>788</v>
      </c>
      <c r="B404">
        <v>10111</v>
      </c>
      <c r="C404">
        <v>5</v>
      </c>
      <c r="D404">
        <v>132556924</v>
      </c>
      <c r="E404">
        <v>132644621</v>
      </c>
      <c r="F404">
        <v>240</v>
      </c>
      <c r="G404">
        <v>40</v>
      </c>
      <c r="H404">
        <v>377277</v>
      </c>
      <c r="I404">
        <v>1</v>
      </c>
      <c r="J404">
        <v>6.1093999999999999</v>
      </c>
      <c r="K404" s="43">
        <v>5.0000000000000003E-10</v>
      </c>
    </row>
    <row r="405" spans="1:11" x14ac:dyDescent="0.3">
      <c r="A405" t="s">
        <v>788</v>
      </c>
      <c r="B405">
        <v>3596</v>
      </c>
      <c r="C405">
        <v>5</v>
      </c>
      <c r="D405">
        <v>132658173</v>
      </c>
      <c r="E405">
        <v>132661109</v>
      </c>
      <c r="F405">
        <v>10</v>
      </c>
      <c r="G405">
        <v>3</v>
      </c>
      <c r="H405">
        <v>377277</v>
      </c>
      <c r="I405">
        <v>1</v>
      </c>
      <c r="J405">
        <v>6.5667999999999997</v>
      </c>
      <c r="K405" s="43">
        <v>2.5696E-11</v>
      </c>
    </row>
    <row r="406" spans="1:11" x14ac:dyDescent="0.3">
      <c r="A406" t="s">
        <v>788</v>
      </c>
      <c r="B406">
        <v>3565</v>
      </c>
      <c r="C406">
        <v>5</v>
      </c>
      <c r="D406">
        <v>132673986</v>
      </c>
      <c r="E406">
        <v>132682678</v>
      </c>
      <c r="F406">
        <v>29</v>
      </c>
      <c r="G406">
        <v>8</v>
      </c>
      <c r="H406">
        <v>377277</v>
      </c>
      <c r="I406">
        <v>1</v>
      </c>
      <c r="J406">
        <v>6.8616999999999999</v>
      </c>
      <c r="K406" s="43">
        <v>3.4016E-12</v>
      </c>
    </row>
    <row r="407" spans="1:11" x14ac:dyDescent="0.3">
      <c r="A407" t="s">
        <v>788</v>
      </c>
      <c r="B407">
        <v>11127</v>
      </c>
      <c r="C407">
        <v>5</v>
      </c>
      <c r="D407">
        <v>132689161</v>
      </c>
      <c r="E407">
        <v>132737633</v>
      </c>
      <c r="F407">
        <v>170</v>
      </c>
      <c r="G407">
        <v>23</v>
      </c>
      <c r="H407">
        <v>377277</v>
      </c>
      <c r="I407">
        <v>1</v>
      </c>
      <c r="J407">
        <v>6.5316999999999998</v>
      </c>
      <c r="K407" s="43">
        <v>3.2505000000000002E-11</v>
      </c>
    </row>
    <row r="408" spans="1:11" x14ac:dyDescent="0.3">
      <c r="A408" t="s">
        <v>788</v>
      </c>
      <c r="B408">
        <v>645121</v>
      </c>
      <c r="C408">
        <v>5</v>
      </c>
      <c r="D408">
        <v>132747411</v>
      </c>
      <c r="E408">
        <v>132756255</v>
      </c>
      <c r="F408">
        <v>15</v>
      </c>
      <c r="G408">
        <v>6</v>
      </c>
      <c r="H408">
        <v>377277</v>
      </c>
      <c r="I408">
        <v>1</v>
      </c>
      <c r="J408">
        <v>7.9347000000000003</v>
      </c>
      <c r="K408" s="43">
        <v>1.0547E-15</v>
      </c>
    </row>
    <row r="409" spans="1:11" x14ac:dyDescent="0.3">
      <c r="A409" t="s">
        <v>788</v>
      </c>
      <c r="B409">
        <v>23176</v>
      </c>
      <c r="C409">
        <v>5</v>
      </c>
      <c r="D409">
        <v>132750817</v>
      </c>
      <c r="E409">
        <v>132778284</v>
      </c>
      <c r="F409">
        <v>77</v>
      </c>
      <c r="G409">
        <v>13</v>
      </c>
      <c r="H409">
        <v>377277</v>
      </c>
      <c r="I409">
        <v>1</v>
      </c>
      <c r="J409">
        <v>7.1558000000000002</v>
      </c>
      <c r="K409" s="43">
        <v>4.1606E-13</v>
      </c>
    </row>
    <row r="410" spans="1:11" x14ac:dyDescent="0.3">
      <c r="A410" t="s">
        <v>788</v>
      </c>
      <c r="B410" t="s">
        <v>710</v>
      </c>
      <c r="C410">
        <v>5</v>
      </c>
      <c r="D410">
        <v>141488070</v>
      </c>
      <c r="E410">
        <v>141534005</v>
      </c>
      <c r="F410">
        <v>165</v>
      </c>
      <c r="G410">
        <v>14</v>
      </c>
      <c r="H410">
        <v>396769</v>
      </c>
      <c r="I410">
        <v>1</v>
      </c>
      <c r="J410">
        <v>5.1687000000000003</v>
      </c>
      <c r="K410" s="43">
        <v>1.1786E-7</v>
      </c>
    </row>
    <row r="411" spans="1:11" x14ac:dyDescent="0.3">
      <c r="A411" t="s">
        <v>788</v>
      </c>
      <c r="B411">
        <v>80762</v>
      </c>
      <c r="C411">
        <v>5</v>
      </c>
      <c r="D411">
        <v>142108759</v>
      </c>
      <c r="E411">
        <v>142154443</v>
      </c>
      <c r="F411">
        <v>212</v>
      </c>
      <c r="G411">
        <v>24</v>
      </c>
      <c r="H411">
        <v>377277</v>
      </c>
      <c r="I411">
        <v>1</v>
      </c>
      <c r="J411">
        <v>5.7542999999999997</v>
      </c>
      <c r="K411" s="43">
        <v>4.3508999999999999E-9</v>
      </c>
    </row>
    <row r="412" spans="1:11" x14ac:dyDescent="0.3">
      <c r="A412" t="s">
        <v>788</v>
      </c>
      <c r="B412">
        <v>84651</v>
      </c>
      <c r="C412">
        <v>5</v>
      </c>
      <c r="D412">
        <v>148312427</v>
      </c>
      <c r="E412">
        <v>148315919</v>
      </c>
      <c r="F412">
        <v>23</v>
      </c>
      <c r="G412">
        <v>8</v>
      </c>
      <c r="H412">
        <v>377277</v>
      </c>
      <c r="I412">
        <v>1</v>
      </c>
      <c r="J412">
        <v>5.2084000000000001</v>
      </c>
      <c r="K412" s="43">
        <v>9.5262999999999997E-8</v>
      </c>
    </row>
    <row r="413" spans="1:11" x14ac:dyDescent="0.3">
      <c r="A413" t="s">
        <v>788</v>
      </c>
      <c r="B413">
        <v>643394</v>
      </c>
      <c r="C413">
        <v>5</v>
      </c>
      <c r="D413">
        <v>148335559</v>
      </c>
      <c r="E413">
        <v>148339849</v>
      </c>
      <c r="F413">
        <v>11</v>
      </c>
      <c r="G413">
        <v>5</v>
      </c>
      <c r="H413">
        <v>377277</v>
      </c>
      <c r="I413">
        <v>1</v>
      </c>
      <c r="J413">
        <v>5.1680000000000001</v>
      </c>
      <c r="K413" s="43">
        <v>1.1833E-7</v>
      </c>
    </row>
    <row r="414" spans="1:11" x14ac:dyDescent="0.3">
      <c r="A414" t="s">
        <v>788</v>
      </c>
      <c r="B414">
        <v>81545</v>
      </c>
      <c r="C414">
        <v>5</v>
      </c>
      <c r="D414">
        <v>148383935</v>
      </c>
      <c r="E414">
        <v>148442836</v>
      </c>
      <c r="F414">
        <v>192</v>
      </c>
      <c r="G414">
        <v>39</v>
      </c>
      <c r="H414">
        <v>377277</v>
      </c>
      <c r="I414">
        <v>1</v>
      </c>
      <c r="J414">
        <v>6.1093999999999999</v>
      </c>
      <c r="K414" s="43">
        <v>5.0000000000000003E-10</v>
      </c>
    </row>
    <row r="415" spans="1:11" x14ac:dyDescent="0.3">
      <c r="A415" t="s">
        <v>788</v>
      </c>
      <c r="B415">
        <v>10475</v>
      </c>
      <c r="C415">
        <v>6</v>
      </c>
      <c r="D415">
        <v>25962689</v>
      </c>
      <c r="E415">
        <v>25987329</v>
      </c>
      <c r="F415">
        <v>97</v>
      </c>
      <c r="G415">
        <v>33</v>
      </c>
      <c r="H415">
        <v>377277</v>
      </c>
      <c r="I415">
        <v>1</v>
      </c>
      <c r="J415">
        <v>5.3818000000000001</v>
      </c>
      <c r="K415" s="43">
        <v>3.6868999999999997E-8</v>
      </c>
    </row>
    <row r="416" spans="1:11" x14ac:dyDescent="0.3">
      <c r="A416" t="s">
        <v>788</v>
      </c>
      <c r="B416">
        <v>7746</v>
      </c>
      <c r="C416">
        <v>6</v>
      </c>
      <c r="D416">
        <v>28212665</v>
      </c>
      <c r="E416">
        <v>28233487</v>
      </c>
      <c r="F416">
        <v>100</v>
      </c>
      <c r="G416">
        <v>30</v>
      </c>
      <c r="H416">
        <v>377277</v>
      </c>
      <c r="I416">
        <v>1</v>
      </c>
      <c r="J416">
        <v>5.5799000000000003</v>
      </c>
      <c r="K416" s="43">
        <v>1.2031E-8</v>
      </c>
    </row>
    <row r="417" spans="1:11" x14ac:dyDescent="0.3">
      <c r="A417" t="s">
        <v>788</v>
      </c>
      <c r="B417">
        <v>5987</v>
      </c>
      <c r="C417">
        <v>6</v>
      </c>
      <c r="D417">
        <v>28903002</v>
      </c>
      <c r="E417">
        <v>28923991</v>
      </c>
      <c r="F417">
        <v>96</v>
      </c>
      <c r="G417">
        <v>26</v>
      </c>
      <c r="H417">
        <v>377277</v>
      </c>
      <c r="I417">
        <v>1</v>
      </c>
      <c r="J417">
        <v>5.8676000000000004</v>
      </c>
      <c r="K417" s="43">
        <v>2.2105000000000002E-9</v>
      </c>
    </row>
    <row r="418" spans="1:11" x14ac:dyDescent="0.3">
      <c r="A418" t="s">
        <v>788</v>
      </c>
      <c r="B418">
        <v>282890</v>
      </c>
      <c r="C418">
        <v>6</v>
      </c>
      <c r="D418">
        <v>28994785</v>
      </c>
      <c r="E418">
        <v>29005628</v>
      </c>
      <c r="F418">
        <v>44</v>
      </c>
      <c r="G418">
        <v>14</v>
      </c>
      <c r="H418">
        <v>377277</v>
      </c>
      <c r="I418">
        <v>1</v>
      </c>
      <c r="J418">
        <v>5.1984000000000004</v>
      </c>
      <c r="K418" s="43">
        <v>1.0052E-7</v>
      </c>
    </row>
    <row r="419" spans="1:11" x14ac:dyDescent="0.3">
      <c r="A419" t="s">
        <v>788</v>
      </c>
      <c r="B419">
        <v>26707</v>
      </c>
      <c r="C419">
        <v>6</v>
      </c>
      <c r="D419">
        <v>29173534</v>
      </c>
      <c r="E419">
        <v>29174574</v>
      </c>
      <c r="F419">
        <v>11</v>
      </c>
      <c r="G419">
        <v>4</v>
      </c>
      <c r="H419">
        <v>377277</v>
      </c>
      <c r="I419">
        <v>1</v>
      </c>
      <c r="J419">
        <v>5.3689</v>
      </c>
      <c r="K419" s="43">
        <v>3.9614E-8</v>
      </c>
    </row>
    <row r="420" spans="1:11" x14ac:dyDescent="0.3">
      <c r="A420" t="s">
        <v>788</v>
      </c>
      <c r="B420">
        <v>11074</v>
      </c>
      <c r="C420">
        <v>6</v>
      </c>
      <c r="D420">
        <v>30102892</v>
      </c>
      <c r="E420">
        <v>30113090</v>
      </c>
      <c r="F420">
        <v>100</v>
      </c>
      <c r="G420">
        <v>29</v>
      </c>
      <c r="H420">
        <v>377277</v>
      </c>
      <c r="I420">
        <v>1</v>
      </c>
      <c r="J420">
        <v>5.0872999999999999</v>
      </c>
      <c r="K420" s="43">
        <v>1.8159E-7</v>
      </c>
    </row>
    <row r="421" spans="1:11" x14ac:dyDescent="0.3">
      <c r="A421" t="s">
        <v>788</v>
      </c>
      <c r="B421">
        <v>7726</v>
      </c>
      <c r="C421">
        <v>6</v>
      </c>
      <c r="D421">
        <v>30184453</v>
      </c>
      <c r="E421">
        <v>30213494</v>
      </c>
      <c r="F421">
        <v>179</v>
      </c>
      <c r="G421">
        <v>34</v>
      </c>
      <c r="H421">
        <v>377277</v>
      </c>
      <c r="I421">
        <v>1</v>
      </c>
      <c r="J421">
        <v>6.0113000000000003</v>
      </c>
      <c r="K421" s="43">
        <v>9.2035000000000003E-10</v>
      </c>
    </row>
    <row r="422" spans="1:11" x14ac:dyDescent="0.3">
      <c r="A422" t="s">
        <v>788</v>
      </c>
      <c r="B422">
        <v>3133</v>
      </c>
      <c r="C422">
        <v>6</v>
      </c>
      <c r="D422">
        <v>30489406</v>
      </c>
      <c r="E422">
        <v>30494205</v>
      </c>
      <c r="F422">
        <v>13</v>
      </c>
      <c r="G422">
        <v>7</v>
      </c>
      <c r="H422">
        <v>377277</v>
      </c>
      <c r="I422">
        <v>1</v>
      </c>
      <c r="J422">
        <v>4.9459</v>
      </c>
      <c r="K422" s="43">
        <v>3.7889000000000003E-7</v>
      </c>
    </row>
    <row r="423" spans="1:11" x14ac:dyDescent="0.3">
      <c r="A423" t="s">
        <v>788</v>
      </c>
      <c r="B423">
        <v>389376</v>
      </c>
      <c r="C423">
        <v>6</v>
      </c>
      <c r="D423">
        <v>30931350</v>
      </c>
      <c r="E423">
        <v>30932175</v>
      </c>
      <c r="F423">
        <v>10</v>
      </c>
      <c r="G423">
        <v>4</v>
      </c>
      <c r="H423">
        <v>377277</v>
      </c>
      <c r="I423">
        <v>1</v>
      </c>
      <c r="J423">
        <v>5.3338999999999999</v>
      </c>
      <c r="K423" s="43">
        <v>4.8060000000000002E-8</v>
      </c>
    </row>
    <row r="424" spans="1:11" x14ac:dyDescent="0.3">
      <c r="A424" t="s">
        <v>788</v>
      </c>
      <c r="B424">
        <v>135656</v>
      </c>
      <c r="C424">
        <v>6</v>
      </c>
      <c r="D424">
        <v>30941000</v>
      </c>
      <c r="E424">
        <v>30954221</v>
      </c>
      <c r="F424">
        <v>48</v>
      </c>
      <c r="G424">
        <v>20</v>
      </c>
      <c r="H424">
        <v>377277</v>
      </c>
      <c r="I424">
        <v>1</v>
      </c>
      <c r="J424">
        <v>5.4779</v>
      </c>
      <c r="K424" s="43">
        <v>2.1517E-8</v>
      </c>
    </row>
    <row r="425" spans="1:11" x14ac:dyDescent="0.3">
      <c r="A425" t="s">
        <v>788</v>
      </c>
      <c r="B425">
        <v>100507679</v>
      </c>
      <c r="C425">
        <v>6</v>
      </c>
      <c r="D425">
        <v>31005952</v>
      </c>
      <c r="E425">
        <v>31035570</v>
      </c>
      <c r="F425">
        <v>455</v>
      </c>
      <c r="G425">
        <v>41</v>
      </c>
      <c r="H425">
        <v>377277</v>
      </c>
      <c r="I425">
        <v>1</v>
      </c>
      <c r="J425">
        <v>5.6558000000000002</v>
      </c>
      <c r="K425" s="43">
        <v>7.7539000000000007E-9</v>
      </c>
    </row>
    <row r="426" spans="1:11" x14ac:dyDescent="0.3">
      <c r="A426" t="s">
        <v>788</v>
      </c>
      <c r="B426">
        <v>170679</v>
      </c>
      <c r="C426">
        <v>6</v>
      </c>
      <c r="D426">
        <v>31114831</v>
      </c>
      <c r="E426">
        <v>31140092</v>
      </c>
      <c r="F426">
        <v>376</v>
      </c>
      <c r="G426">
        <v>37</v>
      </c>
      <c r="H426">
        <v>377277</v>
      </c>
      <c r="I426">
        <v>1</v>
      </c>
      <c r="J426">
        <v>6.4782000000000002</v>
      </c>
      <c r="K426" s="43">
        <v>4.6409999999999998E-11</v>
      </c>
    </row>
    <row r="427" spans="1:11" x14ac:dyDescent="0.3">
      <c r="A427" t="s">
        <v>788</v>
      </c>
      <c r="B427">
        <v>1041</v>
      </c>
      <c r="C427">
        <v>6</v>
      </c>
      <c r="D427">
        <v>31115088</v>
      </c>
      <c r="E427">
        <v>31120475</v>
      </c>
      <c r="F427">
        <v>91</v>
      </c>
      <c r="G427">
        <v>12</v>
      </c>
      <c r="H427">
        <v>377277</v>
      </c>
      <c r="I427">
        <v>1</v>
      </c>
      <c r="J427">
        <v>6.0750999999999999</v>
      </c>
      <c r="K427" s="43">
        <v>6.1953000000000003E-10</v>
      </c>
    </row>
    <row r="428" spans="1:11" x14ac:dyDescent="0.3">
      <c r="A428" t="s">
        <v>788</v>
      </c>
      <c r="B428" t="s">
        <v>712</v>
      </c>
      <c r="C428">
        <v>6</v>
      </c>
      <c r="D428">
        <v>31126319</v>
      </c>
      <c r="E428">
        <v>31134936</v>
      </c>
      <c r="F428">
        <v>31</v>
      </c>
      <c r="G428">
        <v>7</v>
      </c>
      <c r="H428">
        <v>397364</v>
      </c>
      <c r="I428">
        <v>1</v>
      </c>
      <c r="J428">
        <v>5.0575999999999999</v>
      </c>
      <c r="K428" s="43">
        <v>2.1222999999999999E-7</v>
      </c>
    </row>
    <row r="429" spans="1:11" x14ac:dyDescent="0.3">
      <c r="A429" t="s">
        <v>788</v>
      </c>
      <c r="B429">
        <v>54535</v>
      </c>
      <c r="C429">
        <v>6</v>
      </c>
      <c r="D429">
        <v>31142439</v>
      </c>
      <c r="E429">
        <v>31158238</v>
      </c>
      <c r="F429">
        <v>183</v>
      </c>
      <c r="G429">
        <v>28</v>
      </c>
      <c r="H429">
        <v>377277</v>
      </c>
      <c r="I429">
        <v>1</v>
      </c>
      <c r="J429">
        <v>5.5529000000000002</v>
      </c>
      <c r="K429" s="43">
        <v>1.4046000000000001E-8</v>
      </c>
    </row>
    <row r="430" spans="1:11" x14ac:dyDescent="0.3">
      <c r="A430" t="s">
        <v>788</v>
      </c>
      <c r="B430">
        <v>6941</v>
      </c>
      <c r="C430">
        <v>6</v>
      </c>
      <c r="D430">
        <v>31158526</v>
      </c>
      <c r="E430">
        <v>31164215</v>
      </c>
      <c r="F430">
        <v>40</v>
      </c>
      <c r="G430">
        <v>9</v>
      </c>
      <c r="H430">
        <v>377277</v>
      </c>
      <c r="I430">
        <v>1</v>
      </c>
      <c r="J430">
        <v>7.6943999999999999</v>
      </c>
      <c r="K430" s="43">
        <v>7.1053999999999999E-15</v>
      </c>
    </row>
    <row r="431" spans="1:11" x14ac:dyDescent="0.3">
      <c r="A431" t="s">
        <v>788</v>
      </c>
      <c r="B431">
        <v>5460</v>
      </c>
      <c r="C431">
        <v>6</v>
      </c>
      <c r="D431">
        <v>31164337</v>
      </c>
      <c r="E431">
        <v>31170693</v>
      </c>
      <c r="F431">
        <v>64</v>
      </c>
      <c r="G431">
        <v>13</v>
      </c>
      <c r="H431">
        <v>377277</v>
      </c>
      <c r="I431">
        <v>1</v>
      </c>
      <c r="J431">
        <v>6.9009</v>
      </c>
      <c r="K431" s="43">
        <v>2.5829999999999998E-12</v>
      </c>
    </row>
    <row r="432" spans="1:11" x14ac:dyDescent="0.3">
      <c r="A432" t="s">
        <v>788</v>
      </c>
      <c r="B432" t="s">
        <v>713</v>
      </c>
      <c r="C432">
        <v>6</v>
      </c>
      <c r="D432">
        <v>31321649</v>
      </c>
      <c r="E432">
        <v>31324965</v>
      </c>
      <c r="F432">
        <v>60</v>
      </c>
      <c r="G432">
        <v>17</v>
      </c>
      <c r="H432">
        <v>396175</v>
      </c>
      <c r="I432">
        <v>1</v>
      </c>
      <c r="J432">
        <v>7.3034999999999997</v>
      </c>
      <c r="K432" s="43">
        <v>1.4017E-13</v>
      </c>
    </row>
    <row r="433" spans="1:11" x14ac:dyDescent="0.3">
      <c r="A433" t="s">
        <v>788</v>
      </c>
      <c r="B433">
        <v>3106</v>
      </c>
      <c r="C433">
        <v>6</v>
      </c>
      <c r="D433">
        <v>31353868</v>
      </c>
      <c r="E433">
        <v>31357212</v>
      </c>
      <c r="F433">
        <v>12</v>
      </c>
      <c r="G433">
        <v>5</v>
      </c>
      <c r="H433">
        <v>377277</v>
      </c>
      <c r="I433">
        <v>1</v>
      </c>
      <c r="J433">
        <v>6.0728999999999997</v>
      </c>
      <c r="K433" s="43">
        <v>6.2822000000000003E-10</v>
      </c>
    </row>
    <row r="434" spans="1:11" x14ac:dyDescent="0.3">
      <c r="A434" t="s">
        <v>788</v>
      </c>
      <c r="B434">
        <v>100507436</v>
      </c>
      <c r="C434">
        <v>6</v>
      </c>
      <c r="D434">
        <v>31399784</v>
      </c>
      <c r="E434">
        <v>31415315</v>
      </c>
      <c r="F434">
        <v>267</v>
      </c>
      <c r="G434">
        <v>34</v>
      </c>
      <c r="H434">
        <v>377277</v>
      </c>
      <c r="I434">
        <v>1</v>
      </c>
      <c r="J434">
        <v>7.3337000000000003</v>
      </c>
      <c r="K434" s="43">
        <v>1.1191E-13</v>
      </c>
    </row>
    <row r="435" spans="1:11" x14ac:dyDescent="0.3">
      <c r="A435" t="s">
        <v>788</v>
      </c>
      <c r="B435">
        <v>4277</v>
      </c>
      <c r="C435">
        <v>6</v>
      </c>
      <c r="D435">
        <v>31494277</v>
      </c>
      <c r="E435">
        <v>31511124</v>
      </c>
      <c r="F435">
        <v>242</v>
      </c>
      <c r="G435">
        <v>29</v>
      </c>
      <c r="H435">
        <v>377277</v>
      </c>
      <c r="I435">
        <v>1</v>
      </c>
      <c r="J435">
        <v>7.0373000000000001</v>
      </c>
      <c r="K435" s="43">
        <v>9.8005000000000005E-13</v>
      </c>
    </row>
    <row r="436" spans="1:11" x14ac:dyDescent="0.3">
      <c r="A436" t="s">
        <v>788</v>
      </c>
      <c r="B436">
        <v>401250</v>
      </c>
      <c r="C436">
        <v>6</v>
      </c>
      <c r="D436">
        <v>31528962</v>
      </c>
      <c r="E436">
        <v>31530231</v>
      </c>
      <c r="F436">
        <v>22</v>
      </c>
      <c r="G436">
        <v>7</v>
      </c>
      <c r="H436">
        <v>377277</v>
      </c>
      <c r="I436">
        <v>1</v>
      </c>
      <c r="J436">
        <v>6.5945</v>
      </c>
      <c r="K436" s="43">
        <v>2.1335E-11</v>
      </c>
    </row>
    <row r="437" spans="1:11" x14ac:dyDescent="0.3">
      <c r="A437" t="s">
        <v>788</v>
      </c>
      <c r="B437">
        <v>7919</v>
      </c>
      <c r="C437">
        <v>6</v>
      </c>
      <c r="D437">
        <v>31530219</v>
      </c>
      <c r="E437">
        <v>31542475</v>
      </c>
      <c r="F437">
        <v>95</v>
      </c>
      <c r="G437">
        <v>26</v>
      </c>
      <c r="H437">
        <v>377277</v>
      </c>
      <c r="I437">
        <v>1</v>
      </c>
      <c r="J437">
        <v>7.2145000000000001</v>
      </c>
      <c r="K437" s="43">
        <v>2.7062000000000001E-13</v>
      </c>
    </row>
    <row r="438" spans="1:11" x14ac:dyDescent="0.3">
      <c r="A438" t="s">
        <v>788</v>
      </c>
      <c r="B438">
        <v>534</v>
      </c>
      <c r="C438">
        <v>6</v>
      </c>
      <c r="D438">
        <v>31544451</v>
      </c>
      <c r="E438">
        <v>31546848</v>
      </c>
      <c r="F438">
        <v>15</v>
      </c>
      <c r="G438">
        <v>10</v>
      </c>
      <c r="H438">
        <v>377277</v>
      </c>
      <c r="I438">
        <v>1</v>
      </c>
      <c r="J438">
        <v>8.0988000000000007</v>
      </c>
      <c r="K438" s="43">
        <v>2.7756000000000002E-16</v>
      </c>
    </row>
    <row r="439" spans="1:11" x14ac:dyDescent="0.3">
      <c r="A439" t="s">
        <v>788</v>
      </c>
      <c r="B439">
        <v>4795</v>
      </c>
      <c r="C439">
        <v>6</v>
      </c>
      <c r="D439">
        <v>31546851</v>
      </c>
      <c r="E439">
        <v>31558829</v>
      </c>
      <c r="F439">
        <v>77</v>
      </c>
      <c r="G439">
        <v>23</v>
      </c>
      <c r="H439">
        <v>377277</v>
      </c>
      <c r="I439">
        <v>1</v>
      </c>
      <c r="J439">
        <v>6.7308000000000003</v>
      </c>
      <c r="K439" s="43">
        <v>8.4367999999999998E-12</v>
      </c>
    </row>
    <row r="440" spans="1:11" x14ac:dyDescent="0.3">
      <c r="A440" t="s">
        <v>788</v>
      </c>
      <c r="B440">
        <v>4049</v>
      </c>
      <c r="C440">
        <v>6</v>
      </c>
      <c r="D440">
        <v>31560550</v>
      </c>
      <c r="E440">
        <v>31574324</v>
      </c>
      <c r="F440">
        <v>69</v>
      </c>
      <c r="G440">
        <v>18</v>
      </c>
      <c r="H440">
        <v>377277</v>
      </c>
      <c r="I440">
        <v>1</v>
      </c>
      <c r="J440">
        <v>5.5603999999999996</v>
      </c>
      <c r="K440" s="43">
        <v>1.3456999999999999E-8</v>
      </c>
    </row>
    <row r="441" spans="1:11" x14ac:dyDescent="0.3">
      <c r="A441" t="s">
        <v>788</v>
      </c>
      <c r="B441" t="s">
        <v>780</v>
      </c>
      <c r="C441">
        <v>6</v>
      </c>
      <c r="D441">
        <v>31582961</v>
      </c>
      <c r="E441">
        <v>31584798</v>
      </c>
      <c r="F441">
        <v>9</v>
      </c>
      <c r="G441">
        <v>4</v>
      </c>
      <c r="H441">
        <v>397283</v>
      </c>
      <c r="I441">
        <v>1</v>
      </c>
      <c r="J441">
        <v>4.9229000000000003</v>
      </c>
      <c r="K441" s="43">
        <v>4.2641999999999998E-7</v>
      </c>
    </row>
    <row r="442" spans="1:11" x14ac:dyDescent="0.3">
      <c r="A442" t="s">
        <v>788</v>
      </c>
      <c r="B442">
        <v>7940</v>
      </c>
      <c r="C442">
        <v>6</v>
      </c>
      <c r="D442">
        <v>31586179</v>
      </c>
      <c r="E442">
        <v>31588909</v>
      </c>
      <c r="F442">
        <v>17</v>
      </c>
      <c r="G442">
        <v>11</v>
      </c>
      <c r="H442">
        <v>377277</v>
      </c>
      <c r="I442">
        <v>1</v>
      </c>
      <c r="J442">
        <v>7.7972000000000001</v>
      </c>
      <c r="K442" s="43">
        <v>3.1640999999999999E-15</v>
      </c>
    </row>
    <row r="443" spans="1:11" x14ac:dyDescent="0.3">
      <c r="A443" t="s">
        <v>788</v>
      </c>
      <c r="B443" t="s">
        <v>714</v>
      </c>
      <c r="C443">
        <v>6</v>
      </c>
      <c r="D443">
        <v>31588497</v>
      </c>
      <c r="E443">
        <v>31605548</v>
      </c>
      <c r="F443">
        <v>54</v>
      </c>
      <c r="G443">
        <v>12</v>
      </c>
      <c r="H443">
        <v>397043</v>
      </c>
      <c r="I443">
        <v>1</v>
      </c>
      <c r="J443">
        <v>4.9382999999999999</v>
      </c>
      <c r="K443" s="43">
        <v>3.9411999999999998E-7</v>
      </c>
    </row>
    <row r="444" spans="1:11" x14ac:dyDescent="0.3">
      <c r="A444" t="s">
        <v>788</v>
      </c>
      <c r="B444">
        <v>259197</v>
      </c>
      <c r="C444">
        <v>6</v>
      </c>
      <c r="D444">
        <v>31588883</v>
      </c>
      <c r="E444">
        <v>31593019</v>
      </c>
      <c r="F444">
        <v>30</v>
      </c>
      <c r="G444">
        <v>15</v>
      </c>
      <c r="H444">
        <v>377277</v>
      </c>
      <c r="I444">
        <v>1</v>
      </c>
      <c r="J444">
        <v>7.1859999999999999</v>
      </c>
      <c r="K444" s="43">
        <v>3.3357000000000001E-13</v>
      </c>
    </row>
    <row r="445" spans="1:11" x14ac:dyDescent="0.3">
      <c r="A445" t="s">
        <v>788</v>
      </c>
      <c r="B445" t="s">
        <v>715</v>
      </c>
      <c r="C445">
        <v>6</v>
      </c>
      <c r="D445">
        <v>31606805</v>
      </c>
      <c r="E445">
        <v>31620482</v>
      </c>
      <c r="F445">
        <v>38</v>
      </c>
      <c r="G445">
        <v>11</v>
      </c>
      <c r="H445">
        <v>397312</v>
      </c>
      <c r="I445">
        <v>1</v>
      </c>
      <c r="J445">
        <v>7.4184000000000001</v>
      </c>
      <c r="K445" s="43">
        <v>5.9286000000000006E-14</v>
      </c>
    </row>
    <row r="446" spans="1:11" x14ac:dyDescent="0.3">
      <c r="A446" t="s">
        <v>788</v>
      </c>
      <c r="B446">
        <v>199</v>
      </c>
      <c r="C446">
        <v>6</v>
      </c>
      <c r="D446">
        <v>31615192</v>
      </c>
      <c r="E446">
        <v>31617021</v>
      </c>
      <c r="F446">
        <v>9</v>
      </c>
      <c r="G446">
        <v>4</v>
      </c>
      <c r="H446">
        <v>377277</v>
      </c>
      <c r="I446">
        <v>1</v>
      </c>
      <c r="J446">
        <v>5.0216000000000003</v>
      </c>
      <c r="K446" s="43">
        <v>2.5624999999999998E-7</v>
      </c>
    </row>
    <row r="447" spans="1:11" x14ac:dyDescent="0.3">
      <c r="A447" t="s">
        <v>788</v>
      </c>
      <c r="B447" t="s">
        <v>716</v>
      </c>
      <c r="C447">
        <v>6</v>
      </c>
      <c r="D447">
        <v>31620193</v>
      </c>
      <c r="E447">
        <v>31625987</v>
      </c>
      <c r="F447">
        <v>4</v>
      </c>
      <c r="G447">
        <v>2</v>
      </c>
      <c r="H447">
        <v>397150</v>
      </c>
      <c r="I447">
        <v>1</v>
      </c>
      <c r="J447">
        <v>5.7146999999999997</v>
      </c>
      <c r="K447" s="43">
        <v>5.4944000000000004E-9</v>
      </c>
    </row>
    <row r="448" spans="1:11" x14ac:dyDescent="0.3">
      <c r="A448" t="s">
        <v>788</v>
      </c>
      <c r="B448">
        <v>7916</v>
      </c>
      <c r="C448">
        <v>6</v>
      </c>
      <c r="D448">
        <v>31620673</v>
      </c>
      <c r="E448">
        <v>31637777</v>
      </c>
      <c r="F448">
        <v>102</v>
      </c>
      <c r="G448">
        <v>32</v>
      </c>
      <c r="H448">
        <v>377277</v>
      </c>
      <c r="I448">
        <v>1</v>
      </c>
      <c r="J448">
        <v>5.5067000000000004</v>
      </c>
      <c r="K448" s="43">
        <v>1.8282000000000001E-8</v>
      </c>
    </row>
    <row r="449" spans="1:11" x14ac:dyDescent="0.3">
      <c r="A449" t="s">
        <v>788</v>
      </c>
      <c r="B449" t="s">
        <v>717</v>
      </c>
      <c r="C449">
        <v>6</v>
      </c>
      <c r="D449">
        <v>31633013</v>
      </c>
      <c r="E449">
        <v>31638120</v>
      </c>
      <c r="F449">
        <v>16</v>
      </c>
      <c r="G449">
        <v>7</v>
      </c>
      <c r="H449">
        <v>396965</v>
      </c>
      <c r="I449">
        <v>1</v>
      </c>
      <c r="J449">
        <v>5.3514999999999997</v>
      </c>
      <c r="K449" s="43">
        <v>4.3608999999999997E-8</v>
      </c>
    </row>
    <row r="450" spans="1:11" x14ac:dyDescent="0.3">
      <c r="A450" t="s">
        <v>788</v>
      </c>
      <c r="B450" t="s">
        <v>718</v>
      </c>
      <c r="C450">
        <v>6</v>
      </c>
      <c r="D450">
        <v>31633879</v>
      </c>
      <c r="E450">
        <v>31641323</v>
      </c>
      <c r="F450">
        <v>11</v>
      </c>
      <c r="G450">
        <v>5</v>
      </c>
      <c r="H450">
        <v>396818</v>
      </c>
      <c r="I450">
        <v>1</v>
      </c>
      <c r="J450">
        <v>5.4806999999999997</v>
      </c>
      <c r="K450" s="43">
        <v>2.1188000000000001E-8</v>
      </c>
    </row>
    <row r="451" spans="1:11" x14ac:dyDescent="0.3">
      <c r="A451" t="s">
        <v>788</v>
      </c>
      <c r="B451">
        <v>7917</v>
      </c>
      <c r="C451">
        <v>6</v>
      </c>
      <c r="D451">
        <v>31639028</v>
      </c>
      <c r="E451">
        <v>31660767</v>
      </c>
      <c r="F451">
        <v>101</v>
      </c>
      <c r="G451">
        <v>38</v>
      </c>
      <c r="H451">
        <v>377277</v>
      </c>
      <c r="I451">
        <v>1</v>
      </c>
      <c r="J451">
        <v>7.5326000000000004</v>
      </c>
      <c r="K451" s="43">
        <v>2.4868999999999999E-14</v>
      </c>
    </row>
    <row r="452" spans="1:11" x14ac:dyDescent="0.3">
      <c r="A452" t="s">
        <v>788</v>
      </c>
      <c r="B452">
        <v>55937</v>
      </c>
      <c r="C452">
        <v>6</v>
      </c>
      <c r="D452">
        <v>31652410</v>
      </c>
      <c r="E452">
        <v>31658210</v>
      </c>
      <c r="F452">
        <v>27</v>
      </c>
      <c r="G452">
        <v>14</v>
      </c>
      <c r="H452">
        <v>377277</v>
      </c>
      <c r="I452">
        <v>1</v>
      </c>
      <c r="J452">
        <v>5.9996</v>
      </c>
      <c r="K452" s="43">
        <v>9.8879999999999994E-10</v>
      </c>
    </row>
    <row r="453" spans="1:11" x14ac:dyDescent="0.3">
      <c r="A453" t="s">
        <v>788</v>
      </c>
      <c r="B453" t="s">
        <v>719</v>
      </c>
      <c r="C453">
        <v>6</v>
      </c>
      <c r="D453">
        <v>31654739</v>
      </c>
      <c r="E453">
        <v>31681849</v>
      </c>
      <c r="F453">
        <v>39</v>
      </c>
      <c r="G453">
        <v>11</v>
      </c>
      <c r="H453">
        <v>397091</v>
      </c>
      <c r="I453">
        <v>1</v>
      </c>
      <c r="J453">
        <v>5.0597000000000003</v>
      </c>
      <c r="K453" s="43">
        <v>2.0994000000000001E-7</v>
      </c>
    </row>
    <row r="454" spans="1:11" x14ac:dyDescent="0.3">
      <c r="A454" t="s">
        <v>788</v>
      </c>
      <c r="B454">
        <v>7918</v>
      </c>
      <c r="C454">
        <v>6</v>
      </c>
      <c r="D454">
        <v>31661229</v>
      </c>
      <c r="E454">
        <v>31666283</v>
      </c>
      <c r="F454">
        <v>30</v>
      </c>
      <c r="G454">
        <v>13</v>
      </c>
      <c r="H454">
        <v>377277</v>
      </c>
      <c r="I454">
        <v>1</v>
      </c>
      <c r="J454">
        <v>5.9874000000000001</v>
      </c>
      <c r="K454" s="43">
        <v>1.066E-9</v>
      </c>
    </row>
    <row r="455" spans="1:11" x14ac:dyDescent="0.3">
      <c r="A455" t="s">
        <v>788</v>
      </c>
      <c r="B455">
        <v>1460</v>
      </c>
      <c r="C455">
        <v>6</v>
      </c>
      <c r="D455">
        <v>31665880</v>
      </c>
      <c r="E455">
        <v>31670070</v>
      </c>
      <c r="F455">
        <v>16</v>
      </c>
      <c r="G455">
        <v>8</v>
      </c>
      <c r="H455">
        <v>377277</v>
      </c>
      <c r="I455">
        <v>1</v>
      </c>
      <c r="J455">
        <v>6.8627000000000002</v>
      </c>
      <c r="K455" s="43">
        <v>3.3791E-12</v>
      </c>
    </row>
    <row r="456" spans="1:11" x14ac:dyDescent="0.3">
      <c r="A456" t="s">
        <v>788</v>
      </c>
      <c r="B456">
        <v>58496</v>
      </c>
      <c r="C456">
        <v>6</v>
      </c>
      <c r="D456">
        <v>31670951</v>
      </c>
      <c r="E456">
        <v>31672450</v>
      </c>
      <c r="F456">
        <v>9</v>
      </c>
      <c r="G456">
        <v>5</v>
      </c>
      <c r="H456">
        <v>377277</v>
      </c>
      <c r="I456">
        <v>1</v>
      </c>
      <c r="J456">
        <v>5.3658000000000001</v>
      </c>
      <c r="K456" s="43">
        <v>4.0299999999999997E-8</v>
      </c>
    </row>
    <row r="457" spans="1:11" x14ac:dyDescent="0.3">
      <c r="A457" t="s">
        <v>788</v>
      </c>
      <c r="B457" t="s">
        <v>720</v>
      </c>
      <c r="C457">
        <v>6</v>
      </c>
      <c r="D457">
        <v>31674681</v>
      </c>
      <c r="E457">
        <v>31685695</v>
      </c>
      <c r="F457">
        <v>10</v>
      </c>
      <c r="G457">
        <v>4</v>
      </c>
      <c r="H457">
        <v>397203</v>
      </c>
      <c r="I457">
        <v>1</v>
      </c>
      <c r="J457">
        <v>5.6967999999999996</v>
      </c>
      <c r="K457" s="43">
        <v>6.1045999999999998E-9</v>
      </c>
    </row>
    <row r="458" spans="1:11" x14ac:dyDescent="0.3">
      <c r="A458" t="s">
        <v>788</v>
      </c>
      <c r="B458">
        <v>7920</v>
      </c>
      <c r="C458">
        <v>6</v>
      </c>
      <c r="D458">
        <v>31686949</v>
      </c>
      <c r="E458">
        <v>31703360</v>
      </c>
      <c r="F458">
        <v>62</v>
      </c>
      <c r="G458">
        <v>24</v>
      </c>
      <c r="H458">
        <v>377277</v>
      </c>
      <c r="I458">
        <v>1</v>
      </c>
      <c r="J458">
        <v>6.7241999999999997</v>
      </c>
      <c r="K458" s="43">
        <v>8.8289999999999996E-12</v>
      </c>
    </row>
    <row r="459" spans="1:11" x14ac:dyDescent="0.3">
      <c r="A459" t="s">
        <v>788</v>
      </c>
      <c r="B459" t="s">
        <v>721</v>
      </c>
      <c r="C459">
        <v>6</v>
      </c>
      <c r="D459">
        <v>31694815</v>
      </c>
      <c r="E459">
        <v>31698394</v>
      </c>
      <c r="F459">
        <v>4</v>
      </c>
      <c r="G459">
        <v>2</v>
      </c>
      <c r="H459">
        <v>397234</v>
      </c>
      <c r="I459">
        <v>1</v>
      </c>
      <c r="J459">
        <v>5.6536999999999997</v>
      </c>
      <c r="K459" s="43">
        <v>7.8518999999999993E-9</v>
      </c>
    </row>
    <row r="460" spans="1:11" x14ac:dyDescent="0.3">
      <c r="A460" t="s">
        <v>788</v>
      </c>
      <c r="B460">
        <v>259215</v>
      </c>
      <c r="C460">
        <v>6</v>
      </c>
      <c r="D460">
        <v>31706907</v>
      </c>
      <c r="E460">
        <v>31710595</v>
      </c>
      <c r="F460">
        <v>15</v>
      </c>
      <c r="G460">
        <v>8</v>
      </c>
      <c r="H460">
        <v>377277</v>
      </c>
      <c r="I460">
        <v>1</v>
      </c>
      <c r="J460">
        <v>6.5357000000000003</v>
      </c>
      <c r="K460" s="43">
        <v>3.1650999999999998E-11</v>
      </c>
    </row>
    <row r="461" spans="1:11" x14ac:dyDescent="0.3">
      <c r="A461" t="s">
        <v>788</v>
      </c>
      <c r="B461">
        <v>80740</v>
      </c>
      <c r="C461">
        <v>6</v>
      </c>
      <c r="D461">
        <v>31718648</v>
      </c>
      <c r="E461">
        <v>31721734</v>
      </c>
      <c r="F461">
        <v>16</v>
      </c>
      <c r="G461">
        <v>9</v>
      </c>
      <c r="H461">
        <v>377277</v>
      </c>
      <c r="I461">
        <v>1</v>
      </c>
      <c r="J461">
        <v>5.3837999999999999</v>
      </c>
      <c r="K461" s="43">
        <v>3.6460999999999998E-8</v>
      </c>
    </row>
    <row r="462" spans="1:11" x14ac:dyDescent="0.3">
      <c r="A462" t="s">
        <v>788</v>
      </c>
      <c r="B462">
        <v>80739</v>
      </c>
      <c r="C462">
        <v>6</v>
      </c>
      <c r="D462">
        <v>31720808</v>
      </c>
      <c r="E462">
        <v>31726710</v>
      </c>
      <c r="F462">
        <v>18</v>
      </c>
      <c r="G462">
        <v>12</v>
      </c>
      <c r="H462">
        <v>377277</v>
      </c>
      <c r="I462">
        <v>1</v>
      </c>
      <c r="J462">
        <v>5.1185999999999998</v>
      </c>
      <c r="K462" s="43">
        <v>1.5386999999999999E-7</v>
      </c>
    </row>
    <row r="463" spans="1:11" x14ac:dyDescent="0.3">
      <c r="A463" t="s">
        <v>788</v>
      </c>
      <c r="B463">
        <v>23564</v>
      </c>
      <c r="C463">
        <v>6</v>
      </c>
      <c r="D463">
        <v>31727037</v>
      </c>
      <c r="E463">
        <v>31730265</v>
      </c>
      <c r="F463">
        <v>18</v>
      </c>
      <c r="G463">
        <v>12</v>
      </c>
      <c r="H463">
        <v>377277</v>
      </c>
      <c r="I463">
        <v>1</v>
      </c>
      <c r="J463">
        <v>5.4198000000000004</v>
      </c>
      <c r="K463" s="43">
        <v>2.9825999999999999E-8</v>
      </c>
    </row>
    <row r="464" spans="1:11" x14ac:dyDescent="0.3">
      <c r="A464" t="s">
        <v>788</v>
      </c>
      <c r="B464">
        <v>1192</v>
      </c>
      <c r="C464">
        <v>6</v>
      </c>
      <c r="D464">
        <v>31730581</v>
      </c>
      <c r="E464">
        <v>31737318</v>
      </c>
      <c r="F464">
        <v>28</v>
      </c>
      <c r="G464">
        <v>18</v>
      </c>
      <c r="H464">
        <v>377277</v>
      </c>
      <c r="I464">
        <v>1</v>
      </c>
      <c r="J464">
        <v>6.0296000000000003</v>
      </c>
      <c r="K464" s="43">
        <v>8.2174999999999998E-10</v>
      </c>
    </row>
    <row r="465" spans="1:11" x14ac:dyDescent="0.3">
      <c r="A465" t="s">
        <v>788</v>
      </c>
      <c r="B465" t="s">
        <v>722</v>
      </c>
      <c r="C465">
        <v>6</v>
      </c>
      <c r="D465">
        <v>31733367</v>
      </c>
      <c r="E465">
        <v>31745108</v>
      </c>
      <c r="F465">
        <v>22</v>
      </c>
      <c r="G465">
        <v>9</v>
      </c>
      <c r="H465">
        <v>396959</v>
      </c>
      <c r="I465">
        <v>1</v>
      </c>
      <c r="J465">
        <v>6.5187999999999997</v>
      </c>
      <c r="K465" s="43">
        <v>3.5430000000000001E-11</v>
      </c>
    </row>
    <row r="466" spans="1:11" x14ac:dyDescent="0.3">
      <c r="A466" t="s">
        <v>788</v>
      </c>
      <c r="B466">
        <v>4439</v>
      </c>
      <c r="C466">
        <v>6</v>
      </c>
      <c r="D466">
        <v>31739948</v>
      </c>
      <c r="E466">
        <v>31762678</v>
      </c>
      <c r="F466">
        <v>95</v>
      </c>
      <c r="G466">
        <v>31</v>
      </c>
      <c r="H466">
        <v>377277</v>
      </c>
      <c r="I466">
        <v>1</v>
      </c>
      <c r="J466">
        <v>6.1093999999999999</v>
      </c>
      <c r="K466" s="43">
        <v>5.0000000000000003E-10</v>
      </c>
    </row>
    <row r="467" spans="1:11" x14ac:dyDescent="0.3">
      <c r="A467" t="s">
        <v>788</v>
      </c>
      <c r="B467">
        <v>80737</v>
      </c>
      <c r="C467">
        <v>6</v>
      </c>
      <c r="D467">
        <v>31765401</v>
      </c>
      <c r="E467">
        <v>31777331</v>
      </c>
      <c r="F467">
        <v>53</v>
      </c>
      <c r="G467">
        <v>21</v>
      </c>
      <c r="H467">
        <v>377277</v>
      </c>
      <c r="I467">
        <v>1</v>
      </c>
      <c r="J467">
        <v>6.2714999999999996</v>
      </c>
      <c r="K467" s="43">
        <v>1.7876000000000001E-10</v>
      </c>
    </row>
    <row r="468" spans="1:11" x14ac:dyDescent="0.3">
      <c r="A468" t="s">
        <v>788</v>
      </c>
      <c r="B468">
        <v>7407</v>
      </c>
      <c r="C468">
        <v>6</v>
      </c>
      <c r="D468">
        <v>31777518</v>
      </c>
      <c r="E468">
        <v>31795935</v>
      </c>
      <c r="F468">
        <v>61</v>
      </c>
      <c r="G468">
        <v>30</v>
      </c>
      <c r="H468">
        <v>377277</v>
      </c>
      <c r="I468">
        <v>1</v>
      </c>
      <c r="J468">
        <v>7.7103999999999999</v>
      </c>
      <c r="K468" s="43">
        <v>6.2727999999999997E-15</v>
      </c>
    </row>
    <row r="469" spans="1:11" x14ac:dyDescent="0.3">
      <c r="A469" t="s">
        <v>788</v>
      </c>
      <c r="B469">
        <v>57819</v>
      </c>
      <c r="C469">
        <v>6</v>
      </c>
      <c r="D469">
        <v>31797392</v>
      </c>
      <c r="E469">
        <v>31806984</v>
      </c>
      <c r="F469">
        <v>39</v>
      </c>
      <c r="G469">
        <v>20</v>
      </c>
      <c r="H469">
        <v>377277</v>
      </c>
      <c r="I469">
        <v>1</v>
      </c>
      <c r="J469">
        <v>7.7972000000000001</v>
      </c>
      <c r="K469" s="43">
        <v>3.1640999999999999E-15</v>
      </c>
    </row>
    <row r="470" spans="1:11" x14ac:dyDescent="0.3">
      <c r="A470" t="s">
        <v>788</v>
      </c>
      <c r="B470">
        <v>3305</v>
      </c>
      <c r="C470">
        <v>6</v>
      </c>
      <c r="D470">
        <v>31809619</v>
      </c>
      <c r="E470">
        <v>31821999</v>
      </c>
      <c r="F470">
        <v>49</v>
      </c>
      <c r="G470">
        <v>26</v>
      </c>
      <c r="H470">
        <v>377277</v>
      </c>
      <c r="I470">
        <v>1</v>
      </c>
      <c r="J470">
        <v>5.9781000000000004</v>
      </c>
      <c r="K470" s="43">
        <v>1.1285E-9</v>
      </c>
    </row>
    <row r="471" spans="1:11" x14ac:dyDescent="0.3">
      <c r="A471" t="s">
        <v>788</v>
      </c>
      <c r="B471">
        <v>3304</v>
      </c>
      <c r="C471">
        <v>6</v>
      </c>
      <c r="D471">
        <v>31827735</v>
      </c>
      <c r="E471">
        <v>31830254</v>
      </c>
      <c r="F471">
        <v>7</v>
      </c>
      <c r="G471">
        <v>5</v>
      </c>
      <c r="H471">
        <v>377277</v>
      </c>
      <c r="I471">
        <v>1</v>
      </c>
      <c r="J471">
        <v>6.9358000000000004</v>
      </c>
      <c r="K471" s="43">
        <v>2.0194000000000001E-12</v>
      </c>
    </row>
    <row r="472" spans="1:11" x14ac:dyDescent="0.3">
      <c r="A472" t="s">
        <v>788</v>
      </c>
      <c r="B472">
        <v>50854</v>
      </c>
      <c r="C472">
        <v>6</v>
      </c>
      <c r="D472">
        <v>31834915</v>
      </c>
      <c r="E472">
        <v>31839766</v>
      </c>
      <c r="F472">
        <v>26</v>
      </c>
      <c r="G472">
        <v>15</v>
      </c>
      <c r="H472">
        <v>377277</v>
      </c>
      <c r="I472">
        <v>1</v>
      </c>
      <c r="J472">
        <v>7.0610999999999997</v>
      </c>
      <c r="K472" s="43">
        <v>8.2606000000000002E-13</v>
      </c>
    </row>
    <row r="473" spans="1:11" x14ac:dyDescent="0.3">
      <c r="A473" t="s">
        <v>788</v>
      </c>
      <c r="B473" t="s">
        <v>724</v>
      </c>
      <c r="C473">
        <v>6</v>
      </c>
      <c r="D473">
        <v>31847536</v>
      </c>
      <c r="E473">
        <v>31865464</v>
      </c>
      <c r="F473">
        <v>21</v>
      </c>
      <c r="G473">
        <v>9</v>
      </c>
      <c r="H473">
        <v>397276</v>
      </c>
      <c r="I473">
        <v>1</v>
      </c>
      <c r="J473">
        <v>6.3182999999999998</v>
      </c>
      <c r="K473" s="43">
        <v>1.3219999999999999E-10</v>
      </c>
    </row>
    <row r="474" spans="1:11" x14ac:dyDescent="0.3">
      <c r="A474" t="s">
        <v>788</v>
      </c>
      <c r="B474">
        <v>80736</v>
      </c>
      <c r="C474">
        <v>6</v>
      </c>
      <c r="D474">
        <v>31863192</v>
      </c>
      <c r="E474">
        <v>31879046</v>
      </c>
      <c r="F474">
        <v>86</v>
      </c>
      <c r="G474">
        <v>21</v>
      </c>
      <c r="H474">
        <v>377277</v>
      </c>
      <c r="I474">
        <v>1</v>
      </c>
      <c r="J474">
        <v>6.4766000000000004</v>
      </c>
      <c r="K474" s="43">
        <v>4.6912E-11</v>
      </c>
    </row>
    <row r="475" spans="1:11" x14ac:dyDescent="0.3">
      <c r="A475" t="s">
        <v>788</v>
      </c>
      <c r="B475">
        <v>10919</v>
      </c>
      <c r="C475">
        <v>6</v>
      </c>
      <c r="D475">
        <v>31879759</v>
      </c>
      <c r="E475">
        <v>31897707</v>
      </c>
      <c r="F475">
        <v>81</v>
      </c>
      <c r="G475">
        <v>37</v>
      </c>
      <c r="H475">
        <v>377277</v>
      </c>
      <c r="I475">
        <v>1</v>
      </c>
      <c r="J475">
        <v>7.2516999999999996</v>
      </c>
      <c r="K475" s="43">
        <v>2.0572000000000001E-13</v>
      </c>
    </row>
    <row r="476" spans="1:11" x14ac:dyDescent="0.3">
      <c r="A476" t="s">
        <v>788</v>
      </c>
      <c r="B476">
        <v>717</v>
      </c>
      <c r="C476">
        <v>6</v>
      </c>
      <c r="D476">
        <v>31897785</v>
      </c>
      <c r="E476">
        <v>31945674</v>
      </c>
      <c r="F476">
        <v>194</v>
      </c>
      <c r="G476">
        <v>49</v>
      </c>
      <c r="H476">
        <v>377277</v>
      </c>
      <c r="I476">
        <v>1</v>
      </c>
      <c r="J476">
        <v>5.8841999999999999</v>
      </c>
      <c r="K476" s="43">
        <v>2.0000000000000001E-9</v>
      </c>
    </row>
    <row r="477" spans="1:11" x14ac:dyDescent="0.3">
      <c r="A477" t="s">
        <v>788</v>
      </c>
      <c r="B477">
        <v>629</v>
      </c>
      <c r="C477">
        <v>6</v>
      </c>
      <c r="D477">
        <v>31945944</v>
      </c>
      <c r="E477">
        <v>31952084</v>
      </c>
      <c r="F477">
        <v>33</v>
      </c>
      <c r="G477">
        <v>18</v>
      </c>
      <c r="H477">
        <v>377277</v>
      </c>
      <c r="I477">
        <v>1</v>
      </c>
      <c r="J477">
        <v>7.3205999999999998</v>
      </c>
      <c r="K477" s="43">
        <v>1.2340000000000001E-13</v>
      </c>
    </row>
    <row r="478" spans="1:11" x14ac:dyDescent="0.3">
      <c r="A478" t="s">
        <v>788</v>
      </c>
      <c r="B478">
        <v>7936</v>
      </c>
      <c r="C478">
        <v>6</v>
      </c>
      <c r="D478">
        <v>31952087</v>
      </c>
      <c r="E478">
        <v>31959087</v>
      </c>
      <c r="F478">
        <v>28</v>
      </c>
      <c r="G478">
        <v>14</v>
      </c>
      <c r="H478">
        <v>377277</v>
      </c>
      <c r="I478">
        <v>1</v>
      </c>
      <c r="J478">
        <v>7.1123000000000003</v>
      </c>
      <c r="K478" s="43">
        <v>5.7049000000000003E-13</v>
      </c>
    </row>
    <row r="479" spans="1:11" x14ac:dyDescent="0.3">
      <c r="A479" t="s">
        <v>788</v>
      </c>
      <c r="B479">
        <v>6499</v>
      </c>
      <c r="C479">
        <v>6</v>
      </c>
      <c r="D479">
        <v>31958804</v>
      </c>
      <c r="E479">
        <v>31969755</v>
      </c>
      <c r="F479">
        <v>54</v>
      </c>
      <c r="G479">
        <v>23</v>
      </c>
      <c r="H479">
        <v>377277</v>
      </c>
      <c r="I479">
        <v>1</v>
      </c>
      <c r="J479">
        <v>5.8521000000000001</v>
      </c>
      <c r="K479" s="43">
        <v>2.4266999999999999E-9</v>
      </c>
    </row>
    <row r="480" spans="1:11" x14ac:dyDescent="0.3">
      <c r="A480" t="s">
        <v>788</v>
      </c>
      <c r="B480">
        <v>8859</v>
      </c>
      <c r="C480">
        <v>6</v>
      </c>
      <c r="D480">
        <v>31971175</v>
      </c>
      <c r="E480">
        <v>31981446</v>
      </c>
      <c r="F480">
        <v>49</v>
      </c>
      <c r="G480">
        <v>21</v>
      </c>
      <c r="H480">
        <v>377277</v>
      </c>
      <c r="I480">
        <v>1</v>
      </c>
      <c r="J480">
        <v>6.6054000000000004</v>
      </c>
      <c r="K480" s="43">
        <v>1.9822E-11</v>
      </c>
    </row>
    <row r="481" spans="1:11" x14ac:dyDescent="0.3">
      <c r="A481" t="s">
        <v>788</v>
      </c>
      <c r="B481">
        <v>1589</v>
      </c>
      <c r="C481">
        <v>6</v>
      </c>
      <c r="D481">
        <v>32038316</v>
      </c>
      <c r="E481">
        <v>32041670</v>
      </c>
      <c r="F481">
        <v>37</v>
      </c>
      <c r="G481">
        <v>20</v>
      </c>
      <c r="H481">
        <v>377277</v>
      </c>
      <c r="I481">
        <v>1</v>
      </c>
      <c r="J481">
        <v>7.4283999999999999</v>
      </c>
      <c r="K481" s="43">
        <v>5.4956000000000001E-14</v>
      </c>
    </row>
    <row r="482" spans="1:11" x14ac:dyDescent="0.3">
      <c r="A482" t="s">
        <v>788</v>
      </c>
      <c r="B482">
        <v>7148</v>
      </c>
      <c r="C482">
        <v>6</v>
      </c>
      <c r="D482">
        <v>32041155</v>
      </c>
      <c r="E482">
        <v>32109374</v>
      </c>
      <c r="F482">
        <v>288</v>
      </c>
      <c r="G482">
        <v>57</v>
      </c>
      <c r="H482">
        <v>377277</v>
      </c>
      <c r="I482">
        <v>1</v>
      </c>
      <c r="J482">
        <v>7.6501000000000001</v>
      </c>
      <c r="K482" s="43">
        <v>1.0037999999999999E-14</v>
      </c>
    </row>
    <row r="483" spans="1:11" x14ac:dyDescent="0.3">
      <c r="A483" t="s">
        <v>788</v>
      </c>
      <c r="B483" t="s">
        <v>725</v>
      </c>
      <c r="C483">
        <v>6</v>
      </c>
      <c r="D483">
        <v>32121622</v>
      </c>
      <c r="E483">
        <v>32139755</v>
      </c>
      <c r="F483">
        <v>8</v>
      </c>
      <c r="G483">
        <v>5</v>
      </c>
      <c r="H483">
        <v>397249</v>
      </c>
      <c r="I483">
        <v>1</v>
      </c>
      <c r="J483">
        <v>6.8605</v>
      </c>
      <c r="K483" s="43">
        <v>3.4319999999999999E-12</v>
      </c>
    </row>
    <row r="484" spans="1:11" x14ac:dyDescent="0.3">
      <c r="A484" t="s">
        <v>788</v>
      </c>
      <c r="B484" t="s">
        <v>726</v>
      </c>
      <c r="C484">
        <v>6</v>
      </c>
      <c r="D484">
        <v>32135989</v>
      </c>
      <c r="E484">
        <v>32145873</v>
      </c>
      <c r="F484">
        <v>18</v>
      </c>
      <c r="G484">
        <v>7</v>
      </c>
      <c r="H484">
        <v>397242</v>
      </c>
      <c r="I484">
        <v>1</v>
      </c>
      <c r="J484">
        <v>5.6489000000000003</v>
      </c>
      <c r="K484" s="43">
        <v>8.0759000000000002E-9</v>
      </c>
    </row>
    <row r="485" spans="1:11" x14ac:dyDescent="0.3">
      <c r="A485" t="s">
        <v>788</v>
      </c>
      <c r="B485">
        <v>80863</v>
      </c>
      <c r="C485">
        <v>6</v>
      </c>
      <c r="D485">
        <v>32148363</v>
      </c>
      <c r="E485">
        <v>32151943</v>
      </c>
      <c r="F485">
        <v>4</v>
      </c>
      <c r="G485">
        <v>2</v>
      </c>
      <c r="H485">
        <v>377277</v>
      </c>
      <c r="I485">
        <v>1</v>
      </c>
      <c r="J485">
        <v>7.1947000000000001</v>
      </c>
      <c r="K485" s="43">
        <v>3.1296999999999998E-13</v>
      </c>
    </row>
    <row r="486" spans="1:11" x14ac:dyDescent="0.3">
      <c r="A486" t="s">
        <v>788</v>
      </c>
      <c r="B486">
        <v>9374</v>
      </c>
      <c r="C486">
        <v>6</v>
      </c>
      <c r="D486">
        <v>32153452</v>
      </c>
      <c r="E486">
        <v>32163681</v>
      </c>
      <c r="F486">
        <v>37</v>
      </c>
      <c r="G486">
        <v>20</v>
      </c>
      <c r="H486">
        <v>377277</v>
      </c>
      <c r="I486">
        <v>1</v>
      </c>
      <c r="J486">
        <v>6.3933</v>
      </c>
      <c r="K486" s="43">
        <v>8.1182000000000002E-11</v>
      </c>
    </row>
    <row r="487" spans="1:11" x14ac:dyDescent="0.3">
      <c r="A487" t="s">
        <v>788</v>
      </c>
      <c r="B487">
        <v>80864</v>
      </c>
      <c r="C487">
        <v>6</v>
      </c>
      <c r="D487">
        <v>32164605</v>
      </c>
      <c r="E487">
        <v>32168285</v>
      </c>
      <c r="F487">
        <v>20</v>
      </c>
      <c r="G487">
        <v>10</v>
      </c>
      <c r="H487">
        <v>377277</v>
      </c>
      <c r="I487">
        <v>1</v>
      </c>
      <c r="J487">
        <v>4.9664000000000001</v>
      </c>
      <c r="K487" s="43">
        <v>3.4108999999999999E-7</v>
      </c>
    </row>
    <row r="488" spans="1:11" x14ac:dyDescent="0.3">
      <c r="A488" t="s">
        <v>788</v>
      </c>
      <c r="B488">
        <v>10554</v>
      </c>
      <c r="C488">
        <v>6</v>
      </c>
      <c r="D488">
        <v>32168206</v>
      </c>
      <c r="E488">
        <v>32178111</v>
      </c>
      <c r="F488">
        <v>28</v>
      </c>
      <c r="G488">
        <v>13</v>
      </c>
      <c r="H488">
        <v>377277</v>
      </c>
      <c r="I488">
        <v>1</v>
      </c>
      <c r="J488">
        <v>7.1162999999999998</v>
      </c>
      <c r="K488" s="43">
        <v>5.5445000000000003E-13</v>
      </c>
    </row>
    <row r="489" spans="1:11" x14ac:dyDescent="0.3">
      <c r="A489" t="s">
        <v>788</v>
      </c>
      <c r="B489">
        <v>6048</v>
      </c>
      <c r="C489">
        <v>6</v>
      </c>
      <c r="D489">
        <v>32178385</v>
      </c>
      <c r="E489">
        <v>32180793</v>
      </c>
      <c r="F489">
        <v>13</v>
      </c>
      <c r="G489">
        <v>5</v>
      </c>
      <c r="H489">
        <v>377277</v>
      </c>
      <c r="I489">
        <v>1</v>
      </c>
      <c r="J489">
        <v>5.4844999999999997</v>
      </c>
      <c r="K489" s="43">
        <v>2.0730999999999999E-8</v>
      </c>
    </row>
    <row r="490" spans="1:11" x14ac:dyDescent="0.3">
      <c r="A490" t="s">
        <v>788</v>
      </c>
      <c r="B490">
        <v>177</v>
      </c>
      <c r="C490">
        <v>6</v>
      </c>
      <c r="D490">
        <v>32180968</v>
      </c>
      <c r="E490">
        <v>32184322</v>
      </c>
      <c r="F490">
        <v>21</v>
      </c>
      <c r="G490">
        <v>12</v>
      </c>
      <c r="H490">
        <v>377277</v>
      </c>
      <c r="I490">
        <v>1</v>
      </c>
      <c r="J490">
        <v>6.7051999999999996</v>
      </c>
      <c r="K490" s="43">
        <v>1.0054999999999999E-11</v>
      </c>
    </row>
    <row r="491" spans="1:11" x14ac:dyDescent="0.3">
      <c r="A491" t="s">
        <v>788</v>
      </c>
      <c r="B491">
        <v>5089</v>
      </c>
      <c r="C491">
        <v>6</v>
      </c>
      <c r="D491">
        <v>32184733</v>
      </c>
      <c r="E491">
        <v>32190186</v>
      </c>
      <c r="F491">
        <v>19</v>
      </c>
      <c r="G491">
        <v>10</v>
      </c>
      <c r="H491">
        <v>377277</v>
      </c>
      <c r="I491">
        <v>1</v>
      </c>
      <c r="J491">
        <v>5.3693</v>
      </c>
      <c r="K491" s="43">
        <v>3.9524999999999998E-8</v>
      </c>
    </row>
    <row r="492" spans="1:11" x14ac:dyDescent="0.3">
      <c r="A492" t="s">
        <v>788</v>
      </c>
      <c r="B492">
        <v>63940</v>
      </c>
      <c r="C492">
        <v>6</v>
      </c>
      <c r="D492">
        <v>32190766</v>
      </c>
      <c r="E492">
        <v>32195523</v>
      </c>
      <c r="F492">
        <v>18</v>
      </c>
      <c r="G492">
        <v>10</v>
      </c>
      <c r="H492">
        <v>377277</v>
      </c>
      <c r="I492">
        <v>1</v>
      </c>
      <c r="J492">
        <v>5.8716999999999997</v>
      </c>
      <c r="K492" s="43">
        <v>2.1564000000000001E-9</v>
      </c>
    </row>
    <row r="493" spans="1:11" x14ac:dyDescent="0.3">
      <c r="A493" t="s">
        <v>788</v>
      </c>
      <c r="B493">
        <v>4855</v>
      </c>
      <c r="C493">
        <v>6</v>
      </c>
      <c r="D493">
        <v>32194843</v>
      </c>
      <c r="E493">
        <v>32224067</v>
      </c>
      <c r="F493">
        <v>192</v>
      </c>
      <c r="G493">
        <v>46</v>
      </c>
      <c r="H493">
        <v>377277</v>
      </c>
      <c r="I493">
        <v>1</v>
      </c>
      <c r="J493">
        <v>6.4846000000000004</v>
      </c>
      <c r="K493" s="43">
        <v>4.4493E-11</v>
      </c>
    </row>
    <row r="494" spans="1:11" x14ac:dyDescent="0.3">
      <c r="A494" t="s">
        <v>788</v>
      </c>
      <c r="B494">
        <v>101929163</v>
      </c>
      <c r="C494">
        <v>6</v>
      </c>
      <c r="D494">
        <v>32255717</v>
      </c>
      <c r="E494">
        <v>32407822</v>
      </c>
      <c r="F494">
        <v>2083</v>
      </c>
      <c r="G494">
        <v>47</v>
      </c>
      <c r="H494">
        <v>377277</v>
      </c>
      <c r="I494">
        <v>1</v>
      </c>
      <c r="J494">
        <v>9.0153999999999996</v>
      </c>
      <c r="K494" s="43">
        <v>9.8113000000000004E-20</v>
      </c>
    </row>
    <row r="495" spans="1:11" x14ac:dyDescent="0.3">
      <c r="A495" t="s">
        <v>788</v>
      </c>
      <c r="B495" t="s">
        <v>727</v>
      </c>
      <c r="C495">
        <v>6</v>
      </c>
      <c r="D495">
        <v>32256303</v>
      </c>
      <c r="E495">
        <v>32339684</v>
      </c>
      <c r="F495">
        <v>98</v>
      </c>
      <c r="G495">
        <v>8</v>
      </c>
      <c r="H495">
        <v>397207</v>
      </c>
      <c r="I495">
        <v>1</v>
      </c>
      <c r="J495">
        <v>5.5773999999999999</v>
      </c>
      <c r="K495" s="43">
        <v>1.2209E-8</v>
      </c>
    </row>
    <row r="496" spans="1:11" x14ac:dyDescent="0.3">
      <c r="A496" t="s">
        <v>788</v>
      </c>
      <c r="B496">
        <v>10665</v>
      </c>
      <c r="C496">
        <v>6</v>
      </c>
      <c r="D496">
        <v>32288541</v>
      </c>
      <c r="E496">
        <v>32372114</v>
      </c>
      <c r="F496">
        <v>934</v>
      </c>
      <c r="G496">
        <v>35</v>
      </c>
      <c r="H496">
        <v>377277</v>
      </c>
      <c r="I496">
        <v>1</v>
      </c>
      <c r="J496">
        <v>7.1660000000000004</v>
      </c>
      <c r="K496" s="43">
        <v>3.8600999999999999E-13</v>
      </c>
    </row>
    <row r="497" spans="1:11" x14ac:dyDescent="0.3">
      <c r="A497" t="s">
        <v>788</v>
      </c>
      <c r="B497">
        <v>56244</v>
      </c>
      <c r="C497">
        <v>6</v>
      </c>
      <c r="D497">
        <v>32393339</v>
      </c>
      <c r="E497">
        <v>32408879</v>
      </c>
      <c r="F497">
        <v>444</v>
      </c>
      <c r="G497">
        <v>16</v>
      </c>
      <c r="H497">
        <v>377277</v>
      </c>
      <c r="I497">
        <v>1</v>
      </c>
      <c r="J497">
        <v>7.3792</v>
      </c>
      <c r="K497" s="43">
        <v>7.9637999999999996E-14</v>
      </c>
    </row>
    <row r="498" spans="1:11" x14ac:dyDescent="0.3">
      <c r="A498" t="s">
        <v>788</v>
      </c>
      <c r="B498">
        <v>3122</v>
      </c>
      <c r="C498">
        <v>6</v>
      </c>
      <c r="D498">
        <v>32439842</v>
      </c>
      <c r="E498">
        <v>32445046</v>
      </c>
      <c r="F498">
        <v>71</v>
      </c>
      <c r="G498">
        <v>14</v>
      </c>
      <c r="H498">
        <v>377277</v>
      </c>
      <c r="I498">
        <v>1</v>
      </c>
      <c r="J498">
        <v>6.1093999999999999</v>
      </c>
      <c r="K498" s="43">
        <v>5.0000000000000003E-10</v>
      </c>
    </row>
    <row r="499" spans="1:11" x14ac:dyDescent="0.3">
      <c r="A499" t="s">
        <v>788</v>
      </c>
      <c r="B499" t="s">
        <v>728</v>
      </c>
      <c r="C499">
        <v>6</v>
      </c>
      <c r="D499">
        <v>32485120</v>
      </c>
      <c r="E499">
        <v>32498064</v>
      </c>
      <c r="F499">
        <v>2</v>
      </c>
      <c r="G499">
        <v>1</v>
      </c>
      <c r="H499">
        <v>390857</v>
      </c>
      <c r="I499">
        <v>1</v>
      </c>
      <c r="J499">
        <v>6.1093999999999999</v>
      </c>
      <c r="K499" s="43">
        <v>5.0000000000000003E-10</v>
      </c>
    </row>
    <row r="500" spans="1:11" x14ac:dyDescent="0.3">
      <c r="A500" t="s">
        <v>788</v>
      </c>
      <c r="B500" t="s">
        <v>729</v>
      </c>
      <c r="C500">
        <v>6</v>
      </c>
      <c r="D500">
        <v>32546546</v>
      </c>
      <c r="E500">
        <v>32557625</v>
      </c>
      <c r="F500">
        <v>5</v>
      </c>
      <c r="G500">
        <v>2</v>
      </c>
      <c r="H500">
        <v>394289</v>
      </c>
      <c r="I500">
        <v>1</v>
      </c>
      <c r="J500">
        <v>6.2073999999999998</v>
      </c>
      <c r="K500" s="43">
        <v>2.6932000000000001E-10</v>
      </c>
    </row>
    <row r="501" spans="1:11" x14ac:dyDescent="0.3">
      <c r="A501" t="s">
        <v>788</v>
      </c>
      <c r="B501" t="s">
        <v>730</v>
      </c>
      <c r="C501">
        <v>6</v>
      </c>
      <c r="D501">
        <v>32595956</v>
      </c>
      <c r="E501">
        <v>32614839</v>
      </c>
      <c r="F501">
        <v>3</v>
      </c>
      <c r="G501">
        <v>1</v>
      </c>
      <c r="H501">
        <v>388825</v>
      </c>
      <c r="I501">
        <v>1</v>
      </c>
      <c r="J501">
        <v>6.1093999999999999</v>
      </c>
      <c r="K501" s="43">
        <v>5.0000000000000003E-10</v>
      </c>
    </row>
    <row r="502" spans="1:11" x14ac:dyDescent="0.3">
      <c r="A502" t="s">
        <v>788</v>
      </c>
      <c r="B502" t="s">
        <v>731</v>
      </c>
      <c r="C502">
        <v>6</v>
      </c>
      <c r="D502">
        <v>32627244</v>
      </c>
      <c r="E502">
        <v>32636160</v>
      </c>
      <c r="F502">
        <v>39</v>
      </c>
      <c r="G502">
        <v>7</v>
      </c>
      <c r="H502">
        <v>394470</v>
      </c>
      <c r="I502">
        <v>1</v>
      </c>
      <c r="J502">
        <v>7.0391000000000004</v>
      </c>
      <c r="K502" s="43">
        <v>9.6745000000000008E-13</v>
      </c>
    </row>
    <row r="503" spans="1:11" x14ac:dyDescent="0.3">
      <c r="A503" t="s">
        <v>788</v>
      </c>
      <c r="B503">
        <v>3117</v>
      </c>
      <c r="C503">
        <v>6</v>
      </c>
      <c r="D503">
        <v>32637396</v>
      </c>
      <c r="E503">
        <v>32654774</v>
      </c>
      <c r="F503">
        <v>145</v>
      </c>
      <c r="G503">
        <v>12</v>
      </c>
      <c r="H503">
        <v>377277</v>
      </c>
      <c r="I503">
        <v>1</v>
      </c>
      <c r="J503">
        <v>6.1093999999999999</v>
      </c>
      <c r="K503" s="43">
        <v>5.0000000000000003E-10</v>
      </c>
    </row>
    <row r="504" spans="1:11" x14ac:dyDescent="0.3">
      <c r="A504" t="s">
        <v>788</v>
      </c>
      <c r="B504">
        <v>3119</v>
      </c>
      <c r="C504">
        <v>6</v>
      </c>
      <c r="D504">
        <v>32659464</v>
      </c>
      <c r="E504">
        <v>32666689</v>
      </c>
      <c r="F504">
        <v>117</v>
      </c>
      <c r="G504">
        <v>16</v>
      </c>
      <c r="H504">
        <v>377277</v>
      </c>
      <c r="I504">
        <v>1</v>
      </c>
      <c r="J504">
        <v>6.1093999999999999</v>
      </c>
      <c r="K504" s="43">
        <v>5.0000000000000003E-10</v>
      </c>
    </row>
    <row r="505" spans="1:11" x14ac:dyDescent="0.3">
      <c r="A505" t="s">
        <v>788</v>
      </c>
      <c r="B505" t="s">
        <v>732</v>
      </c>
      <c r="C505">
        <v>6</v>
      </c>
      <c r="D505">
        <v>32781544</v>
      </c>
      <c r="E505">
        <v>32806599</v>
      </c>
      <c r="F505">
        <v>3</v>
      </c>
      <c r="G505">
        <v>1</v>
      </c>
      <c r="H505">
        <v>397370</v>
      </c>
      <c r="I505">
        <v>1</v>
      </c>
      <c r="J505">
        <v>6.1093999999999999</v>
      </c>
      <c r="K505" s="43">
        <v>5.0000000000000003E-10</v>
      </c>
    </row>
    <row r="506" spans="1:11" x14ac:dyDescent="0.3">
      <c r="A506" t="s">
        <v>788</v>
      </c>
      <c r="B506" t="s">
        <v>733</v>
      </c>
      <c r="C506">
        <v>6</v>
      </c>
      <c r="D506">
        <v>32789610</v>
      </c>
      <c r="E506">
        <v>32806557</v>
      </c>
      <c r="F506">
        <v>3</v>
      </c>
      <c r="G506">
        <v>1</v>
      </c>
      <c r="H506">
        <v>397370</v>
      </c>
      <c r="I506">
        <v>1</v>
      </c>
      <c r="J506">
        <v>6.1093999999999999</v>
      </c>
      <c r="K506" s="43">
        <v>5.0000000000000003E-10</v>
      </c>
    </row>
    <row r="507" spans="1:11" x14ac:dyDescent="0.3">
      <c r="A507" t="s">
        <v>788</v>
      </c>
      <c r="B507">
        <v>3112</v>
      </c>
      <c r="C507">
        <v>6</v>
      </c>
      <c r="D507">
        <v>32812763</v>
      </c>
      <c r="E507">
        <v>32817048</v>
      </c>
      <c r="F507">
        <v>42</v>
      </c>
      <c r="G507">
        <v>13</v>
      </c>
      <c r="H507">
        <v>377277</v>
      </c>
      <c r="I507">
        <v>1</v>
      </c>
      <c r="J507">
        <v>7.1487999999999996</v>
      </c>
      <c r="K507" s="43">
        <v>4.3765000000000001E-13</v>
      </c>
    </row>
    <row r="508" spans="1:11" x14ac:dyDescent="0.3">
      <c r="A508" t="s">
        <v>788</v>
      </c>
      <c r="B508">
        <v>6891</v>
      </c>
      <c r="C508">
        <v>6</v>
      </c>
      <c r="D508">
        <v>32821833</v>
      </c>
      <c r="E508">
        <v>32838823</v>
      </c>
      <c r="F508">
        <v>174</v>
      </c>
      <c r="G508">
        <v>32</v>
      </c>
      <c r="H508">
        <v>377277</v>
      </c>
      <c r="I508">
        <v>1</v>
      </c>
      <c r="J508">
        <v>7.5316999999999998</v>
      </c>
      <c r="K508" s="43">
        <v>2.5036000000000001E-14</v>
      </c>
    </row>
    <row r="509" spans="1:11" x14ac:dyDescent="0.3">
      <c r="A509" t="s">
        <v>788</v>
      </c>
      <c r="B509">
        <v>60468</v>
      </c>
      <c r="C509">
        <v>6</v>
      </c>
      <c r="D509">
        <v>89926528</v>
      </c>
      <c r="E509">
        <v>90296908</v>
      </c>
      <c r="F509">
        <v>1343</v>
      </c>
      <c r="G509">
        <v>165</v>
      </c>
      <c r="H509">
        <v>377277</v>
      </c>
      <c r="I509">
        <v>1</v>
      </c>
      <c r="J509">
        <v>8.2652000000000001</v>
      </c>
      <c r="K509" s="43">
        <v>6.9723999999999997E-17</v>
      </c>
    </row>
    <row r="510" spans="1:11" x14ac:dyDescent="0.3">
      <c r="A510" t="s">
        <v>788</v>
      </c>
      <c r="B510" t="s">
        <v>734</v>
      </c>
      <c r="C510">
        <v>6</v>
      </c>
      <c r="D510">
        <v>90636248</v>
      </c>
      <c r="E510">
        <v>91006627</v>
      </c>
      <c r="F510">
        <v>616</v>
      </c>
      <c r="G510">
        <v>81</v>
      </c>
      <c r="H510">
        <v>394535</v>
      </c>
      <c r="I510">
        <v>1</v>
      </c>
      <c r="J510">
        <v>8.3107000000000006</v>
      </c>
      <c r="K510" s="43">
        <v>4.7585999999999999E-17</v>
      </c>
    </row>
    <row r="511" spans="1:11" x14ac:dyDescent="0.3">
      <c r="A511" t="s">
        <v>788</v>
      </c>
      <c r="B511">
        <v>90865</v>
      </c>
      <c r="C511">
        <v>9</v>
      </c>
      <c r="D511">
        <v>6215149</v>
      </c>
      <c r="E511">
        <v>6257983</v>
      </c>
      <c r="F511">
        <v>168</v>
      </c>
      <c r="G511">
        <v>29</v>
      </c>
      <c r="H511">
        <v>377277</v>
      </c>
      <c r="I511">
        <v>1</v>
      </c>
      <c r="J511">
        <v>6.1093999999999999</v>
      </c>
      <c r="K511" s="43">
        <v>5.0000000000000003E-10</v>
      </c>
    </row>
    <row r="512" spans="1:11" x14ac:dyDescent="0.3">
      <c r="A512" t="s">
        <v>788</v>
      </c>
      <c r="B512" t="s">
        <v>735</v>
      </c>
      <c r="C512">
        <v>9</v>
      </c>
      <c r="D512">
        <v>6215805</v>
      </c>
      <c r="E512">
        <v>6257983</v>
      </c>
      <c r="F512">
        <v>127</v>
      </c>
      <c r="G512">
        <v>17</v>
      </c>
      <c r="H512">
        <v>394147</v>
      </c>
      <c r="I512">
        <v>1</v>
      </c>
      <c r="J512">
        <v>7.7222</v>
      </c>
      <c r="K512" s="43">
        <v>5.7175999999999997E-15</v>
      </c>
    </row>
    <row r="513" spans="1:11" x14ac:dyDescent="0.3">
      <c r="A513" t="s">
        <v>788</v>
      </c>
      <c r="B513">
        <v>89882</v>
      </c>
      <c r="C513">
        <v>9</v>
      </c>
      <c r="D513">
        <v>6328349</v>
      </c>
      <c r="E513">
        <v>6331900</v>
      </c>
      <c r="F513">
        <v>21</v>
      </c>
      <c r="G513">
        <v>12</v>
      </c>
      <c r="H513">
        <v>377277</v>
      </c>
      <c r="I513">
        <v>1</v>
      </c>
      <c r="J513">
        <v>8.1258999999999997</v>
      </c>
      <c r="K513" s="43">
        <v>2.2204E-16</v>
      </c>
    </row>
    <row r="514" spans="1:11" x14ac:dyDescent="0.3">
      <c r="A514" t="s">
        <v>788</v>
      </c>
      <c r="B514" t="s">
        <v>736</v>
      </c>
      <c r="C514">
        <v>9</v>
      </c>
      <c r="D514">
        <v>6328349</v>
      </c>
      <c r="E514">
        <v>6331900</v>
      </c>
      <c r="F514">
        <v>9</v>
      </c>
      <c r="G514">
        <v>3</v>
      </c>
      <c r="H514">
        <v>395535</v>
      </c>
      <c r="I514">
        <v>1</v>
      </c>
      <c r="J514">
        <v>7.7676999999999996</v>
      </c>
      <c r="K514" s="43">
        <v>3.9967999999999998E-15</v>
      </c>
    </row>
    <row r="515" spans="1:11" x14ac:dyDescent="0.3">
      <c r="A515" t="s">
        <v>788</v>
      </c>
      <c r="B515" t="s">
        <v>775</v>
      </c>
      <c r="C515">
        <v>9</v>
      </c>
      <c r="D515">
        <v>6532464</v>
      </c>
      <c r="E515">
        <v>6645650</v>
      </c>
      <c r="F515">
        <v>384</v>
      </c>
      <c r="G515">
        <v>50</v>
      </c>
      <c r="H515">
        <v>393268</v>
      </c>
      <c r="I515">
        <v>1</v>
      </c>
      <c r="J515">
        <v>5.4099000000000004</v>
      </c>
      <c r="K515" s="43">
        <v>3.1522999999999997E-8</v>
      </c>
    </row>
    <row r="516" spans="1:11" x14ac:dyDescent="0.3">
      <c r="A516" t="s">
        <v>788</v>
      </c>
      <c r="B516">
        <v>2731</v>
      </c>
      <c r="C516">
        <v>9</v>
      </c>
      <c r="D516">
        <v>6532464</v>
      </c>
      <c r="E516">
        <v>6645692</v>
      </c>
      <c r="F516">
        <v>664</v>
      </c>
      <c r="G516">
        <v>86</v>
      </c>
      <c r="H516">
        <v>377277</v>
      </c>
      <c r="I516">
        <v>1</v>
      </c>
      <c r="J516">
        <v>5.8002000000000002</v>
      </c>
      <c r="K516" s="43">
        <v>3.3114E-9</v>
      </c>
    </row>
    <row r="517" spans="1:11" x14ac:dyDescent="0.3">
      <c r="A517" t="s">
        <v>788</v>
      </c>
      <c r="B517" t="s">
        <v>737</v>
      </c>
      <c r="C517">
        <v>10</v>
      </c>
      <c r="D517">
        <v>6052652</v>
      </c>
      <c r="E517">
        <v>6104288</v>
      </c>
      <c r="F517">
        <v>215</v>
      </c>
      <c r="G517">
        <v>37</v>
      </c>
      <c r="H517">
        <v>394914</v>
      </c>
      <c r="I517">
        <v>1</v>
      </c>
      <c r="J517">
        <v>6.2530000000000001</v>
      </c>
      <c r="K517" s="43">
        <v>2.0132000000000001E-10</v>
      </c>
    </row>
    <row r="518" spans="1:11" x14ac:dyDescent="0.3">
      <c r="A518" t="s">
        <v>788</v>
      </c>
      <c r="B518">
        <v>2625</v>
      </c>
      <c r="C518">
        <v>10</v>
      </c>
      <c r="D518">
        <v>8045428</v>
      </c>
      <c r="E518">
        <v>8075201</v>
      </c>
      <c r="F518">
        <v>157</v>
      </c>
      <c r="G518">
        <v>34</v>
      </c>
      <c r="H518">
        <v>377277</v>
      </c>
      <c r="I518">
        <v>1</v>
      </c>
      <c r="J518">
        <v>5.8539000000000003</v>
      </c>
      <c r="K518" s="43">
        <v>2.4008999999999998E-9</v>
      </c>
    </row>
    <row r="519" spans="1:11" x14ac:dyDescent="0.3">
      <c r="A519" t="s">
        <v>788</v>
      </c>
      <c r="B519" t="s">
        <v>738</v>
      </c>
      <c r="C519">
        <v>10</v>
      </c>
      <c r="D519">
        <v>8095567</v>
      </c>
      <c r="E519">
        <v>8117161</v>
      </c>
      <c r="F519">
        <v>69</v>
      </c>
      <c r="G519">
        <v>10</v>
      </c>
      <c r="H519">
        <v>393873</v>
      </c>
      <c r="I519">
        <v>1</v>
      </c>
      <c r="J519">
        <v>6.1340000000000003</v>
      </c>
      <c r="K519" s="43">
        <v>4.2839000000000001E-10</v>
      </c>
    </row>
    <row r="520" spans="1:11" x14ac:dyDescent="0.3">
      <c r="A520" t="s">
        <v>788</v>
      </c>
      <c r="B520" t="s">
        <v>781</v>
      </c>
      <c r="C520">
        <v>11</v>
      </c>
      <c r="D520">
        <v>61535973</v>
      </c>
      <c r="E520">
        <v>61560274</v>
      </c>
      <c r="F520">
        <v>26</v>
      </c>
      <c r="G520">
        <v>5</v>
      </c>
      <c r="H520">
        <v>396066</v>
      </c>
      <c r="I520">
        <v>1</v>
      </c>
      <c r="J520">
        <v>5.2595000000000001</v>
      </c>
      <c r="K520" s="43">
        <v>7.2225E-8</v>
      </c>
    </row>
    <row r="521" spans="1:11" x14ac:dyDescent="0.3">
      <c r="A521" t="s">
        <v>788</v>
      </c>
      <c r="B521" t="s">
        <v>782</v>
      </c>
      <c r="C521">
        <v>11</v>
      </c>
      <c r="D521">
        <v>61560109</v>
      </c>
      <c r="E521">
        <v>61564716</v>
      </c>
      <c r="F521">
        <v>3</v>
      </c>
      <c r="G521">
        <v>2</v>
      </c>
      <c r="H521">
        <v>397230</v>
      </c>
      <c r="I521">
        <v>1</v>
      </c>
      <c r="J521">
        <v>5.0453000000000001</v>
      </c>
      <c r="K521" s="43">
        <v>2.2639E-7</v>
      </c>
    </row>
    <row r="522" spans="1:11" x14ac:dyDescent="0.3">
      <c r="A522" t="s">
        <v>788</v>
      </c>
      <c r="B522" t="s">
        <v>739</v>
      </c>
      <c r="C522">
        <v>11</v>
      </c>
      <c r="D522">
        <v>61560452</v>
      </c>
      <c r="E522">
        <v>61634826</v>
      </c>
      <c r="F522">
        <v>146</v>
      </c>
      <c r="G522">
        <v>15</v>
      </c>
      <c r="H522">
        <v>396120</v>
      </c>
      <c r="I522">
        <v>1</v>
      </c>
      <c r="J522">
        <v>5.7484999999999999</v>
      </c>
      <c r="K522" s="43">
        <v>4.5010000000000001E-9</v>
      </c>
    </row>
    <row r="523" spans="1:11" x14ac:dyDescent="0.3">
      <c r="A523" t="s">
        <v>788</v>
      </c>
      <c r="B523" t="s">
        <v>740</v>
      </c>
      <c r="C523">
        <v>11</v>
      </c>
      <c r="D523">
        <v>61567099</v>
      </c>
      <c r="E523">
        <v>61596790</v>
      </c>
      <c r="F523">
        <v>31</v>
      </c>
      <c r="G523">
        <v>4</v>
      </c>
      <c r="H523">
        <v>396993</v>
      </c>
      <c r="I523">
        <v>1</v>
      </c>
      <c r="J523">
        <v>5.8135000000000003</v>
      </c>
      <c r="K523" s="43">
        <v>3.0591999999999999E-9</v>
      </c>
    </row>
    <row r="524" spans="1:11" x14ac:dyDescent="0.3">
      <c r="A524" t="s">
        <v>788</v>
      </c>
      <c r="B524">
        <v>9415</v>
      </c>
      <c r="C524">
        <v>11</v>
      </c>
      <c r="D524">
        <v>61816203</v>
      </c>
      <c r="E524">
        <v>61867354</v>
      </c>
      <c r="F524">
        <v>216</v>
      </c>
      <c r="G524">
        <v>42</v>
      </c>
      <c r="H524">
        <v>377277</v>
      </c>
      <c r="I524">
        <v>1</v>
      </c>
      <c r="J524">
        <v>5.0747999999999998</v>
      </c>
      <c r="K524" s="43">
        <v>1.9399999999999999E-7</v>
      </c>
    </row>
    <row r="525" spans="1:11" x14ac:dyDescent="0.3">
      <c r="A525" t="s">
        <v>788</v>
      </c>
      <c r="B525">
        <v>5970</v>
      </c>
      <c r="C525">
        <v>11</v>
      </c>
      <c r="D525">
        <v>65653596</v>
      </c>
      <c r="E525">
        <v>65662972</v>
      </c>
      <c r="F525">
        <v>27</v>
      </c>
      <c r="G525">
        <v>14</v>
      </c>
      <c r="H525">
        <v>377277</v>
      </c>
      <c r="I525">
        <v>1</v>
      </c>
      <c r="J525">
        <v>5.0205000000000002</v>
      </c>
      <c r="K525" s="43">
        <v>2.5772000000000001E-7</v>
      </c>
    </row>
    <row r="526" spans="1:11" x14ac:dyDescent="0.3">
      <c r="A526" t="s">
        <v>788</v>
      </c>
      <c r="B526">
        <v>10524</v>
      </c>
      <c r="C526">
        <v>11</v>
      </c>
      <c r="D526">
        <v>65711996</v>
      </c>
      <c r="E526">
        <v>65719606</v>
      </c>
      <c r="F526">
        <v>31</v>
      </c>
      <c r="G526">
        <v>10</v>
      </c>
      <c r="H526">
        <v>377277</v>
      </c>
      <c r="I526">
        <v>1</v>
      </c>
      <c r="J526">
        <v>5.8583999999999996</v>
      </c>
      <c r="K526" s="43">
        <v>2.3373000000000002E-9</v>
      </c>
    </row>
    <row r="527" spans="1:11" x14ac:dyDescent="0.3">
      <c r="A527" t="s">
        <v>788</v>
      </c>
      <c r="B527">
        <v>5017</v>
      </c>
      <c r="C527">
        <v>11</v>
      </c>
      <c r="D527">
        <v>65787034</v>
      </c>
      <c r="E527">
        <v>65797219</v>
      </c>
      <c r="F527">
        <v>42</v>
      </c>
      <c r="G527">
        <v>15</v>
      </c>
      <c r="H527">
        <v>377277</v>
      </c>
      <c r="I527">
        <v>1</v>
      </c>
      <c r="J527">
        <v>5.2847999999999997</v>
      </c>
      <c r="K527" s="43">
        <v>6.2928999999999994E-8</v>
      </c>
    </row>
    <row r="528" spans="1:11" x14ac:dyDescent="0.3">
      <c r="A528" t="s">
        <v>788</v>
      </c>
      <c r="B528">
        <v>5612</v>
      </c>
      <c r="C528">
        <v>11</v>
      </c>
      <c r="D528">
        <v>76349956</v>
      </c>
      <c r="E528">
        <v>76380965</v>
      </c>
      <c r="F528">
        <v>92</v>
      </c>
      <c r="G528">
        <v>31</v>
      </c>
      <c r="H528">
        <v>377277</v>
      </c>
      <c r="I528">
        <v>1</v>
      </c>
      <c r="J528">
        <v>5.2060000000000004</v>
      </c>
      <c r="K528" s="43">
        <v>9.6499999999999997E-8</v>
      </c>
    </row>
    <row r="529" spans="1:11" x14ac:dyDescent="0.3">
      <c r="A529" t="s">
        <v>788</v>
      </c>
      <c r="B529">
        <v>51564</v>
      </c>
      <c r="C529">
        <v>12</v>
      </c>
      <c r="D529">
        <v>47782722</v>
      </c>
      <c r="E529">
        <v>47820612</v>
      </c>
      <c r="F529">
        <v>200</v>
      </c>
      <c r="G529">
        <v>50</v>
      </c>
      <c r="H529">
        <v>377277</v>
      </c>
      <c r="I529">
        <v>1</v>
      </c>
      <c r="J529">
        <v>5.7842000000000002</v>
      </c>
      <c r="K529" s="43">
        <v>3.6431E-9</v>
      </c>
    </row>
    <row r="530" spans="1:11" x14ac:dyDescent="0.3">
      <c r="A530" t="s">
        <v>788</v>
      </c>
      <c r="B530" t="s">
        <v>741</v>
      </c>
      <c r="C530">
        <v>12</v>
      </c>
      <c r="D530">
        <v>56367697</v>
      </c>
      <c r="E530">
        <v>56388490</v>
      </c>
      <c r="F530">
        <v>35</v>
      </c>
      <c r="G530">
        <v>5</v>
      </c>
      <c r="H530">
        <v>395950</v>
      </c>
      <c r="I530">
        <v>1</v>
      </c>
      <c r="J530">
        <v>6.0849000000000002</v>
      </c>
      <c r="K530" s="43">
        <v>5.8273000000000001E-10</v>
      </c>
    </row>
    <row r="531" spans="1:11" x14ac:dyDescent="0.3">
      <c r="A531" t="s">
        <v>788</v>
      </c>
      <c r="B531" t="s">
        <v>783</v>
      </c>
      <c r="C531">
        <v>12</v>
      </c>
      <c r="D531">
        <v>56390964</v>
      </c>
      <c r="E531">
        <v>56400425</v>
      </c>
      <c r="F531">
        <v>9</v>
      </c>
      <c r="G531">
        <v>3</v>
      </c>
      <c r="H531">
        <v>393681</v>
      </c>
      <c r="I531">
        <v>1</v>
      </c>
      <c r="J531">
        <v>5.6619000000000002</v>
      </c>
      <c r="K531" s="43">
        <v>7.4832999999999996E-9</v>
      </c>
    </row>
    <row r="532" spans="1:11" x14ac:dyDescent="0.3">
      <c r="A532" t="s">
        <v>788</v>
      </c>
      <c r="B532" t="s">
        <v>784</v>
      </c>
      <c r="C532">
        <v>12</v>
      </c>
      <c r="D532">
        <v>56435637</v>
      </c>
      <c r="E532">
        <v>56438116</v>
      </c>
      <c r="F532">
        <v>4</v>
      </c>
      <c r="G532">
        <v>2</v>
      </c>
      <c r="H532">
        <v>395788</v>
      </c>
      <c r="I532">
        <v>1</v>
      </c>
      <c r="J532">
        <v>5.2923</v>
      </c>
      <c r="K532" s="43">
        <v>6.0406000000000005E-8</v>
      </c>
    </row>
    <row r="533" spans="1:11" x14ac:dyDescent="0.3">
      <c r="A533" t="s">
        <v>788</v>
      </c>
      <c r="B533" t="s">
        <v>742</v>
      </c>
      <c r="C533">
        <v>12</v>
      </c>
      <c r="D533">
        <v>56473641</v>
      </c>
      <c r="E533">
        <v>56497289</v>
      </c>
      <c r="F533">
        <v>28</v>
      </c>
      <c r="G533">
        <v>7</v>
      </c>
      <c r="H533">
        <v>395740</v>
      </c>
      <c r="I533">
        <v>1</v>
      </c>
      <c r="J533">
        <v>5.9744999999999999</v>
      </c>
      <c r="K533" s="43">
        <v>1.1538000000000001E-9</v>
      </c>
    </row>
    <row r="534" spans="1:11" x14ac:dyDescent="0.3">
      <c r="A534" t="s">
        <v>788</v>
      </c>
      <c r="B534" t="s">
        <v>743</v>
      </c>
      <c r="C534">
        <v>12</v>
      </c>
      <c r="D534">
        <v>57316938</v>
      </c>
      <c r="E534">
        <v>57328189</v>
      </c>
      <c r="F534">
        <v>34</v>
      </c>
      <c r="G534">
        <v>6</v>
      </c>
      <c r="H534">
        <v>393918</v>
      </c>
      <c r="I534">
        <v>1</v>
      </c>
      <c r="J534">
        <v>5.1988000000000003</v>
      </c>
      <c r="K534" s="43">
        <v>1.0027E-7</v>
      </c>
    </row>
    <row r="535" spans="1:11" x14ac:dyDescent="0.3">
      <c r="A535" t="s">
        <v>788</v>
      </c>
      <c r="B535" t="s">
        <v>744</v>
      </c>
      <c r="C535">
        <v>12</v>
      </c>
      <c r="D535">
        <v>57489191</v>
      </c>
      <c r="E535">
        <v>57525922</v>
      </c>
      <c r="F535">
        <v>59</v>
      </c>
      <c r="G535">
        <v>12</v>
      </c>
      <c r="H535">
        <v>393963</v>
      </c>
      <c r="I535">
        <v>1</v>
      </c>
      <c r="J535">
        <v>7.6163999999999996</v>
      </c>
      <c r="K535" s="43">
        <v>1.3045E-14</v>
      </c>
    </row>
    <row r="536" spans="1:11" x14ac:dyDescent="0.3">
      <c r="A536" t="s">
        <v>788</v>
      </c>
      <c r="B536">
        <v>57511</v>
      </c>
      <c r="C536">
        <v>13</v>
      </c>
      <c r="D536">
        <v>39655627</v>
      </c>
      <c r="E536">
        <v>39791665</v>
      </c>
      <c r="F536">
        <v>511</v>
      </c>
      <c r="G536">
        <v>33</v>
      </c>
      <c r="H536">
        <v>377277</v>
      </c>
      <c r="I536">
        <v>1</v>
      </c>
      <c r="J536">
        <v>5.0266000000000002</v>
      </c>
      <c r="K536" s="43">
        <v>2.4961000000000002E-7</v>
      </c>
    </row>
    <row r="537" spans="1:11" x14ac:dyDescent="0.3">
      <c r="A537" t="s">
        <v>788</v>
      </c>
      <c r="B537">
        <v>2308</v>
      </c>
      <c r="C537">
        <v>13</v>
      </c>
      <c r="D537">
        <v>40555664</v>
      </c>
      <c r="E537">
        <v>40666660</v>
      </c>
      <c r="F537">
        <v>367</v>
      </c>
      <c r="G537">
        <v>37</v>
      </c>
      <c r="H537">
        <v>377277</v>
      </c>
      <c r="I537">
        <v>1</v>
      </c>
      <c r="J537">
        <v>6.2431000000000001</v>
      </c>
      <c r="K537" s="43">
        <v>2.1453999999999999E-10</v>
      </c>
    </row>
    <row r="538" spans="1:11" x14ac:dyDescent="0.3">
      <c r="A538" t="s">
        <v>788</v>
      </c>
      <c r="B538">
        <v>337867</v>
      </c>
      <c r="C538">
        <v>13</v>
      </c>
      <c r="D538">
        <v>99200425</v>
      </c>
      <c r="E538">
        <v>99386499</v>
      </c>
      <c r="F538">
        <v>758</v>
      </c>
      <c r="G538">
        <v>47</v>
      </c>
      <c r="H538">
        <v>377277</v>
      </c>
      <c r="I538">
        <v>1</v>
      </c>
      <c r="J538">
        <v>5.8997999999999999</v>
      </c>
      <c r="K538" s="43">
        <v>1.8195E-9</v>
      </c>
    </row>
    <row r="539" spans="1:11" x14ac:dyDescent="0.3">
      <c r="A539" t="s">
        <v>788</v>
      </c>
      <c r="B539" t="s">
        <v>745</v>
      </c>
      <c r="C539">
        <v>13</v>
      </c>
      <c r="D539">
        <v>99853028</v>
      </c>
      <c r="E539">
        <v>100038688</v>
      </c>
      <c r="F539">
        <v>398</v>
      </c>
      <c r="G539">
        <v>34</v>
      </c>
      <c r="H539">
        <v>396428</v>
      </c>
      <c r="I539">
        <v>1</v>
      </c>
      <c r="J539">
        <v>7.6303000000000001</v>
      </c>
      <c r="K539" s="43">
        <v>1.1712999999999999E-14</v>
      </c>
    </row>
    <row r="540" spans="1:11" x14ac:dyDescent="0.3">
      <c r="A540" t="s">
        <v>788</v>
      </c>
      <c r="B540" t="s">
        <v>785</v>
      </c>
      <c r="C540">
        <v>13</v>
      </c>
      <c r="D540">
        <v>99906968</v>
      </c>
      <c r="E540">
        <v>99913998</v>
      </c>
      <c r="F540">
        <v>14</v>
      </c>
      <c r="G540">
        <v>5</v>
      </c>
      <c r="H540">
        <v>397031</v>
      </c>
      <c r="I540">
        <v>1</v>
      </c>
      <c r="J540">
        <v>5.2194000000000003</v>
      </c>
      <c r="K540" s="43">
        <v>8.9746000000000002E-8</v>
      </c>
    </row>
    <row r="541" spans="1:11" x14ac:dyDescent="0.3">
      <c r="A541" t="s">
        <v>788</v>
      </c>
      <c r="B541" t="s">
        <v>746</v>
      </c>
      <c r="C541">
        <v>13</v>
      </c>
      <c r="D541">
        <v>99946784</v>
      </c>
      <c r="E541">
        <v>99959659</v>
      </c>
      <c r="F541">
        <v>23</v>
      </c>
      <c r="G541">
        <v>8</v>
      </c>
      <c r="H541">
        <v>396286</v>
      </c>
      <c r="I541">
        <v>1</v>
      </c>
      <c r="J541">
        <v>5.9390999999999998</v>
      </c>
      <c r="K541" s="43">
        <v>1.4326E-9</v>
      </c>
    </row>
    <row r="542" spans="1:11" x14ac:dyDescent="0.3">
      <c r="A542" t="s">
        <v>788</v>
      </c>
      <c r="B542">
        <v>100529261</v>
      </c>
      <c r="C542">
        <v>14</v>
      </c>
      <c r="D542">
        <v>64914361</v>
      </c>
      <c r="E542">
        <v>65062655</v>
      </c>
      <c r="F542">
        <v>627</v>
      </c>
      <c r="G542">
        <v>74</v>
      </c>
      <c r="H542">
        <v>377277</v>
      </c>
      <c r="I542">
        <v>1</v>
      </c>
      <c r="J542">
        <v>5.7732999999999999</v>
      </c>
      <c r="K542" s="43">
        <v>3.8877000000000001E-9</v>
      </c>
    </row>
    <row r="543" spans="1:11" x14ac:dyDescent="0.3">
      <c r="A543" t="s">
        <v>788</v>
      </c>
      <c r="B543">
        <v>2342</v>
      </c>
      <c r="C543">
        <v>14</v>
      </c>
      <c r="D543">
        <v>64986789</v>
      </c>
      <c r="E543">
        <v>65062652</v>
      </c>
      <c r="F543">
        <v>315</v>
      </c>
      <c r="G543">
        <v>47</v>
      </c>
      <c r="H543">
        <v>377277</v>
      </c>
      <c r="I543">
        <v>1</v>
      </c>
      <c r="J543">
        <v>5.3446999999999996</v>
      </c>
      <c r="K543" s="43">
        <v>4.5272999999999998E-8</v>
      </c>
    </row>
    <row r="544" spans="1:11" x14ac:dyDescent="0.3">
      <c r="A544" t="s">
        <v>788</v>
      </c>
      <c r="B544">
        <v>4149</v>
      </c>
      <c r="C544">
        <v>14</v>
      </c>
      <c r="D544">
        <v>65006101</v>
      </c>
      <c r="E544">
        <v>65102695</v>
      </c>
      <c r="F544">
        <v>397</v>
      </c>
      <c r="G544">
        <v>55</v>
      </c>
      <c r="H544">
        <v>377277</v>
      </c>
      <c r="I544">
        <v>1</v>
      </c>
      <c r="J544">
        <v>6.5331000000000001</v>
      </c>
      <c r="K544" s="43">
        <v>3.2209000000000002E-11</v>
      </c>
    </row>
    <row r="545" spans="1:11" x14ac:dyDescent="0.3">
      <c r="A545" t="s">
        <v>788</v>
      </c>
      <c r="B545">
        <v>6095</v>
      </c>
      <c r="C545">
        <v>15</v>
      </c>
      <c r="D545">
        <v>60488284</v>
      </c>
      <c r="E545">
        <v>61229303</v>
      </c>
      <c r="F545">
        <v>3212</v>
      </c>
      <c r="G545">
        <v>334</v>
      </c>
      <c r="H545">
        <v>377277</v>
      </c>
      <c r="I545">
        <v>1</v>
      </c>
      <c r="J545">
        <v>8.2547999999999995</v>
      </c>
      <c r="K545" s="43">
        <v>7.6066000000000002E-17</v>
      </c>
    </row>
    <row r="546" spans="1:11" x14ac:dyDescent="0.3">
      <c r="A546" t="s">
        <v>788</v>
      </c>
      <c r="B546">
        <v>4088</v>
      </c>
      <c r="C546">
        <v>15</v>
      </c>
      <c r="D546">
        <v>67065627</v>
      </c>
      <c r="E546">
        <v>67195195</v>
      </c>
      <c r="F546">
        <v>528</v>
      </c>
      <c r="G546">
        <v>90</v>
      </c>
      <c r="H546">
        <v>377277</v>
      </c>
      <c r="I546">
        <v>1</v>
      </c>
      <c r="J546">
        <v>7.8406000000000002</v>
      </c>
      <c r="K546" s="43">
        <v>2.2416E-15</v>
      </c>
    </row>
    <row r="547" spans="1:11" x14ac:dyDescent="0.3">
      <c r="A547" t="s">
        <v>788</v>
      </c>
      <c r="B547" t="s">
        <v>748</v>
      </c>
      <c r="C547">
        <v>15</v>
      </c>
      <c r="D547">
        <v>67356101</v>
      </c>
      <c r="E547">
        <v>67487533</v>
      </c>
      <c r="F547">
        <v>345</v>
      </c>
      <c r="G547">
        <v>58</v>
      </c>
      <c r="H547">
        <v>394202</v>
      </c>
      <c r="I547">
        <v>1</v>
      </c>
      <c r="J547">
        <v>6.1093999999999999</v>
      </c>
      <c r="K547" s="43">
        <v>5.0000000000000003E-10</v>
      </c>
    </row>
    <row r="548" spans="1:11" x14ac:dyDescent="0.3">
      <c r="A548" t="s">
        <v>788</v>
      </c>
      <c r="B548" t="s">
        <v>749</v>
      </c>
      <c r="C548">
        <v>15</v>
      </c>
      <c r="D548">
        <v>67435072</v>
      </c>
      <c r="E548">
        <v>67439277</v>
      </c>
      <c r="F548">
        <v>5</v>
      </c>
      <c r="G548">
        <v>3</v>
      </c>
      <c r="H548">
        <v>392554</v>
      </c>
      <c r="I548">
        <v>1</v>
      </c>
      <c r="J548">
        <v>5.7777000000000003</v>
      </c>
      <c r="K548" s="43">
        <v>3.7861000000000004E-9</v>
      </c>
    </row>
    <row r="549" spans="1:11" x14ac:dyDescent="0.3">
      <c r="A549" t="s">
        <v>788</v>
      </c>
      <c r="B549" t="s">
        <v>750</v>
      </c>
      <c r="C549">
        <v>15</v>
      </c>
      <c r="D549">
        <v>67493371</v>
      </c>
      <c r="E549">
        <v>67547533</v>
      </c>
      <c r="F549">
        <v>98</v>
      </c>
      <c r="G549">
        <v>9</v>
      </c>
      <c r="H549">
        <v>396398</v>
      </c>
      <c r="I549">
        <v>1</v>
      </c>
      <c r="J549">
        <v>5.9470000000000001</v>
      </c>
      <c r="K549" s="43">
        <v>1.3655000000000001E-9</v>
      </c>
    </row>
    <row r="550" spans="1:11" x14ac:dyDescent="0.3">
      <c r="A550" t="s">
        <v>788</v>
      </c>
      <c r="B550">
        <v>4261</v>
      </c>
      <c r="C550">
        <v>16</v>
      </c>
      <c r="D550">
        <v>10866212</v>
      </c>
      <c r="E550">
        <v>10941449</v>
      </c>
      <c r="F550">
        <v>337</v>
      </c>
      <c r="G550">
        <v>77</v>
      </c>
      <c r="H550">
        <v>377277</v>
      </c>
      <c r="I550">
        <v>1</v>
      </c>
      <c r="J550">
        <v>4.9981999999999998</v>
      </c>
      <c r="K550" s="43">
        <v>2.8930999999999999E-7</v>
      </c>
    </row>
    <row r="551" spans="1:11" x14ac:dyDescent="0.3">
      <c r="A551" t="s">
        <v>788</v>
      </c>
      <c r="B551">
        <v>23274</v>
      </c>
      <c r="C551">
        <v>16</v>
      </c>
      <c r="D551">
        <v>10944488</v>
      </c>
      <c r="E551">
        <v>11193278</v>
      </c>
      <c r="F551">
        <v>1104</v>
      </c>
      <c r="G551">
        <v>61</v>
      </c>
      <c r="H551">
        <v>377277</v>
      </c>
      <c r="I551">
        <v>1</v>
      </c>
      <c r="J551">
        <v>6.7538999999999998</v>
      </c>
      <c r="K551" s="43">
        <v>7.1966000000000003E-12</v>
      </c>
    </row>
    <row r="552" spans="1:11" x14ac:dyDescent="0.3">
      <c r="A552" t="s">
        <v>788</v>
      </c>
      <c r="B552" t="s">
        <v>751</v>
      </c>
      <c r="C552">
        <v>16</v>
      </c>
      <c r="D552">
        <v>11038345</v>
      </c>
      <c r="E552">
        <v>11276046</v>
      </c>
      <c r="F552">
        <v>636</v>
      </c>
      <c r="G552">
        <v>30</v>
      </c>
      <c r="H552">
        <v>395247</v>
      </c>
      <c r="I552">
        <v>1</v>
      </c>
      <c r="J552">
        <v>6.46</v>
      </c>
      <c r="K552" s="43">
        <v>5.2336000000000002E-11</v>
      </c>
    </row>
    <row r="553" spans="1:11" x14ac:dyDescent="0.3">
      <c r="A553" t="s">
        <v>788</v>
      </c>
      <c r="B553">
        <v>3566</v>
      </c>
      <c r="C553">
        <v>16</v>
      </c>
      <c r="D553">
        <v>27313668</v>
      </c>
      <c r="E553">
        <v>27364778</v>
      </c>
      <c r="F553">
        <v>248</v>
      </c>
      <c r="G553">
        <v>43</v>
      </c>
      <c r="H553">
        <v>377277</v>
      </c>
      <c r="I553">
        <v>1</v>
      </c>
      <c r="J553">
        <v>7.6073000000000004</v>
      </c>
      <c r="K553" s="43">
        <v>1.3989000000000001E-14</v>
      </c>
    </row>
    <row r="554" spans="1:11" x14ac:dyDescent="0.3">
      <c r="A554" t="s">
        <v>788</v>
      </c>
      <c r="B554" t="s">
        <v>753</v>
      </c>
      <c r="C554">
        <v>16</v>
      </c>
      <c r="D554">
        <v>27324989</v>
      </c>
      <c r="E554">
        <v>27376099</v>
      </c>
      <c r="F554">
        <v>147</v>
      </c>
      <c r="G554">
        <v>18</v>
      </c>
      <c r="H554">
        <v>394252</v>
      </c>
      <c r="I554">
        <v>1</v>
      </c>
      <c r="J554">
        <v>6.7915999999999999</v>
      </c>
      <c r="K554" s="43">
        <v>5.5454999999999997E-12</v>
      </c>
    </row>
    <row r="555" spans="1:11" x14ac:dyDescent="0.3">
      <c r="A555" t="s">
        <v>788</v>
      </c>
      <c r="B555">
        <v>50615</v>
      </c>
      <c r="C555">
        <v>16</v>
      </c>
      <c r="D555">
        <v>27402162</v>
      </c>
      <c r="E555">
        <v>27452042</v>
      </c>
      <c r="F555">
        <v>246</v>
      </c>
      <c r="G555">
        <v>67</v>
      </c>
      <c r="H555">
        <v>377277</v>
      </c>
      <c r="I555">
        <v>1</v>
      </c>
      <c r="J555">
        <v>5.5301</v>
      </c>
      <c r="K555" s="43">
        <v>1.6000000000000001E-8</v>
      </c>
    </row>
    <row r="556" spans="1:11" x14ac:dyDescent="0.3">
      <c r="A556" t="s">
        <v>788</v>
      </c>
      <c r="B556">
        <v>253982</v>
      </c>
      <c r="C556">
        <v>16</v>
      </c>
      <c r="D556">
        <v>29900826</v>
      </c>
      <c r="E556">
        <v>29920112</v>
      </c>
      <c r="F556">
        <v>44</v>
      </c>
      <c r="G556">
        <v>19</v>
      </c>
      <c r="H556">
        <v>377277</v>
      </c>
      <c r="I556">
        <v>1</v>
      </c>
      <c r="J556">
        <v>6.1093999999999999</v>
      </c>
      <c r="K556" s="43">
        <v>5.0000000000000003E-10</v>
      </c>
    </row>
    <row r="557" spans="1:11" x14ac:dyDescent="0.3">
      <c r="A557" t="s">
        <v>788</v>
      </c>
      <c r="B557">
        <v>253980</v>
      </c>
      <c r="C557">
        <v>16</v>
      </c>
      <c r="D557">
        <v>29906335</v>
      </c>
      <c r="E557">
        <v>29926232</v>
      </c>
      <c r="F557">
        <v>59</v>
      </c>
      <c r="G557">
        <v>17</v>
      </c>
      <c r="H557">
        <v>377277</v>
      </c>
      <c r="I557">
        <v>1</v>
      </c>
      <c r="J557">
        <v>6.1186999999999996</v>
      </c>
      <c r="K557" s="43">
        <v>4.7183000000000001E-10</v>
      </c>
    </row>
    <row r="558" spans="1:11" x14ac:dyDescent="0.3">
      <c r="A558" t="s">
        <v>788</v>
      </c>
      <c r="B558">
        <v>124446</v>
      </c>
      <c r="C558">
        <v>16</v>
      </c>
      <c r="D558">
        <v>29962030</v>
      </c>
      <c r="E558">
        <v>29973052</v>
      </c>
      <c r="F558">
        <v>29</v>
      </c>
      <c r="G558">
        <v>9</v>
      </c>
      <c r="H558">
        <v>377277</v>
      </c>
      <c r="I558">
        <v>1</v>
      </c>
      <c r="J558">
        <v>5.0284000000000004</v>
      </c>
      <c r="K558" s="43">
        <v>2.4733999999999999E-7</v>
      </c>
    </row>
    <row r="559" spans="1:11" x14ac:dyDescent="0.3">
      <c r="A559" t="s">
        <v>788</v>
      </c>
      <c r="B559">
        <v>9344</v>
      </c>
      <c r="C559">
        <v>16</v>
      </c>
      <c r="D559">
        <v>29973641</v>
      </c>
      <c r="E559">
        <v>29992261</v>
      </c>
      <c r="F559">
        <v>42</v>
      </c>
      <c r="G559">
        <v>11</v>
      </c>
      <c r="H559">
        <v>377277</v>
      </c>
      <c r="I559">
        <v>1</v>
      </c>
      <c r="J559">
        <v>5.3356000000000003</v>
      </c>
      <c r="K559" s="43">
        <v>4.7606999999999997E-8</v>
      </c>
    </row>
    <row r="560" spans="1:11" x14ac:dyDescent="0.3">
      <c r="A560" t="s">
        <v>788</v>
      </c>
      <c r="B560">
        <v>8448</v>
      </c>
      <c r="C560">
        <v>16</v>
      </c>
      <c r="D560">
        <v>30005514</v>
      </c>
      <c r="E560">
        <v>30023280</v>
      </c>
      <c r="F560">
        <v>49</v>
      </c>
      <c r="G560">
        <v>13</v>
      </c>
      <c r="H560">
        <v>377277</v>
      </c>
      <c r="I560">
        <v>1</v>
      </c>
      <c r="J560">
        <v>5.0523999999999996</v>
      </c>
      <c r="K560" s="43">
        <v>2.1817E-7</v>
      </c>
    </row>
    <row r="561" spans="1:11" x14ac:dyDescent="0.3">
      <c r="A561" t="s">
        <v>788</v>
      </c>
      <c r="B561">
        <v>83723</v>
      </c>
      <c r="C561">
        <v>16</v>
      </c>
      <c r="D561">
        <v>30024427</v>
      </c>
      <c r="E561">
        <v>30053012</v>
      </c>
      <c r="F561">
        <v>78</v>
      </c>
      <c r="G561">
        <v>20</v>
      </c>
      <c r="H561">
        <v>377277</v>
      </c>
      <c r="I561">
        <v>1</v>
      </c>
      <c r="J561">
        <v>5.4016999999999999</v>
      </c>
      <c r="K561" s="43">
        <v>3.2999999999999998E-8</v>
      </c>
    </row>
    <row r="562" spans="1:11" x14ac:dyDescent="0.3">
      <c r="A562" t="s">
        <v>788</v>
      </c>
      <c r="B562">
        <v>6911</v>
      </c>
      <c r="C562">
        <v>16</v>
      </c>
      <c r="D562">
        <v>30085793</v>
      </c>
      <c r="E562">
        <v>30091937</v>
      </c>
      <c r="F562">
        <v>22</v>
      </c>
      <c r="G562">
        <v>14</v>
      </c>
      <c r="H562">
        <v>377277</v>
      </c>
      <c r="I562">
        <v>1</v>
      </c>
      <c r="J562">
        <v>5.3827999999999996</v>
      </c>
      <c r="K562" s="43">
        <v>3.6671999999999999E-8</v>
      </c>
    </row>
    <row r="563" spans="1:11" x14ac:dyDescent="0.3">
      <c r="A563" t="s">
        <v>788</v>
      </c>
      <c r="B563">
        <v>112755</v>
      </c>
      <c r="C563">
        <v>16</v>
      </c>
      <c r="D563">
        <v>30989256</v>
      </c>
      <c r="E563">
        <v>31010638</v>
      </c>
      <c r="F563">
        <v>49</v>
      </c>
      <c r="G563">
        <v>14</v>
      </c>
      <c r="H563">
        <v>377277</v>
      </c>
      <c r="I563">
        <v>1</v>
      </c>
      <c r="J563">
        <v>5.7523</v>
      </c>
      <c r="K563" s="43">
        <v>4.4022000000000004E-9</v>
      </c>
    </row>
    <row r="564" spans="1:11" x14ac:dyDescent="0.3">
      <c r="A564" t="s">
        <v>788</v>
      </c>
      <c r="B564">
        <v>6810</v>
      </c>
      <c r="C564">
        <v>16</v>
      </c>
      <c r="D564">
        <v>31033095</v>
      </c>
      <c r="E564">
        <v>31040168</v>
      </c>
      <c r="F564">
        <v>17</v>
      </c>
      <c r="G564">
        <v>5</v>
      </c>
      <c r="H564">
        <v>377277</v>
      </c>
      <c r="I564">
        <v>1</v>
      </c>
      <c r="J564">
        <v>5.5069999999999997</v>
      </c>
      <c r="K564" s="43">
        <v>1.8250000000000001E-8</v>
      </c>
    </row>
    <row r="565" spans="1:11" x14ac:dyDescent="0.3">
      <c r="A565" t="s">
        <v>788</v>
      </c>
      <c r="B565">
        <v>79759</v>
      </c>
      <c r="C565">
        <v>16</v>
      </c>
      <c r="D565">
        <v>31060843</v>
      </c>
      <c r="E565">
        <v>31074320</v>
      </c>
      <c r="F565">
        <v>36</v>
      </c>
      <c r="G565">
        <v>14</v>
      </c>
      <c r="H565">
        <v>377277</v>
      </c>
      <c r="I565">
        <v>1</v>
      </c>
      <c r="J565">
        <v>5.8354999999999997</v>
      </c>
      <c r="K565" s="43">
        <v>2.6813999999999999E-9</v>
      </c>
    </row>
    <row r="566" spans="1:11" x14ac:dyDescent="0.3">
      <c r="A566" t="s">
        <v>788</v>
      </c>
      <c r="B566">
        <v>9726</v>
      </c>
      <c r="C566">
        <v>16</v>
      </c>
      <c r="D566">
        <v>31073756</v>
      </c>
      <c r="E566">
        <v>31083512</v>
      </c>
      <c r="F566">
        <v>28</v>
      </c>
      <c r="G566">
        <v>14</v>
      </c>
      <c r="H566">
        <v>377277</v>
      </c>
      <c r="I566">
        <v>1</v>
      </c>
      <c r="J566">
        <v>4.9659000000000004</v>
      </c>
      <c r="K566" s="43">
        <v>3.4185000000000001E-7</v>
      </c>
    </row>
    <row r="567" spans="1:11" x14ac:dyDescent="0.3">
      <c r="A567" t="s">
        <v>788</v>
      </c>
      <c r="B567">
        <v>339105</v>
      </c>
      <c r="C567">
        <v>16</v>
      </c>
      <c r="D567">
        <v>31083424</v>
      </c>
      <c r="E567">
        <v>31090035</v>
      </c>
      <c r="F567">
        <v>24</v>
      </c>
      <c r="G567">
        <v>10</v>
      </c>
      <c r="H567">
        <v>377277</v>
      </c>
      <c r="I567">
        <v>1</v>
      </c>
      <c r="J567">
        <v>5.4523999999999999</v>
      </c>
      <c r="K567" s="43">
        <v>2.4847000000000001E-8</v>
      </c>
    </row>
    <row r="568" spans="1:11" x14ac:dyDescent="0.3">
      <c r="A568" t="s">
        <v>788</v>
      </c>
      <c r="B568">
        <v>146547</v>
      </c>
      <c r="C568">
        <v>16</v>
      </c>
      <c r="D568">
        <v>31138923</v>
      </c>
      <c r="E568">
        <v>31150094</v>
      </c>
      <c r="F568">
        <v>24</v>
      </c>
      <c r="G568">
        <v>14</v>
      </c>
      <c r="H568">
        <v>377277</v>
      </c>
      <c r="I568">
        <v>1</v>
      </c>
      <c r="J568">
        <v>5.0136000000000003</v>
      </c>
      <c r="K568" s="43">
        <v>2.6712000000000003E-7</v>
      </c>
    </row>
    <row r="569" spans="1:11" x14ac:dyDescent="0.3">
      <c r="A569" t="s">
        <v>788</v>
      </c>
      <c r="B569">
        <v>161882</v>
      </c>
      <c r="C569">
        <v>16</v>
      </c>
      <c r="D569">
        <v>88451431</v>
      </c>
      <c r="E569">
        <v>88535166</v>
      </c>
      <c r="F569">
        <v>467</v>
      </c>
      <c r="G569">
        <v>72</v>
      </c>
      <c r="H569">
        <v>377277</v>
      </c>
      <c r="I569">
        <v>1</v>
      </c>
      <c r="J569">
        <v>5.1669999999999998</v>
      </c>
      <c r="K569" s="43">
        <v>1.1892E-7</v>
      </c>
    </row>
    <row r="570" spans="1:11" x14ac:dyDescent="0.3">
      <c r="A570" t="s">
        <v>788</v>
      </c>
      <c r="B570" t="s">
        <v>754</v>
      </c>
      <c r="C570">
        <v>17</v>
      </c>
      <c r="D570">
        <v>37782993</v>
      </c>
      <c r="E570">
        <v>37792879</v>
      </c>
      <c r="F570">
        <v>23</v>
      </c>
      <c r="G570">
        <v>5</v>
      </c>
      <c r="H570">
        <v>396188</v>
      </c>
      <c r="I570">
        <v>1</v>
      </c>
      <c r="J570">
        <v>5.1974999999999998</v>
      </c>
      <c r="K570" s="43">
        <v>1.0097E-7</v>
      </c>
    </row>
    <row r="571" spans="1:11" x14ac:dyDescent="0.3">
      <c r="A571" t="s">
        <v>788</v>
      </c>
      <c r="B571" t="s">
        <v>755</v>
      </c>
      <c r="C571">
        <v>17</v>
      </c>
      <c r="D571">
        <v>37824234</v>
      </c>
      <c r="E571">
        <v>37826728</v>
      </c>
      <c r="F571">
        <v>3</v>
      </c>
      <c r="G571">
        <v>2</v>
      </c>
      <c r="H571">
        <v>394283</v>
      </c>
      <c r="I571">
        <v>1</v>
      </c>
      <c r="J571">
        <v>5.0787000000000004</v>
      </c>
      <c r="K571" s="43">
        <v>1.9000000000000001E-7</v>
      </c>
    </row>
    <row r="572" spans="1:11" x14ac:dyDescent="0.3">
      <c r="A572" t="s">
        <v>788</v>
      </c>
      <c r="B572" t="s">
        <v>756</v>
      </c>
      <c r="C572">
        <v>17</v>
      </c>
      <c r="D572">
        <v>37827375</v>
      </c>
      <c r="E572">
        <v>37853050</v>
      </c>
      <c r="F572">
        <v>54</v>
      </c>
      <c r="G572">
        <v>3</v>
      </c>
      <c r="H572">
        <v>394288</v>
      </c>
      <c r="I572">
        <v>1</v>
      </c>
      <c r="J572">
        <v>5.9942000000000002</v>
      </c>
      <c r="K572" s="43">
        <v>1.0223000000000001E-9</v>
      </c>
    </row>
    <row r="573" spans="1:11" x14ac:dyDescent="0.3">
      <c r="A573" t="s">
        <v>788</v>
      </c>
      <c r="B573" t="s">
        <v>757</v>
      </c>
      <c r="C573">
        <v>17</v>
      </c>
      <c r="D573">
        <v>37844167</v>
      </c>
      <c r="E573">
        <v>37886679</v>
      </c>
      <c r="F573">
        <v>41</v>
      </c>
      <c r="G573">
        <v>8</v>
      </c>
      <c r="H573">
        <v>396315</v>
      </c>
      <c r="I573">
        <v>1</v>
      </c>
      <c r="J573">
        <v>5.8962000000000003</v>
      </c>
      <c r="K573" s="43">
        <v>1.86E-9</v>
      </c>
    </row>
    <row r="574" spans="1:11" x14ac:dyDescent="0.3">
      <c r="A574" t="s">
        <v>788</v>
      </c>
      <c r="B574" t="s">
        <v>758</v>
      </c>
      <c r="C574">
        <v>17</v>
      </c>
      <c r="D574">
        <v>37884749</v>
      </c>
      <c r="E574">
        <v>37887040</v>
      </c>
      <c r="F574">
        <v>2</v>
      </c>
      <c r="G574">
        <v>1</v>
      </c>
      <c r="H574">
        <v>392691</v>
      </c>
      <c r="I574">
        <v>1</v>
      </c>
      <c r="J574">
        <v>5.5434000000000001</v>
      </c>
      <c r="K574" s="43">
        <v>1.4833E-8</v>
      </c>
    </row>
    <row r="575" spans="1:11" x14ac:dyDescent="0.3">
      <c r="A575" t="s">
        <v>788</v>
      </c>
      <c r="B575" t="s">
        <v>759</v>
      </c>
      <c r="C575">
        <v>17</v>
      </c>
      <c r="D575">
        <v>38024417</v>
      </c>
      <c r="E575">
        <v>38034149</v>
      </c>
      <c r="F575">
        <v>33</v>
      </c>
      <c r="G575">
        <v>3</v>
      </c>
      <c r="H575">
        <v>396945</v>
      </c>
      <c r="I575">
        <v>1</v>
      </c>
      <c r="J575">
        <v>6.1093999999999999</v>
      </c>
      <c r="K575" s="43">
        <v>5.0000000000000003E-10</v>
      </c>
    </row>
    <row r="576" spans="1:11" x14ac:dyDescent="0.3">
      <c r="A576" t="s">
        <v>788</v>
      </c>
      <c r="B576" t="s">
        <v>760</v>
      </c>
      <c r="C576">
        <v>17</v>
      </c>
      <c r="D576">
        <v>38060848</v>
      </c>
      <c r="E576">
        <v>38076107</v>
      </c>
      <c r="F576">
        <v>47</v>
      </c>
      <c r="G576">
        <v>4</v>
      </c>
      <c r="H576">
        <v>396467</v>
      </c>
      <c r="I576">
        <v>1</v>
      </c>
      <c r="J576">
        <v>7.5964999999999998</v>
      </c>
      <c r="K576" s="43">
        <v>1.5209999999999999E-14</v>
      </c>
    </row>
    <row r="577" spans="1:11" x14ac:dyDescent="0.3">
      <c r="A577" t="s">
        <v>788</v>
      </c>
      <c r="B577" t="s">
        <v>761</v>
      </c>
      <c r="C577">
        <v>17</v>
      </c>
      <c r="D577">
        <v>38077294</v>
      </c>
      <c r="E577">
        <v>38083854</v>
      </c>
      <c r="F577">
        <v>11</v>
      </c>
      <c r="G577">
        <v>5</v>
      </c>
      <c r="H577">
        <v>396110</v>
      </c>
      <c r="I577">
        <v>1</v>
      </c>
      <c r="J577">
        <v>7.1578999999999997</v>
      </c>
      <c r="K577" s="43">
        <v>4.0973000000000001E-13</v>
      </c>
    </row>
    <row r="578" spans="1:11" x14ac:dyDescent="0.3">
      <c r="A578" t="s">
        <v>788</v>
      </c>
      <c r="B578" t="s">
        <v>786</v>
      </c>
      <c r="C578">
        <v>17</v>
      </c>
      <c r="D578">
        <v>38097727</v>
      </c>
      <c r="E578">
        <v>38101000</v>
      </c>
      <c r="F578">
        <v>8</v>
      </c>
      <c r="G578">
        <v>3</v>
      </c>
      <c r="H578">
        <v>395979</v>
      </c>
      <c r="I578">
        <v>1</v>
      </c>
      <c r="J578">
        <v>5.6989999999999998</v>
      </c>
      <c r="K578" s="43">
        <v>6.0269000000000004E-9</v>
      </c>
    </row>
    <row r="579" spans="1:11" x14ac:dyDescent="0.3">
      <c r="A579" t="s">
        <v>788</v>
      </c>
      <c r="B579" t="s">
        <v>762</v>
      </c>
      <c r="C579">
        <v>17</v>
      </c>
      <c r="D579">
        <v>38119226</v>
      </c>
      <c r="E579">
        <v>38134019</v>
      </c>
      <c r="F579">
        <v>43</v>
      </c>
      <c r="G579">
        <v>6</v>
      </c>
      <c r="H579">
        <v>393288</v>
      </c>
      <c r="I579">
        <v>1</v>
      </c>
      <c r="J579">
        <v>7.3285</v>
      </c>
      <c r="K579" s="43">
        <v>1.1635E-13</v>
      </c>
    </row>
    <row r="580" spans="1:11" x14ac:dyDescent="0.3">
      <c r="A580" t="s">
        <v>788</v>
      </c>
      <c r="B580" t="s">
        <v>763</v>
      </c>
      <c r="C580">
        <v>17</v>
      </c>
      <c r="D580">
        <v>38137050</v>
      </c>
      <c r="E580">
        <v>38154213</v>
      </c>
      <c r="F580">
        <v>51</v>
      </c>
      <c r="G580">
        <v>6</v>
      </c>
      <c r="H580">
        <v>396246</v>
      </c>
      <c r="I580">
        <v>1</v>
      </c>
      <c r="J580">
        <v>5.3117000000000001</v>
      </c>
      <c r="K580" s="43">
        <v>5.4311000000000002E-8</v>
      </c>
    </row>
    <row r="581" spans="1:11" x14ac:dyDescent="0.3">
      <c r="A581" t="s">
        <v>788</v>
      </c>
      <c r="B581" t="s">
        <v>764</v>
      </c>
      <c r="C581">
        <v>17</v>
      </c>
      <c r="D581">
        <v>38175350</v>
      </c>
      <c r="E581">
        <v>38217468</v>
      </c>
      <c r="F581">
        <v>74</v>
      </c>
      <c r="G581">
        <v>8</v>
      </c>
      <c r="H581">
        <v>393445</v>
      </c>
      <c r="I581">
        <v>1</v>
      </c>
      <c r="J581">
        <v>5.7313999999999998</v>
      </c>
      <c r="K581" s="43">
        <v>4.9805999999999999E-9</v>
      </c>
    </row>
    <row r="582" spans="1:11" x14ac:dyDescent="0.3">
      <c r="A582" t="s">
        <v>788</v>
      </c>
      <c r="B582">
        <v>84152</v>
      </c>
      <c r="C582">
        <v>17</v>
      </c>
      <c r="D582">
        <v>39626208</v>
      </c>
      <c r="E582">
        <v>39636625</v>
      </c>
      <c r="F582">
        <v>39</v>
      </c>
      <c r="G582">
        <v>13</v>
      </c>
      <c r="H582">
        <v>377277</v>
      </c>
      <c r="I582">
        <v>1</v>
      </c>
      <c r="J582">
        <v>7.0804999999999998</v>
      </c>
      <c r="K582" s="43">
        <v>7.1815000000000002E-13</v>
      </c>
    </row>
    <row r="583" spans="1:11" x14ac:dyDescent="0.3">
      <c r="A583" t="s">
        <v>788</v>
      </c>
      <c r="B583">
        <v>10948</v>
      </c>
      <c r="C583">
        <v>17</v>
      </c>
      <c r="D583">
        <v>39637080</v>
      </c>
      <c r="E583">
        <v>39664201</v>
      </c>
      <c r="F583">
        <v>111</v>
      </c>
      <c r="G583">
        <v>20</v>
      </c>
      <c r="H583">
        <v>377277</v>
      </c>
      <c r="I583">
        <v>1</v>
      </c>
      <c r="J583">
        <v>5.2089999999999996</v>
      </c>
      <c r="K583" s="43">
        <v>9.4935999999999997E-8</v>
      </c>
    </row>
    <row r="584" spans="1:11" x14ac:dyDescent="0.3">
      <c r="A584" t="s">
        <v>788</v>
      </c>
      <c r="B584">
        <v>8557</v>
      </c>
      <c r="C584">
        <v>17</v>
      </c>
      <c r="D584">
        <v>39665346</v>
      </c>
      <c r="E584">
        <v>39666554</v>
      </c>
      <c r="F584">
        <v>6</v>
      </c>
      <c r="G584">
        <v>4</v>
      </c>
      <c r="H584">
        <v>377277</v>
      </c>
      <c r="I584">
        <v>1</v>
      </c>
      <c r="J584">
        <v>6.4059999999999997</v>
      </c>
      <c r="K584" s="43">
        <v>7.4682999999999994E-11</v>
      </c>
    </row>
    <row r="585" spans="1:11" x14ac:dyDescent="0.3">
      <c r="A585" t="s">
        <v>788</v>
      </c>
      <c r="B585">
        <v>5409</v>
      </c>
      <c r="C585">
        <v>17</v>
      </c>
      <c r="D585">
        <v>39667981</v>
      </c>
      <c r="E585">
        <v>39670475</v>
      </c>
      <c r="F585">
        <v>8</v>
      </c>
      <c r="G585">
        <v>5</v>
      </c>
      <c r="H585">
        <v>377277</v>
      </c>
      <c r="I585">
        <v>1</v>
      </c>
      <c r="J585">
        <v>7.8163</v>
      </c>
      <c r="K585" s="43">
        <v>2.72E-15</v>
      </c>
    </row>
    <row r="586" spans="1:11" x14ac:dyDescent="0.3">
      <c r="A586" t="s">
        <v>788</v>
      </c>
      <c r="B586">
        <v>93210</v>
      </c>
      <c r="C586">
        <v>17</v>
      </c>
      <c r="D586">
        <v>39671122</v>
      </c>
      <c r="E586">
        <v>39688070</v>
      </c>
      <c r="F586">
        <v>84</v>
      </c>
      <c r="G586">
        <v>8</v>
      </c>
      <c r="H586">
        <v>377277</v>
      </c>
      <c r="I586">
        <v>1</v>
      </c>
      <c r="J586">
        <v>6.9255000000000004</v>
      </c>
      <c r="K586" s="43">
        <v>2.1724999999999999E-12</v>
      </c>
    </row>
    <row r="587" spans="1:11" x14ac:dyDescent="0.3">
      <c r="A587" t="s">
        <v>788</v>
      </c>
      <c r="B587">
        <v>2064</v>
      </c>
      <c r="C587">
        <v>17</v>
      </c>
      <c r="D587">
        <v>39688084</v>
      </c>
      <c r="E587">
        <v>39728662</v>
      </c>
      <c r="F587">
        <v>121</v>
      </c>
      <c r="G587">
        <v>39</v>
      </c>
      <c r="H587">
        <v>377277</v>
      </c>
      <c r="I587">
        <v>1</v>
      </c>
      <c r="J587">
        <v>6.1093999999999999</v>
      </c>
      <c r="K587" s="43">
        <v>5.0000000000000003E-10</v>
      </c>
    </row>
    <row r="588" spans="1:11" x14ac:dyDescent="0.3">
      <c r="A588" t="s">
        <v>788</v>
      </c>
      <c r="B588">
        <v>22806</v>
      </c>
      <c r="C588">
        <v>17</v>
      </c>
      <c r="D588">
        <v>39757715</v>
      </c>
      <c r="E588">
        <v>39864188</v>
      </c>
      <c r="F588">
        <v>339</v>
      </c>
      <c r="G588">
        <v>18</v>
      </c>
      <c r="H588">
        <v>377277</v>
      </c>
      <c r="I588">
        <v>1</v>
      </c>
      <c r="J588">
        <v>5.3250000000000002</v>
      </c>
      <c r="K588" s="43">
        <v>5.0479999999999999E-8</v>
      </c>
    </row>
    <row r="589" spans="1:11" x14ac:dyDescent="0.3">
      <c r="A589" t="s">
        <v>788</v>
      </c>
      <c r="B589">
        <v>124626</v>
      </c>
      <c r="C589">
        <v>17</v>
      </c>
      <c r="D589">
        <v>39868164</v>
      </c>
      <c r="E589">
        <v>39877896</v>
      </c>
      <c r="F589">
        <v>45</v>
      </c>
      <c r="G589">
        <v>8</v>
      </c>
      <c r="H589">
        <v>377277</v>
      </c>
      <c r="I589">
        <v>1</v>
      </c>
      <c r="J589">
        <v>6.1093999999999999</v>
      </c>
      <c r="K589" s="43">
        <v>5.0000000000000003E-10</v>
      </c>
    </row>
    <row r="590" spans="1:11" x14ac:dyDescent="0.3">
      <c r="A590" t="s">
        <v>788</v>
      </c>
      <c r="B590">
        <v>55876</v>
      </c>
      <c r="C590">
        <v>17</v>
      </c>
      <c r="D590">
        <v>39904595</v>
      </c>
      <c r="E590">
        <v>39919377</v>
      </c>
      <c r="F590">
        <v>77</v>
      </c>
      <c r="G590">
        <v>11</v>
      </c>
      <c r="H590">
        <v>377277</v>
      </c>
      <c r="I590">
        <v>1</v>
      </c>
      <c r="J590">
        <v>7.1002999999999998</v>
      </c>
      <c r="K590" s="43">
        <v>6.2222000000000005E-13</v>
      </c>
    </row>
    <row r="591" spans="1:11" x14ac:dyDescent="0.3">
      <c r="A591" t="s">
        <v>788</v>
      </c>
      <c r="B591">
        <v>94103</v>
      </c>
      <c r="C591">
        <v>17</v>
      </c>
      <c r="D591">
        <v>39921042</v>
      </c>
      <c r="E591">
        <v>39927631</v>
      </c>
      <c r="F591">
        <v>24</v>
      </c>
      <c r="G591">
        <v>14</v>
      </c>
      <c r="H591">
        <v>377277</v>
      </c>
      <c r="I591">
        <v>1</v>
      </c>
      <c r="J591">
        <v>7.9057000000000004</v>
      </c>
      <c r="K591" s="43">
        <v>1.3323E-15</v>
      </c>
    </row>
    <row r="592" spans="1:11" x14ac:dyDescent="0.3">
      <c r="A592" t="s">
        <v>788</v>
      </c>
      <c r="B592">
        <v>100505591</v>
      </c>
      <c r="C592">
        <v>17</v>
      </c>
      <c r="D592">
        <v>39927722</v>
      </c>
      <c r="E592">
        <v>39945034</v>
      </c>
      <c r="F592">
        <v>69</v>
      </c>
      <c r="G592">
        <v>19</v>
      </c>
      <c r="H592">
        <v>377277</v>
      </c>
      <c r="I592">
        <v>1</v>
      </c>
      <c r="J592">
        <v>6.1093999999999999</v>
      </c>
      <c r="K592" s="43">
        <v>5.0000000000000003E-10</v>
      </c>
    </row>
    <row r="593" spans="1:11" x14ac:dyDescent="0.3">
      <c r="A593" t="s">
        <v>788</v>
      </c>
      <c r="B593">
        <v>284110</v>
      </c>
      <c r="C593">
        <v>17</v>
      </c>
      <c r="D593">
        <v>39962973</v>
      </c>
      <c r="E593">
        <v>39977880</v>
      </c>
      <c r="F593">
        <v>67</v>
      </c>
      <c r="G593">
        <v>15</v>
      </c>
      <c r="H593">
        <v>377277</v>
      </c>
      <c r="I593">
        <v>1</v>
      </c>
      <c r="J593">
        <v>7.0327999999999999</v>
      </c>
      <c r="K593" s="43">
        <v>1.0122000000000001E-12</v>
      </c>
    </row>
    <row r="594" spans="1:11" x14ac:dyDescent="0.3">
      <c r="A594" t="s">
        <v>788</v>
      </c>
      <c r="B594">
        <v>5709</v>
      </c>
      <c r="C594">
        <v>17</v>
      </c>
      <c r="D594">
        <v>39980768</v>
      </c>
      <c r="E594">
        <v>39997960</v>
      </c>
      <c r="F594">
        <v>79</v>
      </c>
      <c r="G594">
        <v>12</v>
      </c>
      <c r="H594">
        <v>377277</v>
      </c>
      <c r="I594">
        <v>1</v>
      </c>
      <c r="J594">
        <v>6.0039999999999996</v>
      </c>
      <c r="K594" s="43">
        <v>9.6268000000000003E-10</v>
      </c>
    </row>
    <row r="595" spans="1:11" x14ac:dyDescent="0.3">
      <c r="A595" t="s">
        <v>788</v>
      </c>
      <c r="B595">
        <v>1440</v>
      </c>
      <c r="C595">
        <v>17</v>
      </c>
      <c r="D595">
        <v>40015361</v>
      </c>
      <c r="E595">
        <v>40017813</v>
      </c>
      <c r="F595">
        <v>12</v>
      </c>
      <c r="G595">
        <v>4</v>
      </c>
      <c r="H595">
        <v>377277</v>
      </c>
      <c r="I595">
        <v>1</v>
      </c>
      <c r="J595">
        <v>4.9363000000000001</v>
      </c>
      <c r="K595" s="43">
        <v>3.9801E-7</v>
      </c>
    </row>
    <row r="596" spans="1:11" x14ac:dyDescent="0.3">
      <c r="A596" t="s">
        <v>788</v>
      </c>
      <c r="B596">
        <v>9862</v>
      </c>
      <c r="C596">
        <v>17</v>
      </c>
      <c r="D596">
        <v>40019097</v>
      </c>
      <c r="E596">
        <v>40054636</v>
      </c>
      <c r="F596">
        <v>107</v>
      </c>
      <c r="G596">
        <v>23</v>
      </c>
      <c r="H596">
        <v>377277</v>
      </c>
      <c r="I596">
        <v>1</v>
      </c>
      <c r="J596">
        <v>6.6604999999999999</v>
      </c>
      <c r="K596" s="43">
        <v>1.3644E-11</v>
      </c>
    </row>
    <row r="597" spans="1:11" x14ac:dyDescent="0.3">
      <c r="A597" t="s">
        <v>788</v>
      </c>
      <c r="B597">
        <v>9572</v>
      </c>
      <c r="C597">
        <v>17</v>
      </c>
      <c r="D597">
        <v>40092784</v>
      </c>
      <c r="E597">
        <v>40100725</v>
      </c>
      <c r="F597">
        <v>22</v>
      </c>
      <c r="G597">
        <v>10</v>
      </c>
      <c r="H597">
        <v>377277</v>
      </c>
      <c r="I597">
        <v>1</v>
      </c>
      <c r="J597">
        <v>5.2721</v>
      </c>
      <c r="K597" s="43">
        <v>6.7423999999999995E-8</v>
      </c>
    </row>
    <row r="598" spans="1:11" x14ac:dyDescent="0.3">
      <c r="A598" t="s">
        <v>788</v>
      </c>
      <c r="B598">
        <v>3859</v>
      </c>
      <c r="C598">
        <v>17</v>
      </c>
      <c r="D598">
        <v>40861178</v>
      </c>
      <c r="E598">
        <v>40867210</v>
      </c>
      <c r="F598">
        <v>19</v>
      </c>
      <c r="G598">
        <v>11</v>
      </c>
      <c r="H598">
        <v>377277</v>
      </c>
      <c r="I598">
        <v>1</v>
      </c>
      <c r="J598">
        <v>5.1265999999999998</v>
      </c>
      <c r="K598" s="43">
        <v>1.4747999999999999E-7</v>
      </c>
    </row>
    <row r="599" spans="1:11" x14ac:dyDescent="0.3">
      <c r="A599" t="s">
        <v>788</v>
      </c>
      <c r="B599" t="s">
        <v>765</v>
      </c>
      <c r="C599">
        <v>17</v>
      </c>
      <c r="D599">
        <v>47366568</v>
      </c>
      <c r="E599">
        <v>47439835</v>
      </c>
      <c r="F599">
        <v>148</v>
      </c>
      <c r="G599">
        <v>14</v>
      </c>
      <c r="H599">
        <v>396162</v>
      </c>
      <c r="I599">
        <v>1</v>
      </c>
      <c r="J599">
        <v>5.3281999999999998</v>
      </c>
      <c r="K599" s="43">
        <v>4.9590999999999997E-8</v>
      </c>
    </row>
    <row r="600" spans="1:11" x14ac:dyDescent="0.3">
      <c r="A600" t="s">
        <v>788</v>
      </c>
      <c r="B600" t="s">
        <v>766</v>
      </c>
      <c r="C600">
        <v>17</v>
      </c>
      <c r="D600">
        <v>47448102</v>
      </c>
      <c r="E600">
        <v>47554350</v>
      </c>
      <c r="F600">
        <v>252</v>
      </c>
      <c r="G600">
        <v>43</v>
      </c>
      <c r="H600">
        <v>393517</v>
      </c>
      <c r="I600">
        <v>1</v>
      </c>
      <c r="J600">
        <v>4.9653</v>
      </c>
      <c r="K600" s="43">
        <v>3.4303000000000002E-7</v>
      </c>
    </row>
    <row r="601" spans="1:11" x14ac:dyDescent="0.3">
      <c r="A601" t="s">
        <v>788</v>
      </c>
      <c r="B601">
        <v>2793</v>
      </c>
      <c r="C601">
        <v>17</v>
      </c>
      <c r="D601">
        <v>49204442</v>
      </c>
      <c r="E601">
        <v>49210574</v>
      </c>
      <c r="F601">
        <v>29</v>
      </c>
      <c r="G601">
        <v>13</v>
      </c>
      <c r="H601">
        <v>377277</v>
      </c>
      <c r="I601">
        <v>1</v>
      </c>
      <c r="J601">
        <v>6.1708999999999996</v>
      </c>
      <c r="K601" s="43">
        <v>3.3942E-10</v>
      </c>
    </row>
    <row r="602" spans="1:11" x14ac:dyDescent="0.3">
      <c r="A602" t="s">
        <v>788</v>
      </c>
      <c r="B602">
        <v>51225</v>
      </c>
      <c r="C602">
        <v>17</v>
      </c>
      <c r="D602">
        <v>49210227</v>
      </c>
      <c r="E602">
        <v>49223225</v>
      </c>
      <c r="F602">
        <v>59</v>
      </c>
      <c r="G602">
        <v>19</v>
      </c>
      <c r="H602">
        <v>377277</v>
      </c>
      <c r="I602">
        <v>1</v>
      </c>
      <c r="J602">
        <v>5.0720999999999998</v>
      </c>
      <c r="K602" s="43">
        <v>1.9670000000000001E-7</v>
      </c>
    </row>
    <row r="603" spans="1:11" x14ac:dyDescent="0.3">
      <c r="A603" t="s">
        <v>788</v>
      </c>
      <c r="B603">
        <v>162466</v>
      </c>
      <c r="C603">
        <v>17</v>
      </c>
      <c r="D603">
        <v>49223366</v>
      </c>
      <c r="E603">
        <v>49231692</v>
      </c>
      <c r="F603">
        <v>25</v>
      </c>
      <c r="G603">
        <v>8</v>
      </c>
      <c r="H603">
        <v>377277</v>
      </c>
      <c r="I603">
        <v>1</v>
      </c>
      <c r="J603">
        <v>4.9241999999999999</v>
      </c>
      <c r="K603" s="43">
        <v>4.2352999999999998E-7</v>
      </c>
    </row>
    <row r="604" spans="1:11" x14ac:dyDescent="0.3">
      <c r="A604" t="s">
        <v>788</v>
      </c>
      <c r="B604">
        <v>22834</v>
      </c>
      <c r="C604">
        <v>17</v>
      </c>
      <c r="D604">
        <v>49289206</v>
      </c>
      <c r="E604">
        <v>49362473</v>
      </c>
      <c r="F604">
        <v>227</v>
      </c>
      <c r="G604">
        <v>32</v>
      </c>
      <c r="H604">
        <v>377277</v>
      </c>
      <c r="I604">
        <v>1</v>
      </c>
      <c r="J604">
        <v>7.3727999999999998</v>
      </c>
      <c r="K604" s="43">
        <v>8.3544000000000002E-14</v>
      </c>
    </row>
    <row r="605" spans="1:11" x14ac:dyDescent="0.3">
      <c r="A605" t="s">
        <v>788</v>
      </c>
      <c r="B605">
        <v>596</v>
      </c>
      <c r="C605">
        <v>18</v>
      </c>
      <c r="D605">
        <v>63123346</v>
      </c>
      <c r="E605">
        <v>63319778</v>
      </c>
      <c r="F605">
        <v>857</v>
      </c>
      <c r="G605">
        <v>163</v>
      </c>
      <c r="H605">
        <v>377277</v>
      </c>
      <c r="I605">
        <v>1</v>
      </c>
      <c r="J605">
        <v>4.9196</v>
      </c>
      <c r="K605" s="43">
        <v>4.3354E-7</v>
      </c>
    </row>
    <row r="606" spans="1:11" x14ac:dyDescent="0.3">
      <c r="A606" t="s">
        <v>788</v>
      </c>
      <c r="B606">
        <v>54963</v>
      </c>
      <c r="C606">
        <v>20</v>
      </c>
      <c r="D606">
        <v>63939829</v>
      </c>
      <c r="E606">
        <v>63959435</v>
      </c>
      <c r="F606">
        <v>79</v>
      </c>
      <c r="G606">
        <v>35</v>
      </c>
      <c r="H606">
        <v>377277</v>
      </c>
      <c r="I606">
        <v>1</v>
      </c>
      <c r="J606">
        <v>4.9271000000000003</v>
      </c>
      <c r="K606" s="43">
        <v>4.1732999999999999E-7</v>
      </c>
    </row>
    <row r="607" spans="1:11" x14ac:dyDescent="0.3">
      <c r="A607" t="s">
        <v>788</v>
      </c>
      <c r="B607" t="s">
        <v>767</v>
      </c>
      <c r="C607">
        <v>21</v>
      </c>
      <c r="D607">
        <v>36160098</v>
      </c>
      <c r="E607">
        <v>37376965</v>
      </c>
      <c r="F607">
        <v>3279</v>
      </c>
      <c r="G607">
        <v>238</v>
      </c>
      <c r="H607">
        <v>394995</v>
      </c>
      <c r="I607">
        <v>1</v>
      </c>
      <c r="J607">
        <v>5.5113000000000003</v>
      </c>
      <c r="K607" s="43">
        <v>1.7812000000000001E-8</v>
      </c>
    </row>
    <row r="608" spans="1:11" x14ac:dyDescent="0.3">
      <c r="A608" t="s">
        <v>788</v>
      </c>
      <c r="B608">
        <v>3560</v>
      </c>
      <c r="C608">
        <v>22</v>
      </c>
      <c r="D608">
        <v>37125838</v>
      </c>
      <c r="E608">
        <v>37149922</v>
      </c>
      <c r="F608">
        <v>134</v>
      </c>
      <c r="G608">
        <v>38</v>
      </c>
      <c r="H608">
        <v>377277</v>
      </c>
      <c r="I608">
        <v>1</v>
      </c>
      <c r="J608">
        <v>6.1093999999999999</v>
      </c>
      <c r="K608" s="43">
        <v>5.0000000000000003E-10</v>
      </c>
    </row>
    <row r="609" spans="1:11" x14ac:dyDescent="0.3">
      <c r="A609" t="s">
        <v>788</v>
      </c>
      <c r="B609" t="s">
        <v>787</v>
      </c>
      <c r="C609">
        <v>22</v>
      </c>
      <c r="D609">
        <v>37521878</v>
      </c>
      <c r="E609">
        <v>37571094</v>
      </c>
      <c r="F609">
        <v>121</v>
      </c>
      <c r="G609">
        <v>27</v>
      </c>
      <c r="H609">
        <v>393365</v>
      </c>
      <c r="I609">
        <v>1</v>
      </c>
      <c r="J609">
        <v>5.3754999999999997</v>
      </c>
      <c r="K609" s="43">
        <v>3.819E-8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17570-3EC1-4CC5-B905-A1F2C0D3BA6D}">
  <sheetPr>
    <outlinePr summaryBelow="0" summaryRight="0"/>
    <pageSetUpPr fitToPage="1"/>
  </sheetPr>
  <dimension ref="A1:X944"/>
  <sheetViews>
    <sheetView tabSelected="1" workbookViewId="0">
      <selection activeCell="B1" sqref="B1"/>
    </sheetView>
  </sheetViews>
  <sheetFormatPr defaultColWidth="12.6640625" defaultRowHeight="15.75" customHeight="1" x14ac:dyDescent="0.3"/>
  <cols>
    <col min="1" max="1" width="30.21875" style="47" bestFit="1" customWidth="1"/>
    <col min="2" max="2" width="69.21875" style="47" customWidth="1"/>
    <col min="3" max="3" width="34.109375" style="47" customWidth="1"/>
    <col min="4" max="4" width="24.77734375" style="47" customWidth="1"/>
    <col min="5" max="16384" width="12.6640625" style="47"/>
  </cols>
  <sheetData>
    <row r="1" spans="1:5" ht="15.75" customHeight="1" x14ac:dyDescent="0.3">
      <c r="A1" s="44" t="s">
        <v>789</v>
      </c>
      <c r="B1" s="45"/>
      <c r="C1" s="46"/>
      <c r="D1" s="46"/>
      <c r="E1" s="46"/>
    </row>
    <row r="2" spans="1:5" ht="15.75" customHeight="1" x14ac:dyDescent="0.3">
      <c r="A2" s="48" t="s">
        <v>790</v>
      </c>
      <c r="B2" s="45" t="s">
        <v>791</v>
      </c>
      <c r="C2" s="46" t="s">
        <v>792</v>
      </c>
      <c r="D2" s="46" t="s">
        <v>793</v>
      </c>
      <c r="E2" s="46" t="s">
        <v>794</v>
      </c>
    </row>
    <row r="3" spans="1:5" ht="15.75" customHeight="1" x14ac:dyDescent="0.3">
      <c r="A3" s="49" t="s">
        <v>795</v>
      </c>
      <c r="B3" s="50" t="s">
        <v>796</v>
      </c>
      <c r="C3" s="51" t="s">
        <v>797</v>
      </c>
      <c r="D3" s="52" t="s">
        <v>798</v>
      </c>
      <c r="E3" s="52" t="s">
        <v>798</v>
      </c>
    </row>
    <row r="4" spans="1:5" ht="15.75" customHeight="1" x14ac:dyDescent="0.3">
      <c r="A4" s="49" t="s">
        <v>799</v>
      </c>
      <c r="B4" s="50" t="s">
        <v>796</v>
      </c>
      <c r="C4" s="51" t="s">
        <v>800</v>
      </c>
      <c r="D4" s="52" t="s">
        <v>798</v>
      </c>
      <c r="E4" s="52" t="s">
        <v>798</v>
      </c>
    </row>
    <row r="5" spans="1:5" ht="15.75" customHeight="1" x14ac:dyDescent="0.3">
      <c r="A5" s="49" t="s">
        <v>801</v>
      </c>
      <c r="B5" s="53" t="s">
        <v>802</v>
      </c>
      <c r="C5" s="51" t="s">
        <v>803</v>
      </c>
      <c r="D5" s="52" t="s">
        <v>798</v>
      </c>
      <c r="E5" s="65" t="s">
        <v>804</v>
      </c>
    </row>
    <row r="6" spans="1:5" ht="15.75" customHeight="1" x14ac:dyDescent="0.3">
      <c r="A6" s="49" t="s">
        <v>805</v>
      </c>
      <c r="B6" s="53" t="s">
        <v>802</v>
      </c>
      <c r="C6" s="51" t="s">
        <v>806</v>
      </c>
      <c r="D6" s="52" t="s">
        <v>798</v>
      </c>
      <c r="E6" s="65" t="s">
        <v>804</v>
      </c>
    </row>
    <row r="7" spans="1:5" ht="15.75" customHeight="1" x14ac:dyDescent="0.3">
      <c r="A7" s="49" t="s">
        <v>1496</v>
      </c>
      <c r="B7" s="53" t="s">
        <v>808</v>
      </c>
      <c r="C7" s="66" t="s">
        <v>1497</v>
      </c>
      <c r="D7" s="52" t="s">
        <v>798</v>
      </c>
      <c r="E7" s="65" t="s">
        <v>804</v>
      </c>
    </row>
    <row r="8" spans="1:5" ht="15.75" customHeight="1" x14ac:dyDescent="0.3">
      <c r="A8" s="49" t="s">
        <v>1498</v>
      </c>
      <c r="B8" s="53" t="s">
        <v>808</v>
      </c>
      <c r="C8" s="51" t="s">
        <v>1499</v>
      </c>
      <c r="D8" s="52" t="s">
        <v>798</v>
      </c>
      <c r="E8" s="65" t="s">
        <v>804</v>
      </c>
    </row>
    <row r="9" spans="1:5" ht="15.75" customHeight="1" x14ac:dyDescent="0.3">
      <c r="A9" s="49" t="s">
        <v>896</v>
      </c>
      <c r="B9" s="53" t="s">
        <v>811</v>
      </c>
      <c r="C9" s="51" t="s">
        <v>897</v>
      </c>
      <c r="D9" s="52" t="s">
        <v>798</v>
      </c>
      <c r="E9" s="65" t="s">
        <v>804</v>
      </c>
    </row>
    <row r="10" spans="1:5" ht="15.75" customHeight="1" x14ac:dyDescent="0.3">
      <c r="A10" s="49" t="s">
        <v>813</v>
      </c>
      <c r="B10" s="53" t="s">
        <v>811</v>
      </c>
      <c r="C10" s="51" t="s">
        <v>814</v>
      </c>
      <c r="D10" s="52" t="s">
        <v>798</v>
      </c>
      <c r="E10" s="65" t="s">
        <v>804</v>
      </c>
    </row>
    <row r="11" spans="1:5" ht="15.75" customHeight="1" x14ac:dyDescent="0.3">
      <c r="A11" s="49" t="s">
        <v>815</v>
      </c>
      <c r="B11" s="53" t="s">
        <v>816</v>
      </c>
      <c r="C11" s="51" t="s">
        <v>817</v>
      </c>
      <c r="D11" s="52" t="s">
        <v>798</v>
      </c>
      <c r="E11" s="65" t="s">
        <v>804</v>
      </c>
    </row>
    <row r="12" spans="1:5" ht="15.75" customHeight="1" x14ac:dyDescent="0.3">
      <c r="A12" s="49" t="s">
        <v>818</v>
      </c>
      <c r="B12" s="53" t="s">
        <v>819</v>
      </c>
      <c r="C12" s="51" t="s">
        <v>820</v>
      </c>
      <c r="D12" s="52" t="s">
        <v>798</v>
      </c>
      <c r="E12" s="65" t="s">
        <v>804</v>
      </c>
    </row>
    <row r="13" spans="1:5" ht="15.75" customHeight="1" x14ac:dyDescent="0.3">
      <c r="A13" s="49" t="s">
        <v>821</v>
      </c>
      <c r="B13" s="53" t="s">
        <v>819</v>
      </c>
      <c r="C13" s="51" t="s">
        <v>822</v>
      </c>
      <c r="D13" s="52" t="s">
        <v>798</v>
      </c>
      <c r="E13" s="65" t="s">
        <v>804</v>
      </c>
    </row>
    <row r="14" spans="1:5" ht="15.75" customHeight="1" x14ac:dyDescent="0.3">
      <c r="A14" s="49" t="s">
        <v>823</v>
      </c>
      <c r="B14" s="53" t="s">
        <v>824</v>
      </c>
      <c r="C14" s="51" t="s">
        <v>825</v>
      </c>
      <c r="D14" s="52" t="s">
        <v>798</v>
      </c>
      <c r="E14" s="65" t="s">
        <v>804</v>
      </c>
    </row>
    <row r="15" spans="1:5" ht="15.75" customHeight="1" x14ac:dyDescent="0.3">
      <c r="A15" s="49" t="s">
        <v>904</v>
      </c>
      <c r="B15" s="53" t="s">
        <v>824</v>
      </c>
      <c r="C15" s="51" t="s">
        <v>905</v>
      </c>
      <c r="D15" s="52" t="s">
        <v>798</v>
      </c>
      <c r="E15" s="65" t="s">
        <v>804</v>
      </c>
    </row>
    <row r="16" spans="1:5" ht="15.75" customHeight="1" x14ac:dyDescent="0.3">
      <c r="A16" s="49" t="s">
        <v>1500</v>
      </c>
      <c r="B16" s="53" t="s">
        <v>826</v>
      </c>
      <c r="C16" s="51" t="s">
        <v>1501</v>
      </c>
      <c r="D16" s="52" t="s">
        <v>798</v>
      </c>
      <c r="E16" s="65" t="s">
        <v>804</v>
      </c>
    </row>
    <row r="17" spans="1:5" ht="13.8" x14ac:dyDescent="0.3">
      <c r="A17" s="49" t="s">
        <v>827</v>
      </c>
      <c r="B17" s="53" t="s">
        <v>828</v>
      </c>
      <c r="C17" s="51" t="s">
        <v>1502</v>
      </c>
      <c r="D17" s="52" t="s">
        <v>798</v>
      </c>
      <c r="E17" s="65" t="s">
        <v>804</v>
      </c>
    </row>
    <row r="18" spans="1:5" ht="13.8" x14ac:dyDescent="0.3">
      <c r="A18" s="49" t="s">
        <v>830</v>
      </c>
      <c r="B18" s="53" t="s">
        <v>831</v>
      </c>
      <c r="C18" s="51" t="s">
        <v>832</v>
      </c>
      <c r="D18" s="52" t="s">
        <v>798</v>
      </c>
      <c r="E18" s="65" t="s">
        <v>804</v>
      </c>
    </row>
    <row r="19" spans="1:5" ht="13.8" x14ac:dyDescent="0.3">
      <c r="A19" s="49" t="s">
        <v>833</v>
      </c>
      <c r="B19" s="53" t="s">
        <v>834</v>
      </c>
      <c r="C19" s="51" t="s">
        <v>835</v>
      </c>
      <c r="D19" s="52" t="s">
        <v>798</v>
      </c>
      <c r="E19" s="65" t="s">
        <v>804</v>
      </c>
    </row>
    <row r="20" spans="1:5" ht="13.8" x14ac:dyDescent="0.3">
      <c r="A20" s="49" t="s">
        <v>1503</v>
      </c>
      <c r="B20" s="53" t="s">
        <v>834</v>
      </c>
      <c r="C20" s="51" t="s">
        <v>1504</v>
      </c>
      <c r="D20" s="52" t="s">
        <v>798</v>
      </c>
      <c r="E20" s="65" t="s">
        <v>804</v>
      </c>
    </row>
    <row r="21" spans="1:5" ht="13.8" x14ac:dyDescent="0.3">
      <c r="A21" s="49" t="s">
        <v>836</v>
      </c>
      <c r="B21" s="53" t="s">
        <v>837</v>
      </c>
      <c r="C21" s="51" t="s">
        <v>838</v>
      </c>
      <c r="D21" s="52" t="s">
        <v>798</v>
      </c>
      <c r="E21" s="65" t="s">
        <v>804</v>
      </c>
    </row>
    <row r="22" spans="1:5" ht="13.8" x14ac:dyDescent="0.3">
      <c r="A22" s="49" t="s">
        <v>839</v>
      </c>
      <c r="B22" s="53" t="s">
        <v>837</v>
      </c>
      <c r="C22" s="51" t="s">
        <v>840</v>
      </c>
      <c r="D22" s="52" t="s">
        <v>798</v>
      </c>
      <c r="E22" s="65" t="s">
        <v>804</v>
      </c>
    </row>
    <row r="23" spans="1:5" ht="13.8" x14ac:dyDescent="0.3">
      <c r="A23" s="49" t="s">
        <v>1505</v>
      </c>
      <c r="B23" s="53" t="s">
        <v>837</v>
      </c>
      <c r="C23" s="51" t="s">
        <v>1506</v>
      </c>
      <c r="D23" s="52" t="s">
        <v>798</v>
      </c>
      <c r="E23" s="65" t="s">
        <v>804</v>
      </c>
    </row>
    <row r="24" spans="1:5" ht="13.8" x14ac:dyDescent="0.3">
      <c r="A24" s="49" t="s">
        <v>1507</v>
      </c>
      <c r="B24" s="53" t="s">
        <v>841</v>
      </c>
      <c r="C24" s="51" t="s">
        <v>1508</v>
      </c>
      <c r="D24" s="52" t="s">
        <v>798</v>
      </c>
      <c r="E24" s="65" t="s">
        <v>804</v>
      </c>
    </row>
    <row r="25" spans="1:5" ht="13.8" x14ac:dyDescent="0.3">
      <c r="A25" s="49" t="s">
        <v>842</v>
      </c>
      <c r="B25" s="53" t="s">
        <v>841</v>
      </c>
      <c r="C25" s="51" t="s">
        <v>843</v>
      </c>
      <c r="D25" s="52" t="s">
        <v>798</v>
      </c>
      <c r="E25" s="65" t="s">
        <v>804</v>
      </c>
    </row>
    <row r="26" spans="1:5" ht="13.8" x14ac:dyDescent="0.3">
      <c r="A26" s="49" t="s">
        <v>917</v>
      </c>
      <c r="B26" s="53" t="s">
        <v>918</v>
      </c>
      <c r="C26" s="51" t="s">
        <v>919</v>
      </c>
      <c r="D26" s="52" t="s">
        <v>798</v>
      </c>
      <c r="E26" s="65" t="s">
        <v>804</v>
      </c>
    </row>
    <row r="27" spans="1:5" ht="13.8" x14ac:dyDescent="0.3">
      <c r="A27" s="49" t="s">
        <v>844</v>
      </c>
      <c r="B27" s="55" t="s">
        <v>845</v>
      </c>
      <c r="C27" s="51" t="s">
        <v>846</v>
      </c>
      <c r="D27" s="52" t="s">
        <v>798</v>
      </c>
      <c r="E27" s="65" t="s">
        <v>804</v>
      </c>
    </row>
    <row r="28" spans="1:5" ht="13.8" x14ac:dyDescent="0.3">
      <c r="A28" s="49" t="s">
        <v>920</v>
      </c>
      <c r="B28" s="55" t="s">
        <v>845</v>
      </c>
      <c r="C28" s="51" t="s">
        <v>921</v>
      </c>
      <c r="D28" s="52" t="s">
        <v>798</v>
      </c>
      <c r="E28" s="65" t="s">
        <v>804</v>
      </c>
    </row>
    <row r="29" spans="1:5" ht="13.8" x14ac:dyDescent="0.3">
      <c r="A29" s="49" t="s">
        <v>847</v>
      </c>
      <c r="B29" s="53" t="s">
        <v>848</v>
      </c>
      <c r="C29" s="51" t="s">
        <v>849</v>
      </c>
      <c r="D29" s="52" t="s">
        <v>798</v>
      </c>
      <c r="E29" s="65" t="s">
        <v>850</v>
      </c>
    </row>
    <row r="30" spans="1:5" ht="27.6" x14ac:dyDescent="0.3">
      <c r="A30" s="49" t="s">
        <v>851</v>
      </c>
      <c r="B30" s="53" t="s">
        <v>852</v>
      </c>
      <c r="C30" s="51" t="s">
        <v>853</v>
      </c>
      <c r="D30" s="52" t="s">
        <v>798</v>
      </c>
      <c r="E30" s="65" t="s">
        <v>850</v>
      </c>
    </row>
    <row r="31" spans="1:5" ht="13.8" x14ac:dyDescent="0.3">
      <c r="A31" s="49" t="s">
        <v>1509</v>
      </c>
      <c r="B31" s="53" t="s">
        <v>1510</v>
      </c>
      <c r="C31" s="51" t="s">
        <v>1511</v>
      </c>
      <c r="D31" s="52" t="s">
        <v>798</v>
      </c>
      <c r="E31" s="65" t="s">
        <v>850</v>
      </c>
    </row>
    <row r="32" spans="1:5" ht="27.6" x14ac:dyDescent="0.3">
      <c r="A32" s="49" t="s">
        <v>854</v>
      </c>
      <c r="B32" s="53" t="s">
        <v>855</v>
      </c>
      <c r="C32" s="51" t="s">
        <v>856</v>
      </c>
      <c r="D32" s="52" t="s">
        <v>798</v>
      </c>
      <c r="E32" s="65" t="s">
        <v>850</v>
      </c>
    </row>
    <row r="33" spans="1:24" ht="27.6" x14ac:dyDescent="0.3">
      <c r="A33" s="49" t="s">
        <v>857</v>
      </c>
      <c r="B33" s="53" t="s">
        <v>855</v>
      </c>
      <c r="C33" s="51" t="s">
        <v>858</v>
      </c>
      <c r="D33" s="52" t="s">
        <v>798</v>
      </c>
      <c r="E33" s="65" t="s">
        <v>850</v>
      </c>
    </row>
    <row r="34" spans="1:24" ht="13.8" x14ac:dyDescent="0.3">
      <c r="A34" s="49" t="s">
        <v>859</v>
      </c>
      <c r="B34" s="53" t="s">
        <v>860</v>
      </c>
      <c r="C34" s="51" t="s">
        <v>861</v>
      </c>
      <c r="D34" s="52" t="s">
        <v>798</v>
      </c>
      <c r="E34" s="65" t="s">
        <v>850</v>
      </c>
    </row>
    <row r="35" spans="1:24" ht="13.8" x14ac:dyDescent="0.3">
      <c r="A35" s="49" t="s">
        <v>862</v>
      </c>
      <c r="B35" s="53" t="s">
        <v>860</v>
      </c>
      <c r="C35" s="51" t="s">
        <v>863</v>
      </c>
      <c r="D35" s="52" t="s">
        <v>798</v>
      </c>
      <c r="E35" s="65" t="s">
        <v>850</v>
      </c>
    </row>
    <row r="36" spans="1:24" ht="27.6" x14ac:dyDescent="0.3">
      <c r="A36" s="49" t="s">
        <v>864</v>
      </c>
      <c r="B36" s="53" t="s">
        <v>865</v>
      </c>
      <c r="C36" s="51" t="s">
        <v>866</v>
      </c>
      <c r="D36" s="52" t="s">
        <v>798</v>
      </c>
      <c r="E36" s="65" t="s">
        <v>850</v>
      </c>
    </row>
    <row r="37" spans="1:24" ht="26.4" x14ac:dyDescent="0.3">
      <c r="A37" s="55" t="s">
        <v>868</v>
      </c>
      <c r="B37" s="56" t="s">
        <v>867</v>
      </c>
      <c r="C37" s="55" t="s">
        <v>869</v>
      </c>
      <c r="D37" s="57" t="s">
        <v>798</v>
      </c>
      <c r="E37" s="67" t="s">
        <v>850</v>
      </c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</row>
    <row r="38" spans="1:24" ht="27.6" x14ac:dyDescent="0.3">
      <c r="A38" s="49" t="s">
        <v>1512</v>
      </c>
      <c r="B38" s="53" t="s">
        <v>871</v>
      </c>
      <c r="C38" s="51" t="s">
        <v>1513</v>
      </c>
      <c r="D38" s="57" t="s">
        <v>798</v>
      </c>
      <c r="E38" s="67" t="s">
        <v>850</v>
      </c>
    </row>
    <row r="39" spans="1:24" ht="27.6" x14ac:dyDescent="0.3">
      <c r="A39" s="49" t="s">
        <v>870</v>
      </c>
      <c r="B39" s="53" t="s">
        <v>871</v>
      </c>
      <c r="C39" s="51" t="s">
        <v>1514</v>
      </c>
      <c r="D39" s="52" t="s">
        <v>798</v>
      </c>
      <c r="E39" s="65" t="s">
        <v>850</v>
      </c>
    </row>
    <row r="40" spans="1:24" ht="27.6" x14ac:dyDescent="0.3">
      <c r="A40" s="49" t="s">
        <v>1377</v>
      </c>
      <c r="B40" s="53" t="s">
        <v>874</v>
      </c>
      <c r="C40" s="68" t="s">
        <v>1515</v>
      </c>
      <c r="D40" s="52" t="s">
        <v>798</v>
      </c>
      <c r="E40" s="65" t="s">
        <v>850</v>
      </c>
    </row>
    <row r="41" spans="1:24" ht="27.6" x14ac:dyDescent="0.3">
      <c r="A41" s="49" t="s">
        <v>876</v>
      </c>
      <c r="B41" s="53" t="s">
        <v>877</v>
      </c>
      <c r="C41" s="51" t="s">
        <v>878</v>
      </c>
      <c r="D41" s="52" t="s">
        <v>798</v>
      </c>
      <c r="E41" s="65" t="s">
        <v>850</v>
      </c>
    </row>
    <row r="42" spans="1:24" ht="27.6" x14ac:dyDescent="0.3">
      <c r="A42" s="49" t="s">
        <v>879</v>
      </c>
      <c r="B42" s="53" t="s">
        <v>880</v>
      </c>
      <c r="C42" s="51" t="s">
        <v>1516</v>
      </c>
      <c r="D42" s="52" t="s">
        <v>798</v>
      </c>
      <c r="E42" s="65" t="s">
        <v>850</v>
      </c>
    </row>
    <row r="43" spans="1:24" ht="13.8" x14ac:dyDescent="0.3">
      <c r="A43" s="49" t="s">
        <v>881</v>
      </c>
      <c r="B43" s="53" t="s">
        <v>882</v>
      </c>
      <c r="C43" s="51" t="s">
        <v>883</v>
      </c>
      <c r="D43" s="52" t="s">
        <v>798</v>
      </c>
      <c r="E43" s="65" t="s">
        <v>850</v>
      </c>
    </row>
    <row r="44" spans="1:24" ht="13.8" x14ac:dyDescent="0.3">
      <c r="A44" s="49" t="s">
        <v>884</v>
      </c>
      <c r="B44" s="53" t="s">
        <v>885</v>
      </c>
      <c r="C44" s="51" t="s">
        <v>886</v>
      </c>
      <c r="D44" s="52" t="s">
        <v>798</v>
      </c>
      <c r="E44" s="65" t="s">
        <v>887</v>
      </c>
    </row>
    <row r="45" spans="1:24" ht="13.8" x14ac:dyDescent="0.3">
      <c r="A45" s="49" t="s">
        <v>888</v>
      </c>
      <c r="B45" s="53" t="s">
        <v>802</v>
      </c>
      <c r="C45" s="51" t="s">
        <v>889</v>
      </c>
      <c r="D45" s="52" t="s">
        <v>890</v>
      </c>
      <c r="E45" s="65" t="s">
        <v>804</v>
      </c>
    </row>
    <row r="46" spans="1:24" ht="13.8" x14ac:dyDescent="0.3">
      <c r="A46" s="49" t="s">
        <v>891</v>
      </c>
      <c r="B46" s="53" t="s">
        <v>802</v>
      </c>
      <c r="C46" s="51" t="s">
        <v>803</v>
      </c>
      <c r="D46" s="52" t="s">
        <v>890</v>
      </c>
      <c r="E46" s="65" t="s">
        <v>804</v>
      </c>
    </row>
    <row r="47" spans="1:24" ht="13.8" x14ac:dyDescent="0.3">
      <c r="A47" s="51" t="s">
        <v>892</v>
      </c>
      <c r="B47" s="53" t="s">
        <v>802</v>
      </c>
      <c r="C47" s="51" t="s">
        <v>893</v>
      </c>
      <c r="D47" s="52" t="s">
        <v>890</v>
      </c>
      <c r="E47" s="65" t="s">
        <v>804</v>
      </c>
    </row>
    <row r="48" spans="1:24" ht="13.8" x14ac:dyDescent="0.3">
      <c r="A48" s="49" t="s">
        <v>894</v>
      </c>
      <c r="B48" s="53" t="s">
        <v>808</v>
      </c>
      <c r="C48" s="51" t="s">
        <v>895</v>
      </c>
      <c r="D48" s="52" t="s">
        <v>890</v>
      </c>
      <c r="E48" s="65" t="s">
        <v>804</v>
      </c>
    </row>
    <row r="49" spans="1:5" ht="13.8" x14ac:dyDescent="0.3">
      <c r="A49" s="49" t="s">
        <v>896</v>
      </c>
      <c r="B49" s="53" t="s">
        <v>811</v>
      </c>
      <c r="C49" s="51" t="s">
        <v>897</v>
      </c>
      <c r="D49" s="52" t="s">
        <v>890</v>
      </c>
      <c r="E49" s="65" t="s">
        <v>804</v>
      </c>
    </row>
    <row r="50" spans="1:5" ht="13.8" x14ac:dyDescent="0.3">
      <c r="A50" s="49" t="s">
        <v>898</v>
      </c>
      <c r="B50" s="53" t="s">
        <v>816</v>
      </c>
      <c r="C50" s="51" t="s">
        <v>899</v>
      </c>
      <c r="D50" s="52" t="s">
        <v>890</v>
      </c>
      <c r="E50" s="65" t="s">
        <v>804</v>
      </c>
    </row>
    <row r="51" spans="1:5" ht="13.8" x14ac:dyDescent="0.3">
      <c r="A51" s="49" t="s">
        <v>900</v>
      </c>
      <c r="B51" s="53" t="s">
        <v>816</v>
      </c>
      <c r="C51" s="51" t="s">
        <v>901</v>
      </c>
      <c r="D51" s="52" t="s">
        <v>890</v>
      </c>
      <c r="E51" s="65" t="s">
        <v>804</v>
      </c>
    </row>
    <row r="52" spans="1:5" ht="13.8" x14ac:dyDescent="0.3">
      <c r="A52" s="49" t="s">
        <v>1517</v>
      </c>
      <c r="B52" s="53" t="s">
        <v>816</v>
      </c>
      <c r="C52" s="51" t="s">
        <v>1518</v>
      </c>
      <c r="D52" s="52" t="s">
        <v>890</v>
      </c>
      <c r="E52" s="65" t="s">
        <v>804</v>
      </c>
    </row>
    <row r="53" spans="1:5" ht="13.8" x14ac:dyDescent="0.3">
      <c r="A53" s="49" t="s">
        <v>902</v>
      </c>
      <c r="B53" s="53" t="s">
        <v>819</v>
      </c>
      <c r="C53" s="51" t="s">
        <v>903</v>
      </c>
      <c r="D53" s="52" t="s">
        <v>890</v>
      </c>
      <c r="E53" s="65" t="s">
        <v>804</v>
      </c>
    </row>
    <row r="54" spans="1:5" ht="13.8" x14ac:dyDescent="0.3">
      <c r="A54" s="49" t="s">
        <v>904</v>
      </c>
      <c r="B54" s="53" t="s">
        <v>824</v>
      </c>
      <c r="C54" s="51" t="s">
        <v>905</v>
      </c>
      <c r="D54" s="52" t="s">
        <v>890</v>
      </c>
      <c r="E54" s="65" t="s">
        <v>804</v>
      </c>
    </row>
    <row r="55" spans="1:5" ht="13.8" x14ac:dyDescent="0.3">
      <c r="A55" s="49" t="s">
        <v>1500</v>
      </c>
      <c r="B55" s="53" t="s">
        <v>826</v>
      </c>
      <c r="C55" s="51" t="s">
        <v>1501</v>
      </c>
      <c r="D55" s="52" t="s">
        <v>890</v>
      </c>
      <c r="E55" s="65" t="s">
        <v>804</v>
      </c>
    </row>
    <row r="56" spans="1:5" ht="13.8" x14ac:dyDescent="0.3">
      <c r="A56" s="49" t="s">
        <v>909</v>
      </c>
      <c r="B56" s="53" t="s">
        <v>831</v>
      </c>
      <c r="C56" s="51" t="s">
        <v>910</v>
      </c>
      <c r="D56" s="52" t="s">
        <v>890</v>
      </c>
      <c r="E56" s="65" t="s">
        <v>804</v>
      </c>
    </row>
    <row r="57" spans="1:5" ht="13.8" x14ac:dyDescent="0.3">
      <c r="A57" s="49" t="s">
        <v>911</v>
      </c>
      <c r="B57" s="53" t="s">
        <v>831</v>
      </c>
      <c r="C57" s="51" t="s">
        <v>912</v>
      </c>
      <c r="D57" s="52" t="s">
        <v>890</v>
      </c>
      <c r="E57" s="65" t="s">
        <v>804</v>
      </c>
    </row>
    <row r="58" spans="1:5" ht="13.8" x14ac:dyDescent="0.3">
      <c r="A58" s="49" t="s">
        <v>913</v>
      </c>
      <c r="B58" s="53" t="s">
        <v>831</v>
      </c>
      <c r="C58" s="51" t="s">
        <v>914</v>
      </c>
      <c r="D58" s="52" t="s">
        <v>890</v>
      </c>
      <c r="E58" s="65" t="s">
        <v>804</v>
      </c>
    </row>
    <row r="59" spans="1:5" ht="13.8" x14ac:dyDescent="0.3">
      <c r="A59" s="49" t="s">
        <v>833</v>
      </c>
      <c r="B59" s="53" t="s">
        <v>834</v>
      </c>
      <c r="C59" s="51" t="s">
        <v>835</v>
      </c>
      <c r="D59" s="52" t="s">
        <v>890</v>
      </c>
      <c r="E59" s="65" t="s">
        <v>804</v>
      </c>
    </row>
    <row r="60" spans="1:5" ht="13.8" x14ac:dyDescent="0.3">
      <c r="A60" s="49" t="s">
        <v>915</v>
      </c>
      <c r="B60" s="53" t="s">
        <v>834</v>
      </c>
      <c r="C60" s="51" t="s">
        <v>916</v>
      </c>
      <c r="D60" s="52" t="s">
        <v>890</v>
      </c>
      <c r="E60" s="65" t="s">
        <v>804</v>
      </c>
    </row>
    <row r="61" spans="1:5" ht="13.8" x14ac:dyDescent="0.3">
      <c r="A61" s="49" t="s">
        <v>1519</v>
      </c>
      <c r="B61" s="53" t="s">
        <v>834</v>
      </c>
      <c r="C61" s="51" t="s">
        <v>1520</v>
      </c>
      <c r="D61" s="52" t="s">
        <v>890</v>
      </c>
      <c r="E61" s="65" t="s">
        <v>804</v>
      </c>
    </row>
    <row r="62" spans="1:5" ht="13.8" x14ac:dyDescent="0.3">
      <c r="A62" s="49" t="s">
        <v>836</v>
      </c>
      <c r="B62" s="53" t="s">
        <v>837</v>
      </c>
      <c r="C62" s="51" t="s">
        <v>838</v>
      </c>
      <c r="D62" s="52" t="s">
        <v>890</v>
      </c>
      <c r="E62" s="65" t="s">
        <v>804</v>
      </c>
    </row>
    <row r="63" spans="1:5" ht="13.8" x14ac:dyDescent="0.3">
      <c r="A63" s="49" t="s">
        <v>842</v>
      </c>
      <c r="B63" s="53" t="s">
        <v>841</v>
      </c>
      <c r="C63" s="51" t="s">
        <v>843</v>
      </c>
      <c r="D63" s="52" t="s">
        <v>890</v>
      </c>
      <c r="E63" s="65" t="s">
        <v>804</v>
      </c>
    </row>
    <row r="64" spans="1:5" ht="13.8" x14ac:dyDescent="0.3">
      <c r="A64" s="49" t="s">
        <v>917</v>
      </c>
      <c r="B64" s="53" t="s">
        <v>918</v>
      </c>
      <c r="C64" s="51" t="s">
        <v>919</v>
      </c>
      <c r="D64" s="52" t="s">
        <v>890</v>
      </c>
      <c r="E64" s="65" t="s">
        <v>804</v>
      </c>
    </row>
    <row r="65" spans="1:5" ht="13.8" x14ac:dyDescent="0.3">
      <c r="A65" s="49" t="s">
        <v>920</v>
      </c>
      <c r="B65" s="55" t="s">
        <v>845</v>
      </c>
      <c r="C65" s="51" t="s">
        <v>921</v>
      </c>
      <c r="D65" s="52" t="s">
        <v>890</v>
      </c>
      <c r="E65" s="65" t="s">
        <v>804</v>
      </c>
    </row>
    <row r="66" spans="1:5" ht="13.8" x14ac:dyDescent="0.3">
      <c r="A66" s="49" t="s">
        <v>922</v>
      </c>
      <c r="B66" s="55" t="s">
        <v>845</v>
      </c>
      <c r="C66" s="51" t="s">
        <v>923</v>
      </c>
      <c r="D66" s="52" t="s">
        <v>890</v>
      </c>
      <c r="E66" s="65" t="s">
        <v>804</v>
      </c>
    </row>
    <row r="67" spans="1:5" ht="13.8" x14ac:dyDescent="0.3">
      <c r="A67" s="49" t="s">
        <v>1521</v>
      </c>
      <c r="B67" s="55" t="s">
        <v>845</v>
      </c>
      <c r="C67" s="51" t="s">
        <v>1522</v>
      </c>
      <c r="D67" s="52" t="s">
        <v>890</v>
      </c>
      <c r="E67" s="65" t="s">
        <v>804</v>
      </c>
    </row>
    <row r="68" spans="1:5" ht="13.8" x14ac:dyDescent="0.3">
      <c r="A68" s="49" t="s">
        <v>1523</v>
      </c>
      <c r="B68" s="55" t="s">
        <v>845</v>
      </c>
      <c r="C68" s="51" t="s">
        <v>1524</v>
      </c>
      <c r="D68" s="52" t="s">
        <v>890</v>
      </c>
      <c r="E68" s="65" t="s">
        <v>804</v>
      </c>
    </row>
    <row r="69" spans="1:5" ht="13.8" x14ac:dyDescent="0.3">
      <c r="A69" s="49" t="s">
        <v>1525</v>
      </c>
      <c r="B69" s="55" t="s">
        <v>845</v>
      </c>
      <c r="C69" s="51" t="s">
        <v>1526</v>
      </c>
      <c r="D69" s="52" t="s">
        <v>890</v>
      </c>
      <c r="E69" s="65" t="s">
        <v>804</v>
      </c>
    </row>
    <row r="70" spans="1:5" ht="13.8" x14ac:dyDescent="0.3">
      <c r="A70" s="49" t="s">
        <v>924</v>
      </c>
      <c r="B70" s="59" t="s">
        <v>852</v>
      </c>
      <c r="C70" s="51" t="s">
        <v>925</v>
      </c>
      <c r="D70" s="52" t="s">
        <v>890</v>
      </c>
      <c r="E70" s="65" t="s">
        <v>850</v>
      </c>
    </row>
    <row r="71" spans="1:5" ht="13.8" x14ac:dyDescent="0.3">
      <c r="A71" s="49" t="s">
        <v>926</v>
      </c>
      <c r="B71" s="53" t="s">
        <v>927</v>
      </c>
      <c r="C71" s="51" t="s">
        <v>928</v>
      </c>
      <c r="D71" s="52" t="s">
        <v>890</v>
      </c>
      <c r="E71" s="65" t="s">
        <v>850</v>
      </c>
    </row>
    <row r="72" spans="1:5" ht="13.8" x14ac:dyDescent="0.3">
      <c r="A72" s="49" t="s">
        <v>862</v>
      </c>
      <c r="B72" s="53" t="s">
        <v>860</v>
      </c>
      <c r="C72" s="51" t="s">
        <v>863</v>
      </c>
      <c r="D72" s="52" t="s">
        <v>890</v>
      </c>
      <c r="E72" s="65" t="s">
        <v>850</v>
      </c>
    </row>
    <row r="73" spans="1:5" ht="27.6" x14ac:dyDescent="0.3">
      <c r="A73" s="49" t="s">
        <v>929</v>
      </c>
      <c r="B73" s="53" t="s">
        <v>865</v>
      </c>
      <c r="C73" s="51" t="s">
        <v>930</v>
      </c>
      <c r="D73" s="52" t="s">
        <v>890</v>
      </c>
      <c r="E73" s="65" t="s">
        <v>850</v>
      </c>
    </row>
    <row r="74" spans="1:5" ht="27.6" x14ac:dyDescent="0.3">
      <c r="A74" s="49" t="s">
        <v>931</v>
      </c>
      <c r="B74" s="53" t="s">
        <v>867</v>
      </c>
      <c r="C74" s="51" t="s">
        <v>932</v>
      </c>
      <c r="D74" s="52" t="s">
        <v>890</v>
      </c>
      <c r="E74" s="65" t="s">
        <v>850</v>
      </c>
    </row>
    <row r="75" spans="1:5" ht="27.6" x14ac:dyDescent="0.3">
      <c r="A75" s="49" t="s">
        <v>933</v>
      </c>
      <c r="B75" s="53" t="s">
        <v>871</v>
      </c>
      <c r="C75" s="51" t="s">
        <v>934</v>
      </c>
      <c r="D75" s="52" t="s">
        <v>890</v>
      </c>
      <c r="E75" s="65" t="s">
        <v>850</v>
      </c>
    </row>
    <row r="76" spans="1:5" ht="27.6" x14ac:dyDescent="0.3">
      <c r="A76" s="49" t="s">
        <v>935</v>
      </c>
      <c r="B76" s="53" t="s">
        <v>871</v>
      </c>
      <c r="C76" s="51" t="s">
        <v>936</v>
      </c>
      <c r="D76" s="52" t="s">
        <v>890</v>
      </c>
      <c r="E76" s="65" t="s">
        <v>850</v>
      </c>
    </row>
    <row r="77" spans="1:5" ht="27.6" x14ac:dyDescent="0.3">
      <c r="A77" s="49" t="s">
        <v>937</v>
      </c>
      <c r="B77" s="53" t="s">
        <v>877</v>
      </c>
      <c r="C77" s="51" t="s">
        <v>938</v>
      </c>
      <c r="D77" s="52" t="s">
        <v>890</v>
      </c>
      <c r="E77" s="65" t="s">
        <v>850</v>
      </c>
    </row>
    <row r="78" spans="1:5" ht="13.8" x14ac:dyDescent="0.3">
      <c r="A78" s="49" t="s">
        <v>939</v>
      </c>
      <c r="B78" s="60" t="s">
        <v>940</v>
      </c>
      <c r="C78" s="51" t="s">
        <v>941</v>
      </c>
      <c r="D78" s="52" t="s">
        <v>890</v>
      </c>
      <c r="E78" s="65" t="s">
        <v>850</v>
      </c>
    </row>
    <row r="79" spans="1:5" ht="27.6" x14ac:dyDescent="0.3">
      <c r="A79" s="49" t="s">
        <v>942</v>
      </c>
      <c r="B79" s="53" t="s">
        <v>874</v>
      </c>
      <c r="C79" s="51" t="s">
        <v>943</v>
      </c>
      <c r="D79" s="52" t="s">
        <v>890</v>
      </c>
      <c r="E79" s="65" t="s">
        <v>850</v>
      </c>
    </row>
    <row r="80" spans="1:5" ht="27.6" x14ac:dyDescent="0.3">
      <c r="A80" s="49" t="s">
        <v>879</v>
      </c>
      <c r="B80" s="53" t="s">
        <v>880</v>
      </c>
      <c r="C80" s="51" t="s">
        <v>1516</v>
      </c>
      <c r="D80" s="52" t="s">
        <v>890</v>
      </c>
      <c r="E80" s="65" t="s">
        <v>850</v>
      </c>
    </row>
    <row r="81" spans="1:5" ht="13.8" x14ac:dyDescent="0.3">
      <c r="A81" s="49" t="s">
        <v>944</v>
      </c>
      <c r="B81" s="53" t="s">
        <v>882</v>
      </c>
      <c r="C81" s="51" t="s">
        <v>945</v>
      </c>
      <c r="D81" s="52" t="s">
        <v>890</v>
      </c>
      <c r="E81" s="65" t="s">
        <v>850</v>
      </c>
    </row>
    <row r="82" spans="1:5" ht="13.8" x14ac:dyDescent="0.3">
      <c r="A82" s="49" t="s">
        <v>946</v>
      </c>
      <c r="B82" s="53" t="s">
        <v>947</v>
      </c>
      <c r="C82" s="51" t="s">
        <v>948</v>
      </c>
      <c r="D82" s="52" t="s">
        <v>949</v>
      </c>
      <c r="E82" s="65" t="s">
        <v>950</v>
      </c>
    </row>
    <row r="83" spans="1:5" ht="13.8" x14ac:dyDescent="0.3">
      <c r="A83" s="49" t="s">
        <v>951</v>
      </c>
      <c r="B83" s="53" t="s">
        <v>947</v>
      </c>
      <c r="C83" s="51" t="s">
        <v>952</v>
      </c>
      <c r="D83" s="52" t="s">
        <v>949</v>
      </c>
      <c r="E83" s="65" t="s">
        <v>950</v>
      </c>
    </row>
    <row r="84" spans="1:5" ht="13.8" x14ac:dyDescent="0.3">
      <c r="A84" s="49" t="s">
        <v>953</v>
      </c>
      <c r="B84" s="53" t="s">
        <v>947</v>
      </c>
      <c r="C84" s="51" t="s">
        <v>954</v>
      </c>
      <c r="D84" s="52" t="s">
        <v>949</v>
      </c>
      <c r="E84" s="65" t="s">
        <v>950</v>
      </c>
    </row>
    <row r="85" spans="1:5" ht="13.8" x14ac:dyDescent="0.3">
      <c r="A85" s="49" t="s">
        <v>955</v>
      </c>
      <c r="B85" s="53" t="s">
        <v>956</v>
      </c>
      <c r="C85" s="51" t="s">
        <v>957</v>
      </c>
      <c r="D85" s="52" t="s">
        <v>949</v>
      </c>
      <c r="E85" s="65" t="s">
        <v>950</v>
      </c>
    </row>
    <row r="86" spans="1:5" ht="13.8" x14ac:dyDescent="0.3">
      <c r="A86" s="49" t="s">
        <v>958</v>
      </c>
      <c r="B86" s="53" t="s">
        <v>959</v>
      </c>
      <c r="C86" s="51" t="s">
        <v>960</v>
      </c>
      <c r="D86" s="52" t="s">
        <v>949</v>
      </c>
      <c r="E86" s="65" t="s">
        <v>950</v>
      </c>
    </row>
    <row r="87" spans="1:5" ht="13.8" x14ac:dyDescent="0.3">
      <c r="A87" s="49" t="s">
        <v>961</v>
      </c>
      <c r="B87" s="53" t="s">
        <v>962</v>
      </c>
      <c r="C87" s="51" t="s">
        <v>963</v>
      </c>
      <c r="D87" s="52" t="s">
        <v>949</v>
      </c>
      <c r="E87" s="65" t="s">
        <v>950</v>
      </c>
    </row>
    <row r="88" spans="1:5" ht="13.8" x14ac:dyDescent="0.3">
      <c r="A88" s="49" t="s">
        <v>964</v>
      </c>
      <c r="B88" s="53" t="s">
        <v>965</v>
      </c>
      <c r="C88" s="51" t="s">
        <v>966</v>
      </c>
      <c r="D88" s="52" t="s">
        <v>949</v>
      </c>
      <c r="E88" s="65" t="s">
        <v>950</v>
      </c>
    </row>
    <row r="89" spans="1:5" ht="13.8" x14ac:dyDescent="0.3">
      <c r="A89" s="49" t="s">
        <v>967</v>
      </c>
      <c r="B89" s="53" t="s">
        <v>965</v>
      </c>
      <c r="C89" s="51" t="s">
        <v>968</v>
      </c>
      <c r="D89" s="52" t="s">
        <v>949</v>
      </c>
      <c r="E89" s="65" t="s">
        <v>950</v>
      </c>
    </row>
    <row r="90" spans="1:5" ht="13.8" x14ac:dyDescent="0.3">
      <c r="A90" s="49" t="s">
        <v>969</v>
      </c>
      <c r="B90" s="53" t="s">
        <v>970</v>
      </c>
      <c r="C90" s="51" t="s">
        <v>971</v>
      </c>
      <c r="D90" s="52" t="s">
        <v>949</v>
      </c>
      <c r="E90" s="65" t="s">
        <v>950</v>
      </c>
    </row>
    <row r="91" spans="1:5" ht="13.8" x14ac:dyDescent="0.3">
      <c r="A91" s="49" t="s">
        <v>972</v>
      </c>
      <c r="B91" s="53" t="s">
        <v>970</v>
      </c>
      <c r="C91" s="51" t="s">
        <v>973</v>
      </c>
      <c r="D91" s="52" t="s">
        <v>949</v>
      </c>
      <c r="E91" s="65" t="s">
        <v>950</v>
      </c>
    </row>
    <row r="92" spans="1:5" ht="13.8" x14ac:dyDescent="0.3">
      <c r="A92" s="49" t="s">
        <v>974</v>
      </c>
      <c r="B92" s="53" t="s">
        <v>975</v>
      </c>
      <c r="C92" s="51" t="s">
        <v>976</v>
      </c>
      <c r="D92" s="52" t="s">
        <v>949</v>
      </c>
      <c r="E92" s="65" t="s">
        <v>950</v>
      </c>
    </row>
    <row r="93" spans="1:5" ht="13.8" x14ac:dyDescent="0.3">
      <c r="A93" s="49" t="s">
        <v>977</v>
      </c>
      <c r="B93" s="53" t="s">
        <v>802</v>
      </c>
      <c r="C93" s="51" t="s">
        <v>978</v>
      </c>
      <c r="D93" s="52" t="s">
        <v>949</v>
      </c>
      <c r="E93" s="65" t="s">
        <v>950</v>
      </c>
    </row>
    <row r="94" spans="1:5" ht="13.8" x14ac:dyDescent="0.3">
      <c r="A94" s="49" t="s">
        <v>979</v>
      </c>
      <c r="B94" s="53" t="s">
        <v>802</v>
      </c>
      <c r="C94" s="51" t="s">
        <v>980</v>
      </c>
      <c r="D94" s="52" t="s">
        <v>949</v>
      </c>
      <c r="E94" s="65" t="s">
        <v>950</v>
      </c>
    </row>
    <row r="95" spans="1:5" ht="13.8" x14ac:dyDescent="0.3">
      <c r="A95" s="49" t="s">
        <v>981</v>
      </c>
      <c r="B95" s="53" t="s">
        <v>802</v>
      </c>
      <c r="C95" s="51" t="s">
        <v>982</v>
      </c>
      <c r="D95" s="52" t="s">
        <v>949</v>
      </c>
      <c r="E95" s="65" t="s">
        <v>950</v>
      </c>
    </row>
    <row r="96" spans="1:5" ht="13.8" x14ac:dyDescent="0.3">
      <c r="A96" s="49" t="s">
        <v>983</v>
      </c>
      <c r="B96" s="53" t="s">
        <v>811</v>
      </c>
      <c r="C96" s="51" t="s">
        <v>984</v>
      </c>
      <c r="D96" s="52" t="s">
        <v>949</v>
      </c>
      <c r="E96" s="65" t="s">
        <v>950</v>
      </c>
    </row>
    <row r="97" spans="1:6" ht="13.8" x14ac:dyDescent="0.3">
      <c r="A97" s="49" t="s">
        <v>810</v>
      </c>
      <c r="B97" s="53" t="s">
        <v>811</v>
      </c>
      <c r="C97" s="51" t="s">
        <v>812</v>
      </c>
      <c r="D97" s="52" t="s">
        <v>949</v>
      </c>
      <c r="E97" s="65" t="s">
        <v>950</v>
      </c>
    </row>
    <row r="98" spans="1:6" ht="13.8" x14ac:dyDescent="0.3">
      <c r="A98" s="49" t="s">
        <v>985</v>
      </c>
      <c r="B98" s="53" t="s">
        <v>811</v>
      </c>
      <c r="C98" s="51" t="s">
        <v>986</v>
      </c>
      <c r="D98" s="52" t="s">
        <v>949</v>
      </c>
      <c r="E98" s="65" t="s">
        <v>950</v>
      </c>
    </row>
    <row r="99" spans="1:6" ht="13.8" x14ac:dyDescent="0.3">
      <c r="A99" s="49" t="s">
        <v>902</v>
      </c>
      <c r="B99" s="53" t="s">
        <v>819</v>
      </c>
      <c r="C99" s="51" t="s">
        <v>987</v>
      </c>
      <c r="D99" s="52" t="s">
        <v>949</v>
      </c>
      <c r="E99" s="65" t="s">
        <v>950</v>
      </c>
    </row>
    <row r="100" spans="1:6" ht="13.8" x14ac:dyDescent="0.3">
      <c r="A100" s="49" t="s">
        <v>988</v>
      </c>
      <c r="B100" s="53" t="s">
        <v>824</v>
      </c>
      <c r="C100" s="51" t="s">
        <v>989</v>
      </c>
      <c r="D100" s="52" t="s">
        <v>949</v>
      </c>
      <c r="E100" s="65" t="s">
        <v>950</v>
      </c>
    </row>
    <row r="101" spans="1:6" ht="13.8" x14ac:dyDescent="0.3">
      <c r="A101" s="49" t="s">
        <v>990</v>
      </c>
      <c r="B101" s="53" t="s">
        <v>824</v>
      </c>
      <c r="C101" s="51" t="s">
        <v>991</v>
      </c>
      <c r="D101" s="52" t="s">
        <v>949</v>
      </c>
      <c r="E101" s="65" t="s">
        <v>950</v>
      </c>
    </row>
    <row r="102" spans="1:6" ht="13.8" x14ac:dyDescent="0.3">
      <c r="A102" s="49" t="s">
        <v>904</v>
      </c>
      <c r="B102" s="53" t="s">
        <v>824</v>
      </c>
      <c r="C102" s="51" t="s">
        <v>905</v>
      </c>
      <c r="D102" s="52" t="s">
        <v>949</v>
      </c>
      <c r="E102" s="65" t="s">
        <v>950</v>
      </c>
    </row>
    <row r="103" spans="1:6" ht="13.8" x14ac:dyDescent="0.3">
      <c r="A103" s="49" t="s">
        <v>992</v>
      </c>
      <c r="B103" s="53" t="s">
        <v>993</v>
      </c>
      <c r="C103" s="51" t="s">
        <v>994</v>
      </c>
      <c r="D103" s="52" t="s">
        <v>949</v>
      </c>
      <c r="E103" s="65" t="s">
        <v>950</v>
      </c>
    </row>
    <row r="104" spans="1:6" ht="13.8" x14ac:dyDescent="0.3">
      <c r="A104" s="49" t="s">
        <v>906</v>
      </c>
      <c r="B104" s="53" t="s">
        <v>907</v>
      </c>
      <c r="C104" s="51" t="s">
        <v>908</v>
      </c>
      <c r="D104" s="52" t="s">
        <v>949</v>
      </c>
      <c r="E104" s="65" t="s">
        <v>950</v>
      </c>
    </row>
    <row r="105" spans="1:6" ht="13.8" x14ac:dyDescent="0.3">
      <c r="A105" s="49" t="s">
        <v>827</v>
      </c>
      <c r="B105" s="53" t="s">
        <v>828</v>
      </c>
      <c r="C105" s="51" t="s">
        <v>829</v>
      </c>
      <c r="D105" s="52" t="s">
        <v>949</v>
      </c>
      <c r="E105" s="65" t="s">
        <v>950</v>
      </c>
    </row>
    <row r="106" spans="1:6" ht="13.8" x14ac:dyDescent="0.3">
      <c r="A106" s="49" t="s">
        <v>995</v>
      </c>
      <c r="B106" s="53" t="s">
        <v>993</v>
      </c>
      <c r="C106" s="51" t="s">
        <v>996</v>
      </c>
      <c r="D106" s="52" t="s">
        <v>949</v>
      </c>
      <c r="E106" s="65" t="s">
        <v>950</v>
      </c>
    </row>
    <row r="107" spans="1:6" ht="13.8" x14ac:dyDescent="0.3">
      <c r="A107" s="49" t="s">
        <v>997</v>
      </c>
      <c r="B107" s="53" t="s">
        <v>993</v>
      </c>
      <c r="C107" s="51" t="s">
        <v>998</v>
      </c>
      <c r="D107" s="52" t="s">
        <v>949</v>
      </c>
      <c r="E107" s="65" t="s">
        <v>950</v>
      </c>
    </row>
    <row r="108" spans="1:6" ht="13.8" x14ac:dyDescent="0.3">
      <c r="A108" s="49" t="s">
        <v>999</v>
      </c>
      <c r="B108" s="53" t="s">
        <v>1000</v>
      </c>
      <c r="C108" s="51" t="s">
        <v>1001</v>
      </c>
      <c r="D108" s="52" t="s">
        <v>949</v>
      </c>
      <c r="E108" s="65" t="s">
        <v>950</v>
      </c>
    </row>
    <row r="109" spans="1:6" ht="13.8" x14ac:dyDescent="0.3">
      <c r="A109" s="49" t="s">
        <v>1002</v>
      </c>
      <c r="B109" s="53" t="s">
        <v>918</v>
      </c>
      <c r="C109" s="51" t="s">
        <v>1003</v>
      </c>
      <c r="D109" s="52" t="s">
        <v>949</v>
      </c>
      <c r="E109" s="65" t="s">
        <v>950</v>
      </c>
    </row>
    <row r="110" spans="1:6" ht="13.8" x14ac:dyDescent="0.3">
      <c r="A110" s="49" t="s">
        <v>1004</v>
      </c>
      <c r="B110" s="53" t="s">
        <v>918</v>
      </c>
      <c r="C110" s="51" t="s">
        <v>1005</v>
      </c>
      <c r="D110" s="52" t="s">
        <v>949</v>
      </c>
      <c r="E110" s="65" t="s">
        <v>950</v>
      </c>
    </row>
    <row r="111" spans="1:6" ht="13.8" x14ac:dyDescent="0.3">
      <c r="A111" s="49" t="s">
        <v>909</v>
      </c>
      <c r="B111" s="53" t="s">
        <v>831</v>
      </c>
      <c r="C111" s="51" t="s">
        <v>910</v>
      </c>
      <c r="D111" s="52" t="s">
        <v>949</v>
      </c>
      <c r="E111" s="65" t="s">
        <v>950</v>
      </c>
    </row>
    <row r="112" spans="1:6" ht="13.8" x14ac:dyDescent="0.3">
      <c r="A112" s="49" t="s">
        <v>1006</v>
      </c>
      <c r="B112" s="53" t="s">
        <v>965</v>
      </c>
      <c r="C112" s="51" t="s">
        <v>1007</v>
      </c>
      <c r="D112" s="52" t="s">
        <v>949</v>
      </c>
      <c r="E112" s="65" t="s">
        <v>1008</v>
      </c>
      <c r="F112" s="69"/>
    </row>
    <row r="113" spans="1:24" ht="13.8" x14ac:dyDescent="0.3">
      <c r="A113" s="49" t="s">
        <v>1009</v>
      </c>
      <c r="B113" s="53" t="s">
        <v>965</v>
      </c>
      <c r="C113" s="51" t="s">
        <v>1010</v>
      </c>
      <c r="D113" s="52" t="s">
        <v>949</v>
      </c>
      <c r="E113" s="65" t="s">
        <v>1008</v>
      </c>
      <c r="F113" s="69"/>
    </row>
    <row r="114" spans="1:24" ht="13.8" x14ac:dyDescent="0.3">
      <c r="A114" s="49" t="s">
        <v>1011</v>
      </c>
      <c r="B114" s="53" t="s">
        <v>965</v>
      </c>
      <c r="C114" s="51" t="s">
        <v>1012</v>
      </c>
      <c r="D114" s="52" t="s">
        <v>949</v>
      </c>
      <c r="E114" s="65" t="s">
        <v>1008</v>
      </c>
      <c r="F114" s="69"/>
    </row>
    <row r="115" spans="1:24" ht="13.8" x14ac:dyDescent="0.3">
      <c r="A115" s="49" t="s">
        <v>1013</v>
      </c>
      <c r="B115" s="53" t="s">
        <v>962</v>
      </c>
      <c r="C115" s="51" t="s">
        <v>1014</v>
      </c>
      <c r="D115" s="52" t="s">
        <v>949</v>
      </c>
      <c r="E115" s="65" t="s">
        <v>1008</v>
      </c>
      <c r="F115" s="69"/>
    </row>
    <row r="116" spans="1:24" ht="13.8" x14ac:dyDescent="0.3">
      <c r="A116" s="49" t="s">
        <v>1015</v>
      </c>
      <c r="B116" s="53" t="s">
        <v>962</v>
      </c>
      <c r="C116" s="51" t="s">
        <v>1016</v>
      </c>
      <c r="D116" s="52" t="s">
        <v>949</v>
      </c>
      <c r="E116" s="65" t="s">
        <v>1008</v>
      </c>
      <c r="F116" s="69"/>
    </row>
    <row r="117" spans="1:24" ht="13.8" x14ac:dyDescent="0.3">
      <c r="A117" s="49" t="s">
        <v>1017</v>
      </c>
      <c r="B117" s="53" t="s">
        <v>956</v>
      </c>
      <c r="C117" s="51" t="s">
        <v>1018</v>
      </c>
      <c r="D117" s="52" t="s">
        <v>949</v>
      </c>
      <c r="E117" s="65" t="s">
        <v>1008</v>
      </c>
      <c r="F117" s="69"/>
    </row>
    <row r="118" spans="1:24" ht="13.8" x14ac:dyDescent="0.3">
      <c r="A118" s="49" t="s">
        <v>1019</v>
      </c>
      <c r="B118" s="53" t="s">
        <v>947</v>
      </c>
      <c r="C118" s="51" t="s">
        <v>1020</v>
      </c>
      <c r="D118" s="52" t="s">
        <v>949</v>
      </c>
      <c r="E118" s="65" t="s">
        <v>1008</v>
      </c>
      <c r="F118" s="69"/>
    </row>
    <row r="119" spans="1:24" ht="13.8" x14ac:dyDescent="0.3">
      <c r="A119" s="49" t="s">
        <v>1021</v>
      </c>
      <c r="B119" s="53" t="s">
        <v>970</v>
      </c>
      <c r="C119" s="51" t="s">
        <v>1022</v>
      </c>
      <c r="D119" s="52" t="s">
        <v>949</v>
      </c>
      <c r="E119" s="65" t="s">
        <v>1008</v>
      </c>
      <c r="F119" s="69"/>
    </row>
    <row r="120" spans="1:24" ht="27.6" x14ac:dyDescent="0.3">
      <c r="A120" s="49" t="s">
        <v>799</v>
      </c>
      <c r="B120" s="50" t="s">
        <v>1023</v>
      </c>
      <c r="C120" s="51" t="s">
        <v>800</v>
      </c>
      <c r="D120" s="52" t="s">
        <v>949</v>
      </c>
      <c r="E120" s="65" t="s">
        <v>1008</v>
      </c>
      <c r="F120" s="70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</row>
    <row r="121" spans="1:24" ht="13.8" x14ac:dyDescent="0.3">
      <c r="A121" s="49" t="s">
        <v>888</v>
      </c>
      <c r="B121" s="53" t="s">
        <v>802</v>
      </c>
      <c r="C121" s="51" t="s">
        <v>889</v>
      </c>
      <c r="D121" s="52" t="s">
        <v>949</v>
      </c>
      <c r="E121" s="65" t="s">
        <v>1008</v>
      </c>
      <c r="F121" s="69"/>
    </row>
    <row r="122" spans="1:24" ht="13.8" x14ac:dyDescent="0.3">
      <c r="A122" s="49" t="s">
        <v>979</v>
      </c>
      <c r="B122" s="53" t="s">
        <v>802</v>
      </c>
      <c r="C122" s="51" t="s">
        <v>980</v>
      </c>
      <c r="D122" s="52" t="s">
        <v>949</v>
      </c>
      <c r="E122" s="65" t="s">
        <v>1008</v>
      </c>
      <c r="F122" s="69"/>
    </row>
    <row r="123" spans="1:24" ht="13.8" x14ac:dyDescent="0.3">
      <c r="A123" s="49" t="s">
        <v>892</v>
      </c>
      <c r="B123" s="53" t="s">
        <v>802</v>
      </c>
      <c r="C123" s="51" t="s">
        <v>893</v>
      </c>
      <c r="D123" s="52" t="s">
        <v>949</v>
      </c>
      <c r="E123" s="65" t="s">
        <v>1008</v>
      </c>
      <c r="F123" s="69"/>
    </row>
    <row r="124" spans="1:24" ht="13.8" x14ac:dyDescent="0.3">
      <c r="A124" s="49" t="s">
        <v>981</v>
      </c>
      <c r="B124" s="53" t="s">
        <v>802</v>
      </c>
      <c r="C124" s="51" t="s">
        <v>982</v>
      </c>
      <c r="D124" s="52" t="s">
        <v>949</v>
      </c>
      <c r="E124" s="65" t="s">
        <v>1008</v>
      </c>
      <c r="F124" s="69"/>
    </row>
    <row r="125" spans="1:24" ht="13.8" x14ac:dyDescent="0.3">
      <c r="A125" s="49" t="s">
        <v>1024</v>
      </c>
      <c r="B125" s="53" t="s">
        <v>824</v>
      </c>
      <c r="C125" s="51" t="s">
        <v>1025</v>
      </c>
      <c r="D125" s="52" t="s">
        <v>949</v>
      </c>
      <c r="E125" s="65" t="s">
        <v>1008</v>
      </c>
      <c r="F125" s="69"/>
    </row>
    <row r="126" spans="1:24" ht="13.8" x14ac:dyDescent="0.3">
      <c r="A126" s="49" t="s">
        <v>988</v>
      </c>
      <c r="B126" s="53" t="s">
        <v>824</v>
      </c>
      <c r="C126" s="51" t="s">
        <v>989</v>
      </c>
      <c r="D126" s="52" t="s">
        <v>949</v>
      </c>
      <c r="E126" s="65" t="s">
        <v>1008</v>
      </c>
      <c r="F126" s="69"/>
    </row>
    <row r="127" spans="1:24" ht="13.8" x14ac:dyDescent="0.3">
      <c r="A127" s="49" t="s">
        <v>904</v>
      </c>
      <c r="B127" s="53" t="s">
        <v>824</v>
      </c>
      <c r="C127" s="51" t="s">
        <v>905</v>
      </c>
      <c r="D127" s="52" t="s">
        <v>949</v>
      </c>
      <c r="E127" s="65" t="s">
        <v>1008</v>
      </c>
      <c r="F127" s="69"/>
    </row>
    <row r="128" spans="1:24" ht="13.8" x14ac:dyDescent="0.3">
      <c r="A128" s="49" t="s">
        <v>1026</v>
      </c>
      <c r="B128" s="53" t="s">
        <v>993</v>
      </c>
      <c r="C128" s="51" t="s">
        <v>1027</v>
      </c>
      <c r="D128" s="52" t="s">
        <v>949</v>
      </c>
      <c r="E128" s="65" t="s">
        <v>1008</v>
      </c>
      <c r="F128" s="69"/>
    </row>
    <row r="129" spans="1:6" ht="13.8" x14ac:dyDescent="0.3">
      <c r="A129" s="49" t="s">
        <v>1028</v>
      </c>
      <c r="B129" s="53" t="s">
        <v>918</v>
      </c>
      <c r="C129" s="51" t="s">
        <v>1029</v>
      </c>
      <c r="D129" s="52" t="s">
        <v>949</v>
      </c>
      <c r="E129" s="65" t="s">
        <v>1008</v>
      </c>
      <c r="F129" s="69"/>
    </row>
    <row r="130" spans="1:6" ht="13.8" x14ac:dyDescent="0.3">
      <c r="A130" s="49" t="s">
        <v>1030</v>
      </c>
      <c r="B130" s="53" t="s">
        <v>918</v>
      </c>
      <c r="C130" s="51" t="s">
        <v>1031</v>
      </c>
      <c r="D130" s="52" t="s">
        <v>949</v>
      </c>
      <c r="E130" s="65" t="s">
        <v>1008</v>
      </c>
      <c r="F130" s="69"/>
    </row>
    <row r="131" spans="1:6" ht="13.8" x14ac:dyDescent="0.3">
      <c r="A131" s="49" t="s">
        <v>1032</v>
      </c>
      <c r="B131" s="53" t="s">
        <v>831</v>
      </c>
      <c r="C131" s="51" t="s">
        <v>1033</v>
      </c>
      <c r="D131" s="52" t="s">
        <v>949</v>
      </c>
      <c r="E131" s="65" t="s">
        <v>1008</v>
      </c>
      <c r="F131" s="69"/>
    </row>
    <row r="132" spans="1:6" ht="13.8" x14ac:dyDescent="0.3">
      <c r="A132" s="49" t="s">
        <v>1034</v>
      </c>
      <c r="B132" s="53" t="s">
        <v>834</v>
      </c>
      <c r="C132" s="51" t="s">
        <v>1035</v>
      </c>
      <c r="D132" s="52" t="s">
        <v>949</v>
      </c>
      <c r="E132" s="65" t="s">
        <v>1008</v>
      </c>
      <c r="F132" s="69"/>
    </row>
    <row r="133" spans="1:6" ht="13.8" x14ac:dyDescent="0.3">
      <c r="A133" s="49" t="s">
        <v>1036</v>
      </c>
      <c r="B133" s="53" t="s">
        <v>834</v>
      </c>
      <c r="C133" s="51" t="s">
        <v>1037</v>
      </c>
      <c r="D133" s="52" t="s">
        <v>949</v>
      </c>
      <c r="E133" s="65" t="s">
        <v>1008</v>
      </c>
      <c r="F133" s="69"/>
    </row>
    <row r="134" spans="1:6" ht="13.8" x14ac:dyDescent="0.3">
      <c r="A134" s="49" t="s">
        <v>915</v>
      </c>
      <c r="B134" s="53" t="s">
        <v>834</v>
      </c>
      <c r="C134" s="51" t="s">
        <v>916</v>
      </c>
      <c r="D134" s="52" t="s">
        <v>949</v>
      </c>
      <c r="E134" s="65" t="s">
        <v>1008</v>
      </c>
      <c r="F134" s="69"/>
    </row>
    <row r="135" spans="1:6" ht="13.8" x14ac:dyDescent="0.3">
      <c r="A135" s="49" t="s">
        <v>1038</v>
      </c>
      <c r="B135" s="53" t="s">
        <v>965</v>
      </c>
      <c r="C135" s="51" t="s">
        <v>1039</v>
      </c>
      <c r="D135" s="52" t="s">
        <v>949</v>
      </c>
      <c r="E135" s="65" t="s">
        <v>1040</v>
      </c>
    </row>
    <row r="136" spans="1:6" ht="13.8" x14ac:dyDescent="0.3">
      <c r="A136" s="49" t="s">
        <v>1041</v>
      </c>
      <c r="B136" s="53" t="s">
        <v>970</v>
      </c>
      <c r="C136" s="51" t="s">
        <v>1042</v>
      </c>
      <c r="D136" s="52" t="s">
        <v>949</v>
      </c>
      <c r="E136" s="65" t="s">
        <v>1040</v>
      </c>
    </row>
    <row r="137" spans="1:6" ht="13.8" x14ac:dyDescent="0.3">
      <c r="A137" s="49" t="s">
        <v>1043</v>
      </c>
      <c r="B137" s="53" t="s">
        <v>962</v>
      </c>
      <c r="C137" s="51" t="s">
        <v>1044</v>
      </c>
      <c r="D137" s="52" t="s">
        <v>949</v>
      </c>
      <c r="E137" s="65" t="s">
        <v>1040</v>
      </c>
    </row>
    <row r="138" spans="1:6" ht="13.8" x14ac:dyDescent="0.3">
      <c r="A138" s="49" t="s">
        <v>1045</v>
      </c>
      <c r="B138" s="53" t="s">
        <v>970</v>
      </c>
      <c r="C138" s="51" t="s">
        <v>1046</v>
      </c>
      <c r="D138" s="52" t="s">
        <v>949</v>
      </c>
      <c r="E138" s="65" t="s">
        <v>1040</v>
      </c>
    </row>
    <row r="139" spans="1:6" ht="13.8" x14ac:dyDescent="0.3">
      <c r="A139" s="49" t="s">
        <v>1047</v>
      </c>
      <c r="B139" s="53" t="s">
        <v>947</v>
      </c>
      <c r="C139" s="51" t="s">
        <v>1048</v>
      </c>
      <c r="D139" s="52" t="s">
        <v>949</v>
      </c>
      <c r="E139" s="65" t="s">
        <v>1040</v>
      </c>
    </row>
    <row r="140" spans="1:6" ht="13.8" x14ac:dyDescent="0.3">
      <c r="A140" s="49" t="s">
        <v>1049</v>
      </c>
      <c r="B140" s="53" t="s">
        <v>956</v>
      </c>
      <c r="C140" s="51" t="s">
        <v>1050</v>
      </c>
      <c r="D140" s="52" t="s">
        <v>949</v>
      </c>
      <c r="E140" s="65" t="s">
        <v>1040</v>
      </c>
    </row>
    <row r="141" spans="1:6" ht="13.8" x14ac:dyDescent="0.3">
      <c r="A141" s="49" t="s">
        <v>1051</v>
      </c>
      <c r="B141" s="59" t="s">
        <v>852</v>
      </c>
      <c r="C141" s="51" t="s">
        <v>1052</v>
      </c>
      <c r="D141" s="52" t="s">
        <v>949</v>
      </c>
      <c r="E141" s="65" t="s">
        <v>1040</v>
      </c>
    </row>
    <row r="142" spans="1:6" ht="13.8" x14ac:dyDescent="0.3">
      <c r="A142" s="49" t="s">
        <v>888</v>
      </c>
      <c r="B142" s="53" t="s">
        <v>802</v>
      </c>
      <c r="C142" s="51" t="s">
        <v>889</v>
      </c>
      <c r="D142" s="52" t="s">
        <v>949</v>
      </c>
      <c r="E142" s="65" t="s">
        <v>1040</v>
      </c>
    </row>
    <row r="143" spans="1:6" ht="13.8" x14ac:dyDescent="0.3">
      <c r="A143" s="49" t="s">
        <v>892</v>
      </c>
      <c r="B143" s="53" t="s">
        <v>802</v>
      </c>
      <c r="C143" s="51" t="s">
        <v>893</v>
      </c>
      <c r="D143" s="52" t="s">
        <v>949</v>
      </c>
      <c r="E143" s="65" t="s">
        <v>1040</v>
      </c>
    </row>
    <row r="144" spans="1:6" ht="13.8" x14ac:dyDescent="0.3">
      <c r="A144" s="49" t="s">
        <v>1053</v>
      </c>
      <c r="B144" s="53" t="s">
        <v>802</v>
      </c>
      <c r="C144" s="49" t="s">
        <v>1054</v>
      </c>
      <c r="D144" s="52" t="s">
        <v>949</v>
      </c>
      <c r="E144" s="65" t="s">
        <v>1040</v>
      </c>
    </row>
    <row r="145" spans="1:5" ht="13.8" x14ac:dyDescent="0.3">
      <c r="A145" s="49" t="s">
        <v>979</v>
      </c>
      <c r="B145" s="53" t="s">
        <v>802</v>
      </c>
      <c r="C145" s="51" t="s">
        <v>980</v>
      </c>
      <c r="D145" s="52" t="s">
        <v>949</v>
      </c>
      <c r="E145" s="65" t="s">
        <v>1040</v>
      </c>
    </row>
    <row r="146" spans="1:5" ht="13.8" x14ac:dyDescent="0.3">
      <c r="A146" s="49" t="s">
        <v>981</v>
      </c>
      <c r="B146" s="53" t="s">
        <v>802</v>
      </c>
      <c r="C146" s="51" t="s">
        <v>982</v>
      </c>
      <c r="D146" s="52" t="s">
        <v>949</v>
      </c>
      <c r="E146" s="65" t="s">
        <v>1040</v>
      </c>
    </row>
    <row r="147" spans="1:5" ht="13.8" x14ac:dyDescent="0.3">
      <c r="A147" s="49" t="s">
        <v>1496</v>
      </c>
      <c r="B147" s="53" t="s">
        <v>1527</v>
      </c>
      <c r="C147" s="51" t="s">
        <v>1497</v>
      </c>
      <c r="D147" s="52" t="s">
        <v>949</v>
      </c>
      <c r="E147" s="65" t="s">
        <v>1040</v>
      </c>
    </row>
    <row r="148" spans="1:5" ht="13.8" x14ac:dyDescent="0.3">
      <c r="A148" s="49" t="s">
        <v>1055</v>
      </c>
      <c r="B148" s="53" t="s">
        <v>819</v>
      </c>
      <c r="C148" s="51" t="s">
        <v>1056</v>
      </c>
      <c r="D148" s="52" t="s">
        <v>949</v>
      </c>
      <c r="E148" s="65" t="s">
        <v>1040</v>
      </c>
    </row>
    <row r="149" spans="1:5" ht="13.8" x14ac:dyDescent="0.3">
      <c r="A149" s="49" t="s">
        <v>988</v>
      </c>
      <c r="B149" s="53" t="s">
        <v>824</v>
      </c>
      <c r="C149" s="51" t="s">
        <v>989</v>
      </c>
      <c r="D149" s="52" t="s">
        <v>949</v>
      </c>
      <c r="E149" s="65" t="s">
        <v>1040</v>
      </c>
    </row>
    <row r="150" spans="1:5" ht="13.8" x14ac:dyDescent="0.3">
      <c r="A150" s="49" t="s">
        <v>904</v>
      </c>
      <c r="B150" s="53" t="s">
        <v>824</v>
      </c>
      <c r="C150" s="49" t="s">
        <v>905</v>
      </c>
      <c r="D150" s="52" t="s">
        <v>949</v>
      </c>
      <c r="E150" s="65" t="s">
        <v>1040</v>
      </c>
    </row>
    <row r="151" spans="1:5" ht="13.8" x14ac:dyDescent="0.3">
      <c r="A151" s="49" t="s">
        <v>1057</v>
      </c>
      <c r="B151" s="53" t="s">
        <v>993</v>
      </c>
      <c r="C151" s="49" t="s">
        <v>1058</v>
      </c>
      <c r="D151" s="52" t="s">
        <v>949</v>
      </c>
      <c r="E151" s="65" t="s">
        <v>1040</v>
      </c>
    </row>
    <row r="152" spans="1:5" ht="13.8" x14ac:dyDescent="0.3">
      <c r="A152" s="49" t="s">
        <v>827</v>
      </c>
      <c r="B152" s="53" t="s">
        <v>828</v>
      </c>
      <c r="C152" s="51" t="s">
        <v>829</v>
      </c>
      <c r="D152" s="52" t="s">
        <v>949</v>
      </c>
      <c r="E152" s="65" t="s">
        <v>1040</v>
      </c>
    </row>
    <row r="153" spans="1:5" ht="13.8" x14ac:dyDescent="0.3">
      <c r="A153" s="49" t="s">
        <v>917</v>
      </c>
      <c r="B153" s="53" t="s">
        <v>918</v>
      </c>
      <c r="C153" s="49" t="s">
        <v>919</v>
      </c>
      <c r="D153" s="52" t="s">
        <v>949</v>
      </c>
      <c r="E153" s="65" t="s">
        <v>1040</v>
      </c>
    </row>
    <row r="154" spans="1:5" ht="13.8" x14ac:dyDescent="0.3">
      <c r="A154" s="49" t="s">
        <v>1059</v>
      </c>
      <c r="B154" s="53" t="s">
        <v>831</v>
      </c>
      <c r="C154" s="51" t="s">
        <v>1060</v>
      </c>
      <c r="D154" s="52" t="s">
        <v>949</v>
      </c>
      <c r="E154" s="65" t="s">
        <v>1040</v>
      </c>
    </row>
    <row r="155" spans="1:5" ht="13.8" x14ac:dyDescent="0.3">
      <c r="A155" s="49" t="s">
        <v>1034</v>
      </c>
      <c r="B155" s="53" t="s">
        <v>834</v>
      </c>
      <c r="C155" s="51" t="s">
        <v>1035</v>
      </c>
      <c r="D155" s="52" t="s">
        <v>949</v>
      </c>
      <c r="E155" s="65" t="s">
        <v>1040</v>
      </c>
    </row>
    <row r="156" spans="1:5" ht="13.8" x14ac:dyDescent="0.3">
      <c r="A156" s="49" t="s">
        <v>1061</v>
      </c>
      <c r="B156" s="53" t="s">
        <v>834</v>
      </c>
      <c r="C156" s="51" t="s">
        <v>1062</v>
      </c>
      <c r="D156" s="52" t="s">
        <v>949</v>
      </c>
      <c r="E156" s="65" t="s">
        <v>1040</v>
      </c>
    </row>
    <row r="157" spans="1:5" ht="13.8" x14ac:dyDescent="0.3">
      <c r="A157" s="49" t="s">
        <v>915</v>
      </c>
      <c r="B157" s="53" t="s">
        <v>834</v>
      </c>
      <c r="C157" s="51" t="s">
        <v>916</v>
      </c>
      <c r="D157" s="52" t="s">
        <v>949</v>
      </c>
      <c r="E157" s="65" t="s">
        <v>1040</v>
      </c>
    </row>
    <row r="158" spans="1:5" ht="13.8" x14ac:dyDescent="0.3">
      <c r="A158" s="49" t="s">
        <v>873</v>
      </c>
      <c r="B158" s="53" t="s">
        <v>962</v>
      </c>
      <c r="C158" s="51" t="s">
        <v>875</v>
      </c>
      <c r="D158" s="52" t="s">
        <v>949</v>
      </c>
      <c r="E158" s="65" t="s">
        <v>1063</v>
      </c>
    </row>
    <row r="159" spans="1:5" ht="13.8" x14ac:dyDescent="0.3">
      <c r="A159" s="49" t="s">
        <v>1064</v>
      </c>
      <c r="B159" s="53" t="s">
        <v>947</v>
      </c>
      <c r="C159" s="51" t="s">
        <v>1065</v>
      </c>
      <c r="D159" s="52" t="s">
        <v>949</v>
      </c>
      <c r="E159" s="65" t="s">
        <v>1063</v>
      </c>
    </row>
    <row r="160" spans="1:5" ht="13.8" x14ac:dyDescent="0.3">
      <c r="A160" s="49" t="s">
        <v>1066</v>
      </c>
      <c r="B160" s="53" t="s">
        <v>965</v>
      </c>
      <c r="C160" s="51" t="s">
        <v>1067</v>
      </c>
      <c r="D160" s="52" t="s">
        <v>949</v>
      </c>
      <c r="E160" s="65" t="s">
        <v>1063</v>
      </c>
    </row>
    <row r="161" spans="1:5" ht="27.6" x14ac:dyDescent="0.3">
      <c r="A161" s="49" t="s">
        <v>1068</v>
      </c>
      <c r="B161" s="53" t="s">
        <v>1069</v>
      </c>
      <c r="C161" s="51" t="s">
        <v>1070</v>
      </c>
      <c r="D161" s="52" t="s">
        <v>949</v>
      </c>
      <c r="E161" s="65" t="s">
        <v>1063</v>
      </c>
    </row>
    <row r="162" spans="1:5" ht="13.8" x14ac:dyDescent="0.3">
      <c r="A162" s="49" t="s">
        <v>1071</v>
      </c>
      <c r="B162" s="53" t="s">
        <v>956</v>
      </c>
      <c r="C162" s="51" t="s">
        <v>1072</v>
      </c>
      <c r="D162" s="52" t="s">
        <v>949</v>
      </c>
      <c r="E162" s="65" t="s">
        <v>1063</v>
      </c>
    </row>
    <row r="163" spans="1:5" ht="13.8" x14ac:dyDescent="0.3">
      <c r="A163" s="49" t="s">
        <v>1073</v>
      </c>
      <c r="B163" s="53" t="s">
        <v>970</v>
      </c>
      <c r="C163" s="51" t="s">
        <v>1074</v>
      </c>
      <c r="D163" s="52" t="s">
        <v>949</v>
      </c>
      <c r="E163" s="65" t="s">
        <v>1063</v>
      </c>
    </row>
    <row r="164" spans="1:5" ht="13.8" x14ac:dyDescent="0.3">
      <c r="A164" s="49" t="s">
        <v>979</v>
      </c>
      <c r="B164" s="53" t="s">
        <v>802</v>
      </c>
      <c r="C164" s="51" t="s">
        <v>980</v>
      </c>
      <c r="D164" s="52" t="s">
        <v>949</v>
      </c>
      <c r="E164" s="65" t="s">
        <v>1063</v>
      </c>
    </row>
    <row r="165" spans="1:5" ht="13.8" x14ac:dyDescent="0.3">
      <c r="A165" s="49" t="s">
        <v>1496</v>
      </c>
      <c r="B165" s="53" t="s">
        <v>1527</v>
      </c>
      <c r="C165" s="51" t="s">
        <v>1497</v>
      </c>
      <c r="D165" s="52" t="s">
        <v>949</v>
      </c>
      <c r="E165" s="65" t="s">
        <v>1063</v>
      </c>
    </row>
    <row r="166" spans="1:5" ht="13.8" x14ac:dyDescent="0.3">
      <c r="A166" s="49" t="s">
        <v>983</v>
      </c>
      <c r="B166" s="53" t="s">
        <v>811</v>
      </c>
      <c r="C166" s="51" t="s">
        <v>984</v>
      </c>
      <c r="D166" s="52" t="s">
        <v>949</v>
      </c>
      <c r="E166" s="65" t="s">
        <v>1063</v>
      </c>
    </row>
    <row r="167" spans="1:5" ht="13.8" x14ac:dyDescent="0.3">
      <c r="A167" s="49" t="s">
        <v>1075</v>
      </c>
      <c r="B167" s="53" t="s">
        <v>824</v>
      </c>
      <c r="C167" s="51" t="s">
        <v>1076</v>
      </c>
      <c r="D167" s="52" t="s">
        <v>949</v>
      </c>
      <c r="E167" s="65" t="s">
        <v>1063</v>
      </c>
    </row>
    <row r="168" spans="1:5" ht="13.8" x14ac:dyDescent="0.3">
      <c r="A168" s="49" t="s">
        <v>904</v>
      </c>
      <c r="B168" s="53" t="s">
        <v>824</v>
      </c>
      <c r="C168" s="49" t="s">
        <v>905</v>
      </c>
      <c r="D168" s="52" t="s">
        <v>949</v>
      </c>
      <c r="E168" s="65" t="s">
        <v>1063</v>
      </c>
    </row>
    <row r="169" spans="1:5" ht="13.8" x14ac:dyDescent="0.3">
      <c r="A169" s="49" t="s">
        <v>988</v>
      </c>
      <c r="B169" s="53" t="s">
        <v>824</v>
      </c>
      <c r="C169" s="51" t="s">
        <v>989</v>
      </c>
      <c r="D169" s="52" t="s">
        <v>949</v>
      </c>
      <c r="E169" s="65" t="s">
        <v>1063</v>
      </c>
    </row>
    <row r="170" spans="1:5" ht="13.8" x14ac:dyDescent="0.3">
      <c r="A170" s="49" t="s">
        <v>1077</v>
      </c>
      <c r="B170" s="53" t="s">
        <v>993</v>
      </c>
      <c r="C170" s="51" t="s">
        <v>1078</v>
      </c>
      <c r="D170" s="52" t="s">
        <v>949</v>
      </c>
      <c r="E170" s="65" t="s">
        <v>1063</v>
      </c>
    </row>
    <row r="171" spans="1:5" ht="13.8" x14ac:dyDescent="0.3">
      <c r="A171" s="49" t="s">
        <v>827</v>
      </c>
      <c r="B171" s="53" t="s">
        <v>828</v>
      </c>
      <c r="C171" s="51" t="s">
        <v>829</v>
      </c>
      <c r="D171" s="52" t="s">
        <v>949</v>
      </c>
      <c r="E171" s="65" t="s">
        <v>1063</v>
      </c>
    </row>
    <row r="172" spans="1:5" ht="13.8" x14ac:dyDescent="0.3">
      <c r="A172" s="49" t="s">
        <v>1079</v>
      </c>
      <c r="B172" s="53" t="s">
        <v>993</v>
      </c>
      <c r="C172" s="49" t="s">
        <v>1080</v>
      </c>
      <c r="D172" s="52" t="s">
        <v>949</v>
      </c>
      <c r="E172" s="65" t="s">
        <v>1063</v>
      </c>
    </row>
    <row r="173" spans="1:5" ht="13.8" x14ac:dyDescent="0.3">
      <c r="A173" s="49" t="s">
        <v>1081</v>
      </c>
      <c r="B173" s="53" t="s">
        <v>1082</v>
      </c>
      <c r="C173" s="51" t="s">
        <v>1083</v>
      </c>
      <c r="D173" s="52" t="s">
        <v>949</v>
      </c>
      <c r="E173" s="65" t="s">
        <v>1063</v>
      </c>
    </row>
    <row r="174" spans="1:5" ht="13.8" x14ac:dyDescent="0.3">
      <c r="A174" s="49" t="s">
        <v>1084</v>
      </c>
      <c r="B174" s="53" t="s">
        <v>1082</v>
      </c>
      <c r="C174" s="51" t="s">
        <v>1085</v>
      </c>
      <c r="D174" s="52" t="s">
        <v>949</v>
      </c>
      <c r="E174" s="65" t="s">
        <v>1063</v>
      </c>
    </row>
    <row r="175" spans="1:5" ht="13.8" x14ac:dyDescent="0.3">
      <c r="A175" s="49" t="s">
        <v>1086</v>
      </c>
      <c r="B175" s="53" t="s">
        <v>1087</v>
      </c>
      <c r="C175" s="51" t="s">
        <v>1088</v>
      </c>
      <c r="D175" s="52" t="s">
        <v>949</v>
      </c>
      <c r="E175" s="65" t="s">
        <v>1089</v>
      </c>
    </row>
    <row r="176" spans="1:5" ht="13.8" x14ac:dyDescent="0.3">
      <c r="A176" s="49" t="s">
        <v>1090</v>
      </c>
      <c r="B176" s="53" t="s">
        <v>1087</v>
      </c>
      <c r="C176" s="51" t="s">
        <v>1091</v>
      </c>
      <c r="D176" s="52" t="s">
        <v>949</v>
      </c>
      <c r="E176" s="65" t="s">
        <v>1089</v>
      </c>
    </row>
    <row r="177" spans="1:5" ht="13.8" x14ac:dyDescent="0.3">
      <c r="A177" s="49" t="s">
        <v>1092</v>
      </c>
      <c r="B177" s="53" t="s">
        <v>1087</v>
      </c>
      <c r="C177" s="51" t="s">
        <v>1093</v>
      </c>
      <c r="D177" s="52" t="s">
        <v>949</v>
      </c>
      <c r="E177" s="65" t="s">
        <v>1089</v>
      </c>
    </row>
    <row r="178" spans="1:5" ht="13.8" x14ac:dyDescent="0.3">
      <c r="A178" s="49" t="s">
        <v>1094</v>
      </c>
      <c r="B178" s="53" t="s">
        <v>970</v>
      </c>
      <c r="C178" s="51" t="s">
        <v>1095</v>
      </c>
      <c r="D178" s="52" t="s">
        <v>949</v>
      </c>
      <c r="E178" s="65" t="s">
        <v>1089</v>
      </c>
    </row>
    <row r="179" spans="1:5" ht="13.8" x14ac:dyDescent="0.3">
      <c r="A179" s="49" t="s">
        <v>1096</v>
      </c>
      <c r="B179" s="53" t="s">
        <v>970</v>
      </c>
      <c r="C179" s="51" t="s">
        <v>1097</v>
      </c>
      <c r="D179" s="52" t="s">
        <v>949</v>
      </c>
      <c r="E179" s="65" t="s">
        <v>1089</v>
      </c>
    </row>
    <row r="180" spans="1:5" ht="13.8" x14ac:dyDescent="0.3">
      <c r="A180" s="49" t="s">
        <v>942</v>
      </c>
      <c r="B180" s="53" t="s">
        <v>962</v>
      </c>
      <c r="C180" s="51" t="s">
        <v>943</v>
      </c>
      <c r="D180" s="52" t="s">
        <v>949</v>
      </c>
      <c r="E180" s="65" t="s">
        <v>1089</v>
      </c>
    </row>
    <row r="181" spans="1:5" ht="13.8" x14ac:dyDescent="0.3">
      <c r="A181" s="49" t="s">
        <v>1098</v>
      </c>
      <c r="B181" s="53" t="s">
        <v>962</v>
      </c>
      <c r="C181" s="51" t="s">
        <v>1099</v>
      </c>
      <c r="D181" s="52" t="s">
        <v>949</v>
      </c>
      <c r="E181" s="65" t="s">
        <v>1089</v>
      </c>
    </row>
    <row r="182" spans="1:5" ht="13.8" x14ac:dyDescent="0.3">
      <c r="A182" s="49" t="s">
        <v>1100</v>
      </c>
      <c r="B182" s="53" t="s">
        <v>965</v>
      </c>
      <c r="C182" s="51" t="s">
        <v>1101</v>
      </c>
      <c r="D182" s="52" t="s">
        <v>949</v>
      </c>
      <c r="E182" s="65" t="s">
        <v>1089</v>
      </c>
    </row>
    <row r="183" spans="1:5" ht="13.8" x14ac:dyDescent="0.3">
      <c r="A183" s="49" t="s">
        <v>1102</v>
      </c>
      <c r="B183" s="53" t="s">
        <v>965</v>
      </c>
      <c r="C183" s="51" t="s">
        <v>1103</v>
      </c>
      <c r="D183" s="52" t="s">
        <v>949</v>
      </c>
      <c r="E183" s="65" t="s">
        <v>1089</v>
      </c>
    </row>
    <row r="184" spans="1:5" ht="13.8" x14ac:dyDescent="0.3">
      <c r="A184" s="49" t="s">
        <v>1104</v>
      </c>
      <c r="B184" s="53" t="s">
        <v>965</v>
      </c>
      <c r="C184" s="51" t="s">
        <v>1105</v>
      </c>
      <c r="D184" s="52" t="s">
        <v>949</v>
      </c>
      <c r="E184" s="65" t="s">
        <v>1089</v>
      </c>
    </row>
    <row r="185" spans="1:5" ht="13.8" x14ac:dyDescent="0.3">
      <c r="A185" s="49" t="s">
        <v>1106</v>
      </c>
      <c r="B185" s="53" t="s">
        <v>965</v>
      </c>
      <c r="C185" s="51" t="s">
        <v>1107</v>
      </c>
      <c r="D185" s="52" t="s">
        <v>949</v>
      </c>
      <c r="E185" s="65" t="s">
        <v>1089</v>
      </c>
    </row>
    <row r="186" spans="1:5" ht="13.8" x14ac:dyDescent="0.3">
      <c r="A186" s="49" t="s">
        <v>1108</v>
      </c>
      <c r="B186" s="53" t="s">
        <v>965</v>
      </c>
      <c r="C186" s="51" t="s">
        <v>1109</v>
      </c>
      <c r="D186" s="52" t="s">
        <v>949</v>
      </c>
      <c r="E186" s="65" t="s">
        <v>1089</v>
      </c>
    </row>
    <row r="187" spans="1:5" ht="13.8" x14ac:dyDescent="0.3">
      <c r="A187" s="49" t="s">
        <v>879</v>
      </c>
      <c r="B187" s="53" t="s">
        <v>1110</v>
      </c>
      <c r="C187" s="51" t="s">
        <v>1516</v>
      </c>
      <c r="D187" s="52" t="s">
        <v>949</v>
      </c>
      <c r="E187" s="65" t="s">
        <v>1089</v>
      </c>
    </row>
    <row r="188" spans="1:5" ht="41.4" x14ac:dyDescent="0.3">
      <c r="A188" s="49" t="s">
        <v>1111</v>
      </c>
      <c r="B188" s="53" t="s">
        <v>1112</v>
      </c>
      <c r="C188" s="51" t="s">
        <v>1113</v>
      </c>
      <c r="D188" s="52" t="s">
        <v>949</v>
      </c>
      <c r="E188" s="65" t="s">
        <v>1089</v>
      </c>
    </row>
    <row r="189" spans="1:5" ht="13.8" x14ac:dyDescent="0.3">
      <c r="A189" s="49" t="s">
        <v>1114</v>
      </c>
      <c r="B189" s="59" t="s">
        <v>852</v>
      </c>
      <c r="C189" s="51" t="s">
        <v>1115</v>
      </c>
      <c r="D189" s="52" t="s">
        <v>949</v>
      </c>
      <c r="E189" s="65" t="s">
        <v>1089</v>
      </c>
    </row>
    <row r="190" spans="1:5" ht="13.8" x14ac:dyDescent="0.3">
      <c r="A190" s="49" t="s">
        <v>1116</v>
      </c>
      <c r="B190" s="59" t="s">
        <v>852</v>
      </c>
      <c r="C190" s="51" t="s">
        <v>1117</v>
      </c>
      <c r="D190" s="52" t="s">
        <v>949</v>
      </c>
      <c r="E190" s="65" t="s">
        <v>1089</v>
      </c>
    </row>
    <row r="191" spans="1:5" ht="13.8" x14ac:dyDescent="0.3">
      <c r="A191" s="49" t="s">
        <v>807</v>
      </c>
      <c r="B191" s="53" t="s">
        <v>808</v>
      </c>
      <c r="C191" s="51" t="s">
        <v>809</v>
      </c>
      <c r="D191" s="52" t="s">
        <v>949</v>
      </c>
      <c r="E191" s="65" t="s">
        <v>1089</v>
      </c>
    </row>
    <row r="192" spans="1:5" ht="13.8" x14ac:dyDescent="0.3">
      <c r="A192" s="49" t="s">
        <v>988</v>
      </c>
      <c r="B192" s="53" t="s">
        <v>824</v>
      </c>
      <c r="C192" s="51" t="s">
        <v>989</v>
      </c>
      <c r="D192" s="52" t="s">
        <v>949</v>
      </c>
      <c r="E192" s="65" t="s">
        <v>1089</v>
      </c>
    </row>
    <row r="193" spans="1:5" ht="13.8" x14ac:dyDescent="0.3">
      <c r="A193" s="49" t="s">
        <v>904</v>
      </c>
      <c r="B193" s="53" t="s">
        <v>824</v>
      </c>
      <c r="C193" s="49" t="s">
        <v>905</v>
      </c>
      <c r="D193" s="52" t="s">
        <v>949</v>
      </c>
      <c r="E193" s="65" t="s">
        <v>1089</v>
      </c>
    </row>
    <row r="194" spans="1:5" ht="13.8" x14ac:dyDescent="0.3">
      <c r="A194" s="49" t="s">
        <v>1118</v>
      </c>
      <c r="B194" s="53" t="s">
        <v>993</v>
      </c>
      <c r="C194" s="51" t="s">
        <v>1119</v>
      </c>
      <c r="D194" s="52" t="s">
        <v>949</v>
      </c>
      <c r="E194" s="65" t="s">
        <v>1089</v>
      </c>
    </row>
    <row r="195" spans="1:5" ht="13.8" x14ac:dyDescent="0.3">
      <c r="A195" s="49" t="s">
        <v>827</v>
      </c>
      <c r="B195" s="53" t="s">
        <v>828</v>
      </c>
      <c r="C195" s="51" t="s">
        <v>829</v>
      </c>
      <c r="D195" s="52" t="s">
        <v>949</v>
      </c>
      <c r="E195" s="65" t="s">
        <v>1089</v>
      </c>
    </row>
    <row r="196" spans="1:5" ht="13.8" x14ac:dyDescent="0.3">
      <c r="A196" s="49" t="s">
        <v>1120</v>
      </c>
      <c r="B196" s="53" t="s">
        <v>1121</v>
      </c>
      <c r="C196" s="51" t="s">
        <v>1122</v>
      </c>
      <c r="D196" s="52" t="s">
        <v>949</v>
      </c>
      <c r="E196" s="65" t="s">
        <v>1089</v>
      </c>
    </row>
    <row r="197" spans="1:5" ht="13.8" x14ac:dyDescent="0.3">
      <c r="A197" s="49" t="s">
        <v>1123</v>
      </c>
      <c r="B197" s="53" t="s">
        <v>1124</v>
      </c>
      <c r="C197" s="51" t="s">
        <v>1125</v>
      </c>
      <c r="D197" s="52" t="s">
        <v>949</v>
      </c>
      <c r="E197" s="65" t="s">
        <v>1089</v>
      </c>
    </row>
    <row r="198" spans="1:5" ht="13.8" x14ac:dyDescent="0.3">
      <c r="A198" s="49" t="s">
        <v>1126</v>
      </c>
      <c r="B198" s="53" t="s">
        <v>834</v>
      </c>
      <c r="C198" s="49" t="s">
        <v>1127</v>
      </c>
      <c r="D198" s="52" t="s">
        <v>949</v>
      </c>
      <c r="E198" s="65" t="s">
        <v>1089</v>
      </c>
    </row>
    <row r="199" spans="1:5" ht="13.8" x14ac:dyDescent="0.3">
      <c r="A199" s="49" t="s">
        <v>1036</v>
      </c>
      <c r="B199" s="53" t="s">
        <v>834</v>
      </c>
      <c r="C199" s="51" t="s">
        <v>1037</v>
      </c>
      <c r="D199" s="52" t="s">
        <v>949</v>
      </c>
      <c r="E199" s="65" t="s">
        <v>1089</v>
      </c>
    </row>
    <row r="200" spans="1:5" ht="27.6" x14ac:dyDescent="0.3">
      <c r="A200" s="49" t="s">
        <v>1128</v>
      </c>
      <c r="B200" s="53" t="s">
        <v>1528</v>
      </c>
      <c r="C200" s="51" t="s">
        <v>1129</v>
      </c>
      <c r="D200" s="52" t="s">
        <v>949</v>
      </c>
      <c r="E200" s="65" t="s">
        <v>1130</v>
      </c>
    </row>
    <row r="201" spans="1:5" ht="27.6" x14ac:dyDescent="0.3">
      <c r="A201" s="49" t="s">
        <v>1131</v>
      </c>
      <c r="B201" s="53" t="s">
        <v>1529</v>
      </c>
      <c r="C201" s="51" t="s">
        <v>1132</v>
      </c>
      <c r="D201" s="52" t="s">
        <v>949</v>
      </c>
      <c r="E201" s="65" t="s">
        <v>1130</v>
      </c>
    </row>
    <row r="202" spans="1:5" ht="13.8" x14ac:dyDescent="0.3">
      <c r="A202" s="49" t="s">
        <v>931</v>
      </c>
      <c r="B202" s="53" t="s">
        <v>965</v>
      </c>
      <c r="C202" s="51" t="s">
        <v>932</v>
      </c>
      <c r="D202" s="52" t="s">
        <v>949</v>
      </c>
      <c r="E202" s="65" t="s">
        <v>1130</v>
      </c>
    </row>
    <row r="203" spans="1:5" ht="13.8" x14ac:dyDescent="0.3">
      <c r="A203" s="49" t="s">
        <v>1133</v>
      </c>
      <c r="B203" s="53" t="s">
        <v>965</v>
      </c>
      <c r="C203" s="51" t="s">
        <v>1134</v>
      </c>
      <c r="D203" s="52" t="s">
        <v>949</v>
      </c>
      <c r="E203" s="65" t="s">
        <v>1130</v>
      </c>
    </row>
    <row r="204" spans="1:5" ht="13.8" x14ac:dyDescent="0.3">
      <c r="A204" s="49" t="s">
        <v>1135</v>
      </c>
      <c r="B204" s="53" t="s">
        <v>965</v>
      </c>
      <c r="C204" s="51" t="s">
        <v>1136</v>
      </c>
      <c r="D204" s="52" t="s">
        <v>949</v>
      </c>
      <c r="E204" s="65" t="s">
        <v>1130</v>
      </c>
    </row>
    <row r="205" spans="1:5" ht="13.8" x14ac:dyDescent="0.3">
      <c r="A205" s="49" t="s">
        <v>1137</v>
      </c>
      <c r="B205" s="53" t="s">
        <v>1138</v>
      </c>
      <c r="C205" s="51" t="s">
        <v>1139</v>
      </c>
      <c r="D205" s="52" t="s">
        <v>949</v>
      </c>
      <c r="E205" s="65" t="s">
        <v>1130</v>
      </c>
    </row>
    <row r="206" spans="1:5" ht="27.6" x14ac:dyDescent="0.3">
      <c r="A206" s="49" t="s">
        <v>1140</v>
      </c>
      <c r="B206" s="53" t="s">
        <v>1529</v>
      </c>
      <c r="C206" s="51" t="s">
        <v>1530</v>
      </c>
      <c r="D206" s="52" t="s">
        <v>949</v>
      </c>
      <c r="E206" s="65" t="s">
        <v>1130</v>
      </c>
    </row>
    <row r="207" spans="1:5" ht="13.8" x14ac:dyDescent="0.3">
      <c r="A207" s="49" t="s">
        <v>1141</v>
      </c>
      <c r="B207" s="53" t="s">
        <v>947</v>
      </c>
      <c r="C207" s="51" t="s">
        <v>1142</v>
      </c>
      <c r="D207" s="52" t="s">
        <v>949</v>
      </c>
      <c r="E207" s="65" t="s">
        <v>1130</v>
      </c>
    </row>
    <row r="208" spans="1:5" ht="13.8" x14ac:dyDescent="0.3">
      <c r="A208" s="49" t="s">
        <v>1143</v>
      </c>
      <c r="B208" s="53" t="s">
        <v>970</v>
      </c>
      <c r="C208" s="51" t="s">
        <v>1144</v>
      </c>
      <c r="D208" s="52" t="s">
        <v>949</v>
      </c>
      <c r="E208" s="65" t="s">
        <v>1130</v>
      </c>
    </row>
    <row r="209" spans="1:24" ht="13.8" x14ac:dyDescent="0.3">
      <c r="A209" s="49" t="s">
        <v>926</v>
      </c>
      <c r="B209" s="53" t="s">
        <v>970</v>
      </c>
      <c r="C209" s="51" t="s">
        <v>928</v>
      </c>
      <c r="D209" s="52" t="s">
        <v>949</v>
      </c>
      <c r="E209" s="65" t="s">
        <v>1130</v>
      </c>
    </row>
    <row r="210" spans="1:24" ht="13.8" x14ac:dyDescent="0.3">
      <c r="A210" s="49" t="s">
        <v>1145</v>
      </c>
      <c r="B210" s="59" t="s">
        <v>852</v>
      </c>
      <c r="C210" s="51" t="s">
        <v>1146</v>
      </c>
      <c r="D210" s="52" t="s">
        <v>949</v>
      </c>
      <c r="E210" s="65" t="s">
        <v>1130</v>
      </c>
    </row>
    <row r="211" spans="1:24" ht="13.8" x14ac:dyDescent="0.3">
      <c r="A211" s="49" t="s">
        <v>1051</v>
      </c>
      <c r="B211" s="59" t="s">
        <v>852</v>
      </c>
      <c r="C211" s="51" t="s">
        <v>1052</v>
      </c>
      <c r="D211" s="52" t="s">
        <v>949</v>
      </c>
      <c r="E211" s="65" t="s">
        <v>1130</v>
      </c>
    </row>
    <row r="212" spans="1:24" ht="27.6" x14ac:dyDescent="0.3">
      <c r="A212" s="49" t="s">
        <v>799</v>
      </c>
      <c r="B212" s="50" t="s">
        <v>796</v>
      </c>
      <c r="C212" s="51" t="s">
        <v>800</v>
      </c>
      <c r="D212" s="52" t="s">
        <v>949</v>
      </c>
      <c r="E212" s="65" t="s">
        <v>1130</v>
      </c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</row>
    <row r="213" spans="1:24" ht="13.8" x14ac:dyDescent="0.3">
      <c r="A213" s="49" t="s">
        <v>1147</v>
      </c>
      <c r="B213" s="53" t="s">
        <v>802</v>
      </c>
      <c r="C213" s="51" t="s">
        <v>1148</v>
      </c>
      <c r="D213" s="52" t="s">
        <v>949</v>
      </c>
      <c r="E213" s="65" t="s">
        <v>1130</v>
      </c>
    </row>
    <row r="214" spans="1:24" ht="13.8" x14ac:dyDescent="0.3">
      <c r="A214" s="49" t="s">
        <v>888</v>
      </c>
      <c r="B214" s="53" t="s">
        <v>802</v>
      </c>
      <c r="C214" s="51" t="s">
        <v>889</v>
      </c>
      <c r="D214" s="52" t="s">
        <v>949</v>
      </c>
      <c r="E214" s="65" t="s">
        <v>1130</v>
      </c>
    </row>
    <row r="215" spans="1:24" ht="13.8" x14ac:dyDescent="0.3">
      <c r="A215" s="49" t="s">
        <v>891</v>
      </c>
      <c r="B215" s="53" t="s">
        <v>802</v>
      </c>
      <c r="C215" s="49" t="s">
        <v>803</v>
      </c>
      <c r="D215" s="52" t="s">
        <v>949</v>
      </c>
      <c r="E215" s="65" t="s">
        <v>1130</v>
      </c>
    </row>
    <row r="216" spans="1:24" ht="13.8" x14ac:dyDescent="0.3">
      <c r="A216" s="49" t="s">
        <v>981</v>
      </c>
      <c r="B216" s="53" t="s">
        <v>802</v>
      </c>
      <c r="C216" s="51" t="s">
        <v>982</v>
      </c>
      <c r="D216" s="52" t="s">
        <v>949</v>
      </c>
      <c r="E216" s="65" t="s">
        <v>1130</v>
      </c>
    </row>
    <row r="217" spans="1:24" ht="13.8" x14ac:dyDescent="0.3">
      <c r="A217" s="49" t="s">
        <v>1531</v>
      </c>
      <c r="B217" s="53" t="s">
        <v>1527</v>
      </c>
      <c r="C217" s="49" t="s">
        <v>1532</v>
      </c>
      <c r="D217" s="52" t="s">
        <v>949</v>
      </c>
      <c r="E217" s="65" t="s">
        <v>1130</v>
      </c>
    </row>
    <row r="218" spans="1:24" ht="13.8" x14ac:dyDescent="0.3">
      <c r="A218" s="49" t="s">
        <v>1149</v>
      </c>
      <c r="B218" s="53" t="s">
        <v>824</v>
      </c>
      <c r="C218" s="49" t="s">
        <v>1150</v>
      </c>
      <c r="D218" s="52" t="s">
        <v>949</v>
      </c>
      <c r="E218" s="65" t="s">
        <v>1130</v>
      </c>
    </row>
    <row r="219" spans="1:24" ht="13.8" x14ac:dyDescent="0.3">
      <c r="A219" s="49" t="s">
        <v>988</v>
      </c>
      <c r="B219" s="53" t="s">
        <v>824</v>
      </c>
      <c r="C219" s="51" t="s">
        <v>989</v>
      </c>
      <c r="D219" s="52" t="s">
        <v>949</v>
      </c>
      <c r="E219" s="65" t="s">
        <v>1130</v>
      </c>
    </row>
    <row r="220" spans="1:24" ht="13.8" x14ac:dyDescent="0.3">
      <c r="A220" s="49" t="s">
        <v>904</v>
      </c>
      <c r="B220" s="53" t="s">
        <v>824</v>
      </c>
      <c r="C220" s="49" t="s">
        <v>905</v>
      </c>
      <c r="D220" s="52" t="s">
        <v>949</v>
      </c>
      <c r="E220" s="65" t="s">
        <v>1130</v>
      </c>
    </row>
    <row r="221" spans="1:24" ht="13.8" x14ac:dyDescent="0.3">
      <c r="A221" s="49" t="s">
        <v>1151</v>
      </c>
      <c r="B221" s="53" t="s">
        <v>993</v>
      </c>
      <c r="C221" s="51" t="s">
        <v>1152</v>
      </c>
      <c r="D221" s="52" t="s">
        <v>949</v>
      </c>
      <c r="E221" s="65" t="s">
        <v>1130</v>
      </c>
    </row>
    <row r="222" spans="1:24" ht="13.8" x14ac:dyDescent="0.3">
      <c r="A222" s="49" t="s">
        <v>827</v>
      </c>
      <c r="B222" s="53" t="s">
        <v>828</v>
      </c>
      <c r="C222" s="51" t="s">
        <v>829</v>
      </c>
      <c r="D222" s="52" t="s">
        <v>949</v>
      </c>
      <c r="E222" s="65" t="s">
        <v>1130</v>
      </c>
    </row>
    <row r="223" spans="1:24" ht="13.8" x14ac:dyDescent="0.3">
      <c r="A223" s="49" t="s">
        <v>1153</v>
      </c>
      <c r="B223" s="53" t="s">
        <v>918</v>
      </c>
      <c r="C223" s="49" t="s">
        <v>1154</v>
      </c>
      <c r="D223" s="52" t="s">
        <v>949</v>
      </c>
      <c r="E223" s="65" t="s">
        <v>1130</v>
      </c>
    </row>
    <row r="224" spans="1:24" ht="13.8" x14ac:dyDescent="0.3">
      <c r="A224" s="49" t="s">
        <v>1155</v>
      </c>
      <c r="B224" s="53" t="s">
        <v>831</v>
      </c>
      <c r="C224" s="51" t="s">
        <v>1156</v>
      </c>
      <c r="D224" s="52" t="s">
        <v>949</v>
      </c>
      <c r="E224" s="65" t="s">
        <v>1130</v>
      </c>
    </row>
    <row r="225" spans="1:5" ht="13.8" x14ac:dyDescent="0.3">
      <c r="A225" s="49" t="s">
        <v>1157</v>
      </c>
      <c r="B225" s="53" t="s">
        <v>834</v>
      </c>
      <c r="C225" s="51" t="s">
        <v>1158</v>
      </c>
      <c r="D225" s="52" t="s">
        <v>949</v>
      </c>
      <c r="E225" s="65" t="s">
        <v>1130</v>
      </c>
    </row>
    <row r="226" spans="1:5" ht="13.8" x14ac:dyDescent="0.3">
      <c r="A226" s="49" t="s">
        <v>1159</v>
      </c>
      <c r="B226" s="53" t="s">
        <v>834</v>
      </c>
      <c r="C226" s="49" t="s">
        <v>1160</v>
      </c>
      <c r="D226" s="52" t="s">
        <v>949</v>
      </c>
      <c r="E226" s="65" t="s">
        <v>1130</v>
      </c>
    </row>
    <row r="227" spans="1:5" ht="13.8" x14ac:dyDescent="0.3">
      <c r="A227" s="49" t="s">
        <v>1161</v>
      </c>
      <c r="B227" s="53" t="s">
        <v>1162</v>
      </c>
      <c r="C227" s="51" t="s">
        <v>1163</v>
      </c>
      <c r="D227" s="52" t="s">
        <v>949</v>
      </c>
      <c r="E227" s="65" t="s">
        <v>1130</v>
      </c>
    </row>
    <row r="228" spans="1:5" ht="27.6" x14ac:dyDescent="0.3">
      <c r="A228" s="49" t="s">
        <v>1164</v>
      </c>
      <c r="B228" s="53" t="s">
        <v>1533</v>
      </c>
      <c r="C228" s="51" t="s">
        <v>1165</v>
      </c>
      <c r="D228" s="52" t="s">
        <v>949</v>
      </c>
      <c r="E228" s="65" t="s">
        <v>1166</v>
      </c>
    </row>
    <row r="229" spans="1:5" ht="27.6" x14ac:dyDescent="0.3">
      <c r="A229" s="49" t="s">
        <v>1167</v>
      </c>
      <c r="B229" s="53" t="s">
        <v>1168</v>
      </c>
      <c r="C229" s="51" t="s">
        <v>1169</v>
      </c>
      <c r="D229" s="52" t="s">
        <v>949</v>
      </c>
      <c r="E229" s="65" t="s">
        <v>1166</v>
      </c>
    </row>
    <row r="230" spans="1:5" ht="13.8" x14ac:dyDescent="0.3">
      <c r="A230" s="49" t="s">
        <v>1170</v>
      </c>
      <c r="B230" s="53" t="s">
        <v>965</v>
      </c>
      <c r="C230" s="51" t="s">
        <v>1171</v>
      </c>
      <c r="D230" s="52" t="s">
        <v>949</v>
      </c>
      <c r="E230" s="65" t="s">
        <v>1166</v>
      </c>
    </row>
    <row r="231" spans="1:5" ht="13.8" x14ac:dyDescent="0.3">
      <c r="A231" s="49" t="s">
        <v>1172</v>
      </c>
      <c r="B231" s="53" t="s">
        <v>962</v>
      </c>
      <c r="C231" s="51" t="s">
        <v>1173</v>
      </c>
      <c r="D231" s="52" t="s">
        <v>949</v>
      </c>
      <c r="E231" s="65" t="s">
        <v>1166</v>
      </c>
    </row>
    <row r="232" spans="1:5" ht="13.8" x14ac:dyDescent="0.3">
      <c r="A232" s="49" t="s">
        <v>1174</v>
      </c>
      <c r="B232" s="59" t="s">
        <v>852</v>
      </c>
      <c r="C232" s="51" t="s">
        <v>1175</v>
      </c>
      <c r="D232" s="52" t="s">
        <v>949</v>
      </c>
      <c r="E232" s="65" t="s">
        <v>1166</v>
      </c>
    </row>
    <row r="233" spans="1:5" ht="13.8" x14ac:dyDescent="0.3">
      <c r="A233" s="49" t="s">
        <v>1145</v>
      </c>
      <c r="B233" s="59" t="s">
        <v>852</v>
      </c>
      <c r="C233" s="51" t="s">
        <v>1146</v>
      </c>
      <c r="D233" s="52" t="s">
        <v>949</v>
      </c>
      <c r="E233" s="65" t="s">
        <v>1166</v>
      </c>
    </row>
    <row r="234" spans="1:5" ht="13.8" x14ac:dyDescent="0.3">
      <c r="A234" s="49" t="s">
        <v>1176</v>
      </c>
      <c r="B234" s="53" t="s">
        <v>802</v>
      </c>
      <c r="C234" s="49" t="s">
        <v>1177</v>
      </c>
      <c r="D234" s="52" t="s">
        <v>949</v>
      </c>
      <c r="E234" s="65" t="s">
        <v>1166</v>
      </c>
    </row>
    <row r="235" spans="1:5" ht="13.8" x14ac:dyDescent="0.3">
      <c r="A235" s="49" t="s">
        <v>810</v>
      </c>
      <c r="B235" s="53" t="s">
        <v>811</v>
      </c>
      <c r="C235" s="51" t="s">
        <v>812</v>
      </c>
      <c r="D235" s="52" t="s">
        <v>949</v>
      </c>
      <c r="E235" s="65" t="s">
        <v>1166</v>
      </c>
    </row>
    <row r="236" spans="1:5" ht="13.8" x14ac:dyDescent="0.3">
      <c r="A236" s="49" t="s">
        <v>1178</v>
      </c>
      <c r="B236" s="53" t="s">
        <v>811</v>
      </c>
      <c r="C236" s="49" t="s">
        <v>1179</v>
      </c>
      <c r="D236" s="52" t="s">
        <v>949</v>
      </c>
      <c r="E236" s="65" t="s">
        <v>1166</v>
      </c>
    </row>
    <row r="237" spans="1:5" ht="13.8" x14ac:dyDescent="0.3">
      <c r="A237" s="49" t="s">
        <v>1180</v>
      </c>
      <c r="B237" s="53" t="s">
        <v>824</v>
      </c>
      <c r="C237" s="51" t="s">
        <v>1181</v>
      </c>
      <c r="D237" s="52" t="s">
        <v>949</v>
      </c>
      <c r="E237" s="65" t="s">
        <v>1166</v>
      </c>
    </row>
    <row r="238" spans="1:5" ht="13.8" x14ac:dyDescent="0.3">
      <c r="A238" s="49" t="s">
        <v>988</v>
      </c>
      <c r="B238" s="53" t="s">
        <v>824</v>
      </c>
      <c r="C238" s="51" t="s">
        <v>989</v>
      </c>
      <c r="D238" s="52" t="s">
        <v>949</v>
      </c>
      <c r="E238" s="65" t="s">
        <v>1166</v>
      </c>
    </row>
    <row r="239" spans="1:5" ht="13.8" x14ac:dyDescent="0.3">
      <c r="A239" s="49" t="s">
        <v>1182</v>
      </c>
      <c r="B239" s="53" t="s">
        <v>824</v>
      </c>
      <c r="C239" s="51" t="s">
        <v>1183</v>
      </c>
      <c r="D239" s="52" t="s">
        <v>949</v>
      </c>
      <c r="E239" s="65" t="s">
        <v>1166</v>
      </c>
    </row>
    <row r="240" spans="1:5" ht="13.8" x14ac:dyDescent="0.3">
      <c r="A240" s="49" t="s">
        <v>904</v>
      </c>
      <c r="B240" s="53" t="s">
        <v>824</v>
      </c>
      <c r="C240" s="49" t="s">
        <v>905</v>
      </c>
      <c r="D240" s="52" t="s">
        <v>949</v>
      </c>
      <c r="E240" s="65" t="s">
        <v>1166</v>
      </c>
    </row>
    <row r="241" spans="1:5" ht="13.8" x14ac:dyDescent="0.3">
      <c r="A241" s="49" t="s">
        <v>1184</v>
      </c>
      <c r="B241" s="53" t="s">
        <v>956</v>
      </c>
      <c r="C241" s="51" t="s">
        <v>1185</v>
      </c>
      <c r="D241" s="52" t="s">
        <v>949</v>
      </c>
      <c r="E241" s="65" t="s">
        <v>1186</v>
      </c>
    </row>
    <row r="242" spans="1:5" ht="13.8" x14ac:dyDescent="0.3">
      <c r="A242" s="49" t="s">
        <v>1187</v>
      </c>
      <c r="B242" s="53" t="s">
        <v>956</v>
      </c>
      <c r="C242" s="51" t="s">
        <v>1188</v>
      </c>
      <c r="D242" s="52" t="s">
        <v>949</v>
      </c>
      <c r="E242" s="65" t="s">
        <v>1186</v>
      </c>
    </row>
    <row r="243" spans="1:5" ht="13.8" x14ac:dyDescent="0.3">
      <c r="A243" s="49" t="s">
        <v>1189</v>
      </c>
      <c r="B243" s="53" t="s">
        <v>965</v>
      </c>
      <c r="C243" s="51" t="s">
        <v>1190</v>
      </c>
      <c r="D243" s="52" t="s">
        <v>949</v>
      </c>
      <c r="E243" s="65" t="s">
        <v>1186</v>
      </c>
    </row>
    <row r="244" spans="1:5" ht="13.8" x14ac:dyDescent="0.3">
      <c r="A244" s="49" t="s">
        <v>1191</v>
      </c>
      <c r="B244" s="53" t="s">
        <v>962</v>
      </c>
      <c r="C244" s="51" t="s">
        <v>1192</v>
      </c>
      <c r="D244" s="52" t="s">
        <v>949</v>
      </c>
      <c r="E244" s="65" t="s">
        <v>1186</v>
      </c>
    </row>
    <row r="245" spans="1:5" ht="13.8" x14ac:dyDescent="0.3">
      <c r="A245" s="49" t="s">
        <v>1193</v>
      </c>
      <c r="B245" s="53" t="s">
        <v>970</v>
      </c>
      <c r="C245" s="51" t="s">
        <v>1194</v>
      </c>
      <c r="D245" s="52" t="s">
        <v>949</v>
      </c>
      <c r="E245" s="65" t="s">
        <v>1186</v>
      </c>
    </row>
    <row r="246" spans="1:5" ht="13.8" x14ac:dyDescent="0.3">
      <c r="A246" s="49" t="s">
        <v>1195</v>
      </c>
      <c r="B246" s="53" t="s">
        <v>970</v>
      </c>
      <c r="C246" s="51" t="s">
        <v>1196</v>
      </c>
      <c r="D246" s="52" t="s">
        <v>949</v>
      </c>
      <c r="E246" s="65" t="s">
        <v>1186</v>
      </c>
    </row>
    <row r="247" spans="1:5" ht="13.8" x14ac:dyDescent="0.3">
      <c r="A247" s="49" t="s">
        <v>979</v>
      </c>
      <c r="B247" s="53" t="s">
        <v>802</v>
      </c>
      <c r="C247" s="51" t="s">
        <v>980</v>
      </c>
      <c r="D247" s="52" t="s">
        <v>949</v>
      </c>
      <c r="E247" s="65" t="s">
        <v>1186</v>
      </c>
    </row>
    <row r="248" spans="1:5" ht="13.8" x14ac:dyDescent="0.3">
      <c r="A248" s="49" t="s">
        <v>892</v>
      </c>
      <c r="B248" s="53" t="s">
        <v>802</v>
      </c>
      <c r="C248" s="51" t="s">
        <v>893</v>
      </c>
      <c r="D248" s="52" t="s">
        <v>949</v>
      </c>
      <c r="E248" s="65" t="s">
        <v>1186</v>
      </c>
    </row>
    <row r="249" spans="1:5" ht="13.8" x14ac:dyDescent="0.3">
      <c r="A249" s="49" t="s">
        <v>981</v>
      </c>
      <c r="B249" s="53" t="s">
        <v>802</v>
      </c>
      <c r="C249" s="51" t="s">
        <v>982</v>
      </c>
      <c r="D249" s="52" t="s">
        <v>949</v>
      </c>
      <c r="E249" s="65" t="s">
        <v>1186</v>
      </c>
    </row>
    <row r="250" spans="1:5" ht="13.8" x14ac:dyDescent="0.3">
      <c r="A250" s="49" t="s">
        <v>1197</v>
      </c>
      <c r="B250" s="53" t="s">
        <v>824</v>
      </c>
      <c r="C250" s="51" t="s">
        <v>1198</v>
      </c>
      <c r="D250" s="52" t="s">
        <v>949</v>
      </c>
      <c r="E250" s="65" t="s">
        <v>1186</v>
      </c>
    </row>
    <row r="251" spans="1:5" ht="13.8" x14ac:dyDescent="0.3">
      <c r="A251" s="49" t="s">
        <v>904</v>
      </c>
      <c r="B251" s="53" t="s">
        <v>824</v>
      </c>
      <c r="C251" s="49" t="s">
        <v>905</v>
      </c>
      <c r="D251" s="52" t="s">
        <v>949</v>
      </c>
      <c r="E251" s="65" t="s">
        <v>1186</v>
      </c>
    </row>
    <row r="252" spans="1:5" ht="13.8" x14ac:dyDescent="0.3">
      <c r="A252" s="49" t="s">
        <v>917</v>
      </c>
      <c r="B252" s="53" t="s">
        <v>918</v>
      </c>
      <c r="C252" s="49" t="s">
        <v>919</v>
      </c>
      <c r="D252" s="52" t="s">
        <v>949</v>
      </c>
      <c r="E252" s="65" t="s">
        <v>1186</v>
      </c>
    </row>
    <row r="253" spans="1:5" ht="13.8" x14ac:dyDescent="0.3">
      <c r="A253" s="49" t="s">
        <v>1034</v>
      </c>
      <c r="B253" s="53" t="s">
        <v>834</v>
      </c>
      <c r="C253" s="51" t="s">
        <v>1035</v>
      </c>
      <c r="D253" s="52" t="s">
        <v>949</v>
      </c>
      <c r="E253" s="65" t="s">
        <v>1186</v>
      </c>
    </row>
    <row r="254" spans="1:5" ht="13.8" x14ac:dyDescent="0.3">
      <c r="A254" s="49" t="s">
        <v>1199</v>
      </c>
      <c r="B254" s="53" t="s">
        <v>834</v>
      </c>
      <c r="C254" s="51" t="s">
        <v>1200</v>
      </c>
      <c r="D254" s="52" t="s">
        <v>949</v>
      </c>
      <c r="E254" s="65" t="s">
        <v>1186</v>
      </c>
    </row>
    <row r="255" spans="1:5" ht="13.8" x14ac:dyDescent="0.3">
      <c r="A255" s="49" t="s">
        <v>1201</v>
      </c>
      <c r="B255" s="53" t="s">
        <v>965</v>
      </c>
      <c r="C255" s="51" t="s">
        <v>1202</v>
      </c>
      <c r="D255" s="52" t="s">
        <v>949</v>
      </c>
      <c r="E255" s="65" t="s">
        <v>1203</v>
      </c>
    </row>
    <row r="256" spans="1:5" ht="13.8" x14ac:dyDescent="0.3">
      <c r="A256" s="49" t="s">
        <v>1204</v>
      </c>
      <c r="B256" s="53" t="s">
        <v>965</v>
      </c>
      <c r="C256" s="51" t="s">
        <v>1205</v>
      </c>
      <c r="D256" s="52" t="s">
        <v>949</v>
      </c>
      <c r="E256" s="65" t="s">
        <v>1203</v>
      </c>
    </row>
    <row r="257" spans="1:5" ht="13.8" x14ac:dyDescent="0.3">
      <c r="A257" s="49" t="s">
        <v>1206</v>
      </c>
      <c r="B257" s="53" t="s">
        <v>965</v>
      </c>
      <c r="C257" s="51" t="s">
        <v>1207</v>
      </c>
      <c r="D257" s="52" t="s">
        <v>949</v>
      </c>
      <c r="E257" s="65" t="s">
        <v>1203</v>
      </c>
    </row>
    <row r="258" spans="1:5" ht="13.8" x14ac:dyDescent="0.3">
      <c r="A258" s="49" t="s">
        <v>1208</v>
      </c>
      <c r="B258" s="53" t="s">
        <v>965</v>
      </c>
      <c r="C258" s="51" t="s">
        <v>1209</v>
      </c>
      <c r="D258" s="52" t="s">
        <v>949</v>
      </c>
      <c r="E258" s="65" t="s">
        <v>1203</v>
      </c>
    </row>
    <row r="259" spans="1:5" ht="13.8" x14ac:dyDescent="0.3">
      <c r="A259" s="49" t="s">
        <v>1210</v>
      </c>
      <c r="B259" s="53" t="s">
        <v>965</v>
      </c>
      <c r="C259" s="51" t="s">
        <v>1211</v>
      </c>
      <c r="D259" s="52" t="s">
        <v>949</v>
      </c>
      <c r="E259" s="65" t="s">
        <v>1203</v>
      </c>
    </row>
    <row r="260" spans="1:5" ht="13.8" x14ac:dyDescent="0.3">
      <c r="A260" s="49" t="s">
        <v>1212</v>
      </c>
      <c r="B260" s="53" t="s">
        <v>965</v>
      </c>
      <c r="C260" s="51" t="s">
        <v>1213</v>
      </c>
      <c r="D260" s="52" t="s">
        <v>949</v>
      </c>
      <c r="E260" s="65" t="s">
        <v>1203</v>
      </c>
    </row>
    <row r="261" spans="1:5" ht="13.8" x14ac:dyDescent="0.3">
      <c r="A261" s="49" t="s">
        <v>1214</v>
      </c>
      <c r="B261" s="53" t="s">
        <v>947</v>
      </c>
      <c r="C261" s="51" t="s">
        <v>1215</v>
      </c>
      <c r="D261" s="52" t="s">
        <v>949</v>
      </c>
      <c r="E261" s="65" t="s">
        <v>1203</v>
      </c>
    </row>
    <row r="262" spans="1:5" ht="13.8" x14ac:dyDescent="0.3">
      <c r="A262" s="49" t="s">
        <v>1216</v>
      </c>
      <c r="B262" s="53" t="s">
        <v>947</v>
      </c>
      <c r="C262" s="51" t="s">
        <v>1217</v>
      </c>
      <c r="D262" s="52" t="s">
        <v>949</v>
      </c>
      <c r="E262" s="65" t="s">
        <v>1203</v>
      </c>
    </row>
    <row r="263" spans="1:5" ht="13.8" x14ac:dyDescent="0.3">
      <c r="A263" s="49" t="s">
        <v>1218</v>
      </c>
      <c r="B263" s="53" t="s">
        <v>947</v>
      </c>
      <c r="C263" s="51" t="s">
        <v>1219</v>
      </c>
      <c r="D263" s="52" t="s">
        <v>949</v>
      </c>
      <c r="E263" s="65" t="s">
        <v>1203</v>
      </c>
    </row>
    <row r="264" spans="1:5" ht="13.8" x14ac:dyDescent="0.3">
      <c r="A264" s="49" t="s">
        <v>1220</v>
      </c>
      <c r="B264" s="53" t="s">
        <v>970</v>
      </c>
      <c r="C264" s="51" t="s">
        <v>1221</v>
      </c>
      <c r="D264" s="52" t="s">
        <v>949</v>
      </c>
      <c r="E264" s="65" t="s">
        <v>1203</v>
      </c>
    </row>
    <row r="265" spans="1:5" ht="13.8" x14ac:dyDescent="0.3">
      <c r="A265" s="49" t="s">
        <v>1222</v>
      </c>
      <c r="B265" s="53" t="s">
        <v>956</v>
      </c>
      <c r="C265" s="51" t="s">
        <v>1223</v>
      </c>
      <c r="D265" s="52" t="s">
        <v>949</v>
      </c>
      <c r="E265" s="65" t="s">
        <v>1203</v>
      </c>
    </row>
    <row r="266" spans="1:5" ht="41.4" x14ac:dyDescent="0.3">
      <c r="A266" s="49" t="s">
        <v>1224</v>
      </c>
      <c r="B266" s="53" t="s">
        <v>1225</v>
      </c>
      <c r="C266" s="51" t="s">
        <v>1226</v>
      </c>
      <c r="D266" s="52" t="s">
        <v>949</v>
      </c>
      <c r="E266" s="65" t="s">
        <v>1203</v>
      </c>
    </row>
    <row r="267" spans="1:5" ht="13.8" x14ac:dyDescent="0.3">
      <c r="A267" s="49" t="s">
        <v>1227</v>
      </c>
      <c r="B267" s="53" t="s">
        <v>824</v>
      </c>
      <c r="C267" s="51" t="s">
        <v>1228</v>
      </c>
      <c r="D267" s="52" t="s">
        <v>949</v>
      </c>
      <c r="E267" s="65" t="s">
        <v>1203</v>
      </c>
    </row>
    <row r="268" spans="1:5" ht="13.8" x14ac:dyDescent="0.3">
      <c r="A268" s="49" t="s">
        <v>1229</v>
      </c>
      <c r="B268" s="59" t="s">
        <v>852</v>
      </c>
      <c r="C268" s="51" t="s">
        <v>1230</v>
      </c>
      <c r="D268" s="52" t="s">
        <v>949</v>
      </c>
      <c r="E268" s="65" t="s">
        <v>1231</v>
      </c>
    </row>
    <row r="269" spans="1:5" ht="13.8" x14ac:dyDescent="0.3">
      <c r="A269" s="49" t="s">
        <v>1232</v>
      </c>
      <c r="B269" s="53" t="s">
        <v>962</v>
      </c>
      <c r="C269" s="51" t="s">
        <v>1233</v>
      </c>
      <c r="D269" s="52" t="s">
        <v>949</v>
      </c>
      <c r="E269" s="65" t="s">
        <v>1231</v>
      </c>
    </row>
    <row r="270" spans="1:5" ht="13.8" x14ac:dyDescent="0.3">
      <c r="A270" s="49" t="s">
        <v>1234</v>
      </c>
      <c r="B270" s="53" t="s">
        <v>962</v>
      </c>
      <c r="C270" s="51" t="s">
        <v>1235</v>
      </c>
      <c r="D270" s="52" t="s">
        <v>949</v>
      </c>
      <c r="E270" s="65" t="s">
        <v>1231</v>
      </c>
    </row>
    <row r="271" spans="1:5" ht="13.8" x14ac:dyDescent="0.3">
      <c r="A271" s="49" t="s">
        <v>1236</v>
      </c>
      <c r="B271" s="53" t="s">
        <v>965</v>
      </c>
      <c r="C271" s="51" t="s">
        <v>1237</v>
      </c>
      <c r="D271" s="52" t="s">
        <v>949</v>
      </c>
      <c r="E271" s="65" t="s">
        <v>1231</v>
      </c>
    </row>
    <row r="272" spans="1:5" ht="13.8" x14ac:dyDescent="0.3">
      <c r="A272" s="49" t="s">
        <v>1238</v>
      </c>
      <c r="B272" s="53" t="s">
        <v>965</v>
      </c>
      <c r="C272" s="51" t="s">
        <v>1239</v>
      </c>
      <c r="D272" s="52" t="s">
        <v>949</v>
      </c>
      <c r="E272" s="65" t="s">
        <v>1231</v>
      </c>
    </row>
    <row r="273" spans="1:24" ht="13.8" x14ac:dyDescent="0.3">
      <c r="A273" s="49" t="s">
        <v>1240</v>
      </c>
      <c r="B273" s="53" t="s">
        <v>965</v>
      </c>
      <c r="C273" s="51" t="s">
        <v>1241</v>
      </c>
      <c r="D273" s="52" t="s">
        <v>949</v>
      </c>
      <c r="E273" s="65" t="s">
        <v>1231</v>
      </c>
    </row>
    <row r="274" spans="1:24" ht="13.8" x14ac:dyDescent="0.3">
      <c r="A274" s="49" t="s">
        <v>1242</v>
      </c>
      <c r="B274" s="53" t="s">
        <v>970</v>
      </c>
      <c r="C274" s="51" t="s">
        <v>1243</v>
      </c>
      <c r="D274" s="52" t="s">
        <v>949</v>
      </c>
      <c r="E274" s="65" t="s">
        <v>1231</v>
      </c>
    </row>
    <row r="275" spans="1:24" ht="13.8" x14ac:dyDescent="0.3">
      <c r="A275" s="49" t="s">
        <v>935</v>
      </c>
      <c r="B275" s="53" t="s">
        <v>956</v>
      </c>
      <c r="C275" s="51" t="s">
        <v>1244</v>
      </c>
      <c r="D275" s="52" t="s">
        <v>949</v>
      </c>
      <c r="E275" s="65" t="s">
        <v>1231</v>
      </c>
    </row>
    <row r="276" spans="1:24" ht="13.8" x14ac:dyDescent="0.3">
      <c r="A276" s="49" t="s">
        <v>1245</v>
      </c>
      <c r="B276" s="53" t="s">
        <v>956</v>
      </c>
      <c r="C276" s="51" t="s">
        <v>1246</v>
      </c>
      <c r="D276" s="52" t="s">
        <v>949</v>
      </c>
      <c r="E276" s="65" t="s">
        <v>1231</v>
      </c>
    </row>
    <row r="277" spans="1:24" ht="13.8" x14ac:dyDescent="0.3">
      <c r="A277" s="49" t="s">
        <v>1247</v>
      </c>
      <c r="B277" s="53" t="s">
        <v>956</v>
      </c>
      <c r="C277" s="51" t="s">
        <v>1248</v>
      </c>
      <c r="D277" s="52" t="s">
        <v>949</v>
      </c>
      <c r="E277" s="65" t="s">
        <v>1231</v>
      </c>
    </row>
    <row r="278" spans="1:24" ht="13.8" x14ac:dyDescent="0.3">
      <c r="A278" s="49" t="s">
        <v>1249</v>
      </c>
      <c r="B278" s="53" t="s">
        <v>956</v>
      </c>
      <c r="C278" s="51" t="s">
        <v>1250</v>
      </c>
      <c r="D278" s="52" t="s">
        <v>949</v>
      </c>
      <c r="E278" s="65" t="s">
        <v>1231</v>
      </c>
    </row>
    <row r="279" spans="1:24" ht="13.8" x14ac:dyDescent="0.3">
      <c r="A279" s="49" t="s">
        <v>1251</v>
      </c>
      <c r="B279" s="53" t="s">
        <v>956</v>
      </c>
      <c r="C279" s="51" t="s">
        <v>1252</v>
      </c>
      <c r="D279" s="52" t="s">
        <v>949</v>
      </c>
      <c r="E279" s="65" t="s">
        <v>1231</v>
      </c>
    </row>
    <row r="280" spans="1:24" ht="13.8" x14ac:dyDescent="0.3">
      <c r="A280" s="49" t="s">
        <v>1253</v>
      </c>
      <c r="B280" s="53" t="s">
        <v>956</v>
      </c>
      <c r="C280" s="51" t="s">
        <v>1254</v>
      </c>
      <c r="D280" s="52" t="s">
        <v>949</v>
      </c>
      <c r="E280" s="65" t="s">
        <v>1231</v>
      </c>
    </row>
    <row r="281" spans="1:24" ht="13.8" x14ac:dyDescent="0.3">
      <c r="A281" s="49" t="s">
        <v>1255</v>
      </c>
      <c r="B281" s="59" t="s">
        <v>852</v>
      </c>
      <c r="C281" s="51" t="s">
        <v>1256</v>
      </c>
      <c r="D281" s="52" t="s">
        <v>949</v>
      </c>
      <c r="E281" s="65" t="s">
        <v>1231</v>
      </c>
    </row>
    <row r="282" spans="1:24" ht="13.8" x14ac:dyDescent="0.3">
      <c r="A282" s="49" t="s">
        <v>1257</v>
      </c>
      <c r="B282" s="59" t="s">
        <v>852</v>
      </c>
      <c r="C282" s="51" t="s">
        <v>1258</v>
      </c>
      <c r="D282" s="52" t="s">
        <v>949</v>
      </c>
      <c r="E282" s="65" t="s">
        <v>1231</v>
      </c>
    </row>
    <row r="283" spans="1:24" ht="13.8" x14ac:dyDescent="0.3">
      <c r="A283" s="49" t="s">
        <v>1259</v>
      </c>
      <c r="B283" s="59" t="s">
        <v>852</v>
      </c>
      <c r="C283" s="51" t="s">
        <v>1260</v>
      </c>
      <c r="D283" s="52" t="s">
        <v>949</v>
      </c>
      <c r="E283" s="65" t="s">
        <v>1231</v>
      </c>
    </row>
    <row r="284" spans="1:24" ht="13.8" x14ac:dyDescent="0.3">
      <c r="A284" s="49" t="s">
        <v>1114</v>
      </c>
      <c r="B284" s="59" t="s">
        <v>852</v>
      </c>
      <c r="C284" s="51" t="s">
        <v>1115</v>
      </c>
      <c r="D284" s="52" t="s">
        <v>949</v>
      </c>
      <c r="E284" s="65" t="s">
        <v>1231</v>
      </c>
    </row>
    <row r="285" spans="1:24" ht="27.6" x14ac:dyDescent="0.3">
      <c r="A285" s="49" t="s">
        <v>799</v>
      </c>
      <c r="B285" s="50" t="s">
        <v>796</v>
      </c>
      <c r="C285" s="51" t="s">
        <v>800</v>
      </c>
      <c r="D285" s="52" t="s">
        <v>949</v>
      </c>
      <c r="E285" s="65" t="s">
        <v>1231</v>
      </c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</row>
    <row r="286" spans="1:24" ht="13.8" x14ac:dyDescent="0.3">
      <c r="A286" s="49" t="s">
        <v>1261</v>
      </c>
      <c r="B286" s="53" t="s">
        <v>1262</v>
      </c>
      <c r="C286" s="51" t="s">
        <v>1263</v>
      </c>
      <c r="D286" s="52" t="s">
        <v>949</v>
      </c>
      <c r="E286" s="65" t="s">
        <v>1231</v>
      </c>
    </row>
    <row r="287" spans="1:24" ht="13.8" x14ac:dyDescent="0.3">
      <c r="A287" s="49" t="s">
        <v>1264</v>
      </c>
      <c r="B287" s="53" t="s">
        <v>1265</v>
      </c>
      <c r="C287" s="51" t="s">
        <v>1266</v>
      </c>
      <c r="D287" s="52" t="s">
        <v>949</v>
      </c>
      <c r="E287" s="65" t="s">
        <v>1231</v>
      </c>
    </row>
    <row r="288" spans="1:24" ht="13.8" x14ac:dyDescent="0.3">
      <c r="A288" s="49" t="s">
        <v>1267</v>
      </c>
      <c r="B288" s="53" t="s">
        <v>1268</v>
      </c>
      <c r="C288" s="51" t="s">
        <v>1269</v>
      </c>
      <c r="D288" s="52" t="s">
        <v>949</v>
      </c>
      <c r="E288" s="65" t="s">
        <v>1231</v>
      </c>
    </row>
    <row r="289" spans="1:5" ht="13.8" x14ac:dyDescent="0.3">
      <c r="A289" s="49" t="s">
        <v>1270</v>
      </c>
      <c r="B289" s="53" t="s">
        <v>1271</v>
      </c>
      <c r="C289" s="51" t="s">
        <v>1272</v>
      </c>
      <c r="D289" s="52" t="s">
        <v>949</v>
      </c>
      <c r="E289" s="65" t="s">
        <v>1231</v>
      </c>
    </row>
    <row r="290" spans="1:5" ht="13.8" x14ac:dyDescent="0.3">
      <c r="A290" s="49" t="s">
        <v>1273</v>
      </c>
      <c r="B290" s="53" t="s">
        <v>1271</v>
      </c>
      <c r="C290" s="51" t="s">
        <v>1274</v>
      </c>
      <c r="D290" s="52" t="s">
        <v>949</v>
      </c>
      <c r="E290" s="65" t="s">
        <v>1231</v>
      </c>
    </row>
    <row r="291" spans="1:5" ht="13.8" x14ac:dyDescent="0.3">
      <c r="A291" s="49" t="s">
        <v>1275</v>
      </c>
      <c r="B291" s="53" t="s">
        <v>1271</v>
      </c>
      <c r="C291" s="51" t="s">
        <v>1276</v>
      </c>
      <c r="D291" s="52" t="s">
        <v>949</v>
      </c>
      <c r="E291" s="65" t="s">
        <v>1231</v>
      </c>
    </row>
    <row r="292" spans="1:5" ht="13.8" x14ac:dyDescent="0.3">
      <c r="A292" s="49" t="s">
        <v>1277</v>
      </c>
      <c r="B292" s="53" t="s">
        <v>1271</v>
      </c>
      <c r="C292" s="51" t="s">
        <v>1278</v>
      </c>
      <c r="D292" s="52" t="s">
        <v>949</v>
      </c>
      <c r="E292" s="65" t="s">
        <v>1231</v>
      </c>
    </row>
    <row r="293" spans="1:5" ht="13.8" x14ac:dyDescent="0.3">
      <c r="A293" s="49" t="s">
        <v>1279</v>
      </c>
      <c r="B293" s="53" t="s">
        <v>1280</v>
      </c>
      <c r="C293" s="51" t="s">
        <v>1281</v>
      </c>
      <c r="D293" s="52" t="s">
        <v>949</v>
      </c>
      <c r="E293" s="65" t="s">
        <v>1231</v>
      </c>
    </row>
    <row r="294" spans="1:5" ht="13.8" x14ac:dyDescent="0.3">
      <c r="A294" s="49" t="s">
        <v>1282</v>
      </c>
      <c r="B294" s="53" t="s">
        <v>1280</v>
      </c>
      <c r="C294" s="51" t="s">
        <v>1283</v>
      </c>
      <c r="D294" s="52" t="s">
        <v>949</v>
      </c>
      <c r="E294" s="65" t="s">
        <v>1231</v>
      </c>
    </row>
    <row r="295" spans="1:5" ht="13.8" x14ac:dyDescent="0.3">
      <c r="A295" s="49" t="s">
        <v>1176</v>
      </c>
      <c r="B295" s="53" t="s">
        <v>802</v>
      </c>
      <c r="C295" s="51" t="s">
        <v>1177</v>
      </c>
      <c r="D295" s="52" t="s">
        <v>949</v>
      </c>
      <c r="E295" s="65" t="s">
        <v>1231</v>
      </c>
    </row>
    <row r="296" spans="1:5" ht="13.8" x14ac:dyDescent="0.3">
      <c r="A296" s="49" t="s">
        <v>891</v>
      </c>
      <c r="B296" s="53" t="s">
        <v>802</v>
      </c>
      <c r="C296" s="51" t="s">
        <v>803</v>
      </c>
      <c r="D296" s="52" t="s">
        <v>949</v>
      </c>
      <c r="E296" s="65" t="s">
        <v>1231</v>
      </c>
    </row>
    <row r="297" spans="1:5" ht="13.8" x14ac:dyDescent="0.3">
      <c r="A297" s="49" t="s">
        <v>904</v>
      </c>
      <c r="B297" s="53" t="s">
        <v>824</v>
      </c>
      <c r="C297" s="51" t="s">
        <v>905</v>
      </c>
      <c r="D297" s="52" t="s">
        <v>949</v>
      </c>
      <c r="E297" s="65" t="s">
        <v>1231</v>
      </c>
    </row>
    <row r="298" spans="1:5" ht="13.8" x14ac:dyDescent="0.3">
      <c r="A298" s="49" t="s">
        <v>1284</v>
      </c>
      <c r="B298" s="53" t="s">
        <v>826</v>
      </c>
      <c r="C298" s="51" t="s">
        <v>1285</v>
      </c>
      <c r="D298" s="52" t="s">
        <v>949</v>
      </c>
      <c r="E298" s="65" t="s">
        <v>1231</v>
      </c>
    </row>
    <row r="299" spans="1:5" ht="13.8" x14ac:dyDescent="0.3">
      <c r="A299" s="49" t="s">
        <v>827</v>
      </c>
      <c r="B299" s="53" t="s">
        <v>828</v>
      </c>
      <c r="C299" s="51" t="s">
        <v>829</v>
      </c>
      <c r="D299" s="52" t="s">
        <v>949</v>
      </c>
      <c r="E299" s="65" t="s">
        <v>1231</v>
      </c>
    </row>
    <row r="300" spans="1:5" ht="13.8" x14ac:dyDescent="0.3">
      <c r="A300" s="49" t="s">
        <v>1286</v>
      </c>
      <c r="B300" s="53" t="s">
        <v>1287</v>
      </c>
      <c r="C300" s="51" t="s">
        <v>1288</v>
      </c>
      <c r="D300" s="52" t="s">
        <v>949</v>
      </c>
      <c r="E300" s="65" t="s">
        <v>1289</v>
      </c>
    </row>
    <row r="301" spans="1:5" ht="13.8" x14ac:dyDescent="0.3">
      <c r="A301" s="49" t="s">
        <v>896</v>
      </c>
      <c r="B301" s="53" t="s">
        <v>811</v>
      </c>
      <c r="C301" s="51" t="s">
        <v>897</v>
      </c>
      <c r="D301" s="52" t="s">
        <v>949</v>
      </c>
      <c r="E301" s="65" t="s">
        <v>1289</v>
      </c>
    </row>
    <row r="302" spans="1:5" ht="13.8" x14ac:dyDescent="0.3">
      <c r="A302" s="49" t="s">
        <v>1290</v>
      </c>
      <c r="B302" s="53" t="s">
        <v>965</v>
      </c>
      <c r="C302" s="51" t="s">
        <v>1291</v>
      </c>
      <c r="D302" s="52" t="s">
        <v>949</v>
      </c>
      <c r="E302" s="65" t="s">
        <v>1289</v>
      </c>
    </row>
    <row r="303" spans="1:5" ht="13.8" x14ac:dyDescent="0.3">
      <c r="A303" s="49" t="s">
        <v>1292</v>
      </c>
      <c r="B303" s="59" t="s">
        <v>852</v>
      </c>
      <c r="C303" s="51" t="s">
        <v>1293</v>
      </c>
      <c r="D303" s="52" t="s">
        <v>949</v>
      </c>
      <c r="E303" s="65" t="s">
        <v>1289</v>
      </c>
    </row>
    <row r="304" spans="1:5" ht="13.8" x14ac:dyDescent="0.3">
      <c r="A304" s="49" t="s">
        <v>1294</v>
      </c>
      <c r="B304" s="53" t="s">
        <v>1087</v>
      </c>
      <c r="C304" s="51" t="s">
        <v>1295</v>
      </c>
      <c r="D304" s="52" t="s">
        <v>949</v>
      </c>
      <c r="E304" s="65" t="s">
        <v>1289</v>
      </c>
    </row>
    <row r="305" spans="1:24" ht="27.6" x14ac:dyDescent="0.3">
      <c r="A305" s="49" t="s">
        <v>1296</v>
      </c>
      <c r="B305" s="53" t="s">
        <v>1297</v>
      </c>
      <c r="C305" s="51" t="s">
        <v>1298</v>
      </c>
      <c r="D305" s="52" t="s">
        <v>949</v>
      </c>
      <c r="E305" s="65" t="s">
        <v>1299</v>
      </c>
    </row>
    <row r="306" spans="1:24" ht="13.8" x14ac:dyDescent="0.3">
      <c r="A306" s="49" t="s">
        <v>1300</v>
      </c>
      <c r="B306" s="50" t="s">
        <v>962</v>
      </c>
      <c r="C306" s="51" t="s">
        <v>1301</v>
      </c>
      <c r="D306" s="52" t="s">
        <v>949</v>
      </c>
      <c r="E306" s="65" t="s">
        <v>1299</v>
      </c>
    </row>
    <row r="307" spans="1:24" ht="41.4" x14ac:dyDescent="0.3">
      <c r="A307" s="49" t="s">
        <v>1302</v>
      </c>
      <c r="B307" s="53" t="s">
        <v>1534</v>
      </c>
      <c r="C307" s="51" t="s">
        <v>1303</v>
      </c>
      <c r="D307" s="52" t="s">
        <v>949</v>
      </c>
      <c r="E307" s="65" t="s">
        <v>1299</v>
      </c>
    </row>
    <row r="308" spans="1:24" ht="13.8" x14ac:dyDescent="0.3">
      <c r="A308" s="49" t="s">
        <v>1304</v>
      </c>
      <c r="B308" s="53" t="s">
        <v>970</v>
      </c>
      <c r="C308" s="51" t="s">
        <v>1305</v>
      </c>
      <c r="D308" s="52" t="s">
        <v>949</v>
      </c>
      <c r="E308" s="65" t="s">
        <v>1299</v>
      </c>
    </row>
    <row r="309" spans="1:24" ht="13.8" x14ac:dyDescent="0.3">
      <c r="A309" s="49" t="s">
        <v>1306</v>
      </c>
      <c r="B309" s="59" t="s">
        <v>852</v>
      </c>
      <c r="C309" s="51" t="s">
        <v>1307</v>
      </c>
      <c r="D309" s="52" t="s">
        <v>949</v>
      </c>
      <c r="E309" s="65" t="s">
        <v>1299</v>
      </c>
    </row>
    <row r="310" spans="1:24" ht="13.8" x14ac:dyDescent="0.3">
      <c r="A310" s="49" t="s">
        <v>1308</v>
      </c>
      <c r="B310" s="53" t="s">
        <v>965</v>
      </c>
      <c r="C310" s="51" t="s">
        <v>1309</v>
      </c>
      <c r="D310" s="52" t="s">
        <v>949</v>
      </c>
      <c r="E310" s="65" t="s">
        <v>1299</v>
      </c>
    </row>
    <row r="311" spans="1:24" ht="13.8" x14ac:dyDescent="0.3">
      <c r="A311" s="49" t="s">
        <v>1135</v>
      </c>
      <c r="B311" s="53" t="s">
        <v>965</v>
      </c>
      <c r="C311" s="51" t="s">
        <v>1136</v>
      </c>
      <c r="D311" s="52" t="s">
        <v>949</v>
      </c>
      <c r="E311" s="65" t="s">
        <v>1299</v>
      </c>
    </row>
    <row r="312" spans="1:24" ht="13.8" x14ac:dyDescent="0.3">
      <c r="A312" s="51" t="s">
        <v>1310</v>
      </c>
      <c r="B312" s="50" t="s">
        <v>956</v>
      </c>
      <c r="C312" s="51" t="s">
        <v>1311</v>
      </c>
      <c r="D312" s="52" t="s">
        <v>949</v>
      </c>
      <c r="E312" s="65" t="s">
        <v>1299</v>
      </c>
    </row>
    <row r="313" spans="1:24" ht="13.8" x14ac:dyDescent="0.3">
      <c r="A313" s="51" t="s">
        <v>935</v>
      </c>
      <c r="B313" s="50" t="s">
        <v>956</v>
      </c>
      <c r="C313" s="51" t="s">
        <v>936</v>
      </c>
      <c r="D313" s="52" t="s">
        <v>949</v>
      </c>
      <c r="E313" s="65" t="s">
        <v>1299</v>
      </c>
    </row>
    <row r="314" spans="1:24" ht="27.6" x14ac:dyDescent="0.3">
      <c r="A314" s="49" t="s">
        <v>1312</v>
      </c>
      <c r="B314" s="53" t="s">
        <v>1313</v>
      </c>
      <c r="C314" s="51" t="s">
        <v>1314</v>
      </c>
      <c r="D314" s="52" t="s">
        <v>949</v>
      </c>
      <c r="E314" s="65" t="s">
        <v>1315</v>
      </c>
    </row>
    <row r="315" spans="1:24" ht="27.6" x14ac:dyDescent="0.3">
      <c r="A315" s="49" t="s">
        <v>1316</v>
      </c>
      <c r="B315" s="53" t="s">
        <v>1317</v>
      </c>
      <c r="C315" s="51" t="s">
        <v>1318</v>
      </c>
      <c r="D315" s="52" t="s">
        <v>949</v>
      </c>
      <c r="E315" s="65" t="s">
        <v>1319</v>
      </c>
    </row>
    <row r="316" spans="1:24" ht="27.6" x14ac:dyDescent="0.3">
      <c r="A316" s="49" t="s">
        <v>1320</v>
      </c>
      <c r="B316" s="53" t="s">
        <v>1321</v>
      </c>
      <c r="C316" s="51" t="s">
        <v>1322</v>
      </c>
      <c r="D316" s="52" t="s">
        <v>1323</v>
      </c>
      <c r="E316" s="52" t="s">
        <v>1323</v>
      </c>
    </row>
    <row r="317" spans="1:24" ht="13.8" x14ac:dyDescent="0.3">
      <c r="A317" s="49" t="s">
        <v>924</v>
      </c>
      <c r="B317" s="59" t="s">
        <v>852</v>
      </c>
      <c r="C317" s="51" t="s">
        <v>925</v>
      </c>
      <c r="D317" s="52" t="s">
        <v>1323</v>
      </c>
      <c r="E317" s="52" t="s">
        <v>1323</v>
      </c>
    </row>
    <row r="318" spans="1:24" ht="27.6" x14ac:dyDescent="0.3">
      <c r="A318" s="49" t="s">
        <v>799</v>
      </c>
      <c r="B318" s="50" t="s">
        <v>1023</v>
      </c>
      <c r="C318" s="51" t="s">
        <v>800</v>
      </c>
      <c r="D318" s="52" t="s">
        <v>1323</v>
      </c>
      <c r="E318" s="52" t="s">
        <v>1323</v>
      </c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</row>
    <row r="319" spans="1:24" ht="13.8" x14ac:dyDescent="0.3">
      <c r="A319" s="49" t="s">
        <v>1174</v>
      </c>
      <c r="B319" s="59" t="s">
        <v>852</v>
      </c>
      <c r="C319" s="51" t="s">
        <v>1175</v>
      </c>
      <c r="D319" s="52" t="s">
        <v>1323</v>
      </c>
      <c r="E319" s="52" t="s">
        <v>1323</v>
      </c>
    </row>
    <row r="320" spans="1:24" ht="13.8" x14ac:dyDescent="0.3">
      <c r="A320" s="49" t="s">
        <v>1324</v>
      </c>
      <c r="B320" s="61" t="s">
        <v>1325</v>
      </c>
      <c r="C320" s="51" t="s">
        <v>1326</v>
      </c>
      <c r="D320" s="52" t="s">
        <v>1323</v>
      </c>
      <c r="E320" s="52" t="s">
        <v>1323</v>
      </c>
    </row>
    <row r="321" spans="1:5" ht="13.8" x14ac:dyDescent="0.3">
      <c r="A321" s="49" t="s">
        <v>1327</v>
      </c>
      <c r="B321" s="59" t="s">
        <v>852</v>
      </c>
      <c r="C321" s="51" t="s">
        <v>1328</v>
      </c>
      <c r="D321" s="52" t="s">
        <v>1323</v>
      </c>
      <c r="E321" s="52" t="s">
        <v>1323</v>
      </c>
    </row>
    <row r="322" spans="1:5" ht="13.8" x14ac:dyDescent="0.3">
      <c r="A322" s="49" t="s">
        <v>1329</v>
      </c>
      <c r="B322" s="59" t="s">
        <v>852</v>
      </c>
      <c r="C322" s="51" t="s">
        <v>1330</v>
      </c>
      <c r="D322" s="52" t="s">
        <v>1323</v>
      </c>
      <c r="E322" s="52" t="s">
        <v>1323</v>
      </c>
    </row>
    <row r="323" spans="1:5" ht="13.8" x14ac:dyDescent="0.3">
      <c r="A323" s="49" t="s">
        <v>1331</v>
      </c>
      <c r="B323" s="59" t="s">
        <v>852</v>
      </c>
      <c r="C323" s="51" t="s">
        <v>1332</v>
      </c>
      <c r="D323" s="52" t="s">
        <v>1323</v>
      </c>
      <c r="E323" s="52" t="s">
        <v>1323</v>
      </c>
    </row>
    <row r="324" spans="1:5" ht="13.8" x14ac:dyDescent="0.3">
      <c r="A324" s="49" t="s">
        <v>1333</v>
      </c>
      <c r="B324" s="59" t="s">
        <v>852</v>
      </c>
      <c r="C324" s="51" t="s">
        <v>1334</v>
      </c>
      <c r="D324" s="52" t="s">
        <v>1323</v>
      </c>
      <c r="E324" s="52" t="s">
        <v>1323</v>
      </c>
    </row>
    <row r="325" spans="1:5" ht="13.8" x14ac:dyDescent="0.3">
      <c r="A325" s="49" t="s">
        <v>1335</v>
      </c>
      <c r="B325" s="53" t="s">
        <v>1336</v>
      </c>
      <c r="C325" s="51" t="s">
        <v>1337</v>
      </c>
      <c r="D325" s="52" t="s">
        <v>1323</v>
      </c>
      <c r="E325" s="52" t="s">
        <v>1323</v>
      </c>
    </row>
    <row r="326" spans="1:5" ht="13.8" x14ac:dyDescent="0.3">
      <c r="A326" s="49" t="s">
        <v>1338</v>
      </c>
      <c r="B326" s="53" t="s">
        <v>1336</v>
      </c>
      <c r="C326" s="51" t="s">
        <v>1339</v>
      </c>
      <c r="D326" s="52" t="s">
        <v>1323</v>
      </c>
      <c r="E326" s="52" t="s">
        <v>1323</v>
      </c>
    </row>
    <row r="327" spans="1:5" ht="13.8" x14ac:dyDescent="0.3">
      <c r="A327" s="49" t="s">
        <v>1331</v>
      </c>
      <c r="B327" s="59" t="s">
        <v>852</v>
      </c>
      <c r="C327" s="51" t="s">
        <v>1332</v>
      </c>
      <c r="D327" s="52" t="s">
        <v>1323</v>
      </c>
      <c r="E327" s="52" t="s">
        <v>1323</v>
      </c>
    </row>
    <row r="328" spans="1:5" ht="13.8" x14ac:dyDescent="0.3">
      <c r="A328" s="49" t="s">
        <v>1340</v>
      </c>
      <c r="B328" s="59" t="s">
        <v>852</v>
      </c>
      <c r="C328" s="51" t="s">
        <v>1341</v>
      </c>
      <c r="D328" s="52" t="s">
        <v>1323</v>
      </c>
      <c r="E328" s="52" t="s">
        <v>1323</v>
      </c>
    </row>
    <row r="329" spans="1:5" ht="13.8" x14ac:dyDescent="0.3">
      <c r="A329" s="49" t="s">
        <v>1342</v>
      </c>
      <c r="B329" s="53" t="s">
        <v>1343</v>
      </c>
      <c r="C329" s="51" t="s">
        <v>1344</v>
      </c>
      <c r="D329" s="52" t="s">
        <v>1323</v>
      </c>
      <c r="E329" s="52" t="s">
        <v>1323</v>
      </c>
    </row>
    <row r="330" spans="1:5" ht="13.8" x14ac:dyDescent="0.3">
      <c r="A330" s="49" t="s">
        <v>795</v>
      </c>
      <c r="B330" s="59" t="s">
        <v>852</v>
      </c>
      <c r="C330" s="51" t="s">
        <v>797</v>
      </c>
      <c r="D330" s="52" t="s">
        <v>1323</v>
      </c>
      <c r="E330" s="52" t="s">
        <v>1323</v>
      </c>
    </row>
    <row r="331" spans="1:5" ht="13.8" x14ac:dyDescent="0.3">
      <c r="A331" s="49" t="s">
        <v>1345</v>
      </c>
      <c r="B331" s="59" t="s">
        <v>852</v>
      </c>
      <c r="C331" s="51" t="s">
        <v>1346</v>
      </c>
      <c r="D331" s="52" t="s">
        <v>1323</v>
      </c>
      <c r="E331" s="52" t="s">
        <v>1323</v>
      </c>
    </row>
    <row r="332" spans="1:5" ht="13.8" x14ac:dyDescent="0.3">
      <c r="A332" s="49" t="s">
        <v>1347</v>
      </c>
      <c r="B332" s="59" t="s">
        <v>852</v>
      </c>
      <c r="C332" s="51" t="s">
        <v>1348</v>
      </c>
      <c r="D332" s="52" t="s">
        <v>1323</v>
      </c>
      <c r="E332" s="52" t="s">
        <v>1323</v>
      </c>
    </row>
    <row r="333" spans="1:5" ht="13.8" x14ac:dyDescent="0.3">
      <c r="A333" s="49" t="s">
        <v>1349</v>
      </c>
      <c r="B333" s="59" t="s">
        <v>852</v>
      </c>
      <c r="C333" s="51" t="s">
        <v>1350</v>
      </c>
      <c r="D333" s="52" t="s">
        <v>1323</v>
      </c>
      <c r="E333" s="52" t="s">
        <v>1323</v>
      </c>
    </row>
    <row r="334" spans="1:5" ht="13.8" x14ac:dyDescent="0.3">
      <c r="A334" s="49" t="s">
        <v>1351</v>
      </c>
      <c r="B334" s="59" t="s">
        <v>852</v>
      </c>
      <c r="C334" s="51" t="s">
        <v>1352</v>
      </c>
      <c r="D334" s="52" t="s">
        <v>1323</v>
      </c>
      <c r="E334" s="52" t="s">
        <v>1323</v>
      </c>
    </row>
    <row r="335" spans="1:5" ht="13.8" x14ac:dyDescent="0.3">
      <c r="A335" s="49" t="s">
        <v>1229</v>
      </c>
      <c r="B335" s="59" t="s">
        <v>852</v>
      </c>
      <c r="C335" s="51" t="s">
        <v>1230</v>
      </c>
      <c r="D335" s="52" t="s">
        <v>1323</v>
      </c>
      <c r="E335" s="52" t="s">
        <v>1323</v>
      </c>
    </row>
    <row r="336" spans="1:5" ht="13.8" x14ac:dyDescent="0.3">
      <c r="A336" s="49" t="s">
        <v>1259</v>
      </c>
      <c r="B336" s="59" t="s">
        <v>852</v>
      </c>
      <c r="C336" s="51" t="s">
        <v>1260</v>
      </c>
      <c r="D336" s="52" t="s">
        <v>1323</v>
      </c>
      <c r="E336" s="52" t="s">
        <v>1323</v>
      </c>
    </row>
    <row r="337" spans="1:5" ht="13.8" x14ac:dyDescent="0.3">
      <c r="A337" s="49" t="s">
        <v>1114</v>
      </c>
      <c r="B337" s="59" t="s">
        <v>852</v>
      </c>
      <c r="C337" s="51" t="s">
        <v>1115</v>
      </c>
      <c r="D337" s="52" t="s">
        <v>1323</v>
      </c>
      <c r="E337" s="52" t="s">
        <v>1323</v>
      </c>
    </row>
    <row r="338" spans="1:5" ht="13.8" x14ac:dyDescent="0.3">
      <c r="A338" s="49" t="s">
        <v>1353</v>
      </c>
      <c r="B338" s="59" t="s">
        <v>852</v>
      </c>
      <c r="C338" s="51" t="s">
        <v>1354</v>
      </c>
      <c r="D338" s="52" t="s">
        <v>1323</v>
      </c>
      <c r="E338" s="52" t="s">
        <v>1323</v>
      </c>
    </row>
    <row r="339" spans="1:5" ht="13.8" x14ac:dyDescent="0.3">
      <c r="A339" s="49" t="s">
        <v>1051</v>
      </c>
      <c r="B339" s="59" t="s">
        <v>852</v>
      </c>
      <c r="C339" s="51" t="s">
        <v>1052</v>
      </c>
      <c r="D339" s="52" t="s">
        <v>1323</v>
      </c>
      <c r="E339" s="52" t="s">
        <v>1323</v>
      </c>
    </row>
    <row r="340" spans="1:5" ht="13.8" x14ac:dyDescent="0.3">
      <c r="A340" s="49" t="s">
        <v>1355</v>
      </c>
      <c r="B340" s="59" t="s">
        <v>852</v>
      </c>
      <c r="C340" s="51" t="s">
        <v>1356</v>
      </c>
      <c r="D340" s="52" t="s">
        <v>1323</v>
      </c>
      <c r="E340" s="52" t="s">
        <v>1323</v>
      </c>
    </row>
    <row r="341" spans="1:5" ht="13.8" x14ac:dyDescent="0.3">
      <c r="A341" s="49" t="s">
        <v>1306</v>
      </c>
      <c r="B341" s="59" t="s">
        <v>852</v>
      </c>
      <c r="C341" s="51" t="s">
        <v>1307</v>
      </c>
      <c r="D341" s="52" t="s">
        <v>1323</v>
      </c>
      <c r="E341" s="52" t="s">
        <v>1323</v>
      </c>
    </row>
    <row r="342" spans="1:5" ht="13.8" x14ac:dyDescent="0.3">
      <c r="A342" s="49" t="s">
        <v>1292</v>
      </c>
      <c r="B342" s="59" t="s">
        <v>852</v>
      </c>
      <c r="C342" s="51" t="s">
        <v>1293</v>
      </c>
      <c r="D342" s="52" t="s">
        <v>1323</v>
      </c>
      <c r="E342" s="52" t="s">
        <v>1323</v>
      </c>
    </row>
    <row r="343" spans="1:5" ht="13.8" x14ac:dyDescent="0.3">
      <c r="A343" s="49" t="s">
        <v>1359</v>
      </c>
      <c r="B343" s="59" t="s">
        <v>852</v>
      </c>
      <c r="C343" s="51" t="s">
        <v>1360</v>
      </c>
      <c r="D343" s="52" t="s">
        <v>1323</v>
      </c>
      <c r="E343" s="52" t="s">
        <v>1323</v>
      </c>
    </row>
    <row r="344" spans="1:5" ht="13.8" x14ac:dyDescent="0.3">
      <c r="A344" s="49" t="s">
        <v>1361</v>
      </c>
      <c r="B344" s="53" t="s">
        <v>1362</v>
      </c>
      <c r="C344" s="51" t="s">
        <v>1363</v>
      </c>
      <c r="D344" s="52" t="s">
        <v>1323</v>
      </c>
      <c r="E344" s="52" t="s">
        <v>1323</v>
      </c>
    </row>
    <row r="345" spans="1:5" ht="13.8" x14ac:dyDescent="0.3">
      <c r="A345" s="49" t="s">
        <v>1364</v>
      </c>
      <c r="B345" s="53" t="s">
        <v>1262</v>
      </c>
      <c r="C345" s="51" t="s">
        <v>1365</v>
      </c>
      <c r="D345" s="52" t="s">
        <v>1323</v>
      </c>
      <c r="E345" s="52" t="s">
        <v>1323</v>
      </c>
    </row>
    <row r="346" spans="1:5" ht="13.8" x14ac:dyDescent="0.3">
      <c r="A346" s="49" t="s">
        <v>1366</v>
      </c>
      <c r="B346" s="53" t="s">
        <v>1367</v>
      </c>
      <c r="C346" s="51" t="s">
        <v>1368</v>
      </c>
      <c r="D346" s="52" t="s">
        <v>1323</v>
      </c>
      <c r="E346" s="52" t="s">
        <v>1323</v>
      </c>
    </row>
    <row r="347" spans="1:5" ht="13.8" x14ac:dyDescent="0.3">
      <c r="A347" s="49" t="s">
        <v>1369</v>
      </c>
      <c r="B347" s="53" t="s">
        <v>1367</v>
      </c>
      <c r="C347" s="51" t="s">
        <v>1370</v>
      </c>
      <c r="D347" s="52" t="s">
        <v>1323</v>
      </c>
      <c r="E347" s="52" t="s">
        <v>1323</v>
      </c>
    </row>
    <row r="348" spans="1:5" ht="13.8" x14ac:dyDescent="0.3">
      <c r="A348" s="49" t="s">
        <v>1371</v>
      </c>
      <c r="B348" s="59" t="s">
        <v>852</v>
      </c>
      <c r="C348" s="51" t="s">
        <v>1372</v>
      </c>
      <c r="D348" s="52" t="s">
        <v>1323</v>
      </c>
      <c r="E348" s="52" t="s">
        <v>1323</v>
      </c>
    </row>
    <row r="349" spans="1:5" ht="27.6" x14ac:dyDescent="0.3">
      <c r="A349" s="49" t="s">
        <v>1373</v>
      </c>
      <c r="B349" s="53" t="s">
        <v>1321</v>
      </c>
      <c r="C349" s="51" t="s">
        <v>1374</v>
      </c>
      <c r="D349" s="52" t="s">
        <v>1323</v>
      </c>
      <c r="E349" s="52" t="s">
        <v>1323</v>
      </c>
    </row>
    <row r="350" spans="1:5" ht="27.6" x14ac:dyDescent="0.3">
      <c r="A350" s="49" t="s">
        <v>1375</v>
      </c>
      <c r="B350" s="53" t="s">
        <v>1321</v>
      </c>
      <c r="C350" s="51" t="s">
        <v>1376</v>
      </c>
      <c r="D350" s="52" t="s">
        <v>1323</v>
      </c>
      <c r="E350" s="52" t="s">
        <v>1323</v>
      </c>
    </row>
    <row r="351" spans="1:5" ht="41.4" x14ac:dyDescent="0.3">
      <c r="A351" s="49" t="s">
        <v>1111</v>
      </c>
      <c r="B351" s="53" t="s">
        <v>1112</v>
      </c>
      <c r="C351" s="51" t="s">
        <v>1113</v>
      </c>
      <c r="D351" s="52" t="s">
        <v>1323</v>
      </c>
      <c r="E351" s="52" t="s">
        <v>1323</v>
      </c>
    </row>
    <row r="352" spans="1:5" ht="13.8" x14ac:dyDescent="0.3">
      <c r="A352" s="49" t="s">
        <v>1377</v>
      </c>
      <c r="B352" s="53" t="s">
        <v>860</v>
      </c>
      <c r="C352" s="51" t="s">
        <v>1378</v>
      </c>
      <c r="D352" s="52" t="s">
        <v>1323</v>
      </c>
      <c r="E352" s="52" t="s">
        <v>1323</v>
      </c>
    </row>
    <row r="353" spans="1:5" ht="27.6" x14ac:dyDescent="0.3">
      <c r="A353" s="49" t="s">
        <v>929</v>
      </c>
      <c r="B353" s="53" t="s">
        <v>865</v>
      </c>
      <c r="C353" s="51" t="s">
        <v>930</v>
      </c>
      <c r="D353" s="52" t="s">
        <v>1323</v>
      </c>
      <c r="E353" s="52" t="s">
        <v>1323</v>
      </c>
    </row>
    <row r="354" spans="1:5" ht="13.8" x14ac:dyDescent="0.3">
      <c r="A354" s="49" t="s">
        <v>1379</v>
      </c>
      <c r="B354" s="53" t="s">
        <v>1380</v>
      </c>
      <c r="C354" s="51" t="s">
        <v>1381</v>
      </c>
      <c r="D354" s="52" t="s">
        <v>1323</v>
      </c>
      <c r="E354" s="52" t="s">
        <v>1323</v>
      </c>
    </row>
    <row r="355" spans="1:5" ht="13.8" x14ac:dyDescent="0.3">
      <c r="A355" s="49" t="s">
        <v>1382</v>
      </c>
      <c r="B355" s="53" t="s">
        <v>1380</v>
      </c>
      <c r="C355" s="51" t="s">
        <v>1383</v>
      </c>
      <c r="D355" s="52" t="s">
        <v>1323</v>
      </c>
      <c r="E355" s="52" t="s">
        <v>1323</v>
      </c>
    </row>
    <row r="356" spans="1:5" ht="27.6" x14ac:dyDescent="0.3">
      <c r="A356" s="49" t="s">
        <v>931</v>
      </c>
      <c r="B356" s="53" t="s">
        <v>867</v>
      </c>
      <c r="C356" s="51" t="s">
        <v>932</v>
      </c>
      <c r="D356" s="52" t="s">
        <v>1323</v>
      </c>
      <c r="E356" s="52" t="s">
        <v>1323</v>
      </c>
    </row>
    <row r="357" spans="1:5" ht="27.6" x14ac:dyDescent="0.3">
      <c r="A357" s="49" t="s">
        <v>935</v>
      </c>
      <c r="B357" s="53" t="s">
        <v>871</v>
      </c>
      <c r="C357" s="51" t="s">
        <v>936</v>
      </c>
      <c r="D357" s="52" t="s">
        <v>1323</v>
      </c>
      <c r="E357" s="52" t="s">
        <v>1323</v>
      </c>
    </row>
    <row r="358" spans="1:5" ht="13.8" x14ac:dyDescent="0.3">
      <c r="A358" s="49" t="s">
        <v>1384</v>
      </c>
      <c r="B358" s="53" t="s">
        <v>1271</v>
      </c>
      <c r="C358" s="51" t="s">
        <v>1385</v>
      </c>
      <c r="D358" s="52" t="s">
        <v>1323</v>
      </c>
      <c r="E358" s="52" t="s">
        <v>1323</v>
      </c>
    </row>
    <row r="359" spans="1:5" ht="13.8" x14ac:dyDescent="0.3">
      <c r="A359" s="49" t="s">
        <v>1273</v>
      </c>
      <c r="B359" s="53" t="s">
        <v>1271</v>
      </c>
      <c r="C359" s="51" t="s">
        <v>1274</v>
      </c>
      <c r="D359" s="52" t="s">
        <v>1323</v>
      </c>
      <c r="E359" s="52" t="s">
        <v>1323</v>
      </c>
    </row>
    <row r="360" spans="1:5" ht="13.8" x14ac:dyDescent="0.3">
      <c r="A360" s="49" t="s">
        <v>1386</v>
      </c>
      <c r="B360" s="53" t="s">
        <v>1271</v>
      </c>
      <c r="C360" s="51" t="s">
        <v>1387</v>
      </c>
      <c r="D360" s="52" t="s">
        <v>1323</v>
      </c>
      <c r="E360" s="52" t="s">
        <v>1323</v>
      </c>
    </row>
    <row r="361" spans="1:5" ht="27.6" x14ac:dyDescent="0.3">
      <c r="A361" s="49" t="s">
        <v>1388</v>
      </c>
      <c r="B361" s="53" t="s">
        <v>871</v>
      </c>
      <c r="C361" s="51" t="s">
        <v>1389</v>
      </c>
      <c r="D361" s="52" t="s">
        <v>1323</v>
      </c>
      <c r="E361" s="52" t="s">
        <v>1323</v>
      </c>
    </row>
    <row r="362" spans="1:5" ht="27.6" x14ac:dyDescent="0.3">
      <c r="A362" s="49" t="s">
        <v>1390</v>
      </c>
      <c r="B362" s="53" t="s">
        <v>874</v>
      </c>
      <c r="C362" s="51" t="s">
        <v>1391</v>
      </c>
      <c r="D362" s="52" t="s">
        <v>1323</v>
      </c>
      <c r="E362" s="52" t="s">
        <v>1323</v>
      </c>
    </row>
    <row r="363" spans="1:5" ht="13.8" x14ac:dyDescent="0.3">
      <c r="A363" s="49" t="s">
        <v>1392</v>
      </c>
      <c r="B363" s="53" t="s">
        <v>959</v>
      </c>
      <c r="C363" s="51" t="s">
        <v>1393</v>
      </c>
      <c r="D363" s="52" t="s">
        <v>1323</v>
      </c>
      <c r="E363" s="52" t="s">
        <v>1323</v>
      </c>
    </row>
    <row r="364" spans="1:5" ht="27.6" x14ac:dyDescent="0.3">
      <c r="A364" s="49" t="s">
        <v>937</v>
      </c>
      <c r="B364" s="53" t="s">
        <v>877</v>
      </c>
      <c r="C364" s="51" t="s">
        <v>938</v>
      </c>
      <c r="D364" s="52" t="s">
        <v>1323</v>
      </c>
      <c r="E364" s="52" t="s">
        <v>1323</v>
      </c>
    </row>
    <row r="365" spans="1:5" ht="13.8" x14ac:dyDescent="0.3">
      <c r="A365" s="49" t="s">
        <v>1264</v>
      </c>
      <c r="B365" s="53" t="s">
        <v>1265</v>
      </c>
      <c r="C365" s="51" t="s">
        <v>1266</v>
      </c>
      <c r="D365" s="52" t="s">
        <v>1323</v>
      </c>
      <c r="E365" s="52" t="s">
        <v>1323</v>
      </c>
    </row>
    <row r="366" spans="1:5" ht="27.6" x14ac:dyDescent="0.3">
      <c r="A366" s="49" t="s">
        <v>1394</v>
      </c>
      <c r="B366" s="53" t="s">
        <v>855</v>
      </c>
      <c r="C366" s="51" t="s">
        <v>1395</v>
      </c>
      <c r="D366" s="52" t="s">
        <v>1323</v>
      </c>
      <c r="E366" s="52" t="s">
        <v>1323</v>
      </c>
    </row>
    <row r="367" spans="1:5" ht="13.8" x14ac:dyDescent="0.3">
      <c r="A367" s="49" t="s">
        <v>1396</v>
      </c>
      <c r="B367" s="53" t="s">
        <v>837</v>
      </c>
      <c r="C367" s="51" t="s">
        <v>1397</v>
      </c>
      <c r="D367" s="52" t="s">
        <v>1323</v>
      </c>
      <c r="E367" s="52" t="s">
        <v>1323</v>
      </c>
    </row>
    <row r="368" spans="1:5" ht="13.8" x14ac:dyDescent="0.3">
      <c r="A368" s="49" t="s">
        <v>1398</v>
      </c>
      <c r="B368" s="53" t="s">
        <v>837</v>
      </c>
      <c r="C368" s="51" t="s">
        <v>840</v>
      </c>
      <c r="D368" s="52" t="s">
        <v>1323</v>
      </c>
      <c r="E368" s="52" t="s">
        <v>1323</v>
      </c>
    </row>
    <row r="369" spans="1:5" ht="27.6" x14ac:dyDescent="0.3">
      <c r="A369" s="49" t="s">
        <v>1535</v>
      </c>
      <c r="B369" s="53" t="s">
        <v>855</v>
      </c>
      <c r="C369" s="51" t="s">
        <v>1536</v>
      </c>
      <c r="D369" s="52" t="s">
        <v>1399</v>
      </c>
      <c r="E369" s="52" t="s">
        <v>1399</v>
      </c>
    </row>
    <row r="370" spans="1:5" ht="13.8" x14ac:dyDescent="0.3">
      <c r="A370" s="49" t="s">
        <v>1400</v>
      </c>
      <c r="B370" s="53" t="s">
        <v>860</v>
      </c>
      <c r="C370" s="51" t="s">
        <v>1401</v>
      </c>
      <c r="D370" s="52" t="s">
        <v>1399</v>
      </c>
      <c r="E370" s="52" t="s">
        <v>1399</v>
      </c>
    </row>
    <row r="371" spans="1:5" ht="27.6" x14ac:dyDescent="0.3">
      <c r="A371" s="49" t="s">
        <v>864</v>
      </c>
      <c r="B371" s="53" t="s">
        <v>865</v>
      </c>
      <c r="C371" s="51" t="s">
        <v>866</v>
      </c>
      <c r="D371" s="52" t="s">
        <v>1399</v>
      </c>
      <c r="E371" s="52" t="s">
        <v>1399</v>
      </c>
    </row>
    <row r="372" spans="1:5" ht="27.6" x14ac:dyDescent="0.3">
      <c r="A372" s="49" t="s">
        <v>1402</v>
      </c>
      <c r="B372" s="53" t="s">
        <v>867</v>
      </c>
      <c r="C372" s="51" t="s">
        <v>1403</v>
      </c>
      <c r="D372" s="52" t="s">
        <v>1399</v>
      </c>
      <c r="E372" s="52" t="s">
        <v>1399</v>
      </c>
    </row>
    <row r="373" spans="1:5" ht="27.6" x14ac:dyDescent="0.3">
      <c r="A373" s="49" t="s">
        <v>870</v>
      </c>
      <c r="B373" s="53" t="s">
        <v>871</v>
      </c>
      <c r="C373" s="51" t="s">
        <v>872</v>
      </c>
      <c r="D373" s="52" t="s">
        <v>1399</v>
      </c>
      <c r="E373" s="52" t="s">
        <v>1399</v>
      </c>
    </row>
    <row r="374" spans="1:5" ht="27.6" x14ac:dyDescent="0.3">
      <c r="A374" s="49" t="s">
        <v>1404</v>
      </c>
      <c r="B374" s="53" t="s">
        <v>874</v>
      </c>
      <c r="C374" s="51" t="s">
        <v>1537</v>
      </c>
      <c r="D374" s="52" t="s">
        <v>1399</v>
      </c>
      <c r="E374" s="52" t="s">
        <v>1399</v>
      </c>
    </row>
    <row r="375" spans="1:5" ht="27.6" x14ac:dyDescent="0.3">
      <c r="A375" s="49" t="s">
        <v>876</v>
      </c>
      <c r="B375" s="53" t="s">
        <v>877</v>
      </c>
      <c r="C375" s="51" t="s">
        <v>878</v>
      </c>
      <c r="D375" s="52" t="s">
        <v>1399</v>
      </c>
      <c r="E375" s="52" t="s">
        <v>1399</v>
      </c>
    </row>
    <row r="376" spans="1:5" ht="27.6" x14ac:dyDescent="0.3">
      <c r="A376" s="49" t="s">
        <v>1538</v>
      </c>
      <c r="B376" s="53" t="s">
        <v>880</v>
      </c>
      <c r="C376" s="51" t="s">
        <v>1539</v>
      </c>
      <c r="D376" s="52" t="s">
        <v>1399</v>
      </c>
      <c r="E376" s="52" t="s">
        <v>1399</v>
      </c>
    </row>
    <row r="377" spans="1:5" ht="13.8" x14ac:dyDescent="0.3">
      <c r="A377" s="49" t="s">
        <v>1405</v>
      </c>
      <c r="B377" s="59" t="s">
        <v>852</v>
      </c>
      <c r="C377" s="51" t="s">
        <v>1406</v>
      </c>
      <c r="D377" s="52" t="s">
        <v>1407</v>
      </c>
      <c r="E377" s="54" t="s">
        <v>1408</v>
      </c>
    </row>
    <row r="378" spans="1:5" ht="13.8" x14ac:dyDescent="0.3">
      <c r="A378" s="49" t="s">
        <v>1464</v>
      </c>
      <c r="B378" s="59" t="s">
        <v>852</v>
      </c>
      <c r="C378" s="51" t="s">
        <v>1540</v>
      </c>
      <c r="D378" s="52" t="s">
        <v>1407</v>
      </c>
      <c r="E378" s="54" t="s">
        <v>1408</v>
      </c>
    </row>
    <row r="379" spans="1:5" ht="13.8" x14ac:dyDescent="0.3">
      <c r="A379" s="49" t="s">
        <v>1409</v>
      </c>
      <c r="B379" s="59" t="s">
        <v>852</v>
      </c>
      <c r="C379" s="51" t="s">
        <v>1410</v>
      </c>
      <c r="D379" s="52" t="s">
        <v>1407</v>
      </c>
      <c r="E379" s="54" t="s">
        <v>1408</v>
      </c>
    </row>
    <row r="380" spans="1:5" ht="13.8" x14ac:dyDescent="0.3">
      <c r="A380" s="49" t="s">
        <v>1411</v>
      </c>
      <c r="B380" s="59" t="s">
        <v>852</v>
      </c>
      <c r="C380" s="51" t="s">
        <v>1412</v>
      </c>
      <c r="D380" s="52" t="s">
        <v>1407</v>
      </c>
      <c r="E380" s="54" t="s">
        <v>1408</v>
      </c>
    </row>
    <row r="381" spans="1:5" ht="13.8" x14ac:dyDescent="0.3">
      <c r="A381" s="49" t="s">
        <v>1357</v>
      </c>
      <c r="B381" s="59" t="s">
        <v>852</v>
      </c>
      <c r="C381" s="51" t="s">
        <v>1358</v>
      </c>
      <c r="D381" s="52" t="s">
        <v>1407</v>
      </c>
      <c r="E381" s="54" t="s">
        <v>1408</v>
      </c>
    </row>
    <row r="382" spans="1:5" ht="13.8" x14ac:dyDescent="0.3">
      <c r="A382" s="49" t="s">
        <v>1413</v>
      </c>
      <c r="B382" s="59" t="s">
        <v>852</v>
      </c>
      <c r="C382" s="51" t="s">
        <v>1414</v>
      </c>
      <c r="D382" s="52" t="s">
        <v>1407</v>
      </c>
      <c r="E382" s="54" t="s">
        <v>1408</v>
      </c>
    </row>
    <row r="383" spans="1:5" ht="13.8" x14ac:dyDescent="0.3">
      <c r="A383" s="49" t="s">
        <v>1541</v>
      </c>
      <c r="B383" s="59" t="s">
        <v>852</v>
      </c>
      <c r="C383" s="51" t="s">
        <v>1542</v>
      </c>
      <c r="D383" s="52" t="s">
        <v>1407</v>
      </c>
      <c r="E383" s="54" t="s">
        <v>1408</v>
      </c>
    </row>
    <row r="384" spans="1:5" ht="13.8" x14ac:dyDescent="0.3">
      <c r="A384" s="49" t="s">
        <v>1543</v>
      </c>
      <c r="B384" s="59" t="s">
        <v>852</v>
      </c>
      <c r="C384" s="51" t="s">
        <v>1544</v>
      </c>
      <c r="D384" s="52" t="s">
        <v>1407</v>
      </c>
      <c r="E384" s="54" t="s">
        <v>1408</v>
      </c>
    </row>
    <row r="385" spans="1:5" ht="13.8" x14ac:dyDescent="0.3">
      <c r="A385" s="49" t="s">
        <v>873</v>
      </c>
      <c r="B385" s="59" t="s">
        <v>852</v>
      </c>
      <c r="C385" s="51" t="s">
        <v>1545</v>
      </c>
      <c r="D385" s="52" t="s">
        <v>1407</v>
      </c>
      <c r="E385" s="54" t="s">
        <v>1408</v>
      </c>
    </row>
    <row r="386" spans="1:5" ht="13.8" x14ac:dyDescent="0.3">
      <c r="A386" s="49" t="s">
        <v>1546</v>
      </c>
      <c r="B386" s="59" t="s">
        <v>1547</v>
      </c>
      <c r="C386" s="51" t="s">
        <v>1548</v>
      </c>
      <c r="D386" s="52" t="s">
        <v>1407</v>
      </c>
      <c r="E386" s="54" t="s">
        <v>1408</v>
      </c>
    </row>
    <row r="387" spans="1:5" ht="27.6" x14ac:dyDescent="0.3">
      <c r="A387" s="49" t="s">
        <v>1415</v>
      </c>
      <c r="B387" s="53" t="s">
        <v>874</v>
      </c>
      <c r="C387" s="51" t="s">
        <v>1416</v>
      </c>
      <c r="D387" s="52" t="s">
        <v>1407</v>
      </c>
      <c r="E387" s="54" t="s">
        <v>1408</v>
      </c>
    </row>
    <row r="388" spans="1:5" ht="27.6" x14ac:dyDescent="0.3">
      <c r="A388" s="49" t="s">
        <v>1417</v>
      </c>
      <c r="B388" s="53" t="s">
        <v>867</v>
      </c>
      <c r="C388" s="51" t="s">
        <v>1418</v>
      </c>
      <c r="D388" s="52" t="s">
        <v>1407</v>
      </c>
      <c r="E388" s="54" t="s">
        <v>1408</v>
      </c>
    </row>
    <row r="389" spans="1:5" ht="27.6" x14ac:dyDescent="0.3">
      <c r="A389" s="49" t="s">
        <v>1320</v>
      </c>
      <c r="B389" s="53" t="s">
        <v>1321</v>
      </c>
      <c r="C389" s="51" t="s">
        <v>1322</v>
      </c>
      <c r="D389" s="52" t="s">
        <v>1407</v>
      </c>
      <c r="E389" s="54" t="s">
        <v>1419</v>
      </c>
    </row>
    <row r="390" spans="1:5" ht="13.8" x14ac:dyDescent="0.3">
      <c r="A390" s="49" t="s">
        <v>1174</v>
      </c>
      <c r="B390" s="59" t="s">
        <v>852</v>
      </c>
      <c r="C390" s="51" t="s">
        <v>1175</v>
      </c>
      <c r="D390" s="52" t="s">
        <v>1407</v>
      </c>
      <c r="E390" s="54" t="s">
        <v>1419</v>
      </c>
    </row>
    <row r="391" spans="1:5" ht="13.8" x14ac:dyDescent="0.3">
      <c r="A391" s="49" t="s">
        <v>1333</v>
      </c>
      <c r="B391" s="59" t="s">
        <v>852</v>
      </c>
      <c r="C391" s="51" t="s">
        <v>1334</v>
      </c>
      <c r="D391" s="52" t="s">
        <v>1407</v>
      </c>
      <c r="E391" s="54" t="s">
        <v>1419</v>
      </c>
    </row>
    <row r="392" spans="1:5" ht="13.8" x14ac:dyDescent="0.3">
      <c r="A392" s="49" t="s">
        <v>1347</v>
      </c>
      <c r="B392" s="59" t="s">
        <v>852</v>
      </c>
      <c r="C392" s="51" t="s">
        <v>1348</v>
      </c>
      <c r="D392" s="52" t="s">
        <v>1407</v>
      </c>
      <c r="E392" s="54" t="s">
        <v>1419</v>
      </c>
    </row>
    <row r="393" spans="1:5" ht="13.8" x14ac:dyDescent="0.3">
      <c r="A393" s="49" t="s">
        <v>1327</v>
      </c>
      <c r="B393" s="59" t="s">
        <v>852</v>
      </c>
      <c r="C393" s="51" t="s">
        <v>1328</v>
      </c>
      <c r="D393" s="52" t="s">
        <v>1407</v>
      </c>
      <c r="E393" s="54" t="s">
        <v>1419</v>
      </c>
    </row>
    <row r="394" spans="1:5" ht="13.8" x14ac:dyDescent="0.3">
      <c r="A394" s="49" t="s">
        <v>1335</v>
      </c>
      <c r="B394" s="53" t="s">
        <v>1336</v>
      </c>
      <c r="C394" s="51" t="s">
        <v>1337</v>
      </c>
      <c r="D394" s="52" t="s">
        <v>1407</v>
      </c>
      <c r="E394" s="54" t="s">
        <v>1419</v>
      </c>
    </row>
    <row r="395" spans="1:5" ht="13.8" x14ac:dyDescent="0.3">
      <c r="A395" s="49" t="s">
        <v>1420</v>
      </c>
      <c r="B395" s="53" t="s">
        <v>1336</v>
      </c>
      <c r="C395" s="51" t="s">
        <v>1421</v>
      </c>
      <c r="D395" s="52" t="s">
        <v>1407</v>
      </c>
      <c r="E395" s="54" t="s">
        <v>1419</v>
      </c>
    </row>
    <row r="396" spans="1:5" ht="13.8" x14ac:dyDescent="0.3">
      <c r="A396" s="49" t="s">
        <v>1338</v>
      </c>
      <c r="B396" s="53" t="s">
        <v>1336</v>
      </c>
      <c r="C396" s="51" t="s">
        <v>1339</v>
      </c>
      <c r="D396" s="52" t="s">
        <v>1407</v>
      </c>
      <c r="E396" s="54" t="s">
        <v>1419</v>
      </c>
    </row>
    <row r="397" spans="1:5" ht="13.8" x14ac:dyDescent="0.3">
      <c r="A397" s="49" t="s">
        <v>1549</v>
      </c>
      <c r="B397" s="53" t="s">
        <v>1336</v>
      </c>
      <c r="C397" s="51" t="s">
        <v>1550</v>
      </c>
      <c r="D397" s="52" t="s">
        <v>1407</v>
      </c>
      <c r="E397" s="54" t="s">
        <v>1419</v>
      </c>
    </row>
    <row r="398" spans="1:5" ht="13.8" x14ac:dyDescent="0.3">
      <c r="A398" s="49" t="s">
        <v>1229</v>
      </c>
      <c r="B398" s="59" t="s">
        <v>852</v>
      </c>
      <c r="C398" s="51" t="s">
        <v>1230</v>
      </c>
      <c r="D398" s="52" t="s">
        <v>1407</v>
      </c>
      <c r="E398" s="54" t="s">
        <v>1422</v>
      </c>
    </row>
    <row r="399" spans="1:5" ht="13.8" x14ac:dyDescent="0.3">
      <c r="A399" s="49" t="s">
        <v>1324</v>
      </c>
      <c r="B399" s="61" t="s">
        <v>1325</v>
      </c>
      <c r="C399" s="51" t="s">
        <v>1326</v>
      </c>
      <c r="D399" s="52" t="s">
        <v>1407</v>
      </c>
      <c r="E399" s="54" t="s">
        <v>1422</v>
      </c>
    </row>
    <row r="400" spans="1:5" ht="13.8" x14ac:dyDescent="0.3">
      <c r="A400" s="49" t="s">
        <v>1340</v>
      </c>
      <c r="B400" s="59" t="s">
        <v>852</v>
      </c>
      <c r="C400" s="51" t="s">
        <v>1341</v>
      </c>
      <c r="D400" s="52" t="s">
        <v>1407</v>
      </c>
      <c r="E400" s="54" t="s">
        <v>1422</v>
      </c>
    </row>
    <row r="401" spans="1:5" ht="13.8" x14ac:dyDescent="0.3">
      <c r="A401" s="49" t="s">
        <v>1371</v>
      </c>
      <c r="B401" s="59" t="s">
        <v>852</v>
      </c>
      <c r="C401" s="51" t="s">
        <v>1372</v>
      </c>
      <c r="D401" s="52" t="s">
        <v>1407</v>
      </c>
      <c r="E401" s="54" t="s">
        <v>1422</v>
      </c>
    </row>
    <row r="402" spans="1:5" ht="13.8" x14ac:dyDescent="0.3">
      <c r="A402" s="49" t="s">
        <v>1423</v>
      </c>
      <c r="B402" s="59" t="s">
        <v>852</v>
      </c>
      <c r="C402" s="51" t="s">
        <v>1424</v>
      </c>
      <c r="D402" s="52" t="s">
        <v>1407</v>
      </c>
      <c r="E402" s="54" t="s">
        <v>1422</v>
      </c>
    </row>
    <row r="403" spans="1:5" ht="13.8" x14ac:dyDescent="0.3">
      <c r="A403" s="49" t="s">
        <v>1425</v>
      </c>
      <c r="B403" s="59" t="s">
        <v>852</v>
      </c>
      <c r="C403" s="51" t="s">
        <v>1426</v>
      </c>
      <c r="D403" s="52" t="s">
        <v>1407</v>
      </c>
      <c r="E403" s="54" t="s">
        <v>1427</v>
      </c>
    </row>
    <row r="404" spans="1:5" ht="13.8" x14ac:dyDescent="0.3">
      <c r="A404" s="49" t="s">
        <v>1428</v>
      </c>
      <c r="B404" s="59" t="s">
        <v>852</v>
      </c>
      <c r="C404" s="51" t="s">
        <v>1429</v>
      </c>
      <c r="D404" s="52" t="s">
        <v>1407</v>
      </c>
      <c r="E404" s="54" t="s">
        <v>1430</v>
      </c>
    </row>
    <row r="405" spans="1:5" ht="13.8" x14ac:dyDescent="0.3">
      <c r="A405" s="49" t="s">
        <v>1551</v>
      </c>
      <c r="B405" s="59" t="s">
        <v>852</v>
      </c>
      <c r="C405" s="51" t="s">
        <v>1552</v>
      </c>
      <c r="D405" s="52" t="s">
        <v>1407</v>
      </c>
      <c r="E405" s="54" t="s">
        <v>1430</v>
      </c>
    </row>
    <row r="406" spans="1:5" ht="13.8" x14ac:dyDescent="0.3">
      <c r="A406" s="49" t="s">
        <v>1431</v>
      </c>
      <c r="B406" s="59" t="s">
        <v>852</v>
      </c>
      <c r="C406" s="51" t="s">
        <v>1432</v>
      </c>
      <c r="D406" s="52" t="s">
        <v>1407</v>
      </c>
      <c r="E406" s="54" t="s">
        <v>1430</v>
      </c>
    </row>
    <row r="407" spans="1:5" ht="13.8" x14ac:dyDescent="0.3">
      <c r="A407" s="49" t="s">
        <v>1433</v>
      </c>
      <c r="B407" s="59" t="s">
        <v>852</v>
      </c>
      <c r="C407" s="51" t="s">
        <v>1434</v>
      </c>
      <c r="D407" s="52" t="s">
        <v>1407</v>
      </c>
      <c r="E407" s="54" t="s">
        <v>1430</v>
      </c>
    </row>
    <row r="408" spans="1:5" ht="13.8" x14ac:dyDescent="0.3">
      <c r="A408" s="49" t="s">
        <v>1435</v>
      </c>
      <c r="B408" s="59" t="s">
        <v>852</v>
      </c>
      <c r="C408" s="51" t="s">
        <v>1436</v>
      </c>
      <c r="D408" s="52" t="s">
        <v>1407</v>
      </c>
      <c r="E408" s="54" t="s">
        <v>1430</v>
      </c>
    </row>
    <row r="409" spans="1:5" ht="13.8" x14ac:dyDescent="0.3">
      <c r="A409" s="49" t="s">
        <v>1437</v>
      </c>
      <c r="B409" s="59" t="s">
        <v>852</v>
      </c>
      <c r="C409" s="51" t="s">
        <v>1438</v>
      </c>
      <c r="D409" s="52" t="s">
        <v>1407</v>
      </c>
      <c r="E409" s="54" t="s">
        <v>1430</v>
      </c>
    </row>
    <row r="410" spans="1:5" ht="13.8" x14ac:dyDescent="0.3">
      <c r="A410" s="49" t="s">
        <v>1439</v>
      </c>
      <c r="B410" s="59" t="s">
        <v>852</v>
      </c>
      <c r="C410" s="51" t="s">
        <v>1440</v>
      </c>
      <c r="D410" s="52" t="s">
        <v>1407</v>
      </c>
      <c r="E410" s="54" t="s">
        <v>1430</v>
      </c>
    </row>
    <row r="411" spans="1:5" ht="13.8" x14ac:dyDescent="0.3">
      <c r="A411" s="49" t="s">
        <v>1116</v>
      </c>
      <c r="B411" s="59" t="s">
        <v>852</v>
      </c>
      <c r="C411" s="51" t="s">
        <v>1117</v>
      </c>
      <c r="D411" s="52" t="s">
        <v>1407</v>
      </c>
      <c r="E411" s="54" t="s">
        <v>1430</v>
      </c>
    </row>
    <row r="412" spans="1:5" ht="13.8" x14ac:dyDescent="0.3">
      <c r="A412" s="49" t="s">
        <v>1553</v>
      </c>
      <c r="B412" s="59" t="s">
        <v>852</v>
      </c>
      <c r="C412" s="51" t="s">
        <v>1554</v>
      </c>
      <c r="D412" s="52" t="s">
        <v>1407</v>
      </c>
      <c r="E412" s="54" t="s">
        <v>1430</v>
      </c>
    </row>
    <row r="413" spans="1:5" ht="13.8" x14ac:dyDescent="0.3">
      <c r="A413" s="49" t="s">
        <v>1441</v>
      </c>
      <c r="B413" s="59" t="s">
        <v>852</v>
      </c>
      <c r="C413" s="51" t="s">
        <v>1442</v>
      </c>
      <c r="D413" s="52" t="s">
        <v>1407</v>
      </c>
      <c r="E413" s="54" t="s">
        <v>1443</v>
      </c>
    </row>
    <row r="414" spans="1:5" ht="27.6" x14ac:dyDescent="0.3">
      <c r="A414" s="49" t="s">
        <v>1444</v>
      </c>
      <c r="B414" s="53" t="s">
        <v>867</v>
      </c>
      <c r="C414" s="51" t="s">
        <v>1445</v>
      </c>
      <c r="D414" s="52" t="s">
        <v>1407</v>
      </c>
      <c r="E414" s="54" t="s">
        <v>1446</v>
      </c>
    </row>
    <row r="415" spans="1:5" ht="13.8" x14ac:dyDescent="0.3">
      <c r="A415" s="49" t="s">
        <v>1447</v>
      </c>
      <c r="B415" s="53" t="s">
        <v>860</v>
      </c>
      <c r="C415" s="51" t="s">
        <v>1448</v>
      </c>
      <c r="D415" s="52" t="s">
        <v>1407</v>
      </c>
      <c r="E415" s="54" t="s">
        <v>1449</v>
      </c>
    </row>
    <row r="416" spans="1:5" ht="13.8" x14ac:dyDescent="0.3">
      <c r="A416" s="49" t="s">
        <v>1450</v>
      </c>
      <c r="B416" s="53" t="s">
        <v>860</v>
      </c>
      <c r="C416" s="51" t="s">
        <v>1451</v>
      </c>
      <c r="D416" s="52" t="s">
        <v>1407</v>
      </c>
      <c r="E416" s="54" t="s">
        <v>1449</v>
      </c>
    </row>
    <row r="417" spans="1:5" ht="13.8" x14ac:dyDescent="0.3">
      <c r="A417" s="49" t="s">
        <v>1452</v>
      </c>
      <c r="B417" s="53" t="s">
        <v>860</v>
      </c>
      <c r="C417" s="51" t="s">
        <v>1453</v>
      </c>
      <c r="D417" s="52" t="s">
        <v>1407</v>
      </c>
      <c r="E417" s="54" t="s">
        <v>1449</v>
      </c>
    </row>
    <row r="418" spans="1:5" ht="13.8" x14ac:dyDescent="0.3">
      <c r="A418" s="49" t="s">
        <v>1454</v>
      </c>
      <c r="B418" s="53" t="s">
        <v>860</v>
      </c>
      <c r="C418" s="51" t="s">
        <v>1455</v>
      </c>
      <c r="D418" s="52" t="s">
        <v>1407</v>
      </c>
      <c r="E418" s="54" t="s">
        <v>1449</v>
      </c>
    </row>
    <row r="419" spans="1:5" ht="13.8" x14ac:dyDescent="0.3">
      <c r="A419" s="49" t="s">
        <v>1456</v>
      </c>
      <c r="B419" s="53" t="s">
        <v>860</v>
      </c>
      <c r="C419" s="51" t="s">
        <v>1457</v>
      </c>
      <c r="D419" s="52" t="s">
        <v>1407</v>
      </c>
      <c r="E419" s="54" t="s">
        <v>1449</v>
      </c>
    </row>
    <row r="420" spans="1:5" ht="13.8" x14ac:dyDescent="0.3">
      <c r="A420" s="49" t="s">
        <v>1458</v>
      </c>
      <c r="B420" s="53" t="s">
        <v>860</v>
      </c>
      <c r="C420" s="51" t="s">
        <v>1459</v>
      </c>
      <c r="D420" s="52" t="s">
        <v>1407</v>
      </c>
      <c r="E420" s="54" t="s">
        <v>1449</v>
      </c>
    </row>
    <row r="421" spans="1:5" ht="13.8" x14ac:dyDescent="0.3">
      <c r="A421" s="49" t="s">
        <v>1460</v>
      </c>
      <c r="B421" s="53" t="s">
        <v>860</v>
      </c>
      <c r="C421" s="51" t="s">
        <v>1461</v>
      </c>
      <c r="D421" s="52" t="s">
        <v>1407</v>
      </c>
      <c r="E421" s="54" t="s">
        <v>1449</v>
      </c>
    </row>
    <row r="422" spans="1:5" ht="13.8" x14ac:dyDescent="0.3">
      <c r="A422" s="49" t="s">
        <v>1462</v>
      </c>
      <c r="B422" s="53" t="s">
        <v>860</v>
      </c>
      <c r="C422" s="51" t="s">
        <v>1463</v>
      </c>
      <c r="D422" s="52" t="s">
        <v>1407</v>
      </c>
      <c r="E422" s="54" t="s">
        <v>1449</v>
      </c>
    </row>
    <row r="423" spans="1:5" ht="13.8" x14ac:dyDescent="0.3">
      <c r="A423" s="49" t="s">
        <v>1464</v>
      </c>
      <c r="B423" s="53" t="s">
        <v>860</v>
      </c>
      <c r="C423" s="51" t="s">
        <v>1465</v>
      </c>
      <c r="D423" s="52" t="s">
        <v>1407</v>
      </c>
      <c r="E423" s="54" t="s">
        <v>1449</v>
      </c>
    </row>
    <row r="424" spans="1:5" ht="13.8" x14ac:dyDescent="0.3">
      <c r="A424" s="49" t="s">
        <v>1466</v>
      </c>
      <c r="B424" s="53" t="s">
        <v>860</v>
      </c>
      <c r="C424" s="51" t="s">
        <v>1467</v>
      </c>
      <c r="D424" s="52" t="s">
        <v>1407</v>
      </c>
      <c r="E424" s="54" t="s">
        <v>1468</v>
      </c>
    </row>
    <row r="425" spans="1:5" ht="13.8" x14ac:dyDescent="0.3">
      <c r="A425" s="49" t="s">
        <v>1340</v>
      </c>
      <c r="B425" s="59" t="s">
        <v>852</v>
      </c>
      <c r="C425" s="51" t="s">
        <v>1341</v>
      </c>
      <c r="D425" s="52" t="s">
        <v>1407</v>
      </c>
      <c r="E425" s="54" t="s">
        <v>1468</v>
      </c>
    </row>
    <row r="426" spans="1:5" ht="13.8" x14ac:dyDescent="0.3">
      <c r="A426" s="68" t="s">
        <v>1469</v>
      </c>
      <c r="B426" s="53" t="s">
        <v>860</v>
      </c>
      <c r="C426" s="51" t="s">
        <v>1470</v>
      </c>
      <c r="D426" s="52" t="s">
        <v>1407</v>
      </c>
      <c r="E426" s="54" t="s">
        <v>1468</v>
      </c>
    </row>
    <row r="427" spans="1:5" ht="13.8" x14ac:dyDescent="0.3">
      <c r="A427" s="49" t="s">
        <v>1471</v>
      </c>
      <c r="B427" s="53" t="s">
        <v>860</v>
      </c>
      <c r="C427" s="51" t="s">
        <v>1472</v>
      </c>
      <c r="D427" s="52" t="s">
        <v>1407</v>
      </c>
      <c r="E427" s="54" t="s">
        <v>1468</v>
      </c>
    </row>
    <row r="428" spans="1:5" ht="13.8" x14ac:dyDescent="0.3">
      <c r="A428" s="49" t="s">
        <v>1473</v>
      </c>
      <c r="B428" s="53" t="s">
        <v>860</v>
      </c>
      <c r="C428" s="51" t="s">
        <v>1474</v>
      </c>
      <c r="D428" s="52" t="s">
        <v>1407</v>
      </c>
      <c r="E428" s="54" t="s">
        <v>1468</v>
      </c>
    </row>
    <row r="429" spans="1:5" ht="13.8" x14ac:dyDescent="0.3">
      <c r="A429" s="49" t="s">
        <v>1329</v>
      </c>
      <c r="B429" s="59" t="s">
        <v>852</v>
      </c>
      <c r="C429" s="51" t="s">
        <v>1330</v>
      </c>
      <c r="D429" s="52" t="s">
        <v>1407</v>
      </c>
      <c r="E429" s="54" t="s">
        <v>1475</v>
      </c>
    </row>
    <row r="430" spans="1:5" ht="13.8" x14ac:dyDescent="0.3">
      <c r="A430" s="49" t="s">
        <v>1476</v>
      </c>
      <c r="B430" s="59" t="s">
        <v>852</v>
      </c>
      <c r="C430" s="51" t="s">
        <v>1477</v>
      </c>
      <c r="D430" s="52" t="s">
        <v>1407</v>
      </c>
      <c r="E430" s="54" t="s">
        <v>1475</v>
      </c>
    </row>
    <row r="431" spans="1:5" ht="13.8" x14ac:dyDescent="0.3">
      <c r="A431" s="49" t="s">
        <v>1114</v>
      </c>
      <c r="B431" s="59" t="s">
        <v>852</v>
      </c>
      <c r="C431" s="51" t="s">
        <v>1115</v>
      </c>
      <c r="D431" s="52" t="s">
        <v>1407</v>
      </c>
      <c r="E431" s="54" t="s">
        <v>1478</v>
      </c>
    </row>
    <row r="432" spans="1:5" ht="13.8" x14ac:dyDescent="0.3">
      <c r="A432" s="49" t="s">
        <v>1479</v>
      </c>
      <c r="B432" s="59" t="s">
        <v>852</v>
      </c>
      <c r="C432" s="51" t="s">
        <v>1480</v>
      </c>
      <c r="D432" s="52" t="s">
        <v>1407</v>
      </c>
      <c r="E432" s="54" t="s">
        <v>1478</v>
      </c>
    </row>
    <row r="433" spans="1:5" ht="13.8" x14ac:dyDescent="0.3">
      <c r="A433" s="49" t="s">
        <v>1481</v>
      </c>
      <c r="B433" s="53" t="s">
        <v>1367</v>
      </c>
      <c r="C433" s="51" t="s">
        <v>1482</v>
      </c>
      <c r="D433" s="52" t="s">
        <v>1407</v>
      </c>
      <c r="E433" s="54" t="s">
        <v>1478</v>
      </c>
    </row>
    <row r="434" spans="1:5" ht="13.8" x14ac:dyDescent="0.3">
      <c r="A434" s="49" t="s">
        <v>1369</v>
      </c>
      <c r="B434" s="53" t="s">
        <v>1367</v>
      </c>
      <c r="C434" s="51" t="s">
        <v>1370</v>
      </c>
      <c r="D434" s="52" t="s">
        <v>1407</v>
      </c>
      <c r="E434" s="54" t="s">
        <v>1478</v>
      </c>
    </row>
    <row r="435" spans="1:5" ht="13.8" x14ac:dyDescent="0.3">
      <c r="A435" s="49" t="s">
        <v>1483</v>
      </c>
      <c r="B435" s="53" t="s">
        <v>1367</v>
      </c>
      <c r="C435" s="51" t="s">
        <v>1368</v>
      </c>
      <c r="D435" s="52" t="s">
        <v>1407</v>
      </c>
      <c r="E435" s="54" t="s">
        <v>1478</v>
      </c>
    </row>
    <row r="436" spans="1:5" ht="13.8" x14ac:dyDescent="0.3">
      <c r="A436" s="49" t="s">
        <v>1484</v>
      </c>
      <c r="B436" s="53" t="s">
        <v>1367</v>
      </c>
      <c r="C436" s="51" t="s">
        <v>1485</v>
      </c>
      <c r="D436" s="52" t="s">
        <v>1407</v>
      </c>
      <c r="E436" s="54" t="s">
        <v>1478</v>
      </c>
    </row>
    <row r="437" spans="1:5" ht="13.8" x14ac:dyDescent="0.3">
      <c r="A437" s="49" t="s">
        <v>1486</v>
      </c>
      <c r="B437" s="53" t="s">
        <v>1367</v>
      </c>
      <c r="C437" s="51" t="s">
        <v>1487</v>
      </c>
      <c r="D437" s="52" t="s">
        <v>1407</v>
      </c>
      <c r="E437" s="54" t="s">
        <v>1478</v>
      </c>
    </row>
    <row r="438" spans="1:5" ht="13.8" x14ac:dyDescent="0.3">
      <c r="A438" s="49" t="s">
        <v>1488</v>
      </c>
      <c r="B438" s="53" t="s">
        <v>1367</v>
      </c>
      <c r="C438" s="51" t="s">
        <v>1489</v>
      </c>
      <c r="D438" s="52" t="s">
        <v>1407</v>
      </c>
      <c r="E438" s="54" t="s">
        <v>1478</v>
      </c>
    </row>
    <row r="439" spans="1:5" ht="13.8" x14ac:dyDescent="0.3">
      <c r="A439" s="49" t="s">
        <v>1555</v>
      </c>
      <c r="B439" s="59" t="s">
        <v>852</v>
      </c>
      <c r="C439" s="51" t="s">
        <v>1556</v>
      </c>
      <c r="D439" s="52" t="s">
        <v>1407</v>
      </c>
      <c r="E439" s="54" t="s">
        <v>1490</v>
      </c>
    </row>
    <row r="440" spans="1:5" ht="13.8" x14ac:dyDescent="0.3">
      <c r="A440" s="49" t="s">
        <v>881</v>
      </c>
      <c r="B440" s="53" t="s">
        <v>1491</v>
      </c>
      <c r="C440" s="51" t="s">
        <v>883</v>
      </c>
      <c r="D440" s="52" t="s">
        <v>1407</v>
      </c>
      <c r="E440" s="54" t="s">
        <v>882</v>
      </c>
    </row>
    <row r="441" spans="1:5" ht="13.8" x14ac:dyDescent="0.3">
      <c r="A441" s="49" t="s">
        <v>944</v>
      </c>
      <c r="B441" s="53" t="s">
        <v>1491</v>
      </c>
      <c r="C441" s="51" t="s">
        <v>945</v>
      </c>
      <c r="D441" s="52" t="s">
        <v>1407</v>
      </c>
      <c r="E441" s="54" t="s">
        <v>882</v>
      </c>
    </row>
    <row r="442" spans="1:5" ht="13.8" x14ac:dyDescent="0.3">
      <c r="A442" s="49" t="s">
        <v>1557</v>
      </c>
      <c r="B442" s="53" t="s">
        <v>1491</v>
      </c>
      <c r="C442" s="51" t="s">
        <v>1558</v>
      </c>
      <c r="D442" s="52" t="s">
        <v>1407</v>
      </c>
      <c r="E442" s="54" t="s">
        <v>882</v>
      </c>
    </row>
    <row r="443" spans="1:5" ht="13.8" x14ac:dyDescent="0.3">
      <c r="A443" s="49" t="s">
        <v>1492</v>
      </c>
      <c r="B443" s="53" t="s">
        <v>1491</v>
      </c>
      <c r="C443" s="51" t="s">
        <v>1493</v>
      </c>
      <c r="D443" s="52" t="s">
        <v>1407</v>
      </c>
      <c r="E443" s="54" t="s">
        <v>882</v>
      </c>
    </row>
    <row r="444" spans="1:5" ht="13.8" x14ac:dyDescent="0.3">
      <c r="A444" s="49" t="s">
        <v>1494</v>
      </c>
      <c r="B444" s="53" t="s">
        <v>1491</v>
      </c>
      <c r="C444" s="51" t="s">
        <v>1495</v>
      </c>
      <c r="D444" s="52" t="s">
        <v>1407</v>
      </c>
      <c r="E444" s="54" t="s">
        <v>882</v>
      </c>
    </row>
    <row r="445" spans="1:5" ht="13.8" x14ac:dyDescent="0.3">
      <c r="A445" s="51" t="s">
        <v>1559</v>
      </c>
      <c r="B445" s="53" t="s">
        <v>1491</v>
      </c>
      <c r="C445" s="51" t="s">
        <v>1560</v>
      </c>
      <c r="D445" s="52" t="s">
        <v>1407</v>
      </c>
      <c r="E445" s="54" t="s">
        <v>882</v>
      </c>
    </row>
    <row r="446" spans="1:5" ht="13.8" x14ac:dyDescent="0.3">
      <c r="A446" s="51"/>
      <c r="B446" s="50"/>
      <c r="C446" s="51"/>
      <c r="D446" s="51"/>
      <c r="E446" s="51"/>
    </row>
    <row r="447" spans="1:5" ht="13.8" x14ac:dyDescent="0.3">
      <c r="A447" s="51"/>
      <c r="B447" s="50"/>
      <c r="C447" s="51"/>
      <c r="D447" s="51"/>
      <c r="E447" s="51"/>
    </row>
    <row r="448" spans="1:5" ht="13.8" x14ac:dyDescent="0.3">
      <c r="A448" s="51"/>
      <c r="B448" s="50"/>
      <c r="C448" s="51"/>
      <c r="D448" s="51"/>
      <c r="E448" s="51"/>
    </row>
    <row r="449" spans="1:5" ht="13.8" x14ac:dyDescent="0.3">
      <c r="A449" s="51"/>
      <c r="B449" s="50"/>
      <c r="C449" s="51"/>
      <c r="D449" s="51"/>
      <c r="E449" s="51"/>
    </row>
    <row r="450" spans="1:5" ht="13.8" x14ac:dyDescent="0.3">
      <c r="A450" s="51"/>
      <c r="B450" s="50"/>
      <c r="C450" s="51"/>
      <c r="D450" s="51"/>
      <c r="E450" s="51"/>
    </row>
    <row r="451" spans="1:5" ht="13.8" x14ac:dyDescent="0.3">
      <c r="A451" s="51"/>
      <c r="B451" s="50"/>
      <c r="C451" s="51"/>
      <c r="D451" s="51"/>
      <c r="E451" s="51"/>
    </row>
    <row r="452" spans="1:5" ht="13.8" x14ac:dyDescent="0.3">
      <c r="A452" s="51"/>
      <c r="B452" s="50"/>
      <c r="C452" s="51"/>
      <c r="D452" s="51"/>
      <c r="E452" s="51"/>
    </row>
    <row r="453" spans="1:5" ht="13.8" x14ac:dyDescent="0.3">
      <c r="A453" s="51"/>
      <c r="B453" s="50"/>
      <c r="C453" s="51"/>
      <c r="D453" s="51"/>
      <c r="E453" s="51"/>
    </row>
    <row r="454" spans="1:5" ht="13.8" x14ac:dyDescent="0.3">
      <c r="A454" s="51"/>
      <c r="B454" s="50"/>
      <c r="C454" s="51"/>
      <c r="D454" s="51"/>
      <c r="E454" s="51"/>
    </row>
    <row r="455" spans="1:5" ht="13.8" x14ac:dyDescent="0.3">
      <c r="A455" s="51"/>
      <c r="B455" s="50"/>
      <c r="C455" s="51"/>
      <c r="D455" s="51"/>
      <c r="E455" s="51"/>
    </row>
    <row r="456" spans="1:5" ht="13.8" x14ac:dyDescent="0.3">
      <c r="A456" s="51"/>
      <c r="B456" s="50"/>
      <c r="C456" s="51"/>
      <c r="D456" s="51"/>
      <c r="E456" s="51"/>
    </row>
    <row r="457" spans="1:5" ht="13.8" x14ac:dyDescent="0.3">
      <c r="A457" s="51"/>
      <c r="B457" s="50"/>
      <c r="C457" s="51"/>
      <c r="D457" s="51"/>
      <c r="E457" s="51"/>
    </row>
    <row r="458" spans="1:5" ht="13.8" x14ac:dyDescent="0.3">
      <c r="A458" s="51"/>
      <c r="B458" s="50"/>
      <c r="C458" s="51"/>
      <c r="D458" s="51"/>
      <c r="E458" s="51"/>
    </row>
    <row r="459" spans="1:5" ht="13.8" x14ac:dyDescent="0.3">
      <c r="A459" s="51"/>
      <c r="B459" s="50"/>
      <c r="C459" s="51"/>
      <c r="D459" s="51"/>
      <c r="E459" s="51"/>
    </row>
    <row r="460" spans="1:5" ht="13.8" x14ac:dyDescent="0.3">
      <c r="A460" s="51"/>
      <c r="B460" s="50"/>
      <c r="C460" s="51"/>
      <c r="D460" s="51"/>
      <c r="E460" s="51"/>
    </row>
    <row r="461" spans="1:5" ht="13.8" x14ac:dyDescent="0.3">
      <c r="A461" s="51"/>
      <c r="B461" s="50"/>
      <c r="C461" s="51"/>
      <c r="D461" s="51"/>
      <c r="E461" s="51"/>
    </row>
    <row r="462" spans="1:5" ht="13.8" x14ac:dyDescent="0.3">
      <c r="A462" s="51"/>
      <c r="B462" s="50"/>
      <c r="C462" s="51"/>
      <c r="D462" s="51"/>
      <c r="E462" s="51"/>
    </row>
    <row r="463" spans="1:5" ht="13.8" x14ac:dyDescent="0.3">
      <c r="A463" s="51"/>
      <c r="B463" s="50"/>
      <c r="C463" s="51"/>
      <c r="D463" s="51"/>
      <c r="E463" s="51"/>
    </row>
    <row r="464" spans="1:5" ht="13.8" x14ac:dyDescent="0.3">
      <c r="A464" s="51"/>
      <c r="B464" s="50"/>
      <c r="C464" s="51"/>
      <c r="D464" s="51"/>
      <c r="E464" s="51"/>
    </row>
    <row r="465" spans="1:5" ht="13.8" x14ac:dyDescent="0.3">
      <c r="A465" s="51"/>
      <c r="B465" s="50"/>
      <c r="C465" s="51"/>
      <c r="D465" s="51"/>
      <c r="E465" s="51"/>
    </row>
    <row r="466" spans="1:5" ht="13.8" x14ac:dyDescent="0.3">
      <c r="A466" s="51"/>
      <c r="B466" s="50"/>
      <c r="C466" s="51"/>
      <c r="D466" s="51"/>
      <c r="E466" s="51"/>
    </row>
    <row r="467" spans="1:5" ht="13.8" x14ac:dyDescent="0.3">
      <c r="A467" s="51"/>
      <c r="B467" s="50"/>
      <c r="C467" s="51"/>
      <c r="D467" s="51"/>
      <c r="E467" s="51"/>
    </row>
    <row r="468" spans="1:5" ht="13.8" x14ac:dyDescent="0.3">
      <c r="A468" s="51"/>
      <c r="B468" s="50"/>
      <c r="C468" s="51"/>
      <c r="D468" s="51"/>
      <c r="E468" s="51"/>
    </row>
    <row r="469" spans="1:5" ht="13.8" x14ac:dyDescent="0.3">
      <c r="A469" s="51"/>
      <c r="B469" s="50"/>
      <c r="C469" s="51"/>
      <c r="D469" s="51"/>
      <c r="E469" s="51"/>
    </row>
    <row r="470" spans="1:5" ht="13.8" x14ac:dyDescent="0.3">
      <c r="A470" s="51"/>
      <c r="B470" s="50"/>
      <c r="C470" s="51"/>
      <c r="D470" s="51"/>
      <c r="E470" s="51"/>
    </row>
    <row r="471" spans="1:5" ht="13.8" x14ac:dyDescent="0.3">
      <c r="A471" s="51"/>
      <c r="B471" s="50"/>
      <c r="C471" s="51"/>
      <c r="D471" s="51"/>
      <c r="E471" s="51"/>
    </row>
    <row r="472" spans="1:5" ht="13.8" x14ac:dyDescent="0.3">
      <c r="A472" s="51"/>
      <c r="B472" s="50"/>
      <c r="C472" s="51"/>
      <c r="D472" s="51"/>
      <c r="E472" s="51"/>
    </row>
    <row r="473" spans="1:5" ht="13.8" x14ac:dyDescent="0.3">
      <c r="A473" s="51"/>
      <c r="B473" s="50"/>
      <c r="C473" s="51"/>
      <c r="D473" s="51"/>
      <c r="E473" s="51"/>
    </row>
    <row r="474" spans="1:5" ht="13.8" x14ac:dyDescent="0.3">
      <c r="A474" s="51"/>
      <c r="B474" s="50"/>
      <c r="C474" s="51"/>
      <c r="D474" s="51"/>
      <c r="E474" s="51"/>
    </row>
    <row r="475" spans="1:5" ht="13.8" x14ac:dyDescent="0.3">
      <c r="A475" s="51"/>
      <c r="B475" s="50"/>
      <c r="C475" s="51"/>
      <c r="D475" s="51"/>
      <c r="E475" s="51"/>
    </row>
    <row r="476" spans="1:5" ht="13.8" x14ac:dyDescent="0.3">
      <c r="A476" s="51"/>
      <c r="B476" s="50"/>
      <c r="C476" s="51"/>
      <c r="D476" s="51"/>
      <c r="E476" s="51"/>
    </row>
    <row r="477" spans="1:5" ht="13.8" x14ac:dyDescent="0.3">
      <c r="A477" s="51"/>
      <c r="B477" s="50"/>
      <c r="C477" s="51"/>
      <c r="D477" s="51"/>
      <c r="E477" s="51"/>
    </row>
    <row r="478" spans="1:5" ht="13.8" x14ac:dyDescent="0.3">
      <c r="A478" s="51"/>
      <c r="B478" s="50"/>
      <c r="C478" s="51"/>
      <c r="D478" s="51"/>
      <c r="E478" s="51"/>
    </row>
    <row r="479" spans="1:5" ht="13.8" x14ac:dyDescent="0.3">
      <c r="A479" s="51"/>
      <c r="B479" s="50"/>
      <c r="C479" s="51"/>
      <c r="D479" s="51"/>
      <c r="E479" s="51"/>
    </row>
    <row r="480" spans="1:5" ht="13.8" x14ac:dyDescent="0.3">
      <c r="A480" s="51"/>
      <c r="B480" s="50"/>
      <c r="C480" s="51"/>
      <c r="D480" s="51"/>
      <c r="E480" s="51"/>
    </row>
    <row r="481" spans="1:5" ht="13.8" x14ac:dyDescent="0.3">
      <c r="A481" s="51"/>
      <c r="B481" s="50"/>
      <c r="C481" s="51"/>
      <c r="D481" s="51"/>
      <c r="E481" s="51"/>
    </row>
    <row r="482" spans="1:5" ht="13.8" x14ac:dyDescent="0.3">
      <c r="A482" s="51"/>
      <c r="B482" s="50"/>
      <c r="C482" s="51"/>
      <c r="D482" s="51"/>
      <c r="E482" s="51"/>
    </row>
    <row r="483" spans="1:5" ht="13.8" x14ac:dyDescent="0.3">
      <c r="A483" s="51"/>
      <c r="B483" s="50"/>
      <c r="C483" s="51"/>
      <c r="D483" s="51"/>
      <c r="E483" s="51"/>
    </row>
    <row r="484" spans="1:5" ht="13.8" x14ac:dyDescent="0.3">
      <c r="A484" s="51"/>
      <c r="B484" s="50"/>
      <c r="C484" s="51"/>
      <c r="D484" s="51"/>
      <c r="E484" s="51"/>
    </row>
    <row r="485" spans="1:5" ht="13.8" x14ac:dyDescent="0.3">
      <c r="A485" s="51"/>
      <c r="B485" s="50"/>
      <c r="C485" s="51"/>
      <c r="D485" s="51"/>
      <c r="E485" s="51"/>
    </row>
    <row r="486" spans="1:5" ht="13.8" x14ac:dyDescent="0.3">
      <c r="A486" s="51"/>
      <c r="B486" s="50"/>
      <c r="C486" s="51"/>
      <c r="D486" s="51"/>
      <c r="E486" s="51"/>
    </row>
    <row r="487" spans="1:5" ht="13.8" x14ac:dyDescent="0.3">
      <c r="A487" s="51"/>
      <c r="B487" s="50"/>
      <c r="C487" s="51"/>
      <c r="D487" s="51"/>
      <c r="E487" s="51"/>
    </row>
    <row r="488" spans="1:5" ht="13.8" x14ac:dyDescent="0.3">
      <c r="A488" s="51"/>
      <c r="B488" s="50"/>
      <c r="C488" s="51"/>
      <c r="D488" s="51"/>
      <c r="E488" s="51"/>
    </row>
    <row r="489" spans="1:5" ht="13.8" x14ac:dyDescent="0.3">
      <c r="A489" s="51"/>
      <c r="B489" s="50"/>
      <c r="C489" s="51"/>
      <c r="D489" s="51"/>
      <c r="E489" s="51"/>
    </row>
    <row r="490" spans="1:5" ht="13.8" x14ac:dyDescent="0.3">
      <c r="A490" s="51"/>
      <c r="B490" s="50"/>
      <c r="C490" s="51"/>
      <c r="D490" s="51"/>
      <c r="E490" s="51"/>
    </row>
    <row r="491" spans="1:5" ht="13.8" x14ac:dyDescent="0.3">
      <c r="A491" s="51"/>
      <c r="B491" s="50"/>
      <c r="C491" s="51"/>
      <c r="D491" s="51"/>
      <c r="E491" s="51"/>
    </row>
    <row r="492" spans="1:5" ht="13.8" x14ac:dyDescent="0.3">
      <c r="A492" s="51"/>
      <c r="B492" s="50"/>
      <c r="C492" s="51"/>
      <c r="D492" s="51"/>
      <c r="E492" s="51"/>
    </row>
    <row r="493" spans="1:5" ht="13.8" x14ac:dyDescent="0.3">
      <c r="A493" s="51"/>
      <c r="B493" s="50"/>
      <c r="C493" s="51"/>
      <c r="D493" s="51"/>
      <c r="E493" s="51"/>
    </row>
    <row r="494" spans="1:5" ht="13.8" x14ac:dyDescent="0.3">
      <c r="A494" s="51"/>
      <c r="B494" s="50"/>
      <c r="C494" s="51"/>
      <c r="D494" s="51"/>
      <c r="E494" s="51"/>
    </row>
    <row r="495" spans="1:5" ht="13.8" x14ac:dyDescent="0.3">
      <c r="A495" s="51"/>
      <c r="B495" s="50"/>
      <c r="C495" s="51"/>
      <c r="D495" s="51"/>
      <c r="E495" s="51"/>
    </row>
    <row r="496" spans="1:5" ht="13.8" x14ac:dyDescent="0.3">
      <c r="A496" s="51"/>
      <c r="B496" s="50"/>
      <c r="C496" s="51"/>
      <c r="D496" s="51"/>
      <c r="E496" s="51"/>
    </row>
    <row r="497" spans="1:5" ht="13.8" x14ac:dyDescent="0.3">
      <c r="A497" s="51"/>
      <c r="B497" s="50"/>
      <c r="C497" s="51"/>
      <c r="D497" s="51"/>
      <c r="E497" s="51"/>
    </row>
    <row r="498" spans="1:5" ht="13.8" x14ac:dyDescent="0.3">
      <c r="A498" s="51"/>
      <c r="B498" s="50"/>
      <c r="C498" s="51"/>
      <c r="D498" s="51"/>
      <c r="E498" s="51"/>
    </row>
    <row r="499" spans="1:5" ht="13.8" x14ac:dyDescent="0.3">
      <c r="A499" s="51"/>
      <c r="B499" s="50"/>
      <c r="C499" s="51"/>
      <c r="D499" s="51"/>
      <c r="E499" s="51"/>
    </row>
    <row r="500" spans="1:5" ht="13.8" x14ac:dyDescent="0.3">
      <c r="A500" s="51"/>
      <c r="B500" s="50"/>
      <c r="C500" s="51"/>
      <c r="D500" s="51"/>
      <c r="E500" s="51"/>
    </row>
    <row r="501" spans="1:5" ht="13.8" x14ac:dyDescent="0.3">
      <c r="A501" s="51"/>
      <c r="B501" s="50"/>
      <c r="C501" s="51"/>
      <c r="D501" s="51"/>
      <c r="E501" s="51"/>
    </row>
    <row r="502" spans="1:5" ht="13.8" x14ac:dyDescent="0.3">
      <c r="A502" s="51"/>
      <c r="B502" s="50"/>
      <c r="C502" s="51"/>
      <c r="D502" s="51"/>
      <c r="E502" s="51"/>
    </row>
    <row r="503" spans="1:5" ht="13.8" x14ac:dyDescent="0.3">
      <c r="A503" s="51"/>
      <c r="B503" s="50"/>
      <c r="C503" s="51"/>
      <c r="D503" s="51"/>
      <c r="E503" s="51"/>
    </row>
    <row r="504" spans="1:5" ht="13.8" x14ac:dyDescent="0.3">
      <c r="A504" s="51"/>
      <c r="B504" s="50"/>
      <c r="C504" s="51"/>
      <c r="D504" s="51"/>
      <c r="E504" s="51"/>
    </row>
    <row r="505" spans="1:5" ht="13.8" x14ac:dyDescent="0.3">
      <c r="A505" s="51"/>
      <c r="B505" s="50"/>
      <c r="C505" s="51"/>
      <c r="D505" s="51"/>
      <c r="E505" s="51"/>
    </row>
    <row r="506" spans="1:5" ht="13.8" x14ac:dyDescent="0.3">
      <c r="A506" s="51"/>
      <c r="B506" s="50"/>
      <c r="C506" s="51"/>
      <c r="D506" s="51"/>
      <c r="E506" s="51"/>
    </row>
    <row r="507" spans="1:5" ht="13.8" x14ac:dyDescent="0.3">
      <c r="A507" s="51"/>
      <c r="B507" s="50"/>
      <c r="C507" s="51"/>
      <c r="D507" s="51"/>
      <c r="E507" s="51"/>
    </row>
    <row r="508" spans="1:5" ht="13.8" x14ac:dyDescent="0.3">
      <c r="A508" s="51"/>
      <c r="B508" s="50"/>
      <c r="C508" s="51"/>
      <c r="D508" s="51"/>
      <c r="E508" s="51"/>
    </row>
    <row r="509" spans="1:5" ht="13.8" x14ac:dyDescent="0.3">
      <c r="A509" s="51"/>
      <c r="B509" s="50"/>
      <c r="C509" s="51"/>
      <c r="D509" s="51"/>
      <c r="E509" s="51"/>
    </row>
    <row r="510" spans="1:5" ht="13.8" x14ac:dyDescent="0.3">
      <c r="A510" s="51"/>
      <c r="B510" s="50"/>
      <c r="C510" s="51"/>
      <c r="D510" s="51"/>
      <c r="E510" s="51"/>
    </row>
    <row r="511" spans="1:5" ht="13.8" x14ac:dyDescent="0.3">
      <c r="A511" s="51"/>
      <c r="B511" s="50"/>
      <c r="C511" s="51"/>
      <c r="D511" s="51"/>
      <c r="E511" s="51"/>
    </row>
    <row r="512" spans="1:5" ht="13.8" x14ac:dyDescent="0.3">
      <c r="A512" s="51"/>
      <c r="B512" s="50"/>
      <c r="C512" s="51"/>
      <c r="D512" s="51"/>
      <c r="E512" s="51"/>
    </row>
    <row r="513" spans="1:5" ht="13.8" x14ac:dyDescent="0.3">
      <c r="A513" s="51"/>
      <c r="B513" s="50"/>
      <c r="C513" s="51"/>
      <c r="D513" s="51"/>
      <c r="E513" s="51"/>
    </row>
    <row r="514" spans="1:5" ht="13.8" x14ac:dyDescent="0.3">
      <c r="A514" s="51"/>
      <c r="B514" s="50"/>
      <c r="C514" s="51"/>
      <c r="D514" s="51"/>
      <c r="E514" s="51"/>
    </row>
    <row r="515" spans="1:5" ht="13.8" x14ac:dyDescent="0.3">
      <c r="A515" s="51"/>
      <c r="B515" s="50"/>
      <c r="C515" s="51"/>
      <c r="D515" s="51"/>
      <c r="E515" s="51"/>
    </row>
    <row r="516" spans="1:5" ht="13.8" x14ac:dyDescent="0.3">
      <c r="A516" s="51"/>
      <c r="B516" s="50"/>
      <c r="C516" s="51"/>
      <c r="D516" s="51"/>
      <c r="E516" s="51"/>
    </row>
    <row r="517" spans="1:5" ht="13.8" x14ac:dyDescent="0.3">
      <c r="A517" s="51"/>
      <c r="B517" s="50"/>
      <c r="C517" s="51"/>
      <c r="D517" s="51"/>
      <c r="E517" s="51"/>
    </row>
    <row r="518" spans="1:5" ht="13.8" x14ac:dyDescent="0.3">
      <c r="A518" s="51"/>
      <c r="B518" s="50"/>
      <c r="C518" s="51"/>
      <c r="D518" s="51"/>
      <c r="E518" s="51"/>
    </row>
    <row r="519" spans="1:5" ht="13.8" x14ac:dyDescent="0.3">
      <c r="A519" s="51"/>
      <c r="B519" s="50"/>
      <c r="C519" s="51"/>
      <c r="D519" s="51"/>
      <c r="E519" s="51"/>
    </row>
    <row r="520" spans="1:5" ht="13.8" x14ac:dyDescent="0.3">
      <c r="A520" s="51"/>
      <c r="B520" s="50"/>
      <c r="C520" s="51"/>
      <c r="D520" s="51"/>
      <c r="E520" s="51"/>
    </row>
    <row r="521" spans="1:5" ht="13.8" x14ac:dyDescent="0.3">
      <c r="A521" s="51"/>
      <c r="B521" s="50"/>
      <c r="C521" s="51"/>
      <c r="D521" s="51"/>
      <c r="E521" s="51"/>
    </row>
    <row r="522" spans="1:5" ht="13.8" x14ac:dyDescent="0.3">
      <c r="A522" s="51"/>
      <c r="B522" s="50"/>
      <c r="C522" s="51"/>
      <c r="D522" s="51"/>
      <c r="E522" s="51"/>
    </row>
    <row r="523" spans="1:5" ht="13.8" x14ac:dyDescent="0.3">
      <c r="A523" s="51"/>
      <c r="B523" s="50"/>
      <c r="C523" s="51"/>
      <c r="D523" s="51"/>
      <c r="E523" s="51"/>
    </row>
    <row r="524" spans="1:5" ht="13.8" x14ac:dyDescent="0.3">
      <c r="A524" s="51"/>
      <c r="B524" s="50"/>
      <c r="C524" s="51"/>
      <c r="D524" s="51"/>
      <c r="E524" s="51"/>
    </row>
    <row r="525" spans="1:5" ht="13.8" x14ac:dyDescent="0.3">
      <c r="A525" s="51"/>
      <c r="B525" s="50"/>
      <c r="C525" s="51"/>
      <c r="D525" s="51"/>
      <c r="E525" s="51"/>
    </row>
    <row r="526" spans="1:5" ht="13.8" x14ac:dyDescent="0.3">
      <c r="A526" s="51"/>
      <c r="B526" s="50"/>
      <c r="C526" s="51"/>
      <c r="D526" s="51"/>
      <c r="E526" s="51"/>
    </row>
    <row r="527" spans="1:5" ht="13.8" x14ac:dyDescent="0.3">
      <c r="A527" s="51"/>
      <c r="B527" s="50"/>
      <c r="C527" s="51"/>
      <c r="D527" s="51"/>
      <c r="E527" s="51"/>
    </row>
    <row r="528" spans="1:5" ht="13.8" x14ac:dyDescent="0.3">
      <c r="A528" s="51"/>
      <c r="B528" s="50"/>
      <c r="C528" s="51"/>
      <c r="D528" s="51"/>
      <c r="E528" s="51"/>
    </row>
    <row r="529" spans="1:5" ht="13.8" x14ac:dyDescent="0.3">
      <c r="A529" s="51"/>
      <c r="B529" s="50"/>
      <c r="C529" s="51"/>
      <c r="D529" s="51"/>
      <c r="E529" s="51"/>
    </row>
    <row r="530" spans="1:5" ht="13.8" x14ac:dyDescent="0.3">
      <c r="A530" s="51"/>
      <c r="B530" s="50"/>
      <c r="C530" s="51"/>
      <c r="D530" s="51"/>
      <c r="E530" s="51"/>
    </row>
    <row r="531" spans="1:5" ht="13.8" x14ac:dyDescent="0.3">
      <c r="A531" s="51"/>
      <c r="B531" s="50"/>
      <c r="C531" s="51"/>
      <c r="D531" s="51"/>
      <c r="E531" s="51"/>
    </row>
    <row r="532" spans="1:5" ht="13.8" x14ac:dyDescent="0.3">
      <c r="A532" s="51"/>
      <c r="B532" s="50"/>
      <c r="C532" s="51"/>
      <c r="D532" s="51"/>
      <c r="E532" s="51"/>
    </row>
    <row r="533" spans="1:5" ht="13.8" x14ac:dyDescent="0.3">
      <c r="A533" s="51"/>
      <c r="B533" s="50"/>
      <c r="C533" s="51"/>
      <c r="D533" s="51"/>
      <c r="E533" s="51"/>
    </row>
    <row r="534" spans="1:5" ht="13.8" x14ac:dyDescent="0.3">
      <c r="A534" s="51"/>
      <c r="B534" s="50"/>
      <c r="C534" s="51"/>
      <c r="D534" s="51"/>
      <c r="E534" s="51"/>
    </row>
    <row r="535" spans="1:5" ht="13.8" x14ac:dyDescent="0.3">
      <c r="A535" s="51"/>
      <c r="B535" s="50"/>
      <c r="C535" s="51"/>
      <c r="D535" s="51"/>
      <c r="E535" s="51"/>
    </row>
    <row r="536" spans="1:5" ht="13.8" x14ac:dyDescent="0.3">
      <c r="A536" s="51"/>
      <c r="B536" s="50"/>
      <c r="C536" s="51"/>
      <c r="D536" s="51"/>
      <c r="E536" s="51"/>
    </row>
    <row r="537" spans="1:5" ht="13.8" x14ac:dyDescent="0.3">
      <c r="A537" s="51"/>
      <c r="B537" s="50"/>
      <c r="C537" s="51"/>
      <c r="D537" s="51"/>
      <c r="E537" s="51"/>
    </row>
    <row r="538" spans="1:5" ht="13.8" x14ac:dyDescent="0.3">
      <c r="A538" s="51"/>
      <c r="B538" s="50"/>
      <c r="C538" s="51"/>
      <c r="D538" s="51"/>
      <c r="E538" s="51"/>
    </row>
    <row r="539" spans="1:5" ht="13.8" x14ac:dyDescent="0.3">
      <c r="A539" s="51"/>
      <c r="B539" s="50"/>
      <c r="C539" s="51"/>
      <c r="D539" s="51"/>
      <c r="E539" s="51"/>
    </row>
    <row r="540" spans="1:5" ht="13.8" x14ac:dyDescent="0.3">
      <c r="A540" s="51"/>
      <c r="B540" s="50"/>
      <c r="C540" s="51"/>
      <c r="D540" s="51"/>
      <c r="E540" s="51"/>
    </row>
    <row r="541" spans="1:5" ht="13.8" x14ac:dyDescent="0.3">
      <c r="A541" s="51"/>
      <c r="B541" s="50"/>
      <c r="C541" s="51"/>
      <c r="D541" s="51"/>
      <c r="E541" s="51"/>
    </row>
    <row r="542" spans="1:5" ht="13.8" x14ac:dyDescent="0.3">
      <c r="A542" s="51"/>
      <c r="B542" s="50"/>
      <c r="C542" s="51"/>
      <c r="D542" s="51"/>
      <c r="E542" s="51"/>
    </row>
    <row r="543" spans="1:5" ht="13.8" x14ac:dyDescent="0.3">
      <c r="A543" s="51"/>
      <c r="B543" s="50"/>
      <c r="C543" s="51"/>
      <c r="D543" s="51"/>
      <c r="E543" s="51"/>
    </row>
    <row r="544" spans="1:5" ht="13.8" x14ac:dyDescent="0.3">
      <c r="A544" s="51"/>
      <c r="B544" s="50"/>
      <c r="C544" s="51"/>
      <c r="D544" s="51"/>
      <c r="E544" s="51"/>
    </row>
    <row r="545" spans="1:5" ht="13.8" x14ac:dyDescent="0.3">
      <c r="A545" s="51"/>
      <c r="B545" s="50"/>
      <c r="C545" s="51"/>
      <c r="D545" s="51"/>
      <c r="E545" s="51"/>
    </row>
    <row r="546" spans="1:5" ht="13.8" x14ac:dyDescent="0.3">
      <c r="A546" s="51"/>
      <c r="B546" s="50"/>
      <c r="C546" s="51"/>
      <c r="D546" s="51"/>
      <c r="E546" s="51"/>
    </row>
    <row r="547" spans="1:5" ht="13.8" x14ac:dyDescent="0.3">
      <c r="A547" s="51"/>
      <c r="B547" s="50"/>
      <c r="C547" s="51"/>
      <c r="D547" s="51"/>
      <c r="E547" s="51"/>
    </row>
    <row r="548" spans="1:5" ht="13.8" x14ac:dyDescent="0.3">
      <c r="A548" s="51"/>
      <c r="B548" s="50"/>
      <c r="C548" s="51"/>
      <c r="D548" s="51"/>
      <c r="E548" s="51"/>
    </row>
    <row r="549" spans="1:5" ht="13.8" x14ac:dyDescent="0.3">
      <c r="A549" s="51"/>
      <c r="B549" s="50"/>
      <c r="C549" s="51"/>
      <c r="D549" s="51"/>
      <c r="E549" s="51"/>
    </row>
    <row r="550" spans="1:5" ht="13.8" x14ac:dyDescent="0.3">
      <c r="A550" s="51"/>
      <c r="B550" s="50"/>
      <c r="C550" s="51"/>
      <c r="D550" s="51"/>
      <c r="E550" s="51"/>
    </row>
    <row r="551" spans="1:5" ht="13.8" x14ac:dyDescent="0.3">
      <c r="A551" s="51"/>
      <c r="B551" s="50"/>
      <c r="C551" s="51"/>
      <c r="D551" s="51"/>
      <c r="E551" s="51"/>
    </row>
    <row r="552" spans="1:5" ht="13.8" x14ac:dyDescent="0.3">
      <c r="A552" s="51"/>
      <c r="B552" s="50"/>
      <c r="C552" s="51"/>
      <c r="D552" s="51"/>
      <c r="E552" s="51"/>
    </row>
    <row r="553" spans="1:5" ht="13.8" x14ac:dyDescent="0.3">
      <c r="A553" s="51"/>
      <c r="B553" s="50"/>
      <c r="C553" s="51"/>
      <c r="D553" s="51"/>
      <c r="E553" s="51"/>
    </row>
    <row r="554" spans="1:5" ht="13.8" x14ac:dyDescent="0.3">
      <c r="A554" s="51"/>
      <c r="B554" s="50"/>
      <c r="C554" s="51"/>
      <c r="D554" s="51"/>
      <c r="E554" s="51"/>
    </row>
    <row r="555" spans="1:5" ht="13.8" x14ac:dyDescent="0.3">
      <c r="A555" s="51"/>
      <c r="B555" s="50"/>
      <c r="C555" s="51"/>
      <c r="D555" s="51"/>
      <c r="E555" s="51"/>
    </row>
    <row r="556" spans="1:5" ht="13.8" x14ac:dyDescent="0.3">
      <c r="A556" s="51"/>
      <c r="B556" s="50"/>
      <c r="C556" s="51"/>
      <c r="D556" s="51"/>
      <c r="E556" s="51"/>
    </row>
    <row r="557" spans="1:5" ht="13.8" x14ac:dyDescent="0.3">
      <c r="A557" s="51"/>
      <c r="B557" s="50"/>
      <c r="C557" s="51"/>
      <c r="D557" s="51"/>
      <c r="E557" s="51"/>
    </row>
    <row r="558" spans="1:5" ht="13.8" x14ac:dyDescent="0.3">
      <c r="A558" s="51"/>
      <c r="B558" s="50"/>
      <c r="C558" s="51"/>
      <c r="D558" s="51"/>
      <c r="E558" s="51"/>
    </row>
    <row r="559" spans="1:5" ht="13.8" x14ac:dyDescent="0.3">
      <c r="A559" s="51"/>
      <c r="B559" s="50"/>
      <c r="C559" s="51"/>
      <c r="D559" s="51"/>
      <c r="E559" s="51"/>
    </row>
    <row r="560" spans="1:5" ht="13.8" x14ac:dyDescent="0.3">
      <c r="A560" s="51"/>
      <c r="B560" s="50"/>
      <c r="C560" s="51"/>
      <c r="D560" s="51"/>
      <c r="E560" s="51"/>
    </row>
    <row r="561" spans="1:5" ht="13.8" x14ac:dyDescent="0.3">
      <c r="A561" s="51"/>
      <c r="B561" s="50"/>
      <c r="C561" s="51"/>
      <c r="D561" s="51"/>
      <c r="E561" s="51"/>
    </row>
    <row r="562" spans="1:5" ht="13.8" x14ac:dyDescent="0.3">
      <c r="A562" s="51"/>
      <c r="B562" s="50"/>
      <c r="C562" s="51"/>
      <c r="D562" s="51"/>
      <c r="E562" s="51"/>
    </row>
    <row r="563" spans="1:5" ht="13.8" x14ac:dyDescent="0.3">
      <c r="A563" s="51"/>
      <c r="B563" s="50"/>
      <c r="C563" s="51"/>
      <c r="D563" s="51"/>
      <c r="E563" s="51"/>
    </row>
    <row r="564" spans="1:5" ht="13.8" x14ac:dyDescent="0.3">
      <c r="A564" s="51"/>
      <c r="B564" s="50"/>
      <c r="C564" s="51"/>
      <c r="D564" s="51"/>
      <c r="E564" s="51"/>
    </row>
    <row r="565" spans="1:5" ht="13.8" x14ac:dyDescent="0.3">
      <c r="A565" s="51"/>
      <c r="B565" s="50"/>
      <c r="C565" s="51"/>
      <c r="D565" s="51"/>
      <c r="E565" s="51"/>
    </row>
    <row r="566" spans="1:5" ht="13.8" x14ac:dyDescent="0.3">
      <c r="A566" s="51"/>
      <c r="B566" s="50"/>
      <c r="C566" s="51"/>
      <c r="D566" s="51"/>
      <c r="E566" s="51"/>
    </row>
    <row r="567" spans="1:5" ht="13.8" x14ac:dyDescent="0.3">
      <c r="A567" s="51"/>
      <c r="B567" s="50"/>
      <c r="C567" s="51"/>
      <c r="D567" s="51"/>
      <c r="E567" s="51"/>
    </row>
    <row r="568" spans="1:5" ht="13.8" x14ac:dyDescent="0.3">
      <c r="A568" s="51"/>
      <c r="B568" s="50"/>
      <c r="C568" s="51"/>
      <c r="D568" s="51"/>
      <c r="E568" s="51"/>
    </row>
    <row r="569" spans="1:5" ht="13.8" x14ac:dyDescent="0.3">
      <c r="A569" s="51"/>
      <c r="B569" s="50"/>
      <c r="C569" s="51"/>
      <c r="D569" s="51"/>
      <c r="E569" s="51"/>
    </row>
    <row r="570" spans="1:5" ht="13.8" x14ac:dyDescent="0.3">
      <c r="A570" s="51"/>
      <c r="B570" s="50"/>
      <c r="C570" s="51"/>
      <c r="D570" s="51"/>
      <c r="E570" s="51"/>
    </row>
    <row r="571" spans="1:5" ht="13.8" x14ac:dyDescent="0.3">
      <c r="A571" s="51"/>
      <c r="B571" s="50"/>
      <c r="C571" s="51"/>
      <c r="D571" s="51"/>
      <c r="E571" s="51"/>
    </row>
    <row r="572" spans="1:5" ht="13.8" x14ac:dyDescent="0.3">
      <c r="A572" s="51"/>
      <c r="B572" s="50"/>
      <c r="C572" s="51"/>
      <c r="D572" s="51"/>
      <c r="E572" s="51"/>
    </row>
    <row r="573" spans="1:5" ht="13.8" x14ac:dyDescent="0.3">
      <c r="A573" s="51"/>
      <c r="B573" s="50"/>
      <c r="C573" s="51"/>
      <c r="D573" s="51"/>
      <c r="E573" s="51"/>
    </row>
    <row r="574" spans="1:5" ht="13.8" x14ac:dyDescent="0.3">
      <c r="A574" s="51"/>
      <c r="B574" s="50"/>
      <c r="C574" s="51"/>
      <c r="D574" s="51"/>
      <c r="E574" s="51"/>
    </row>
    <row r="575" spans="1:5" ht="13.8" x14ac:dyDescent="0.3">
      <c r="A575" s="51"/>
      <c r="B575" s="50"/>
      <c r="C575" s="51"/>
      <c r="D575" s="51"/>
      <c r="E575" s="51"/>
    </row>
    <row r="576" spans="1:5" ht="13.8" x14ac:dyDescent="0.3">
      <c r="A576" s="51"/>
      <c r="B576" s="50"/>
      <c r="C576" s="51"/>
      <c r="D576" s="51"/>
      <c r="E576" s="51"/>
    </row>
    <row r="577" spans="1:5" ht="13.8" x14ac:dyDescent="0.3">
      <c r="A577" s="51"/>
      <c r="B577" s="50"/>
      <c r="C577" s="51"/>
      <c r="D577" s="51"/>
      <c r="E577" s="51"/>
    </row>
    <row r="578" spans="1:5" ht="13.8" x14ac:dyDescent="0.3">
      <c r="A578" s="51"/>
      <c r="B578" s="50"/>
      <c r="C578" s="51"/>
      <c r="D578" s="51"/>
      <c r="E578" s="51"/>
    </row>
    <row r="579" spans="1:5" ht="13.8" x14ac:dyDescent="0.3">
      <c r="A579" s="51"/>
      <c r="B579" s="50"/>
      <c r="C579" s="51"/>
      <c r="D579" s="51"/>
      <c r="E579" s="51"/>
    </row>
    <row r="580" spans="1:5" ht="13.8" x14ac:dyDescent="0.3">
      <c r="A580" s="51"/>
      <c r="B580" s="50"/>
      <c r="C580" s="51"/>
      <c r="D580" s="51"/>
      <c r="E580" s="51"/>
    </row>
    <row r="581" spans="1:5" ht="13.8" x14ac:dyDescent="0.3">
      <c r="A581" s="51"/>
      <c r="B581" s="50"/>
      <c r="C581" s="51"/>
      <c r="D581" s="51"/>
      <c r="E581" s="51"/>
    </row>
    <row r="582" spans="1:5" ht="13.8" x14ac:dyDescent="0.3">
      <c r="A582" s="51"/>
      <c r="B582" s="50"/>
      <c r="C582" s="51"/>
      <c r="D582" s="51"/>
      <c r="E582" s="51"/>
    </row>
    <row r="583" spans="1:5" ht="13.8" x14ac:dyDescent="0.3">
      <c r="A583" s="51"/>
      <c r="B583" s="50"/>
      <c r="C583" s="51"/>
      <c r="D583" s="51"/>
      <c r="E583" s="51"/>
    </row>
    <row r="584" spans="1:5" ht="13.8" x14ac:dyDescent="0.3">
      <c r="A584" s="51"/>
      <c r="B584" s="50"/>
      <c r="C584" s="51"/>
      <c r="D584" s="51"/>
      <c r="E584" s="51"/>
    </row>
    <row r="585" spans="1:5" ht="13.8" x14ac:dyDescent="0.3">
      <c r="A585" s="51"/>
      <c r="B585" s="50"/>
      <c r="C585" s="51"/>
      <c r="D585" s="51"/>
      <c r="E585" s="51"/>
    </row>
    <row r="586" spans="1:5" ht="13.8" x14ac:dyDescent="0.3">
      <c r="A586" s="51"/>
      <c r="B586" s="50"/>
      <c r="C586" s="51"/>
      <c r="D586" s="51"/>
      <c r="E586" s="51"/>
    </row>
    <row r="587" spans="1:5" ht="13.8" x14ac:dyDescent="0.3">
      <c r="A587" s="51"/>
      <c r="B587" s="50"/>
      <c r="C587" s="51"/>
      <c r="D587" s="51"/>
      <c r="E587" s="51"/>
    </row>
    <row r="588" spans="1:5" ht="13.8" x14ac:dyDescent="0.3">
      <c r="A588" s="51"/>
      <c r="B588" s="50"/>
      <c r="C588" s="51"/>
      <c r="D588" s="51"/>
      <c r="E588" s="51"/>
    </row>
    <row r="589" spans="1:5" ht="13.8" x14ac:dyDescent="0.3">
      <c r="A589" s="51"/>
      <c r="B589" s="50"/>
      <c r="C589" s="51"/>
      <c r="D589" s="51"/>
      <c r="E589" s="51"/>
    </row>
    <row r="590" spans="1:5" ht="13.8" x14ac:dyDescent="0.3">
      <c r="A590" s="51"/>
      <c r="B590" s="50"/>
      <c r="C590" s="51"/>
      <c r="D590" s="51"/>
      <c r="E590" s="51"/>
    </row>
    <row r="591" spans="1:5" ht="13.8" x14ac:dyDescent="0.3">
      <c r="A591" s="51"/>
      <c r="B591" s="50"/>
      <c r="C591" s="51"/>
      <c r="D591" s="51"/>
      <c r="E591" s="51"/>
    </row>
    <row r="592" spans="1:5" ht="13.8" x14ac:dyDescent="0.3">
      <c r="A592" s="51"/>
      <c r="B592" s="50"/>
      <c r="C592" s="51"/>
      <c r="D592" s="51"/>
      <c r="E592" s="51"/>
    </row>
    <row r="593" spans="1:5" ht="13.8" x14ac:dyDescent="0.3">
      <c r="A593" s="51"/>
      <c r="B593" s="50"/>
      <c r="C593" s="51"/>
      <c r="D593" s="51"/>
      <c r="E593" s="51"/>
    </row>
    <row r="594" spans="1:5" ht="13.8" x14ac:dyDescent="0.3">
      <c r="A594" s="51"/>
      <c r="B594" s="50"/>
      <c r="C594" s="51"/>
      <c r="D594" s="51"/>
      <c r="E594" s="51"/>
    </row>
    <row r="595" spans="1:5" ht="13.8" x14ac:dyDescent="0.3">
      <c r="A595" s="51"/>
      <c r="B595" s="50"/>
      <c r="C595" s="51"/>
      <c r="D595" s="51"/>
      <c r="E595" s="51"/>
    </row>
    <row r="596" spans="1:5" ht="13.8" x14ac:dyDescent="0.3">
      <c r="A596" s="51"/>
      <c r="B596" s="50"/>
      <c r="C596" s="51"/>
      <c r="D596" s="51"/>
      <c r="E596" s="51"/>
    </row>
    <row r="597" spans="1:5" ht="13.8" x14ac:dyDescent="0.3">
      <c r="A597" s="51"/>
      <c r="B597" s="50"/>
      <c r="C597" s="51"/>
      <c r="D597" s="51"/>
      <c r="E597" s="51"/>
    </row>
    <row r="598" spans="1:5" ht="13.8" x14ac:dyDescent="0.3">
      <c r="A598" s="51"/>
      <c r="B598" s="50"/>
      <c r="C598" s="51"/>
      <c r="D598" s="51"/>
      <c r="E598" s="51"/>
    </row>
    <row r="599" spans="1:5" ht="13.8" x14ac:dyDescent="0.3">
      <c r="A599" s="51"/>
      <c r="B599" s="50"/>
      <c r="C599" s="51"/>
      <c r="D599" s="51"/>
      <c r="E599" s="51"/>
    </row>
    <row r="600" spans="1:5" ht="13.8" x14ac:dyDescent="0.3">
      <c r="A600" s="51"/>
      <c r="B600" s="50"/>
      <c r="C600" s="51"/>
      <c r="D600" s="51"/>
      <c r="E600" s="51"/>
    </row>
    <row r="601" spans="1:5" ht="13.8" x14ac:dyDescent="0.3">
      <c r="A601" s="51"/>
      <c r="B601" s="50"/>
      <c r="C601" s="51"/>
      <c r="D601" s="51"/>
      <c r="E601" s="51"/>
    </row>
    <row r="602" spans="1:5" ht="13.8" x14ac:dyDescent="0.3">
      <c r="A602" s="51"/>
      <c r="B602" s="50"/>
      <c r="C602" s="51"/>
      <c r="D602" s="51"/>
      <c r="E602" s="51"/>
    </row>
    <row r="603" spans="1:5" ht="13.8" x14ac:dyDescent="0.3">
      <c r="A603" s="51"/>
      <c r="B603" s="50"/>
      <c r="C603" s="51"/>
      <c r="D603" s="51"/>
      <c r="E603" s="51"/>
    </row>
    <row r="604" spans="1:5" ht="13.8" x14ac:dyDescent="0.3">
      <c r="A604" s="51"/>
      <c r="B604" s="50"/>
      <c r="C604" s="51"/>
      <c r="D604" s="51"/>
      <c r="E604" s="51"/>
    </row>
    <row r="605" spans="1:5" ht="13.8" x14ac:dyDescent="0.3">
      <c r="A605" s="51"/>
      <c r="B605" s="50"/>
      <c r="C605" s="51"/>
      <c r="D605" s="51"/>
      <c r="E605" s="51"/>
    </row>
    <row r="606" spans="1:5" ht="13.8" x14ac:dyDescent="0.3">
      <c r="A606" s="51"/>
      <c r="B606" s="50"/>
      <c r="C606" s="51"/>
      <c r="D606" s="51"/>
      <c r="E606" s="51"/>
    </row>
    <row r="607" spans="1:5" ht="13.8" x14ac:dyDescent="0.3">
      <c r="A607" s="51"/>
      <c r="B607" s="50"/>
      <c r="C607" s="51"/>
      <c r="D607" s="51"/>
      <c r="E607" s="51"/>
    </row>
    <row r="608" spans="1:5" ht="13.8" x14ac:dyDescent="0.3">
      <c r="A608" s="51"/>
      <c r="B608" s="50"/>
      <c r="C608" s="51"/>
      <c r="D608" s="51"/>
      <c r="E608" s="51"/>
    </row>
    <row r="609" spans="1:5" ht="13.8" x14ac:dyDescent="0.3">
      <c r="A609" s="51"/>
      <c r="B609" s="50"/>
      <c r="C609" s="51"/>
      <c r="D609" s="51"/>
      <c r="E609" s="51"/>
    </row>
    <row r="610" spans="1:5" ht="13.8" x14ac:dyDescent="0.3">
      <c r="A610" s="51"/>
      <c r="B610" s="50"/>
      <c r="C610" s="51"/>
      <c r="D610" s="51"/>
      <c r="E610" s="51"/>
    </row>
    <row r="611" spans="1:5" ht="13.8" x14ac:dyDescent="0.3">
      <c r="A611" s="51"/>
      <c r="B611" s="50"/>
      <c r="C611" s="51"/>
      <c r="D611" s="51"/>
      <c r="E611" s="51"/>
    </row>
    <row r="612" spans="1:5" ht="13.8" x14ac:dyDescent="0.3">
      <c r="A612" s="51"/>
      <c r="B612" s="50"/>
      <c r="C612" s="51"/>
      <c r="D612" s="51"/>
      <c r="E612" s="51"/>
    </row>
    <row r="613" spans="1:5" ht="13.8" x14ac:dyDescent="0.3">
      <c r="A613" s="51"/>
      <c r="B613" s="50"/>
      <c r="C613" s="51"/>
      <c r="D613" s="51"/>
      <c r="E613" s="51"/>
    </row>
    <row r="614" spans="1:5" ht="13.8" x14ac:dyDescent="0.3">
      <c r="A614" s="51"/>
      <c r="B614" s="50"/>
      <c r="C614" s="51"/>
      <c r="D614" s="51"/>
      <c r="E614" s="51"/>
    </row>
    <row r="615" spans="1:5" ht="13.8" x14ac:dyDescent="0.3">
      <c r="A615" s="51"/>
      <c r="B615" s="50"/>
      <c r="C615" s="51"/>
      <c r="D615" s="51"/>
      <c r="E615" s="51"/>
    </row>
    <row r="616" spans="1:5" ht="13.8" x14ac:dyDescent="0.3">
      <c r="A616" s="51"/>
      <c r="B616" s="50"/>
      <c r="C616" s="51"/>
      <c r="D616" s="51"/>
      <c r="E616" s="51"/>
    </row>
    <row r="617" spans="1:5" ht="13.8" x14ac:dyDescent="0.3">
      <c r="A617" s="51"/>
      <c r="B617" s="50"/>
      <c r="C617" s="51"/>
      <c r="D617" s="51"/>
      <c r="E617" s="51"/>
    </row>
    <row r="618" spans="1:5" ht="13.8" x14ac:dyDescent="0.3">
      <c r="A618" s="51"/>
      <c r="B618" s="50"/>
      <c r="C618" s="51"/>
      <c r="D618" s="51"/>
      <c r="E618" s="51"/>
    </row>
    <row r="619" spans="1:5" ht="13.8" x14ac:dyDescent="0.3">
      <c r="A619" s="51"/>
      <c r="B619" s="50"/>
      <c r="C619" s="51"/>
      <c r="D619" s="51"/>
      <c r="E619" s="51"/>
    </row>
    <row r="620" spans="1:5" ht="13.8" x14ac:dyDescent="0.3">
      <c r="A620" s="51"/>
      <c r="B620" s="50"/>
      <c r="C620" s="51"/>
      <c r="D620" s="51"/>
      <c r="E620" s="51"/>
    </row>
    <row r="621" spans="1:5" ht="13.8" x14ac:dyDescent="0.3">
      <c r="A621" s="51"/>
      <c r="B621" s="50"/>
      <c r="C621" s="51"/>
      <c r="D621" s="51"/>
      <c r="E621" s="51"/>
    </row>
    <row r="622" spans="1:5" ht="13.8" x14ac:dyDescent="0.3">
      <c r="A622" s="51"/>
      <c r="B622" s="50"/>
      <c r="C622" s="51"/>
      <c r="D622" s="51"/>
      <c r="E622" s="51"/>
    </row>
    <row r="623" spans="1:5" ht="13.8" x14ac:dyDescent="0.3">
      <c r="A623" s="51"/>
      <c r="B623" s="50"/>
      <c r="C623" s="51"/>
      <c r="D623" s="51"/>
      <c r="E623" s="51"/>
    </row>
    <row r="624" spans="1:5" ht="13.8" x14ac:dyDescent="0.3">
      <c r="A624" s="51"/>
      <c r="B624" s="50"/>
      <c r="C624" s="51"/>
      <c r="D624" s="51"/>
      <c r="E624" s="51"/>
    </row>
    <row r="625" spans="1:5" ht="13.8" x14ac:dyDescent="0.3">
      <c r="A625" s="51"/>
      <c r="B625" s="50"/>
      <c r="C625" s="51"/>
      <c r="D625" s="51"/>
      <c r="E625" s="51"/>
    </row>
    <row r="626" spans="1:5" ht="13.8" x14ac:dyDescent="0.3">
      <c r="A626" s="51"/>
      <c r="B626" s="50"/>
      <c r="C626" s="51"/>
      <c r="D626" s="51"/>
      <c r="E626" s="51"/>
    </row>
    <row r="627" spans="1:5" ht="13.8" x14ac:dyDescent="0.3">
      <c r="A627" s="51"/>
      <c r="B627" s="50"/>
      <c r="C627" s="51"/>
      <c r="D627" s="51"/>
      <c r="E627" s="51"/>
    </row>
    <row r="628" spans="1:5" ht="13.8" x14ac:dyDescent="0.3">
      <c r="A628" s="51"/>
      <c r="B628" s="50"/>
      <c r="C628" s="51"/>
      <c r="D628" s="51"/>
      <c r="E628" s="51"/>
    </row>
    <row r="629" spans="1:5" ht="13.8" x14ac:dyDescent="0.3">
      <c r="A629" s="51"/>
      <c r="B629" s="50"/>
      <c r="C629" s="51"/>
      <c r="D629" s="51"/>
      <c r="E629" s="51"/>
    </row>
    <row r="630" spans="1:5" ht="13.8" x14ac:dyDescent="0.3">
      <c r="A630" s="51"/>
      <c r="B630" s="50"/>
      <c r="C630" s="51"/>
      <c r="D630" s="51"/>
      <c r="E630" s="51"/>
    </row>
    <row r="631" spans="1:5" ht="13.8" x14ac:dyDescent="0.3">
      <c r="A631" s="51"/>
      <c r="B631" s="50"/>
      <c r="C631" s="51"/>
      <c r="D631" s="51"/>
      <c r="E631" s="51"/>
    </row>
    <row r="632" spans="1:5" ht="13.8" x14ac:dyDescent="0.3">
      <c r="A632" s="51"/>
      <c r="B632" s="50"/>
      <c r="C632" s="51"/>
      <c r="D632" s="51"/>
      <c r="E632" s="51"/>
    </row>
    <row r="633" spans="1:5" ht="13.8" x14ac:dyDescent="0.3">
      <c r="A633" s="51"/>
      <c r="B633" s="50"/>
      <c r="C633" s="51"/>
      <c r="D633" s="51"/>
      <c r="E633" s="51"/>
    </row>
    <row r="634" spans="1:5" ht="13.8" x14ac:dyDescent="0.3">
      <c r="A634" s="51"/>
      <c r="B634" s="50"/>
      <c r="C634" s="51"/>
      <c r="D634" s="51"/>
      <c r="E634" s="51"/>
    </row>
    <row r="635" spans="1:5" ht="13.8" x14ac:dyDescent="0.3">
      <c r="A635" s="51"/>
      <c r="B635" s="50"/>
      <c r="C635" s="51"/>
      <c r="D635" s="51"/>
      <c r="E635" s="51"/>
    </row>
    <row r="636" spans="1:5" ht="13.8" x14ac:dyDescent="0.3">
      <c r="A636" s="51"/>
      <c r="B636" s="50"/>
      <c r="C636" s="51"/>
      <c r="D636" s="51"/>
      <c r="E636" s="51"/>
    </row>
    <row r="637" spans="1:5" ht="13.8" x14ac:dyDescent="0.3">
      <c r="A637" s="51"/>
      <c r="B637" s="50"/>
      <c r="C637" s="51"/>
      <c r="D637" s="51"/>
      <c r="E637" s="51"/>
    </row>
    <row r="638" spans="1:5" ht="13.8" x14ac:dyDescent="0.3">
      <c r="A638" s="51"/>
      <c r="B638" s="50"/>
      <c r="C638" s="51"/>
      <c r="D638" s="51"/>
      <c r="E638" s="51"/>
    </row>
    <row r="639" spans="1:5" ht="13.8" x14ac:dyDescent="0.3">
      <c r="A639" s="51"/>
      <c r="B639" s="50"/>
      <c r="C639" s="51"/>
      <c r="D639" s="51"/>
      <c r="E639" s="51"/>
    </row>
    <row r="640" spans="1:5" ht="13.8" x14ac:dyDescent="0.3">
      <c r="A640" s="51"/>
      <c r="B640" s="50"/>
      <c r="C640" s="51"/>
      <c r="D640" s="51"/>
      <c r="E640" s="51"/>
    </row>
    <row r="641" spans="1:5" ht="13.8" x14ac:dyDescent="0.3">
      <c r="A641" s="51"/>
      <c r="B641" s="50"/>
      <c r="C641" s="51"/>
      <c r="D641" s="51"/>
      <c r="E641" s="51"/>
    </row>
    <row r="642" spans="1:5" ht="13.8" x14ac:dyDescent="0.3">
      <c r="A642" s="51"/>
      <c r="B642" s="50"/>
      <c r="C642" s="51"/>
      <c r="D642" s="51"/>
      <c r="E642" s="51"/>
    </row>
    <row r="643" spans="1:5" ht="13.8" x14ac:dyDescent="0.3">
      <c r="A643" s="51"/>
      <c r="B643" s="50"/>
      <c r="C643" s="51"/>
      <c r="D643" s="51"/>
      <c r="E643" s="51"/>
    </row>
    <row r="644" spans="1:5" ht="13.8" x14ac:dyDescent="0.3">
      <c r="A644" s="51"/>
      <c r="B644" s="50"/>
      <c r="C644" s="51"/>
      <c r="D644" s="51"/>
      <c r="E644" s="51"/>
    </row>
    <row r="645" spans="1:5" ht="13.8" x14ac:dyDescent="0.3">
      <c r="A645" s="51"/>
      <c r="B645" s="50"/>
      <c r="C645" s="51"/>
      <c r="D645" s="51"/>
      <c r="E645" s="51"/>
    </row>
    <row r="646" spans="1:5" ht="13.8" x14ac:dyDescent="0.3">
      <c r="A646" s="51"/>
      <c r="B646" s="50"/>
      <c r="C646" s="51"/>
      <c r="D646" s="51"/>
      <c r="E646" s="51"/>
    </row>
    <row r="647" spans="1:5" ht="13.8" x14ac:dyDescent="0.3">
      <c r="A647" s="51"/>
      <c r="B647" s="50"/>
      <c r="C647" s="51"/>
      <c r="D647" s="51"/>
      <c r="E647" s="51"/>
    </row>
    <row r="648" spans="1:5" ht="13.8" x14ac:dyDescent="0.3">
      <c r="A648" s="51"/>
      <c r="B648" s="50"/>
      <c r="C648" s="51"/>
      <c r="D648" s="51"/>
      <c r="E648" s="51"/>
    </row>
    <row r="649" spans="1:5" ht="13.8" x14ac:dyDescent="0.3">
      <c r="A649" s="51"/>
      <c r="B649" s="50"/>
      <c r="C649" s="51"/>
      <c r="D649" s="51"/>
      <c r="E649" s="51"/>
    </row>
    <row r="650" spans="1:5" ht="13.8" x14ac:dyDescent="0.3">
      <c r="A650" s="51"/>
      <c r="B650" s="50"/>
      <c r="C650" s="51"/>
      <c r="D650" s="51"/>
      <c r="E650" s="51"/>
    </row>
    <row r="651" spans="1:5" ht="13.8" x14ac:dyDescent="0.3">
      <c r="A651" s="51"/>
      <c r="B651" s="50"/>
      <c r="C651" s="51"/>
      <c r="D651" s="51"/>
      <c r="E651" s="51"/>
    </row>
    <row r="652" spans="1:5" ht="13.8" x14ac:dyDescent="0.3">
      <c r="A652" s="51"/>
      <c r="B652" s="50"/>
      <c r="C652" s="51"/>
      <c r="D652" s="51"/>
      <c r="E652" s="51"/>
    </row>
    <row r="653" spans="1:5" ht="13.8" x14ac:dyDescent="0.3">
      <c r="A653" s="51"/>
      <c r="B653" s="50"/>
      <c r="C653" s="51"/>
      <c r="D653" s="51"/>
      <c r="E653" s="51"/>
    </row>
    <row r="654" spans="1:5" ht="13.8" x14ac:dyDescent="0.3">
      <c r="A654" s="51"/>
      <c r="B654" s="50"/>
      <c r="C654" s="51"/>
      <c r="D654" s="51"/>
      <c r="E654" s="51"/>
    </row>
    <row r="655" spans="1:5" ht="13.8" x14ac:dyDescent="0.3">
      <c r="A655" s="51"/>
      <c r="B655" s="50"/>
      <c r="C655" s="51"/>
      <c r="D655" s="51"/>
      <c r="E655" s="51"/>
    </row>
    <row r="656" spans="1:5" ht="13.8" x14ac:dyDescent="0.3">
      <c r="A656" s="51"/>
      <c r="B656" s="50"/>
      <c r="C656" s="51"/>
      <c r="D656" s="51"/>
      <c r="E656" s="51"/>
    </row>
    <row r="657" spans="1:5" ht="13.8" x14ac:dyDescent="0.3">
      <c r="A657" s="51"/>
      <c r="B657" s="50"/>
      <c r="C657" s="51"/>
      <c r="D657" s="51"/>
      <c r="E657" s="51"/>
    </row>
    <row r="658" spans="1:5" ht="13.8" x14ac:dyDescent="0.3">
      <c r="A658" s="51"/>
      <c r="B658" s="50"/>
      <c r="C658" s="51"/>
      <c r="D658" s="51"/>
      <c r="E658" s="51"/>
    </row>
    <row r="659" spans="1:5" ht="13.8" x14ac:dyDescent="0.3">
      <c r="A659" s="51"/>
      <c r="B659" s="50"/>
      <c r="C659" s="51"/>
      <c r="D659" s="51"/>
      <c r="E659" s="51"/>
    </row>
    <row r="660" spans="1:5" ht="13.8" x14ac:dyDescent="0.3">
      <c r="A660" s="51"/>
      <c r="B660" s="50"/>
      <c r="C660" s="51"/>
      <c r="D660" s="51"/>
      <c r="E660" s="51"/>
    </row>
    <row r="661" spans="1:5" ht="13.8" x14ac:dyDescent="0.3">
      <c r="A661" s="51"/>
      <c r="B661" s="50"/>
      <c r="C661" s="51"/>
      <c r="D661" s="51"/>
      <c r="E661" s="51"/>
    </row>
    <row r="662" spans="1:5" ht="13.8" x14ac:dyDescent="0.3">
      <c r="A662" s="51"/>
      <c r="B662" s="50"/>
      <c r="C662" s="51"/>
      <c r="D662" s="51"/>
      <c r="E662" s="51"/>
    </row>
    <row r="663" spans="1:5" ht="13.8" x14ac:dyDescent="0.3">
      <c r="A663" s="51"/>
      <c r="B663" s="50"/>
      <c r="C663" s="51"/>
      <c r="D663" s="51"/>
      <c r="E663" s="51"/>
    </row>
    <row r="664" spans="1:5" ht="13.8" x14ac:dyDescent="0.3">
      <c r="A664" s="51"/>
      <c r="B664" s="50"/>
      <c r="C664" s="51"/>
      <c r="D664" s="51"/>
      <c r="E664" s="51"/>
    </row>
    <row r="665" spans="1:5" ht="13.8" x14ac:dyDescent="0.3">
      <c r="A665" s="51"/>
      <c r="B665" s="50"/>
      <c r="C665" s="51"/>
      <c r="D665" s="51"/>
      <c r="E665" s="51"/>
    </row>
    <row r="666" spans="1:5" ht="13.8" x14ac:dyDescent="0.3">
      <c r="A666" s="51"/>
      <c r="B666" s="50"/>
      <c r="C666" s="51"/>
      <c r="D666" s="51"/>
      <c r="E666" s="51"/>
    </row>
    <row r="667" spans="1:5" ht="13.8" x14ac:dyDescent="0.3">
      <c r="A667" s="51"/>
      <c r="B667" s="50"/>
      <c r="C667" s="51"/>
      <c r="D667" s="51"/>
      <c r="E667" s="51"/>
    </row>
    <row r="668" spans="1:5" ht="13.8" x14ac:dyDescent="0.3">
      <c r="A668" s="51"/>
      <c r="B668" s="50"/>
      <c r="C668" s="51"/>
      <c r="D668" s="51"/>
      <c r="E668" s="51"/>
    </row>
    <row r="669" spans="1:5" ht="13.8" x14ac:dyDescent="0.3">
      <c r="A669" s="51"/>
      <c r="B669" s="50"/>
      <c r="C669" s="51"/>
      <c r="D669" s="51"/>
      <c r="E669" s="51"/>
    </row>
    <row r="670" spans="1:5" ht="13.8" x14ac:dyDescent="0.3">
      <c r="A670" s="51"/>
      <c r="B670" s="50"/>
      <c r="C670" s="51"/>
      <c r="D670" s="51"/>
      <c r="E670" s="51"/>
    </row>
    <row r="671" spans="1:5" ht="13.8" x14ac:dyDescent="0.3">
      <c r="A671" s="51"/>
      <c r="B671" s="50"/>
      <c r="C671" s="51"/>
      <c r="D671" s="51"/>
      <c r="E671" s="51"/>
    </row>
    <row r="672" spans="1:5" ht="13.8" x14ac:dyDescent="0.3">
      <c r="A672" s="51"/>
      <c r="B672" s="50"/>
      <c r="C672" s="51"/>
      <c r="D672" s="51"/>
      <c r="E672" s="51"/>
    </row>
    <row r="673" spans="1:5" ht="13.8" x14ac:dyDescent="0.3">
      <c r="A673" s="51"/>
      <c r="B673" s="50"/>
      <c r="C673" s="51"/>
      <c r="D673" s="51"/>
      <c r="E673" s="51"/>
    </row>
    <row r="674" spans="1:5" ht="13.8" x14ac:dyDescent="0.3">
      <c r="A674" s="51"/>
      <c r="B674" s="50"/>
      <c r="C674" s="51"/>
      <c r="D674" s="51"/>
      <c r="E674" s="51"/>
    </row>
    <row r="675" spans="1:5" ht="13.8" x14ac:dyDescent="0.3">
      <c r="A675" s="51"/>
      <c r="B675" s="50"/>
      <c r="C675" s="51"/>
      <c r="D675" s="51"/>
      <c r="E675" s="51"/>
    </row>
    <row r="676" spans="1:5" ht="13.8" x14ac:dyDescent="0.3">
      <c r="A676" s="51"/>
      <c r="B676" s="50"/>
      <c r="C676" s="51"/>
      <c r="D676" s="51"/>
      <c r="E676" s="51"/>
    </row>
    <row r="677" spans="1:5" ht="13.8" x14ac:dyDescent="0.3">
      <c r="A677" s="51"/>
      <c r="B677" s="50"/>
      <c r="C677" s="51"/>
      <c r="D677" s="51"/>
      <c r="E677" s="51"/>
    </row>
    <row r="678" spans="1:5" ht="13.8" x14ac:dyDescent="0.3">
      <c r="A678" s="51"/>
      <c r="B678" s="50"/>
      <c r="C678" s="51"/>
      <c r="D678" s="51"/>
      <c r="E678" s="51"/>
    </row>
    <row r="679" spans="1:5" ht="13.8" x14ac:dyDescent="0.3">
      <c r="A679" s="51"/>
      <c r="B679" s="50"/>
      <c r="C679" s="51"/>
      <c r="D679" s="51"/>
      <c r="E679" s="51"/>
    </row>
    <row r="680" spans="1:5" ht="13.8" x14ac:dyDescent="0.3">
      <c r="A680" s="51"/>
      <c r="B680" s="50"/>
      <c r="C680" s="51"/>
      <c r="D680" s="51"/>
      <c r="E680" s="51"/>
    </row>
    <row r="681" spans="1:5" ht="13.8" x14ac:dyDescent="0.3">
      <c r="A681" s="51"/>
      <c r="B681" s="50"/>
      <c r="C681" s="51"/>
      <c r="D681" s="51"/>
      <c r="E681" s="51"/>
    </row>
    <row r="682" spans="1:5" ht="13.8" x14ac:dyDescent="0.3">
      <c r="A682" s="51"/>
      <c r="B682" s="50"/>
      <c r="C682" s="51"/>
      <c r="D682" s="51"/>
      <c r="E682" s="51"/>
    </row>
    <row r="683" spans="1:5" ht="13.8" x14ac:dyDescent="0.3">
      <c r="A683" s="51"/>
      <c r="B683" s="50"/>
      <c r="C683" s="51"/>
      <c r="D683" s="51"/>
      <c r="E683" s="51"/>
    </row>
    <row r="684" spans="1:5" ht="13.8" x14ac:dyDescent="0.3">
      <c r="A684" s="51"/>
      <c r="B684" s="50"/>
      <c r="C684" s="51"/>
      <c r="D684" s="51"/>
      <c r="E684" s="51"/>
    </row>
    <row r="685" spans="1:5" ht="13.8" x14ac:dyDescent="0.3">
      <c r="A685" s="51"/>
      <c r="B685" s="50"/>
      <c r="C685" s="51"/>
      <c r="D685" s="51"/>
      <c r="E685" s="51"/>
    </row>
    <row r="686" spans="1:5" ht="13.8" x14ac:dyDescent="0.3">
      <c r="A686" s="51"/>
      <c r="B686" s="50"/>
      <c r="C686" s="51"/>
      <c r="D686" s="51"/>
      <c r="E686" s="51"/>
    </row>
    <row r="687" spans="1:5" ht="13.8" x14ac:dyDescent="0.3">
      <c r="A687" s="51"/>
      <c r="B687" s="50"/>
      <c r="C687" s="51"/>
      <c r="D687" s="51"/>
      <c r="E687" s="51"/>
    </row>
    <row r="688" spans="1:5" ht="13.8" x14ac:dyDescent="0.3">
      <c r="A688" s="51"/>
      <c r="B688" s="50"/>
      <c r="C688" s="51"/>
      <c r="D688" s="51"/>
      <c r="E688" s="51"/>
    </row>
    <row r="689" spans="1:5" ht="13.8" x14ac:dyDescent="0.3">
      <c r="A689" s="51"/>
      <c r="B689" s="50"/>
      <c r="C689" s="51"/>
      <c r="D689" s="51"/>
      <c r="E689" s="51"/>
    </row>
    <row r="690" spans="1:5" ht="13.8" x14ac:dyDescent="0.3">
      <c r="A690" s="51"/>
      <c r="B690" s="50"/>
      <c r="C690" s="51"/>
      <c r="D690" s="51"/>
      <c r="E690" s="51"/>
    </row>
    <row r="691" spans="1:5" ht="13.8" x14ac:dyDescent="0.3">
      <c r="A691" s="51"/>
      <c r="B691" s="50"/>
      <c r="C691" s="51"/>
      <c r="D691" s="51"/>
      <c r="E691" s="51"/>
    </row>
    <row r="692" spans="1:5" ht="13.8" x14ac:dyDescent="0.3">
      <c r="A692" s="51"/>
      <c r="B692" s="50"/>
      <c r="C692" s="51"/>
      <c r="D692" s="51"/>
      <c r="E692" s="51"/>
    </row>
    <row r="693" spans="1:5" ht="13.8" x14ac:dyDescent="0.3">
      <c r="A693" s="51"/>
      <c r="B693" s="50"/>
      <c r="C693" s="51"/>
      <c r="D693" s="51"/>
      <c r="E693" s="51"/>
    </row>
    <row r="694" spans="1:5" ht="13.8" x14ac:dyDescent="0.3">
      <c r="A694" s="51"/>
      <c r="B694" s="50"/>
      <c r="C694" s="51"/>
      <c r="D694" s="51"/>
      <c r="E694" s="51"/>
    </row>
    <row r="695" spans="1:5" ht="13.8" x14ac:dyDescent="0.3">
      <c r="A695" s="51"/>
      <c r="B695" s="50"/>
      <c r="C695" s="51"/>
      <c r="D695" s="51"/>
      <c r="E695" s="51"/>
    </row>
    <row r="696" spans="1:5" ht="13.8" x14ac:dyDescent="0.3">
      <c r="A696" s="51"/>
      <c r="B696" s="50"/>
      <c r="C696" s="51"/>
      <c r="D696" s="51"/>
      <c r="E696" s="51"/>
    </row>
    <row r="697" spans="1:5" ht="13.8" x14ac:dyDescent="0.3">
      <c r="A697" s="51"/>
      <c r="B697" s="50"/>
      <c r="C697" s="51"/>
      <c r="D697" s="51"/>
      <c r="E697" s="51"/>
    </row>
    <row r="698" spans="1:5" ht="13.8" x14ac:dyDescent="0.3">
      <c r="A698" s="51"/>
      <c r="B698" s="50"/>
      <c r="C698" s="51"/>
      <c r="D698" s="51"/>
      <c r="E698" s="51"/>
    </row>
    <row r="699" spans="1:5" ht="13.8" x14ac:dyDescent="0.3">
      <c r="A699" s="51"/>
      <c r="B699" s="50"/>
      <c r="C699" s="51"/>
      <c r="D699" s="51"/>
      <c r="E699" s="51"/>
    </row>
    <row r="700" spans="1:5" ht="13.8" x14ac:dyDescent="0.3">
      <c r="A700" s="51"/>
      <c r="B700" s="50"/>
      <c r="C700" s="51"/>
      <c r="D700" s="51"/>
      <c r="E700" s="51"/>
    </row>
    <row r="701" spans="1:5" ht="13.8" x14ac:dyDescent="0.3">
      <c r="A701" s="51"/>
      <c r="B701" s="50"/>
      <c r="C701" s="51"/>
      <c r="D701" s="51"/>
      <c r="E701" s="51"/>
    </row>
    <row r="702" spans="1:5" ht="13.8" x14ac:dyDescent="0.3">
      <c r="A702" s="51"/>
      <c r="B702" s="50"/>
      <c r="C702" s="51"/>
      <c r="D702" s="51"/>
      <c r="E702" s="51"/>
    </row>
    <row r="703" spans="1:5" ht="13.8" x14ac:dyDescent="0.3">
      <c r="A703" s="51"/>
      <c r="B703" s="50"/>
      <c r="C703" s="51"/>
      <c r="D703" s="51"/>
      <c r="E703" s="51"/>
    </row>
    <row r="704" spans="1:5" ht="13.8" x14ac:dyDescent="0.3">
      <c r="A704" s="51"/>
      <c r="B704" s="50"/>
      <c r="C704" s="51"/>
      <c r="D704" s="51"/>
      <c r="E704" s="51"/>
    </row>
    <row r="705" spans="1:5" ht="13.8" x14ac:dyDescent="0.3">
      <c r="A705" s="51"/>
      <c r="B705" s="50"/>
      <c r="C705" s="51"/>
      <c r="D705" s="51"/>
      <c r="E705" s="51"/>
    </row>
    <row r="706" spans="1:5" ht="13.8" x14ac:dyDescent="0.3">
      <c r="A706" s="51"/>
      <c r="B706" s="50"/>
      <c r="C706" s="51"/>
      <c r="D706" s="51"/>
      <c r="E706" s="51"/>
    </row>
    <row r="707" spans="1:5" ht="13.8" x14ac:dyDescent="0.3">
      <c r="A707" s="51"/>
      <c r="B707" s="50"/>
      <c r="C707" s="51"/>
      <c r="D707" s="51"/>
      <c r="E707" s="51"/>
    </row>
    <row r="708" spans="1:5" ht="13.8" x14ac:dyDescent="0.3">
      <c r="A708" s="51"/>
      <c r="B708" s="50"/>
      <c r="C708" s="51"/>
      <c r="D708" s="51"/>
      <c r="E708" s="51"/>
    </row>
    <row r="709" spans="1:5" ht="13.8" x14ac:dyDescent="0.3">
      <c r="A709" s="51"/>
      <c r="B709" s="50"/>
      <c r="C709" s="51"/>
      <c r="D709" s="51"/>
      <c r="E709" s="51"/>
    </row>
    <row r="710" spans="1:5" ht="13.8" x14ac:dyDescent="0.3">
      <c r="A710" s="51"/>
      <c r="B710" s="50"/>
      <c r="C710" s="51"/>
      <c r="D710" s="51"/>
      <c r="E710" s="51"/>
    </row>
    <row r="711" spans="1:5" ht="13.8" x14ac:dyDescent="0.3">
      <c r="A711" s="51"/>
      <c r="B711" s="50"/>
      <c r="C711" s="51"/>
      <c r="D711" s="51"/>
      <c r="E711" s="51"/>
    </row>
    <row r="712" spans="1:5" ht="13.8" x14ac:dyDescent="0.3">
      <c r="A712" s="51"/>
      <c r="B712" s="50"/>
      <c r="C712" s="51"/>
      <c r="D712" s="51"/>
      <c r="E712" s="51"/>
    </row>
    <row r="713" spans="1:5" ht="13.8" x14ac:dyDescent="0.3">
      <c r="A713" s="51"/>
      <c r="B713" s="50"/>
      <c r="C713" s="51"/>
      <c r="D713" s="51"/>
      <c r="E713" s="51"/>
    </row>
    <row r="714" spans="1:5" ht="13.8" x14ac:dyDescent="0.3">
      <c r="A714" s="51"/>
      <c r="B714" s="50"/>
      <c r="C714" s="51"/>
      <c r="D714" s="51"/>
      <c r="E714" s="51"/>
    </row>
    <row r="715" spans="1:5" ht="13.8" x14ac:dyDescent="0.3">
      <c r="A715" s="51"/>
      <c r="B715" s="50"/>
      <c r="C715" s="51"/>
      <c r="D715" s="51"/>
      <c r="E715" s="51"/>
    </row>
    <row r="716" spans="1:5" ht="13.8" x14ac:dyDescent="0.3">
      <c r="A716" s="51"/>
      <c r="B716" s="50"/>
      <c r="C716" s="51"/>
      <c r="D716" s="51"/>
      <c r="E716" s="51"/>
    </row>
    <row r="717" spans="1:5" ht="13.8" x14ac:dyDescent="0.3">
      <c r="A717" s="51"/>
      <c r="B717" s="50"/>
      <c r="C717" s="51"/>
      <c r="D717" s="51"/>
      <c r="E717" s="51"/>
    </row>
    <row r="718" spans="1:5" ht="13.8" x14ac:dyDescent="0.3">
      <c r="A718" s="51"/>
      <c r="B718" s="50"/>
      <c r="C718" s="51"/>
      <c r="D718" s="51"/>
      <c r="E718" s="51"/>
    </row>
    <row r="719" spans="1:5" ht="13.8" x14ac:dyDescent="0.3">
      <c r="A719" s="51"/>
      <c r="B719" s="50"/>
      <c r="C719" s="51"/>
      <c r="D719" s="51"/>
      <c r="E719" s="51"/>
    </row>
    <row r="720" spans="1:5" ht="13.8" x14ac:dyDescent="0.3">
      <c r="A720" s="51"/>
      <c r="B720" s="50"/>
      <c r="C720" s="51"/>
      <c r="D720" s="51"/>
      <c r="E720" s="51"/>
    </row>
    <row r="721" spans="1:5" ht="13.8" x14ac:dyDescent="0.3">
      <c r="A721" s="51"/>
      <c r="B721" s="50"/>
      <c r="C721" s="51"/>
      <c r="D721" s="51"/>
      <c r="E721" s="51"/>
    </row>
    <row r="722" spans="1:5" ht="13.8" x14ac:dyDescent="0.3">
      <c r="A722" s="51"/>
      <c r="B722" s="50"/>
      <c r="C722" s="51"/>
      <c r="D722" s="51"/>
      <c r="E722" s="51"/>
    </row>
    <row r="723" spans="1:5" ht="13.8" x14ac:dyDescent="0.3">
      <c r="A723" s="51"/>
      <c r="B723" s="50"/>
      <c r="C723" s="51"/>
      <c r="D723" s="51"/>
      <c r="E723" s="51"/>
    </row>
    <row r="724" spans="1:5" ht="13.8" x14ac:dyDescent="0.3">
      <c r="A724" s="51"/>
      <c r="B724" s="50"/>
      <c r="C724" s="51"/>
      <c r="D724" s="51"/>
      <c r="E724" s="51"/>
    </row>
    <row r="725" spans="1:5" ht="13.8" x14ac:dyDescent="0.3">
      <c r="A725" s="51"/>
      <c r="B725" s="50"/>
      <c r="C725" s="51"/>
      <c r="D725" s="51"/>
      <c r="E725" s="51"/>
    </row>
    <row r="726" spans="1:5" ht="13.8" x14ac:dyDescent="0.3">
      <c r="A726" s="51"/>
      <c r="B726" s="50"/>
      <c r="C726" s="51"/>
      <c r="D726" s="51"/>
      <c r="E726" s="51"/>
    </row>
    <row r="727" spans="1:5" ht="13.8" x14ac:dyDescent="0.3">
      <c r="A727" s="51"/>
      <c r="B727" s="50"/>
      <c r="C727" s="51"/>
      <c r="D727" s="51"/>
      <c r="E727" s="51"/>
    </row>
    <row r="728" spans="1:5" ht="13.8" x14ac:dyDescent="0.3">
      <c r="A728" s="51"/>
      <c r="B728" s="50"/>
      <c r="C728" s="51"/>
      <c r="D728" s="51"/>
      <c r="E728" s="51"/>
    </row>
    <row r="729" spans="1:5" ht="13.8" x14ac:dyDescent="0.3">
      <c r="A729" s="51"/>
      <c r="B729" s="50"/>
      <c r="C729" s="51"/>
      <c r="D729" s="51"/>
      <c r="E729" s="51"/>
    </row>
    <row r="730" spans="1:5" ht="13.8" x14ac:dyDescent="0.3">
      <c r="A730" s="51"/>
      <c r="B730" s="50"/>
      <c r="C730" s="51"/>
      <c r="D730" s="51"/>
      <c r="E730" s="51"/>
    </row>
    <row r="731" spans="1:5" ht="13.8" x14ac:dyDescent="0.3">
      <c r="A731" s="51"/>
      <c r="B731" s="50"/>
      <c r="C731" s="51"/>
      <c r="D731" s="51"/>
      <c r="E731" s="51"/>
    </row>
    <row r="732" spans="1:5" ht="13.8" x14ac:dyDescent="0.3">
      <c r="A732" s="51"/>
      <c r="B732" s="50"/>
      <c r="C732" s="51"/>
      <c r="D732" s="51"/>
      <c r="E732" s="51"/>
    </row>
    <row r="733" spans="1:5" ht="13.8" x14ac:dyDescent="0.3">
      <c r="A733" s="51"/>
      <c r="B733" s="50"/>
      <c r="C733" s="51"/>
      <c r="D733" s="51"/>
      <c r="E733" s="51"/>
    </row>
    <row r="734" spans="1:5" ht="13.8" x14ac:dyDescent="0.3">
      <c r="A734" s="51"/>
      <c r="B734" s="50"/>
      <c r="C734" s="51"/>
      <c r="D734" s="51"/>
      <c r="E734" s="51"/>
    </row>
    <row r="735" spans="1:5" ht="13.8" x14ac:dyDescent="0.3">
      <c r="A735" s="51"/>
      <c r="B735" s="50"/>
      <c r="C735" s="51"/>
      <c r="D735" s="51"/>
      <c r="E735" s="51"/>
    </row>
    <row r="736" spans="1:5" ht="13.8" x14ac:dyDescent="0.3">
      <c r="A736" s="51"/>
      <c r="B736" s="50"/>
      <c r="C736" s="51"/>
      <c r="D736" s="51"/>
      <c r="E736" s="51"/>
    </row>
    <row r="737" spans="1:5" ht="13.8" x14ac:dyDescent="0.3">
      <c r="A737" s="51"/>
      <c r="B737" s="50"/>
      <c r="C737" s="51"/>
      <c r="D737" s="51"/>
      <c r="E737" s="51"/>
    </row>
    <row r="738" spans="1:5" ht="13.8" x14ac:dyDescent="0.3">
      <c r="A738" s="51"/>
      <c r="B738" s="50"/>
      <c r="C738" s="51"/>
      <c r="D738" s="51"/>
      <c r="E738" s="51"/>
    </row>
    <row r="739" spans="1:5" ht="13.8" x14ac:dyDescent="0.3">
      <c r="A739" s="51"/>
      <c r="B739" s="50"/>
      <c r="C739" s="51"/>
      <c r="D739" s="51"/>
      <c r="E739" s="51"/>
    </row>
    <row r="740" spans="1:5" ht="13.8" x14ac:dyDescent="0.3">
      <c r="A740" s="51"/>
      <c r="B740" s="50"/>
      <c r="C740" s="51"/>
      <c r="D740" s="51"/>
      <c r="E740" s="51"/>
    </row>
    <row r="741" spans="1:5" ht="13.8" x14ac:dyDescent="0.3">
      <c r="A741" s="51"/>
      <c r="B741" s="50"/>
      <c r="C741" s="51"/>
      <c r="D741" s="51"/>
      <c r="E741" s="51"/>
    </row>
    <row r="742" spans="1:5" ht="13.8" x14ac:dyDescent="0.3">
      <c r="A742" s="51"/>
      <c r="B742" s="50"/>
      <c r="C742" s="51"/>
      <c r="D742" s="51"/>
      <c r="E742" s="51"/>
    </row>
    <row r="743" spans="1:5" ht="13.8" x14ac:dyDescent="0.3">
      <c r="A743" s="51"/>
      <c r="B743" s="50"/>
      <c r="C743" s="51"/>
      <c r="D743" s="51"/>
      <c r="E743" s="51"/>
    </row>
    <row r="744" spans="1:5" ht="13.8" x14ac:dyDescent="0.3">
      <c r="A744" s="51"/>
      <c r="B744" s="50"/>
      <c r="C744" s="51"/>
      <c r="D744" s="51"/>
      <c r="E744" s="51"/>
    </row>
    <row r="745" spans="1:5" ht="13.8" x14ac:dyDescent="0.3">
      <c r="A745" s="51"/>
      <c r="B745" s="50"/>
      <c r="C745" s="51"/>
      <c r="D745" s="51"/>
      <c r="E745" s="51"/>
    </row>
    <row r="746" spans="1:5" ht="13.8" x14ac:dyDescent="0.3">
      <c r="A746" s="51"/>
      <c r="B746" s="50"/>
      <c r="C746" s="51"/>
      <c r="D746" s="51"/>
      <c r="E746" s="51"/>
    </row>
    <row r="747" spans="1:5" ht="13.8" x14ac:dyDescent="0.3">
      <c r="A747" s="51"/>
      <c r="B747" s="50"/>
      <c r="C747" s="51"/>
      <c r="D747" s="51"/>
      <c r="E747" s="51"/>
    </row>
    <row r="748" spans="1:5" ht="13.8" x14ac:dyDescent="0.3">
      <c r="A748" s="51"/>
      <c r="B748" s="50"/>
      <c r="C748" s="51"/>
      <c r="D748" s="51"/>
      <c r="E748" s="51"/>
    </row>
    <row r="749" spans="1:5" ht="13.8" x14ac:dyDescent="0.3">
      <c r="A749" s="51"/>
      <c r="B749" s="50"/>
      <c r="C749" s="51"/>
      <c r="D749" s="51"/>
      <c r="E749" s="51"/>
    </row>
    <row r="750" spans="1:5" ht="13.8" x14ac:dyDescent="0.3">
      <c r="A750" s="51"/>
      <c r="B750" s="50"/>
      <c r="C750" s="51"/>
      <c r="D750" s="51"/>
      <c r="E750" s="51"/>
    </row>
    <row r="751" spans="1:5" ht="13.8" x14ac:dyDescent="0.3">
      <c r="A751" s="51"/>
      <c r="B751" s="50"/>
      <c r="C751" s="51"/>
      <c r="D751" s="51"/>
      <c r="E751" s="51"/>
    </row>
    <row r="752" spans="1:5" ht="13.8" x14ac:dyDescent="0.3">
      <c r="A752" s="51"/>
      <c r="B752" s="50"/>
      <c r="C752" s="51"/>
      <c r="D752" s="51"/>
      <c r="E752" s="51"/>
    </row>
    <row r="753" spans="1:5" ht="13.8" x14ac:dyDescent="0.3">
      <c r="A753" s="51"/>
      <c r="B753" s="50"/>
      <c r="C753" s="51"/>
      <c r="D753" s="51"/>
      <c r="E753" s="51"/>
    </row>
    <row r="754" spans="1:5" ht="13.8" x14ac:dyDescent="0.3">
      <c r="A754" s="51"/>
      <c r="B754" s="50"/>
      <c r="C754" s="51"/>
      <c r="D754" s="51"/>
      <c r="E754" s="51"/>
    </row>
    <row r="755" spans="1:5" ht="13.8" x14ac:dyDescent="0.3">
      <c r="A755" s="51"/>
      <c r="B755" s="50"/>
      <c r="C755" s="51"/>
      <c r="D755" s="51"/>
      <c r="E755" s="51"/>
    </row>
    <row r="756" spans="1:5" ht="13.8" x14ac:dyDescent="0.3">
      <c r="A756" s="51"/>
      <c r="B756" s="50"/>
      <c r="C756" s="51"/>
      <c r="D756" s="51"/>
      <c r="E756" s="51"/>
    </row>
    <row r="757" spans="1:5" ht="13.8" x14ac:dyDescent="0.3">
      <c r="A757" s="51"/>
      <c r="B757" s="50"/>
      <c r="C757" s="51"/>
      <c r="D757" s="51"/>
      <c r="E757" s="51"/>
    </row>
    <row r="758" spans="1:5" ht="13.8" x14ac:dyDescent="0.3">
      <c r="A758" s="51"/>
      <c r="B758" s="50"/>
      <c r="C758" s="51"/>
      <c r="D758" s="51"/>
      <c r="E758" s="51"/>
    </row>
    <row r="759" spans="1:5" ht="13.8" x14ac:dyDescent="0.3">
      <c r="A759" s="51"/>
      <c r="B759" s="50"/>
      <c r="C759" s="51"/>
      <c r="D759" s="51"/>
      <c r="E759" s="51"/>
    </row>
    <row r="760" spans="1:5" ht="13.8" x14ac:dyDescent="0.3">
      <c r="A760" s="51"/>
      <c r="B760" s="50"/>
      <c r="C760" s="51"/>
      <c r="D760" s="51"/>
      <c r="E760" s="51"/>
    </row>
    <row r="761" spans="1:5" ht="13.8" x14ac:dyDescent="0.3">
      <c r="A761" s="51"/>
      <c r="B761" s="50"/>
      <c r="C761" s="51"/>
      <c r="D761" s="51"/>
      <c r="E761" s="51"/>
    </row>
    <row r="762" spans="1:5" ht="13.8" x14ac:dyDescent="0.3">
      <c r="A762" s="51"/>
      <c r="B762" s="50"/>
      <c r="C762" s="51"/>
      <c r="D762" s="51"/>
      <c r="E762" s="51"/>
    </row>
    <row r="763" spans="1:5" ht="13.8" x14ac:dyDescent="0.3">
      <c r="A763" s="51"/>
      <c r="B763" s="50"/>
      <c r="C763" s="51"/>
      <c r="D763" s="51"/>
      <c r="E763" s="51"/>
    </row>
    <row r="764" spans="1:5" ht="13.8" x14ac:dyDescent="0.3">
      <c r="A764" s="51"/>
      <c r="B764" s="50"/>
      <c r="C764" s="51"/>
      <c r="D764" s="51"/>
      <c r="E764" s="51"/>
    </row>
    <row r="765" spans="1:5" ht="13.8" x14ac:dyDescent="0.3">
      <c r="A765" s="51"/>
      <c r="B765" s="50"/>
      <c r="C765" s="51"/>
      <c r="D765" s="51"/>
      <c r="E765" s="51"/>
    </row>
    <row r="766" spans="1:5" ht="13.8" x14ac:dyDescent="0.3">
      <c r="A766" s="51"/>
      <c r="B766" s="50"/>
      <c r="C766" s="51"/>
      <c r="D766" s="51"/>
      <c r="E766" s="51"/>
    </row>
    <row r="767" spans="1:5" ht="13.8" x14ac:dyDescent="0.3">
      <c r="A767" s="51"/>
      <c r="B767" s="50"/>
      <c r="C767" s="51"/>
      <c r="D767" s="51"/>
      <c r="E767" s="51"/>
    </row>
    <row r="768" spans="1:5" ht="13.8" x14ac:dyDescent="0.3">
      <c r="A768" s="51"/>
      <c r="B768" s="50"/>
      <c r="C768" s="51"/>
      <c r="D768" s="51"/>
      <c r="E768" s="51"/>
    </row>
    <row r="769" spans="1:5" ht="13.8" x14ac:dyDescent="0.3">
      <c r="A769" s="51"/>
      <c r="B769" s="50"/>
      <c r="C769" s="51"/>
      <c r="D769" s="51"/>
      <c r="E769" s="51"/>
    </row>
    <row r="770" spans="1:5" ht="13.8" x14ac:dyDescent="0.3">
      <c r="A770" s="51"/>
      <c r="B770" s="50"/>
      <c r="C770" s="51"/>
      <c r="D770" s="51"/>
      <c r="E770" s="51"/>
    </row>
    <row r="771" spans="1:5" ht="13.8" x14ac:dyDescent="0.3">
      <c r="A771" s="51"/>
      <c r="B771" s="50"/>
      <c r="C771" s="51"/>
      <c r="D771" s="51"/>
      <c r="E771" s="51"/>
    </row>
    <row r="772" spans="1:5" ht="13.8" x14ac:dyDescent="0.3">
      <c r="A772" s="51"/>
      <c r="B772" s="50"/>
      <c r="C772" s="51"/>
      <c r="D772" s="51"/>
      <c r="E772" s="51"/>
    </row>
    <row r="773" spans="1:5" ht="13.8" x14ac:dyDescent="0.3">
      <c r="A773" s="51"/>
      <c r="B773" s="50"/>
      <c r="C773" s="51"/>
      <c r="D773" s="51"/>
      <c r="E773" s="51"/>
    </row>
    <row r="774" spans="1:5" ht="13.8" x14ac:dyDescent="0.3">
      <c r="A774" s="51"/>
      <c r="B774" s="50"/>
      <c r="C774" s="51"/>
      <c r="D774" s="51"/>
      <c r="E774" s="51"/>
    </row>
    <row r="775" spans="1:5" ht="13.8" x14ac:dyDescent="0.3">
      <c r="A775" s="51"/>
      <c r="B775" s="50"/>
      <c r="C775" s="51"/>
      <c r="D775" s="51"/>
      <c r="E775" s="51"/>
    </row>
    <row r="776" spans="1:5" ht="13.8" x14ac:dyDescent="0.3">
      <c r="A776" s="51"/>
      <c r="B776" s="50"/>
      <c r="C776" s="51"/>
      <c r="D776" s="51"/>
      <c r="E776" s="51"/>
    </row>
    <row r="777" spans="1:5" ht="13.8" x14ac:dyDescent="0.3">
      <c r="A777" s="51"/>
      <c r="B777" s="50"/>
      <c r="C777" s="51"/>
      <c r="D777" s="51"/>
      <c r="E777" s="51"/>
    </row>
    <row r="778" spans="1:5" ht="13.8" x14ac:dyDescent="0.3">
      <c r="A778" s="51"/>
      <c r="B778" s="50"/>
      <c r="C778" s="51"/>
      <c r="D778" s="51"/>
      <c r="E778" s="51"/>
    </row>
    <row r="779" spans="1:5" ht="13.8" x14ac:dyDescent="0.3">
      <c r="A779" s="51"/>
      <c r="B779" s="50"/>
      <c r="C779" s="51"/>
      <c r="D779" s="51"/>
      <c r="E779" s="51"/>
    </row>
    <row r="780" spans="1:5" ht="13.8" x14ac:dyDescent="0.3">
      <c r="A780" s="51"/>
      <c r="B780" s="50"/>
      <c r="C780" s="51"/>
      <c r="D780" s="51"/>
      <c r="E780" s="51"/>
    </row>
    <row r="781" spans="1:5" ht="13.8" x14ac:dyDescent="0.3">
      <c r="A781" s="51"/>
      <c r="B781" s="50"/>
      <c r="C781" s="51"/>
      <c r="D781" s="51"/>
      <c r="E781" s="51"/>
    </row>
    <row r="782" spans="1:5" ht="13.8" x14ac:dyDescent="0.3">
      <c r="A782" s="51"/>
      <c r="B782" s="50"/>
      <c r="C782" s="51"/>
      <c r="D782" s="51"/>
      <c r="E782" s="51"/>
    </row>
    <row r="783" spans="1:5" ht="13.8" x14ac:dyDescent="0.3">
      <c r="A783" s="51"/>
      <c r="B783" s="50"/>
      <c r="C783" s="51"/>
      <c r="D783" s="51"/>
      <c r="E783" s="51"/>
    </row>
    <row r="784" spans="1:5" ht="13.8" x14ac:dyDescent="0.3">
      <c r="A784" s="51"/>
      <c r="B784" s="50"/>
      <c r="C784" s="51"/>
      <c r="D784" s="51"/>
      <c r="E784" s="51"/>
    </row>
    <row r="785" spans="1:5" ht="13.8" x14ac:dyDescent="0.3">
      <c r="A785" s="51"/>
      <c r="B785" s="50"/>
      <c r="C785" s="51"/>
      <c r="D785" s="51"/>
      <c r="E785" s="51"/>
    </row>
    <row r="786" spans="1:5" ht="13.8" x14ac:dyDescent="0.3">
      <c r="A786" s="51"/>
      <c r="B786" s="50"/>
      <c r="C786" s="51"/>
      <c r="D786" s="51"/>
      <c r="E786" s="51"/>
    </row>
    <row r="787" spans="1:5" ht="13.8" x14ac:dyDescent="0.3">
      <c r="A787" s="51"/>
      <c r="B787" s="50"/>
      <c r="C787" s="51"/>
      <c r="D787" s="51"/>
      <c r="E787" s="51"/>
    </row>
    <row r="788" spans="1:5" ht="13.8" x14ac:dyDescent="0.3">
      <c r="A788" s="51"/>
      <c r="B788" s="50"/>
      <c r="C788" s="51"/>
      <c r="D788" s="51"/>
      <c r="E788" s="51"/>
    </row>
    <row r="789" spans="1:5" ht="13.8" x14ac:dyDescent="0.3">
      <c r="A789" s="51"/>
      <c r="B789" s="50"/>
      <c r="C789" s="51"/>
      <c r="D789" s="51"/>
      <c r="E789" s="51"/>
    </row>
    <row r="790" spans="1:5" ht="13.8" x14ac:dyDescent="0.3">
      <c r="A790" s="51"/>
      <c r="B790" s="50"/>
      <c r="C790" s="51"/>
      <c r="D790" s="51"/>
      <c r="E790" s="51"/>
    </row>
    <row r="791" spans="1:5" ht="13.8" x14ac:dyDescent="0.3">
      <c r="A791" s="51"/>
      <c r="B791" s="50"/>
      <c r="C791" s="51"/>
      <c r="D791" s="51"/>
      <c r="E791" s="51"/>
    </row>
    <row r="792" spans="1:5" ht="13.8" x14ac:dyDescent="0.3">
      <c r="A792" s="51"/>
      <c r="B792" s="50"/>
      <c r="C792" s="51"/>
      <c r="D792" s="51"/>
      <c r="E792" s="51"/>
    </row>
    <row r="793" spans="1:5" ht="13.8" x14ac:dyDescent="0.3">
      <c r="A793" s="51"/>
      <c r="B793" s="50"/>
      <c r="C793" s="51"/>
      <c r="D793" s="51"/>
      <c r="E793" s="51"/>
    </row>
    <row r="794" spans="1:5" ht="13.8" x14ac:dyDescent="0.3">
      <c r="A794" s="51"/>
      <c r="B794" s="50"/>
      <c r="C794" s="51"/>
      <c r="D794" s="51"/>
      <c r="E794" s="51"/>
    </row>
    <row r="795" spans="1:5" ht="13.8" x14ac:dyDescent="0.3">
      <c r="A795" s="51"/>
      <c r="B795" s="50"/>
      <c r="C795" s="51"/>
      <c r="D795" s="51"/>
      <c r="E795" s="51"/>
    </row>
    <row r="796" spans="1:5" ht="13.8" x14ac:dyDescent="0.3">
      <c r="A796" s="51"/>
      <c r="B796" s="50"/>
      <c r="C796" s="51"/>
      <c r="D796" s="51"/>
      <c r="E796" s="51"/>
    </row>
    <row r="797" spans="1:5" ht="13.8" x14ac:dyDescent="0.3">
      <c r="A797" s="51"/>
      <c r="B797" s="50"/>
      <c r="C797" s="51"/>
      <c r="D797" s="51"/>
      <c r="E797" s="51"/>
    </row>
    <row r="798" spans="1:5" ht="13.8" x14ac:dyDescent="0.3">
      <c r="A798" s="51"/>
      <c r="B798" s="50"/>
      <c r="C798" s="51"/>
      <c r="D798" s="51"/>
      <c r="E798" s="51"/>
    </row>
    <row r="799" spans="1:5" ht="13.8" x14ac:dyDescent="0.3">
      <c r="A799" s="51"/>
      <c r="B799" s="50"/>
      <c r="C799" s="51"/>
      <c r="D799" s="51"/>
      <c r="E799" s="51"/>
    </row>
    <row r="800" spans="1:5" ht="13.8" x14ac:dyDescent="0.3">
      <c r="A800" s="51"/>
      <c r="B800" s="50"/>
      <c r="C800" s="51"/>
      <c r="D800" s="51"/>
      <c r="E800" s="51"/>
    </row>
    <row r="801" spans="1:5" ht="13.8" x14ac:dyDescent="0.3">
      <c r="A801" s="51"/>
      <c r="B801" s="50"/>
      <c r="C801" s="51"/>
      <c r="D801" s="51"/>
      <c r="E801" s="51"/>
    </row>
    <row r="802" spans="1:5" ht="13.8" x14ac:dyDescent="0.3">
      <c r="A802" s="51"/>
      <c r="B802" s="50"/>
      <c r="C802" s="51"/>
      <c r="D802" s="51"/>
      <c r="E802" s="51"/>
    </row>
    <row r="803" spans="1:5" ht="13.8" x14ac:dyDescent="0.3">
      <c r="A803" s="51"/>
      <c r="B803" s="50"/>
      <c r="C803" s="51"/>
      <c r="D803" s="51"/>
      <c r="E803" s="51"/>
    </row>
    <row r="804" spans="1:5" ht="13.8" x14ac:dyDescent="0.3">
      <c r="A804" s="51"/>
      <c r="B804" s="50"/>
      <c r="C804" s="51"/>
      <c r="D804" s="51"/>
      <c r="E804" s="51"/>
    </row>
    <row r="805" spans="1:5" ht="13.8" x14ac:dyDescent="0.3">
      <c r="A805" s="51"/>
      <c r="B805" s="50"/>
      <c r="C805" s="51"/>
      <c r="D805" s="51"/>
      <c r="E805" s="51"/>
    </row>
    <row r="806" spans="1:5" ht="13.8" x14ac:dyDescent="0.3">
      <c r="A806" s="51"/>
      <c r="B806" s="50"/>
      <c r="C806" s="51"/>
      <c r="D806" s="51"/>
      <c r="E806" s="51"/>
    </row>
    <row r="807" spans="1:5" ht="13.8" x14ac:dyDescent="0.3">
      <c r="A807" s="51"/>
      <c r="B807" s="50"/>
      <c r="C807" s="51"/>
      <c r="D807" s="51"/>
      <c r="E807" s="51"/>
    </row>
    <row r="808" spans="1:5" ht="13.8" x14ac:dyDescent="0.3">
      <c r="A808" s="51"/>
      <c r="B808" s="50"/>
      <c r="C808" s="51"/>
      <c r="D808" s="51"/>
      <c r="E808" s="51"/>
    </row>
    <row r="809" spans="1:5" ht="13.8" x14ac:dyDescent="0.3">
      <c r="A809" s="51"/>
      <c r="B809" s="50"/>
      <c r="C809" s="51"/>
      <c r="D809" s="51"/>
      <c r="E809" s="51"/>
    </row>
    <row r="810" spans="1:5" ht="13.8" x14ac:dyDescent="0.3">
      <c r="A810" s="51"/>
      <c r="B810" s="50"/>
      <c r="C810" s="51"/>
      <c r="D810" s="51"/>
      <c r="E810" s="51"/>
    </row>
    <row r="811" spans="1:5" ht="13.8" x14ac:dyDescent="0.3">
      <c r="A811" s="51"/>
      <c r="B811" s="50"/>
      <c r="C811" s="51"/>
      <c r="D811" s="51"/>
      <c r="E811" s="51"/>
    </row>
    <row r="812" spans="1:5" ht="13.8" x14ac:dyDescent="0.3">
      <c r="A812" s="51"/>
      <c r="B812" s="50"/>
      <c r="C812" s="51"/>
      <c r="D812" s="51"/>
      <c r="E812" s="51"/>
    </row>
    <row r="813" spans="1:5" ht="13.8" x14ac:dyDescent="0.3">
      <c r="A813" s="51"/>
      <c r="B813" s="50"/>
      <c r="C813" s="51"/>
      <c r="D813" s="51"/>
      <c r="E813" s="51"/>
    </row>
    <row r="814" spans="1:5" ht="13.8" x14ac:dyDescent="0.3">
      <c r="A814" s="51"/>
      <c r="B814" s="50"/>
      <c r="C814" s="51"/>
      <c r="D814" s="51"/>
      <c r="E814" s="51"/>
    </row>
    <row r="815" spans="1:5" ht="13.8" x14ac:dyDescent="0.3">
      <c r="A815" s="51"/>
      <c r="B815" s="50"/>
      <c r="C815" s="51"/>
      <c r="D815" s="51"/>
      <c r="E815" s="51"/>
    </row>
    <row r="816" spans="1:5" ht="13.8" x14ac:dyDescent="0.3">
      <c r="A816" s="51"/>
      <c r="B816" s="50"/>
      <c r="C816" s="51"/>
      <c r="D816" s="51"/>
      <c r="E816" s="51"/>
    </row>
    <row r="817" spans="1:5" ht="13.8" x14ac:dyDescent="0.3">
      <c r="A817" s="51"/>
      <c r="B817" s="50"/>
      <c r="C817" s="51"/>
      <c r="D817" s="51"/>
      <c r="E817" s="51"/>
    </row>
    <row r="818" spans="1:5" ht="13.8" x14ac:dyDescent="0.3">
      <c r="A818" s="51"/>
      <c r="B818" s="50"/>
      <c r="C818" s="51"/>
      <c r="D818" s="51"/>
      <c r="E818" s="51"/>
    </row>
    <row r="819" spans="1:5" ht="13.8" x14ac:dyDescent="0.3">
      <c r="A819" s="51"/>
      <c r="B819" s="50"/>
      <c r="C819" s="51"/>
      <c r="D819" s="51"/>
      <c r="E819" s="51"/>
    </row>
    <row r="820" spans="1:5" ht="13.8" x14ac:dyDescent="0.3">
      <c r="A820" s="51"/>
      <c r="B820" s="50"/>
      <c r="C820" s="51"/>
      <c r="D820" s="51"/>
      <c r="E820" s="51"/>
    </row>
    <row r="821" spans="1:5" ht="13.8" x14ac:dyDescent="0.3">
      <c r="A821" s="51"/>
      <c r="B821" s="50"/>
      <c r="C821" s="51"/>
      <c r="D821" s="51"/>
      <c r="E821" s="51"/>
    </row>
    <row r="822" spans="1:5" ht="13.8" x14ac:dyDescent="0.3">
      <c r="A822" s="51"/>
      <c r="B822" s="50"/>
      <c r="C822" s="51"/>
      <c r="D822" s="51"/>
      <c r="E822" s="51"/>
    </row>
    <row r="823" spans="1:5" ht="13.8" x14ac:dyDescent="0.3">
      <c r="A823" s="51"/>
      <c r="B823" s="50"/>
      <c r="C823" s="51"/>
      <c r="D823" s="51"/>
      <c r="E823" s="51"/>
    </row>
    <row r="824" spans="1:5" ht="13.8" x14ac:dyDescent="0.3">
      <c r="A824" s="51"/>
      <c r="B824" s="50"/>
      <c r="C824" s="51"/>
      <c r="D824" s="51"/>
      <c r="E824" s="51"/>
    </row>
    <row r="825" spans="1:5" ht="13.8" x14ac:dyDescent="0.3">
      <c r="A825" s="51"/>
      <c r="B825" s="50"/>
      <c r="C825" s="51"/>
      <c r="D825" s="51"/>
      <c r="E825" s="51"/>
    </row>
    <row r="826" spans="1:5" ht="13.8" x14ac:dyDescent="0.3">
      <c r="A826" s="51"/>
      <c r="B826" s="50"/>
      <c r="C826" s="51"/>
      <c r="D826" s="51"/>
      <c r="E826" s="51"/>
    </row>
    <row r="827" spans="1:5" ht="13.8" x14ac:dyDescent="0.3">
      <c r="A827" s="51"/>
      <c r="B827" s="50"/>
      <c r="C827" s="51"/>
      <c r="D827" s="51"/>
      <c r="E827" s="51"/>
    </row>
    <row r="828" spans="1:5" ht="13.8" x14ac:dyDescent="0.3">
      <c r="A828" s="51"/>
      <c r="B828" s="50"/>
      <c r="C828" s="51"/>
      <c r="D828" s="51"/>
      <c r="E828" s="51"/>
    </row>
    <row r="829" spans="1:5" ht="13.8" x14ac:dyDescent="0.3">
      <c r="A829" s="51"/>
      <c r="B829" s="50"/>
      <c r="C829" s="51"/>
      <c r="D829" s="51"/>
      <c r="E829" s="51"/>
    </row>
    <row r="830" spans="1:5" ht="13.8" x14ac:dyDescent="0.3">
      <c r="A830" s="51"/>
      <c r="B830" s="50"/>
      <c r="C830" s="51"/>
      <c r="D830" s="51"/>
      <c r="E830" s="51"/>
    </row>
    <row r="831" spans="1:5" ht="13.8" x14ac:dyDescent="0.3">
      <c r="A831" s="51"/>
      <c r="B831" s="50"/>
      <c r="C831" s="51"/>
      <c r="D831" s="51"/>
      <c r="E831" s="51"/>
    </row>
    <row r="832" spans="1:5" ht="13.8" x14ac:dyDescent="0.3">
      <c r="A832" s="51"/>
      <c r="B832" s="50"/>
      <c r="C832" s="51"/>
      <c r="D832" s="51"/>
      <c r="E832" s="51"/>
    </row>
    <row r="833" spans="1:5" ht="13.8" x14ac:dyDescent="0.3">
      <c r="A833" s="51"/>
      <c r="B833" s="50"/>
      <c r="C833" s="51"/>
      <c r="D833" s="51"/>
      <c r="E833" s="51"/>
    </row>
    <row r="834" spans="1:5" ht="13.8" x14ac:dyDescent="0.3">
      <c r="A834" s="51"/>
      <c r="B834" s="50"/>
      <c r="C834" s="51"/>
      <c r="D834" s="51"/>
      <c r="E834" s="51"/>
    </row>
    <row r="835" spans="1:5" ht="13.8" x14ac:dyDescent="0.3">
      <c r="A835" s="51"/>
      <c r="B835" s="50"/>
      <c r="C835" s="51"/>
      <c r="D835" s="51"/>
      <c r="E835" s="51"/>
    </row>
    <row r="836" spans="1:5" ht="13.8" x14ac:dyDescent="0.3">
      <c r="A836" s="51"/>
      <c r="B836" s="50"/>
      <c r="C836" s="51"/>
      <c r="D836" s="51"/>
      <c r="E836" s="51"/>
    </row>
    <row r="837" spans="1:5" ht="13.8" x14ac:dyDescent="0.3">
      <c r="A837" s="51"/>
      <c r="B837" s="50"/>
      <c r="C837" s="51"/>
      <c r="D837" s="51"/>
      <c r="E837" s="51"/>
    </row>
    <row r="838" spans="1:5" ht="13.8" x14ac:dyDescent="0.3">
      <c r="A838" s="51"/>
      <c r="B838" s="50"/>
      <c r="C838" s="51"/>
      <c r="D838" s="51"/>
      <c r="E838" s="51"/>
    </row>
    <row r="839" spans="1:5" ht="13.8" x14ac:dyDescent="0.3">
      <c r="A839" s="51"/>
      <c r="B839" s="50"/>
      <c r="C839" s="51"/>
      <c r="D839" s="51"/>
      <c r="E839" s="51"/>
    </row>
    <row r="840" spans="1:5" ht="13.8" x14ac:dyDescent="0.3">
      <c r="A840" s="51"/>
      <c r="B840" s="50"/>
      <c r="C840" s="51"/>
      <c r="D840" s="51"/>
      <c r="E840" s="51"/>
    </row>
    <row r="841" spans="1:5" ht="13.8" x14ac:dyDescent="0.3">
      <c r="A841" s="51"/>
      <c r="B841" s="50"/>
      <c r="C841" s="51"/>
      <c r="D841" s="51"/>
      <c r="E841" s="51"/>
    </row>
    <row r="842" spans="1:5" ht="13.8" x14ac:dyDescent="0.3">
      <c r="A842" s="51"/>
      <c r="B842" s="50"/>
      <c r="C842" s="51"/>
      <c r="D842" s="51"/>
      <c r="E842" s="51"/>
    </row>
    <row r="843" spans="1:5" ht="13.8" x14ac:dyDescent="0.3">
      <c r="A843" s="51"/>
      <c r="B843" s="50"/>
      <c r="C843" s="51"/>
      <c r="D843" s="51"/>
      <c r="E843" s="51"/>
    </row>
    <row r="844" spans="1:5" ht="13.8" x14ac:dyDescent="0.3">
      <c r="A844" s="51"/>
      <c r="B844" s="50"/>
      <c r="C844" s="51"/>
      <c r="D844" s="51"/>
      <c r="E844" s="51"/>
    </row>
    <row r="845" spans="1:5" ht="13.8" x14ac:dyDescent="0.3">
      <c r="A845" s="51"/>
      <c r="B845" s="50"/>
      <c r="C845" s="51"/>
      <c r="D845" s="51"/>
      <c r="E845" s="51"/>
    </row>
    <row r="846" spans="1:5" ht="13.8" x14ac:dyDescent="0.3">
      <c r="A846" s="51"/>
      <c r="B846" s="50"/>
      <c r="C846" s="51"/>
      <c r="D846" s="51"/>
      <c r="E846" s="51"/>
    </row>
    <row r="847" spans="1:5" ht="13.8" x14ac:dyDescent="0.3">
      <c r="A847" s="51"/>
      <c r="B847" s="50"/>
      <c r="C847" s="51"/>
      <c r="D847" s="51"/>
      <c r="E847" s="51"/>
    </row>
    <row r="848" spans="1:5" ht="13.8" x14ac:dyDescent="0.3">
      <c r="A848" s="51"/>
      <c r="B848" s="50"/>
      <c r="C848" s="51"/>
      <c r="D848" s="51"/>
      <c r="E848" s="51"/>
    </row>
    <row r="849" spans="1:5" ht="13.8" x14ac:dyDescent="0.3">
      <c r="A849" s="51"/>
      <c r="B849" s="50"/>
      <c r="C849" s="51"/>
      <c r="D849" s="51"/>
      <c r="E849" s="51"/>
    </row>
    <row r="850" spans="1:5" ht="13.8" x14ac:dyDescent="0.3">
      <c r="A850" s="51"/>
      <c r="B850" s="50"/>
      <c r="C850" s="51"/>
      <c r="D850" s="51"/>
      <c r="E850" s="51"/>
    </row>
    <row r="851" spans="1:5" ht="13.8" x14ac:dyDescent="0.3">
      <c r="A851" s="51"/>
      <c r="B851" s="50"/>
      <c r="C851" s="51"/>
      <c r="D851" s="51"/>
      <c r="E851" s="51"/>
    </row>
    <row r="852" spans="1:5" ht="13.8" x14ac:dyDescent="0.3">
      <c r="A852" s="51"/>
      <c r="B852" s="50"/>
      <c r="C852" s="51"/>
      <c r="D852" s="51"/>
      <c r="E852" s="51"/>
    </row>
    <row r="853" spans="1:5" ht="13.8" x14ac:dyDescent="0.3">
      <c r="A853" s="51"/>
      <c r="B853" s="50"/>
      <c r="C853" s="51"/>
      <c r="D853" s="51"/>
      <c r="E853" s="51"/>
    </row>
    <row r="854" spans="1:5" ht="13.8" x14ac:dyDescent="0.3">
      <c r="A854" s="51"/>
      <c r="B854" s="50"/>
      <c r="C854" s="51"/>
      <c r="D854" s="51"/>
      <c r="E854" s="51"/>
    </row>
    <row r="855" spans="1:5" ht="13.8" x14ac:dyDescent="0.3">
      <c r="A855" s="51"/>
      <c r="B855" s="50"/>
      <c r="C855" s="51"/>
      <c r="D855" s="51"/>
      <c r="E855" s="51"/>
    </row>
    <row r="856" spans="1:5" ht="13.8" x14ac:dyDescent="0.3">
      <c r="A856" s="51"/>
      <c r="B856" s="50"/>
      <c r="C856" s="51"/>
      <c r="D856" s="51"/>
      <c r="E856" s="51"/>
    </row>
    <row r="857" spans="1:5" ht="13.8" x14ac:dyDescent="0.3">
      <c r="A857" s="51"/>
      <c r="B857" s="50"/>
      <c r="C857" s="51"/>
      <c r="D857" s="51"/>
      <c r="E857" s="51"/>
    </row>
    <row r="858" spans="1:5" ht="13.8" x14ac:dyDescent="0.3">
      <c r="A858" s="51"/>
      <c r="B858" s="50"/>
      <c r="C858" s="51"/>
      <c r="D858" s="51"/>
      <c r="E858" s="51"/>
    </row>
    <row r="859" spans="1:5" ht="13.8" x14ac:dyDescent="0.3">
      <c r="A859" s="51"/>
      <c r="B859" s="50"/>
      <c r="C859" s="51"/>
      <c r="D859" s="51"/>
      <c r="E859" s="51"/>
    </row>
    <row r="860" spans="1:5" ht="13.8" x14ac:dyDescent="0.3">
      <c r="A860" s="51"/>
      <c r="B860" s="50"/>
      <c r="C860" s="51"/>
      <c r="D860" s="51"/>
      <c r="E860" s="51"/>
    </row>
    <row r="861" spans="1:5" ht="13.8" x14ac:dyDescent="0.3">
      <c r="A861" s="51"/>
      <c r="B861" s="50"/>
      <c r="C861" s="51"/>
      <c r="D861" s="51"/>
      <c r="E861" s="51"/>
    </row>
    <row r="862" spans="1:5" ht="13.8" x14ac:dyDescent="0.3">
      <c r="A862" s="51"/>
      <c r="B862" s="50"/>
      <c r="C862" s="51"/>
      <c r="D862" s="51"/>
      <c r="E862" s="51"/>
    </row>
    <row r="863" spans="1:5" ht="13.8" x14ac:dyDescent="0.3">
      <c r="A863" s="51"/>
      <c r="B863" s="50"/>
      <c r="C863" s="51"/>
      <c r="D863" s="51"/>
      <c r="E863" s="51"/>
    </row>
    <row r="864" spans="1:5" ht="13.8" x14ac:dyDescent="0.3">
      <c r="A864" s="51"/>
      <c r="B864" s="50"/>
      <c r="C864" s="51"/>
      <c r="D864" s="51"/>
      <c r="E864" s="51"/>
    </row>
    <row r="865" spans="1:5" ht="13.8" x14ac:dyDescent="0.3">
      <c r="A865" s="51"/>
      <c r="B865" s="50"/>
      <c r="C865" s="51"/>
      <c r="D865" s="51"/>
      <c r="E865" s="51"/>
    </row>
    <row r="866" spans="1:5" ht="13.8" x14ac:dyDescent="0.3">
      <c r="A866" s="51"/>
      <c r="B866" s="50"/>
      <c r="C866" s="51"/>
      <c r="D866" s="51"/>
      <c r="E866" s="51"/>
    </row>
    <row r="867" spans="1:5" ht="13.8" x14ac:dyDescent="0.3">
      <c r="A867" s="51"/>
      <c r="B867" s="50"/>
      <c r="C867" s="51"/>
      <c r="D867" s="51"/>
      <c r="E867" s="51"/>
    </row>
    <row r="868" spans="1:5" ht="13.8" x14ac:dyDescent="0.3">
      <c r="A868" s="51"/>
      <c r="B868" s="50"/>
      <c r="C868" s="51"/>
      <c r="D868" s="51"/>
      <c r="E868" s="51"/>
    </row>
    <row r="869" spans="1:5" ht="13.8" x14ac:dyDescent="0.3">
      <c r="A869" s="51"/>
      <c r="B869" s="50"/>
      <c r="C869" s="51"/>
      <c r="D869" s="51"/>
      <c r="E869" s="51"/>
    </row>
    <row r="870" spans="1:5" ht="13.8" x14ac:dyDescent="0.3">
      <c r="A870" s="51"/>
      <c r="B870" s="50"/>
      <c r="C870" s="51"/>
      <c r="D870" s="51"/>
      <c r="E870" s="51"/>
    </row>
    <row r="871" spans="1:5" ht="13.8" x14ac:dyDescent="0.3">
      <c r="A871" s="51"/>
      <c r="B871" s="50"/>
      <c r="C871" s="51"/>
      <c r="D871" s="51"/>
      <c r="E871" s="51"/>
    </row>
    <row r="872" spans="1:5" ht="13.8" x14ac:dyDescent="0.3">
      <c r="A872" s="51"/>
      <c r="B872" s="50"/>
      <c r="C872" s="51"/>
      <c r="D872" s="51"/>
      <c r="E872" s="51"/>
    </row>
    <row r="873" spans="1:5" ht="13.8" x14ac:dyDescent="0.3">
      <c r="A873" s="51"/>
      <c r="B873" s="50"/>
      <c r="C873" s="51"/>
      <c r="D873" s="51"/>
      <c r="E873" s="51"/>
    </row>
    <row r="874" spans="1:5" ht="13.8" x14ac:dyDescent="0.3">
      <c r="A874" s="51"/>
      <c r="B874" s="50"/>
      <c r="C874" s="51"/>
      <c r="D874" s="51"/>
      <c r="E874" s="51"/>
    </row>
    <row r="875" spans="1:5" ht="13.8" x14ac:dyDescent="0.3">
      <c r="A875" s="51"/>
      <c r="B875" s="50"/>
      <c r="C875" s="51"/>
      <c r="D875" s="51"/>
      <c r="E875" s="51"/>
    </row>
    <row r="876" spans="1:5" ht="13.8" x14ac:dyDescent="0.3">
      <c r="A876" s="51"/>
      <c r="B876" s="50"/>
      <c r="C876" s="51"/>
      <c r="D876" s="51"/>
      <c r="E876" s="51"/>
    </row>
    <row r="877" spans="1:5" ht="13.8" x14ac:dyDescent="0.3">
      <c r="A877" s="51"/>
      <c r="B877" s="50"/>
      <c r="C877" s="51"/>
      <c r="D877" s="51"/>
      <c r="E877" s="51"/>
    </row>
    <row r="878" spans="1:5" ht="13.8" x14ac:dyDescent="0.3">
      <c r="A878" s="51"/>
      <c r="B878" s="50"/>
      <c r="C878" s="51"/>
      <c r="D878" s="51"/>
      <c r="E878" s="51"/>
    </row>
    <row r="879" spans="1:5" ht="13.8" x14ac:dyDescent="0.3">
      <c r="A879" s="51"/>
      <c r="B879" s="50"/>
      <c r="C879" s="51"/>
      <c r="D879" s="51"/>
      <c r="E879" s="51"/>
    </row>
    <row r="880" spans="1:5" ht="13.8" x14ac:dyDescent="0.3">
      <c r="A880" s="51"/>
      <c r="B880" s="50"/>
      <c r="C880" s="51"/>
      <c r="D880" s="51"/>
      <c r="E880" s="51"/>
    </row>
    <row r="881" spans="1:5" ht="13.8" x14ac:dyDescent="0.3">
      <c r="A881" s="51"/>
      <c r="B881" s="50"/>
      <c r="C881" s="51"/>
      <c r="D881" s="51"/>
      <c r="E881" s="51"/>
    </row>
    <row r="882" spans="1:5" ht="13.8" x14ac:dyDescent="0.3">
      <c r="A882" s="51"/>
      <c r="B882" s="50"/>
      <c r="C882" s="51"/>
      <c r="D882" s="51"/>
      <c r="E882" s="51"/>
    </row>
    <row r="883" spans="1:5" ht="13.8" x14ac:dyDescent="0.3">
      <c r="A883" s="51"/>
      <c r="B883" s="50"/>
      <c r="C883" s="51"/>
      <c r="D883" s="51"/>
      <c r="E883" s="51"/>
    </row>
    <row r="884" spans="1:5" ht="13.8" x14ac:dyDescent="0.3">
      <c r="A884" s="51"/>
      <c r="B884" s="50"/>
      <c r="C884" s="51"/>
      <c r="D884" s="51"/>
      <c r="E884" s="51"/>
    </row>
    <row r="885" spans="1:5" ht="13.8" x14ac:dyDescent="0.3">
      <c r="A885" s="51"/>
      <c r="B885" s="50"/>
      <c r="C885" s="51"/>
      <c r="D885" s="51"/>
      <c r="E885" s="51"/>
    </row>
    <row r="886" spans="1:5" ht="13.8" x14ac:dyDescent="0.3">
      <c r="A886" s="51"/>
      <c r="B886" s="50"/>
      <c r="C886" s="51"/>
      <c r="D886" s="51"/>
      <c r="E886" s="51"/>
    </row>
    <row r="887" spans="1:5" ht="13.8" x14ac:dyDescent="0.3">
      <c r="A887" s="51"/>
      <c r="B887" s="50"/>
      <c r="C887" s="51"/>
      <c r="D887" s="51"/>
      <c r="E887" s="51"/>
    </row>
    <row r="888" spans="1:5" ht="13.8" x14ac:dyDescent="0.3">
      <c r="A888" s="51"/>
      <c r="B888" s="50"/>
      <c r="C888" s="51"/>
      <c r="D888" s="51"/>
      <c r="E888" s="51"/>
    </row>
    <row r="889" spans="1:5" ht="13.8" x14ac:dyDescent="0.3">
      <c r="A889" s="51"/>
      <c r="B889" s="50"/>
      <c r="C889" s="51"/>
      <c r="D889" s="51"/>
      <c r="E889" s="51"/>
    </row>
    <row r="890" spans="1:5" ht="13.8" x14ac:dyDescent="0.3">
      <c r="A890" s="51"/>
      <c r="B890" s="50"/>
      <c r="C890" s="51"/>
      <c r="D890" s="51"/>
      <c r="E890" s="51"/>
    </row>
    <row r="891" spans="1:5" ht="13.8" x14ac:dyDescent="0.3">
      <c r="A891" s="51"/>
      <c r="B891" s="50"/>
      <c r="C891" s="51"/>
      <c r="D891" s="51"/>
      <c r="E891" s="51"/>
    </row>
    <row r="892" spans="1:5" ht="13.8" x14ac:dyDescent="0.3">
      <c r="A892" s="51"/>
      <c r="B892" s="50"/>
      <c r="C892" s="51"/>
      <c r="D892" s="51"/>
      <c r="E892" s="51"/>
    </row>
    <row r="893" spans="1:5" ht="13.8" x14ac:dyDescent="0.3">
      <c r="A893" s="51"/>
      <c r="B893" s="50"/>
      <c r="C893" s="51"/>
      <c r="D893" s="51"/>
      <c r="E893" s="51"/>
    </row>
    <row r="894" spans="1:5" ht="13.8" x14ac:dyDescent="0.3">
      <c r="A894" s="51"/>
      <c r="B894" s="50"/>
      <c r="C894" s="51"/>
      <c r="D894" s="51"/>
      <c r="E894" s="51"/>
    </row>
    <row r="895" spans="1:5" ht="13.8" x14ac:dyDescent="0.3">
      <c r="A895" s="51"/>
      <c r="B895" s="50"/>
      <c r="C895" s="51"/>
      <c r="D895" s="51"/>
      <c r="E895" s="51"/>
    </row>
    <row r="896" spans="1:5" ht="13.8" x14ac:dyDescent="0.3">
      <c r="A896" s="51"/>
      <c r="B896" s="50"/>
      <c r="C896" s="51"/>
      <c r="D896" s="51"/>
      <c r="E896" s="51"/>
    </row>
    <row r="897" spans="1:5" ht="13.8" x14ac:dyDescent="0.3">
      <c r="A897" s="51"/>
      <c r="B897" s="50"/>
      <c r="C897" s="51"/>
      <c r="D897" s="51"/>
      <c r="E897" s="51"/>
    </row>
    <row r="898" spans="1:5" ht="13.8" x14ac:dyDescent="0.3">
      <c r="A898" s="51"/>
      <c r="B898" s="50"/>
      <c r="C898" s="51"/>
      <c r="D898" s="51"/>
      <c r="E898" s="51"/>
    </row>
    <row r="899" spans="1:5" ht="13.8" x14ac:dyDescent="0.3">
      <c r="A899" s="51"/>
      <c r="B899" s="50"/>
      <c r="C899" s="51"/>
      <c r="D899" s="51"/>
      <c r="E899" s="51"/>
    </row>
    <row r="900" spans="1:5" ht="13.8" x14ac:dyDescent="0.3">
      <c r="A900" s="51"/>
      <c r="B900" s="50"/>
      <c r="C900" s="51"/>
      <c r="D900" s="51"/>
      <c r="E900" s="51"/>
    </row>
    <row r="901" spans="1:5" ht="13.8" x14ac:dyDescent="0.3">
      <c r="A901" s="51"/>
      <c r="B901" s="50"/>
      <c r="C901" s="51"/>
      <c r="D901" s="51"/>
      <c r="E901" s="51"/>
    </row>
    <row r="902" spans="1:5" ht="13.8" x14ac:dyDescent="0.3">
      <c r="A902" s="51"/>
      <c r="B902" s="50"/>
      <c r="C902" s="51"/>
      <c r="D902" s="51"/>
      <c r="E902" s="51"/>
    </row>
    <row r="903" spans="1:5" ht="13.8" x14ac:dyDescent="0.3">
      <c r="A903" s="51"/>
      <c r="B903" s="50"/>
      <c r="C903" s="51"/>
      <c r="D903" s="51"/>
      <c r="E903" s="51"/>
    </row>
    <row r="904" spans="1:5" ht="13.8" x14ac:dyDescent="0.3">
      <c r="A904" s="51"/>
      <c r="B904" s="50"/>
      <c r="C904" s="51"/>
      <c r="D904" s="51"/>
      <c r="E904" s="51"/>
    </row>
    <row r="905" spans="1:5" ht="13.8" x14ac:dyDescent="0.3">
      <c r="A905" s="51"/>
      <c r="B905" s="50"/>
      <c r="C905" s="51"/>
      <c r="D905" s="51"/>
      <c r="E905" s="51"/>
    </row>
    <row r="906" spans="1:5" ht="13.8" x14ac:dyDescent="0.3">
      <c r="A906" s="51"/>
      <c r="B906" s="50"/>
      <c r="C906" s="51"/>
      <c r="D906" s="51"/>
      <c r="E906" s="51"/>
    </row>
    <row r="907" spans="1:5" ht="13.8" x14ac:dyDescent="0.3">
      <c r="A907" s="51"/>
      <c r="B907" s="50"/>
      <c r="C907" s="51"/>
      <c r="D907" s="51"/>
      <c r="E907" s="51"/>
    </row>
    <row r="908" spans="1:5" ht="13.8" x14ac:dyDescent="0.3">
      <c r="A908" s="51"/>
      <c r="B908" s="50"/>
      <c r="C908" s="51"/>
      <c r="D908" s="51"/>
      <c r="E908" s="51"/>
    </row>
    <row r="909" spans="1:5" ht="13.8" x14ac:dyDescent="0.3">
      <c r="A909" s="51"/>
      <c r="B909" s="50"/>
      <c r="C909" s="51"/>
      <c r="D909" s="51"/>
      <c r="E909" s="51"/>
    </row>
    <row r="910" spans="1:5" ht="13.8" x14ac:dyDescent="0.3">
      <c r="A910" s="51"/>
      <c r="B910" s="50"/>
      <c r="C910" s="51"/>
      <c r="D910" s="51"/>
      <c r="E910" s="51"/>
    </row>
    <row r="911" spans="1:5" ht="13.8" x14ac:dyDescent="0.3">
      <c r="A911" s="51"/>
      <c r="B911" s="50"/>
      <c r="C911" s="51"/>
      <c r="D911" s="51"/>
      <c r="E911" s="51"/>
    </row>
    <row r="912" spans="1:5" ht="13.8" x14ac:dyDescent="0.3">
      <c r="A912" s="51"/>
      <c r="B912" s="50"/>
      <c r="C912" s="51"/>
      <c r="D912" s="51"/>
      <c r="E912" s="51"/>
    </row>
    <row r="913" spans="1:5" ht="13.8" x14ac:dyDescent="0.3">
      <c r="A913" s="51"/>
      <c r="B913" s="50"/>
      <c r="C913" s="51"/>
      <c r="D913" s="51"/>
      <c r="E913" s="51"/>
    </row>
    <row r="914" spans="1:5" ht="13.8" x14ac:dyDescent="0.3">
      <c r="A914" s="51"/>
      <c r="B914" s="50"/>
      <c r="C914" s="51"/>
      <c r="D914" s="51"/>
      <c r="E914" s="51"/>
    </row>
    <row r="915" spans="1:5" ht="13.8" x14ac:dyDescent="0.3">
      <c r="A915" s="51"/>
      <c r="B915" s="50"/>
      <c r="C915" s="51"/>
      <c r="D915" s="51"/>
      <c r="E915" s="51"/>
    </row>
    <row r="916" spans="1:5" ht="13.8" x14ac:dyDescent="0.3">
      <c r="A916" s="51"/>
      <c r="B916" s="50"/>
      <c r="C916" s="51"/>
      <c r="D916" s="51"/>
      <c r="E916" s="51"/>
    </row>
    <row r="917" spans="1:5" ht="13.8" x14ac:dyDescent="0.3">
      <c r="A917" s="51"/>
      <c r="B917" s="50"/>
      <c r="C917" s="51"/>
      <c r="D917" s="51"/>
      <c r="E917" s="51"/>
    </row>
    <row r="918" spans="1:5" ht="13.8" x14ac:dyDescent="0.3">
      <c r="A918" s="51"/>
      <c r="B918" s="50"/>
      <c r="C918" s="51"/>
      <c r="D918" s="51"/>
      <c r="E918" s="51"/>
    </row>
    <row r="919" spans="1:5" ht="13.8" x14ac:dyDescent="0.3">
      <c r="A919" s="51"/>
      <c r="B919" s="50"/>
      <c r="C919" s="51"/>
      <c r="D919" s="51"/>
      <c r="E919" s="51"/>
    </row>
    <row r="920" spans="1:5" ht="13.8" x14ac:dyDescent="0.3">
      <c r="A920" s="51"/>
      <c r="B920" s="50"/>
      <c r="C920" s="51"/>
      <c r="D920" s="51"/>
      <c r="E920" s="51"/>
    </row>
    <row r="921" spans="1:5" ht="13.8" x14ac:dyDescent="0.3">
      <c r="A921" s="51"/>
      <c r="B921" s="50"/>
      <c r="C921" s="51"/>
      <c r="D921" s="51"/>
      <c r="E921" s="51"/>
    </row>
    <row r="922" spans="1:5" ht="13.8" x14ac:dyDescent="0.3">
      <c r="A922" s="51"/>
      <c r="B922" s="50"/>
      <c r="C922" s="51"/>
      <c r="D922" s="51"/>
      <c r="E922" s="51"/>
    </row>
    <row r="923" spans="1:5" ht="13.8" x14ac:dyDescent="0.3">
      <c r="A923" s="51"/>
      <c r="B923" s="50"/>
      <c r="C923" s="51"/>
      <c r="D923" s="51"/>
      <c r="E923" s="51"/>
    </row>
    <row r="924" spans="1:5" ht="13.8" x14ac:dyDescent="0.3">
      <c r="A924" s="51"/>
      <c r="B924" s="50"/>
      <c r="C924" s="51"/>
      <c r="D924" s="51"/>
      <c r="E924" s="51"/>
    </row>
    <row r="925" spans="1:5" ht="13.8" x14ac:dyDescent="0.3">
      <c r="A925" s="51"/>
      <c r="B925" s="50"/>
      <c r="C925" s="51"/>
      <c r="D925" s="51"/>
      <c r="E925" s="51"/>
    </row>
    <row r="926" spans="1:5" ht="13.8" x14ac:dyDescent="0.3">
      <c r="A926" s="51"/>
      <c r="B926" s="50"/>
      <c r="C926" s="51"/>
      <c r="D926" s="51"/>
      <c r="E926" s="51"/>
    </row>
    <row r="927" spans="1:5" ht="13.8" x14ac:dyDescent="0.3">
      <c r="A927" s="51"/>
      <c r="B927" s="50"/>
      <c r="C927" s="51"/>
      <c r="D927" s="51"/>
      <c r="E927" s="51"/>
    </row>
    <row r="928" spans="1:5" ht="13.8" x14ac:dyDescent="0.3">
      <c r="A928" s="51"/>
      <c r="B928" s="50"/>
      <c r="C928" s="51"/>
      <c r="D928" s="51"/>
      <c r="E928" s="51"/>
    </row>
    <row r="929" spans="1:5" ht="13.8" x14ac:dyDescent="0.3">
      <c r="A929" s="51"/>
      <c r="B929" s="50"/>
      <c r="C929" s="51"/>
      <c r="D929" s="51"/>
      <c r="E929" s="51"/>
    </row>
    <row r="930" spans="1:5" ht="13.8" x14ac:dyDescent="0.3">
      <c r="A930" s="51"/>
      <c r="B930" s="50"/>
      <c r="C930" s="51"/>
      <c r="D930" s="51"/>
      <c r="E930" s="51"/>
    </row>
    <row r="931" spans="1:5" ht="13.8" x14ac:dyDescent="0.3">
      <c r="A931" s="51"/>
      <c r="B931" s="50"/>
      <c r="C931" s="51"/>
      <c r="D931" s="51"/>
      <c r="E931" s="51"/>
    </row>
    <row r="932" spans="1:5" ht="13.8" x14ac:dyDescent="0.3">
      <c r="A932" s="51"/>
      <c r="B932" s="50"/>
      <c r="C932" s="51"/>
      <c r="D932" s="51"/>
      <c r="E932" s="51"/>
    </row>
    <row r="933" spans="1:5" ht="13.8" x14ac:dyDescent="0.3">
      <c r="A933" s="51"/>
      <c r="B933" s="50"/>
      <c r="C933" s="51"/>
      <c r="D933" s="51"/>
      <c r="E933" s="51"/>
    </row>
    <row r="934" spans="1:5" ht="13.8" x14ac:dyDescent="0.3">
      <c r="A934" s="51"/>
      <c r="B934" s="50"/>
      <c r="C934" s="51"/>
      <c r="D934" s="51"/>
      <c r="E934" s="51"/>
    </row>
    <row r="935" spans="1:5" ht="13.8" x14ac:dyDescent="0.3">
      <c r="A935" s="51"/>
      <c r="B935" s="50"/>
      <c r="C935" s="51"/>
      <c r="D935" s="51"/>
      <c r="E935" s="51"/>
    </row>
    <row r="936" spans="1:5" ht="13.8" x14ac:dyDescent="0.3">
      <c r="A936" s="51"/>
      <c r="B936" s="50"/>
      <c r="C936" s="51"/>
      <c r="D936" s="51"/>
      <c r="E936" s="51"/>
    </row>
    <row r="937" spans="1:5" ht="13.8" x14ac:dyDescent="0.3">
      <c r="A937" s="51"/>
      <c r="B937" s="50"/>
      <c r="C937" s="51"/>
      <c r="D937" s="51"/>
      <c r="E937" s="51"/>
    </row>
    <row r="938" spans="1:5" ht="13.8" x14ac:dyDescent="0.3">
      <c r="A938" s="51"/>
      <c r="B938" s="50"/>
      <c r="C938" s="51"/>
      <c r="D938" s="51"/>
      <c r="E938" s="51"/>
    </row>
    <row r="939" spans="1:5" ht="13.8" x14ac:dyDescent="0.3">
      <c r="A939" s="51"/>
      <c r="B939" s="50"/>
      <c r="C939" s="51"/>
      <c r="D939" s="51"/>
      <c r="E939" s="51"/>
    </row>
    <row r="940" spans="1:5" ht="13.8" x14ac:dyDescent="0.3">
      <c r="A940" s="51"/>
      <c r="B940" s="50"/>
      <c r="C940" s="51"/>
      <c r="D940" s="51"/>
      <c r="E940" s="51"/>
    </row>
    <row r="941" spans="1:5" ht="13.8" x14ac:dyDescent="0.3">
      <c r="A941" s="51"/>
      <c r="B941" s="50"/>
      <c r="C941" s="51"/>
      <c r="D941" s="51"/>
      <c r="E941" s="51"/>
    </row>
    <row r="942" spans="1:5" ht="13.8" x14ac:dyDescent="0.3">
      <c r="A942" s="51"/>
      <c r="B942" s="50"/>
      <c r="C942" s="51"/>
      <c r="D942" s="51"/>
      <c r="E942" s="51"/>
    </row>
    <row r="943" spans="1:5" ht="13.8" x14ac:dyDescent="0.3">
      <c r="A943" s="51"/>
      <c r="B943" s="50"/>
      <c r="C943" s="51"/>
      <c r="D943" s="51"/>
      <c r="E943" s="51"/>
    </row>
    <row r="944" spans="1:5" ht="13.8" x14ac:dyDescent="0.3">
      <c r="A944" s="51"/>
      <c r="B944" s="50"/>
      <c r="C944" s="51"/>
      <c r="D944" s="51"/>
      <c r="E944" s="51"/>
    </row>
  </sheetData>
  <printOptions horizontalCentered="1"/>
  <pageMargins left="0.7" right="0.7" top="0.75" bottom="0.75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Supplementary Data 1</vt:lpstr>
      <vt:lpstr>Supplementary Data 2</vt:lpstr>
      <vt:lpstr>Supplementary Data 3</vt:lpstr>
      <vt:lpstr>Supplementary Data 4</vt:lpstr>
      <vt:lpstr>Supplementary Data 5</vt:lpstr>
      <vt:lpstr>Supplementary Data 6</vt:lpstr>
      <vt:lpstr>Supplementary Data 7</vt:lpstr>
    </vt:vector>
  </TitlesOfParts>
  <Company>University of Helsinki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Saarentaus, Elmo C</dc:creator>
  <cp:lastModifiedBy>Saarentaus, Elmo C</cp:lastModifiedBy>
  <dcterms:created xsi:type="dcterms:W3CDTF">2024-05-25T18:03:36Z</dcterms:created>
  <dcterms:modified xsi:type="dcterms:W3CDTF">2024-08-21T08:14:40Z</dcterms:modified>
</cp:coreProperties>
</file>