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oyongjian\Desktop\峡部裂滑脱-融合文献\Manucript\Scientific Reports\"/>
    </mc:Choice>
  </mc:AlternateContent>
  <xr:revisionPtr revIDLastSave="0" documentId="13_ncr:1_{3F3AF147-6C35-4153-BCD3-5D874700B053}" xr6:coauthVersionLast="47" xr6:coauthVersionMax="47" xr10:uidLastSave="{00000000-0000-0000-0000-000000000000}"/>
  <bookViews>
    <workbookView xWindow="-120" yWindow="-120" windowWidth="32640" windowHeight="21120" tabRatio="596" activeTab="1" xr2:uid="{2B01F279-414A-4387-8231-328F70BF4F70}"/>
  </bookViews>
  <sheets>
    <sheet name="钉勾组" sheetId="1" r:id="rId1"/>
    <sheet name="融合组" sheetId="2" r:id="rId2"/>
  </sheets>
  <definedNames>
    <definedName name="_xlnm._FilterDatabase" localSheetId="0" hidden="1">钉勾组!$I$1:$I$81</definedName>
    <definedName name="_xlnm._FilterDatabase" localSheetId="1" hidden="1">融合组!$I$1:$I$82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B75" i="2" l="1"/>
  <c r="CB74" i="2"/>
  <c r="CB72" i="2"/>
  <c r="CB71" i="2"/>
  <c r="CB65" i="2"/>
  <c r="CB61" i="2"/>
  <c r="CB58" i="2"/>
  <c r="CB57" i="2"/>
  <c r="CB55" i="2"/>
  <c r="CB54" i="2"/>
  <c r="CB53" i="2"/>
  <c r="CB52" i="2"/>
  <c r="BY74" i="2"/>
  <c r="BY75" i="2"/>
  <c r="BY72" i="2"/>
  <c r="BY71" i="2"/>
  <c r="BY65" i="2"/>
  <c r="BY61" i="2"/>
  <c r="BY58" i="2"/>
  <c r="BY57" i="2"/>
  <c r="BY55" i="2"/>
  <c r="BY54" i="2"/>
  <c r="BY53" i="2"/>
  <c r="BY52" i="2"/>
  <c r="BV65" i="2"/>
  <c r="BV61" i="2"/>
  <c r="BV58" i="2"/>
  <c r="BV57" i="2"/>
  <c r="BV55" i="2"/>
  <c r="BV54" i="2"/>
  <c r="BV53" i="2"/>
  <c r="BV52" i="2"/>
  <c r="BS75" i="2"/>
  <c r="BS74" i="2"/>
  <c r="BS72" i="2"/>
  <c r="BS71" i="2"/>
  <c r="BS65" i="2"/>
  <c r="BS61" i="2"/>
  <c r="BS58" i="2"/>
  <c r="BS57" i="2"/>
  <c r="BS55" i="2"/>
  <c r="BS54" i="2"/>
  <c r="BS53" i="2"/>
  <c r="BS52" i="2"/>
  <c r="BP74" i="2"/>
  <c r="BP75" i="2"/>
  <c r="BP72" i="2"/>
  <c r="BP71" i="2"/>
  <c r="BP65" i="2"/>
  <c r="BP61" i="2"/>
  <c r="BP58" i="2"/>
  <c r="BP57" i="2"/>
  <c r="BP55" i="2"/>
  <c r="BP54" i="2"/>
  <c r="BP53" i="2"/>
  <c r="BP52" i="2"/>
  <c r="BM65" i="2"/>
  <c r="BM61" i="2"/>
  <c r="BM58" i="2"/>
  <c r="BM57" i="2"/>
  <c r="BM55" i="2"/>
  <c r="BM54" i="2"/>
  <c r="BM53" i="2"/>
  <c r="BM52" i="2"/>
  <c r="AR65" i="2"/>
  <c r="AS65" i="2" s="1"/>
  <c r="AT65" i="2"/>
  <c r="AU65" i="2" s="1"/>
  <c r="AV65" i="2"/>
  <c r="AW65" i="2"/>
  <c r="AX65" i="2" s="1"/>
  <c r="AR61" i="2"/>
  <c r="AS61" i="2" s="1"/>
  <c r="AT61" i="2"/>
  <c r="AU61" i="2" s="1"/>
  <c r="AV61" i="2"/>
  <c r="AW61" i="2"/>
  <c r="AX61" i="2" s="1"/>
  <c r="AR58" i="2"/>
  <c r="AS58" i="2" s="1"/>
  <c r="AT58" i="2"/>
  <c r="AU58" i="2" s="1"/>
  <c r="AV58" i="2"/>
  <c r="AW58" i="2"/>
  <c r="AX58" i="2" s="1"/>
  <c r="AR57" i="2"/>
  <c r="AS57" i="2" s="1"/>
  <c r="AT57" i="2"/>
  <c r="AU57" i="2" s="1"/>
  <c r="AV57" i="2"/>
  <c r="AW57" i="2"/>
  <c r="AX57" i="2" s="1"/>
  <c r="AR55" i="2"/>
  <c r="AS55" i="2" s="1"/>
  <c r="AT55" i="2"/>
  <c r="AU55" i="2" s="1"/>
  <c r="AV55" i="2"/>
  <c r="AW55" i="2"/>
  <c r="AX55" i="2" s="1"/>
  <c r="AR54" i="2"/>
  <c r="AS54" i="2" s="1"/>
  <c r="AT54" i="2"/>
  <c r="AU54" i="2" s="1"/>
  <c r="AV54" i="2"/>
  <c r="AW54" i="2"/>
  <c r="AX54" i="2" s="1"/>
  <c r="AR53" i="2"/>
  <c r="AS53" i="2" s="1"/>
  <c r="AT53" i="2"/>
  <c r="AU53" i="2" s="1"/>
  <c r="AV53" i="2"/>
  <c r="AW53" i="2"/>
  <c r="AX53" i="2" s="1"/>
  <c r="AR52" i="2"/>
  <c r="AS52" i="2" s="1"/>
  <c r="AT52" i="2"/>
  <c r="AU52" i="2" s="1"/>
  <c r="AV52" i="2"/>
  <c r="AW52" i="2"/>
  <c r="AX52" i="2" s="1"/>
  <c r="AM57" i="2"/>
  <c r="AM58" i="2"/>
  <c r="AM59" i="2"/>
  <c r="AM60" i="2"/>
  <c r="AM61" i="2"/>
  <c r="AN65" i="2"/>
  <c r="AN61" i="2"/>
  <c r="AN58" i="2"/>
  <c r="AN57" i="2"/>
  <c r="AN55" i="2"/>
  <c r="AN54" i="2"/>
  <c r="AN53" i="2"/>
  <c r="AN52" i="2"/>
  <c r="AN75" i="2"/>
  <c r="AW75" i="2"/>
  <c r="AX75" i="2" s="1"/>
  <c r="AN74" i="2"/>
  <c r="AW74" i="2"/>
  <c r="AX74" i="2" s="1"/>
  <c r="AN72" i="2"/>
  <c r="AW72" i="2"/>
  <c r="AX72" i="2" s="1"/>
  <c r="AN71" i="2"/>
  <c r="AW71" i="2"/>
  <c r="AX71" i="2" s="1"/>
  <c r="AV72" i="2"/>
  <c r="AV71" i="2"/>
  <c r="AM55" i="2"/>
  <c r="AM54" i="2"/>
  <c r="AM53" i="2"/>
  <c r="AM52" i="2"/>
  <c r="AM65" i="2"/>
  <c r="AH75" i="2"/>
  <c r="AH74" i="2"/>
  <c r="AH72" i="2"/>
  <c r="AH71" i="2"/>
  <c r="AH65" i="2"/>
  <c r="AH61" i="2"/>
  <c r="AH58" i="2"/>
  <c r="AH57" i="2"/>
  <c r="AH55" i="2"/>
  <c r="AH54" i="2"/>
  <c r="AH53" i="2"/>
  <c r="AH52" i="2"/>
  <c r="AE74" i="2"/>
  <c r="AE75" i="2"/>
  <c r="AE72" i="2"/>
  <c r="AE71" i="2"/>
  <c r="AE65" i="2"/>
  <c r="AE61" i="2"/>
  <c r="AE58" i="2"/>
  <c r="AE57" i="2"/>
  <c r="AE55" i="2"/>
  <c r="AE54" i="2"/>
  <c r="AE53" i="2"/>
  <c r="AE52" i="2"/>
  <c r="AB65" i="2"/>
  <c r="AB61" i="2"/>
  <c r="AB58" i="2"/>
  <c r="AB57" i="2"/>
  <c r="AB55" i="2"/>
  <c r="AB54" i="2"/>
  <c r="AB53" i="2"/>
  <c r="AB52" i="2"/>
  <c r="Y65" i="2"/>
  <c r="Y61" i="2"/>
  <c r="Y58" i="2"/>
  <c r="Y57" i="2"/>
  <c r="Y55" i="2"/>
  <c r="Y54" i="2"/>
  <c r="Y53" i="2"/>
  <c r="Y52" i="2"/>
  <c r="N3" i="2"/>
  <c r="CB7" i="2"/>
  <c r="BY7" i="2"/>
  <c r="BV7" i="2"/>
  <c r="BS7" i="2"/>
  <c r="BP7" i="2"/>
  <c r="BM7" i="2"/>
  <c r="AW7" i="2"/>
  <c r="AX7" i="2" s="1"/>
  <c r="AV7" i="2"/>
  <c r="AT7" i="2"/>
  <c r="AU7" i="2" s="1"/>
  <c r="AR7" i="2"/>
  <c r="AS7" i="2" s="1"/>
  <c r="AN7" i="2"/>
  <c r="AM7" i="2"/>
  <c r="AH7" i="2"/>
  <c r="AE7" i="2"/>
  <c r="AB7" i="2"/>
  <c r="Y7" i="2"/>
  <c r="CB62" i="1"/>
  <c r="CB61" i="1"/>
  <c r="CB60" i="1"/>
  <c r="CB59" i="1"/>
  <c r="BY62" i="1"/>
  <c r="BY61" i="1"/>
  <c r="BY60" i="1"/>
  <c r="BY59" i="1"/>
  <c r="BV62" i="1"/>
  <c r="BV61" i="1"/>
  <c r="BV60" i="1"/>
  <c r="BV59" i="1"/>
  <c r="BS62" i="1"/>
  <c r="BS61" i="1"/>
  <c r="BS60" i="1"/>
  <c r="BS59" i="1"/>
  <c r="BP62" i="1"/>
  <c r="BP61" i="1"/>
  <c r="BP60" i="1"/>
  <c r="BP59" i="1"/>
  <c r="BM62" i="1"/>
  <c r="BM61" i="1"/>
  <c r="BM60" i="1"/>
  <c r="BM59" i="1"/>
  <c r="AW60" i="1"/>
  <c r="AX60" i="1" s="1"/>
  <c r="AW61" i="1"/>
  <c r="AX61" i="1" s="1"/>
  <c r="AW62" i="1"/>
  <c r="AX62" i="1" s="1"/>
  <c r="AN60" i="1"/>
  <c r="AN61" i="1"/>
  <c r="AN62" i="1"/>
  <c r="AN59" i="1"/>
  <c r="AW59" i="1"/>
  <c r="AX59" i="1" s="1"/>
  <c r="AV62" i="1"/>
  <c r="AV61" i="1"/>
  <c r="AV60" i="1"/>
  <c r="AV59" i="1"/>
  <c r="AM62" i="1"/>
  <c r="AT62" i="1"/>
  <c r="AU62" i="1" s="1"/>
  <c r="AM61" i="1"/>
  <c r="AT61" i="1"/>
  <c r="AU61" i="1" s="1"/>
  <c r="AM60" i="1"/>
  <c r="AT60" i="1"/>
  <c r="AU60" i="1" s="1"/>
  <c r="AM59" i="1"/>
  <c r="AT59" i="1"/>
  <c r="AU59" i="1" s="1"/>
  <c r="AR62" i="1"/>
  <c r="AS62" i="1" s="1"/>
  <c r="AR61" i="1"/>
  <c r="AS61" i="1" s="1"/>
  <c r="AR60" i="1"/>
  <c r="AS60" i="1" s="1"/>
  <c r="AR59" i="1"/>
  <c r="AS59" i="1" s="1"/>
  <c r="AH62" i="1"/>
  <c r="AH61" i="1"/>
  <c r="AH60" i="1"/>
  <c r="AH59" i="1"/>
  <c r="AE62" i="1"/>
  <c r="AE61" i="1"/>
  <c r="AE60" i="1"/>
  <c r="AE59" i="1"/>
  <c r="AB62" i="1"/>
  <c r="AB61" i="1"/>
  <c r="AB60" i="1"/>
  <c r="AB59" i="1"/>
  <c r="Y62" i="1"/>
  <c r="Y61" i="1"/>
  <c r="Y60" i="1"/>
  <c r="Y59" i="1"/>
  <c r="AH37" i="1"/>
  <c r="AE37" i="1"/>
  <c r="AB37" i="1"/>
  <c r="Y37" i="1"/>
  <c r="CB9" i="1"/>
  <c r="BY9" i="1"/>
  <c r="BV9" i="1"/>
  <c r="BS9" i="1"/>
  <c r="BP9" i="1"/>
  <c r="BM9" i="1"/>
  <c r="AW9" i="1"/>
  <c r="AX9" i="1" s="1"/>
  <c r="AV9" i="1"/>
  <c r="AT9" i="1"/>
  <c r="AU9" i="1" s="1"/>
  <c r="AN9" i="1"/>
  <c r="AM9" i="1"/>
  <c r="AR9" i="1"/>
  <c r="AS9" i="1" s="1"/>
  <c r="AH9" i="1"/>
  <c r="AE6" i="1"/>
  <c r="AE7" i="1"/>
  <c r="AE8" i="1"/>
  <c r="AE9" i="1"/>
  <c r="AB6" i="1"/>
  <c r="AB7" i="1"/>
  <c r="AB8" i="1"/>
  <c r="AB9" i="1"/>
  <c r="Y5" i="1"/>
  <c r="Y7" i="1"/>
  <c r="Y8" i="1"/>
  <c r="Y9" i="1"/>
  <c r="Y22" i="1"/>
  <c r="AB22" i="1"/>
  <c r="AE22" i="1"/>
  <c r="AH22" i="1"/>
  <c r="AM22" i="1"/>
  <c r="AN22" i="1"/>
  <c r="AR22" i="1"/>
  <c r="AS22" i="1" s="1"/>
  <c r="AT22" i="1"/>
  <c r="AU22" i="1" s="1"/>
  <c r="AV22" i="1"/>
  <c r="AW22" i="1"/>
  <c r="AX22" i="1" s="1"/>
  <c r="BM22" i="1"/>
  <c r="BP22" i="1"/>
  <c r="BS22" i="1"/>
  <c r="BV22" i="1"/>
  <c r="BY22" i="1"/>
  <c r="CB22" i="1"/>
  <c r="AM75" i="2"/>
  <c r="AT75" i="2"/>
  <c r="AU75" i="2" s="1"/>
  <c r="AB75" i="2"/>
  <c r="BV75" i="2"/>
  <c r="BM75" i="2"/>
  <c r="AR75" i="2"/>
  <c r="AS75" i="2" s="1"/>
  <c r="Y75" i="2"/>
  <c r="AM74" i="2"/>
  <c r="AT74" i="2"/>
  <c r="AU74" i="2" s="1"/>
  <c r="AB74" i="2"/>
  <c r="BV74" i="2"/>
  <c r="BM74" i="2"/>
  <c r="Y74" i="2"/>
  <c r="AR74" i="2"/>
  <c r="AS74" i="2" s="1"/>
  <c r="AM72" i="2"/>
  <c r="AT72" i="2"/>
  <c r="AU72" i="2" s="1"/>
  <c r="AB72" i="2"/>
  <c r="BV72" i="2"/>
  <c r="BM72" i="2"/>
  <c r="AR72" i="2"/>
  <c r="AS72" i="2" s="1"/>
  <c r="Y72" i="2"/>
  <c r="AM71" i="2"/>
  <c r="AT71" i="2"/>
  <c r="AU71" i="2" s="1"/>
  <c r="AB71" i="2"/>
  <c r="BV71" i="2"/>
  <c r="BM71" i="2"/>
  <c r="AR71" i="2"/>
  <c r="AS71" i="2" s="1"/>
  <c r="Y71" i="2"/>
  <c r="AN28" i="1"/>
  <c r="AN34" i="1"/>
  <c r="AN57" i="1"/>
  <c r="AN64" i="1"/>
  <c r="AN48" i="1"/>
  <c r="AN51" i="1"/>
  <c r="AN29" i="1"/>
  <c r="AN65" i="1"/>
  <c r="AN21" i="1"/>
  <c r="AN17" i="1"/>
  <c r="AN66" i="1"/>
  <c r="AN50" i="1"/>
  <c r="AN67" i="1"/>
  <c r="AN68" i="1"/>
  <c r="AN32" i="1"/>
  <c r="AN35" i="1"/>
  <c r="AN30" i="1"/>
  <c r="AN6" i="1"/>
  <c r="AN36" i="1"/>
  <c r="AN37" i="1"/>
  <c r="AN14" i="1"/>
  <c r="AN42" i="1"/>
  <c r="AN63" i="1"/>
  <c r="AN5" i="1"/>
  <c r="AN12" i="1"/>
  <c r="AN45" i="1"/>
  <c r="AN23" i="1"/>
  <c r="AN11" i="1"/>
  <c r="AN47" i="1"/>
  <c r="AN70" i="1"/>
  <c r="AN16" i="1"/>
  <c r="AN43" i="1"/>
  <c r="AN44" i="1"/>
  <c r="AN71" i="1"/>
  <c r="AN31" i="1"/>
  <c r="AN26" i="1"/>
  <c r="AN53" i="1"/>
  <c r="AN27" i="1"/>
  <c r="AN15" i="1"/>
  <c r="AN10" i="1"/>
  <c r="AN7" i="1"/>
  <c r="AN54" i="1"/>
  <c r="AN49" i="1"/>
  <c r="AN55" i="1"/>
  <c r="AN56" i="1"/>
  <c r="AN18" i="1"/>
  <c r="AN20" i="1"/>
  <c r="AN8" i="1"/>
  <c r="AN38" i="1"/>
  <c r="AN39" i="1"/>
  <c r="AN33" i="1"/>
  <c r="AN40" i="1"/>
  <c r="AN69" i="1"/>
  <c r="AN41" i="1"/>
  <c r="AN25" i="1"/>
  <c r="AN58" i="1"/>
  <c r="AN24" i="1"/>
  <c r="AN46" i="1"/>
  <c r="AN73" i="1"/>
  <c r="AN19" i="1"/>
  <c r="AN72" i="1"/>
  <c r="AN13" i="1"/>
  <c r="AN52" i="1"/>
  <c r="AM28" i="1"/>
  <c r="AM34" i="1"/>
  <c r="AM57" i="1"/>
  <c r="AM64" i="1"/>
  <c r="AM48" i="1"/>
  <c r="AM51" i="1"/>
  <c r="AM29" i="1"/>
  <c r="AM65" i="1"/>
  <c r="AM21" i="1"/>
  <c r="AM17" i="1"/>
  <c r="AM66" i="1"/>
  <c r="AM50" i="1"/>
  <c r="AM67" i="1"/>
  <c r="AM68" i="1"/>
  <c r="AM32" i="1"/>
  <c r="AM35" i="1"/>
  <c r="AM30" i="1"/>
  <c r="AM6" i="1"/>
  <c r="AM36" i="1"/>
  <c r="AM37" i="1"/>
  <c r="AM14" i="1"/>
  <c r="AM42" i="1"/>
  <c r="AM63" i="1"/>
  <c r="AM5" i="1"/>
  <c r="AM12" i="1"/>
  <c r="AM45" i="1"/>
  <c r="AM23" i="1"/>
  <c r="AM11" i="1"/>
  <c r="AM47" i="1"/>
  <c r="AM70" i="1"/>
  <c r="AM16" i="1"/>
  <c r="AM43" i="1"/>
  <c r="AM44" i="1"/>
  <c r="AM71" i="1"/>
  <c r="AM31" i="1"/>
  <c r="AM26" i="1"/>
  <c r="AM53" i="1"/>
  <c r="AM27" i="1"/>
  <c r="AM15" i="1"/>
  <c r="AM10" i="1"/>
  <c r="AM7" i="1"/>
  <c r="AM54" i="1"/>
  <c r="AM49" i="1"/>
  <c r="AM55" i="1"/>
  <c r="AM56" i="1"/>
  <c r="AM18" i="1"/>
  <c r="AM20" i="1"/>
  <c r="AM8" i="1"/>
  <c r="AM38" i="1"/>
  <c r="AM39" i="1"/>
  <c r="AM33" i="1"/>
  <c r="AM40" i="1"/>
  <c r="AM69" i="1"/>
  <c r="AM41" i="1"/>
  <c r="AM25" i="1"/>
  <c r="AM58" i="1"/>
  <c r="AM24" i="1"/>
  <c r="AM46" i="1"/>
  <c r="AM73" i="1"/>
  <c r="AM19" i="1"/>
  <c r="AM72" i="1"/>
  <c r="AM13" i="1"/>
  <c r="AM52" i="1"/>
  <c r="AN8" i="2"/>
  <c r="AN60" i="2"/>
  <c r="AN10" i="2"/>
  <c r="AN16" i="2"/>
  <c r="AN59" i="2"/>
  <c r="AN17" i="2"/>
  <c r="AN40" i="2"/>
  <c r="AN56" i="2"/>
  <c r="AN66" i="2"/>
  <c r="AN43" i="2"/>
  <c r="AN18" i="2"/>
  <c r="AN46" i="2"/>
  <c r="AN22" i="2"/>
  <c r="AN13" i="2"/>
  <c r="AN68" i="2"/>
  <c r="AN47" i="2"/>
  <c r="AN9" i="2"/>
  <c r="AN33" i="2"/>
  <c r="AN34" i="2"/>
  <c r="AN67" i="2"/>
  <c r="AN5" i="2"/>
  <c r="AN51" i="2"/>
  <c r="AN62" i="2"/>
  <c r="AN11" i="2"/>
  <c r="AN12" i="2"/>
  <c r="AN14" i="2"/>
  <c r="AN15" i="2"/>
  <c r="AN50" i="2"/>
  <c r="AN23" i="2"/>
  <c r="AN28" i="2"/>
  <c r="AN29" i="2"/>
  <c r="AN44" i="2"/>
  <c r="AN19" i="2"/>
  <c r="AN30" i="2"/>
  <c r="AN31" i="2"/>
  <c r="AN32" i="2"/>
  <c r="AN41" i="2"/>
  <c r="AN24" i="2"/>
  <c r="AN45" i="2"/>
  <c r="AN27" i="2"/>
  <c r="AN20" i="2"/>
  <c r="AN73" i="2"/>
  <c r="AN35" i="2"/>
  <c r="AN36" i="2"/>
  <c r="AN37" i="2"/>
  <c r="AN69" i="2"/>
  <c r="AN25" i="2"/>
  <c r="AN26" i="2"/>
  <c r="AN42" i="2"/>
  <c r="AN6" i="2"/>
  <c r="AN63" i="2"/>
  <c r="AN49" i="2"/>
  <c r="AN64" i="2"/>
  <c r="AN21" i="2"/>
  <c r="AN70" i="2"/>
  <c r="AN38" i="2"/>
  <c r="AN39" i="2"/>
  <c r="AN48" i="2"/>
  <c r="AM8" i="2"/>
  <c r="AM10" i="2"/>
  <c r="AM16" i="2"/>
  <c r="AM17" i="2"/>
  <c r="AM40" i="2"/>
  <c r="AM56" i="2"/>
  <c r="AO56" i="2" s="1"/>
  <c r="AP56" i="2" s="1"/>
  <c r="AM66" i="2"/>
  <c r="AM43" i="2"/>
  <c r="AM18" i="2"/>
  <c r="AM46" i="2"/>
  <c r="AM22" i="2"/>
  <c r="AM13" i="2"/>
  <c r="AM68" i="2"/>
  <c r="AM47" i="2"/>
  <c r="AM9" i="2"/>
  <c r="AM33" i="2"/>
  <c r="AM34" i="2"/>
  <c r="AM67" i="2"/>
  <c r="AO67" i="2" s="1"/>
  <c r="AP67" i="2" s="1"/>
  <c r="AM5" i="2"/>
  <c r="AM51" i="2"/>
  <c r="AM62" i="2"/>
  <c r="AO62" i="2" s="1"/>
  <c r="AP62" i="2" s="1"/>
  <c r="AM11" i="2"/>
  <c r="AM12" i="2"/>
  <c r="AM14" i="2"/>
  <c r="AM15" i="2"/>
  <c r="AM50" i="2"/>
  <c r="AO50" i="2" s="1"/>
  <c r="AP50" i="2" s="1"/>
  <c r="AM23" i="2"/>
  <c r="AM28" i="2"/>
  <c r="AM29" i="2"/>
  <c r="AM44" i="2"/>
  <c r="AM19" i="2"/>
  <c r="AM30" i="2"/>
  <c r="AM31" i="2"/>
  <c r="AM32" i="2"/>
  <c r="AM41" i="2"/>
  <c r="AM24" i="2"/>
  <c r="AM45" i="2"/>
  <c r="AM27" i="2"/>
  <c r="AM20" i="2"/>
  <c r="AM73" i="2"/>
  <c r="AM35" i="2"/>
  <c r="AM36" i="2"/>
  <c r="AM37" i="2"/>
  <c r="AM69" i="2"/>
  <c r="AM25" i="2"/>
  <c r="AM26" i="2"/>
  <c r="AM42" i="2"/>
  <c r="AM6" i="2"/>
  <c r="AM63" i="2"/>
  <c r="AO63" i="2" s="1"/>
  <c r="AP63" i="2" s="1"/>
  <c r="AM49" i="2"/>
  <c r="AM64" i="2"/>
  <c r="AO64" i="2" s="1"/>
  <c r="AP64" i="2" s="1"/>
  <c r="AM21" i="2"/>
  <c r="AM70" i="2"/>
  <c r="AM38" i="2"/>
  <c r="AM39" i="2"/>
  <c r="AM48" i="2"/>
  <c r="CB8" i="2"/>
  <c r="CB60" i="2"/>
  <c r="CB10" i="2"/>
  <c r="CB16" i="2"/>
  <c r="CB59" i="2"/>
  <c r="CB17" i="2"/>
  <c r="CB40" i="2"/>
  <c r="CB56" i="2"/>
  <c r="CB66" i="2"/>
  <c r="CB43" i="2"/>
  <c r="CB18" i="2"/>
  <c r="CB46" i="2"/>
  <c r="CB22" i="2"/>
  <c r="CB13" i="2"/>
  <c r="CB68" i="2"/>
  <c r="CB47" i="2"/>
  <c r="CB9" i="2"/>
  <c r="CB33" i="2"/>
  <c r="CB34" i="2"/>
  <c r="CB67" i="2"/>
  <c r="CB5" i="2"/>
  <c r="CB51" i="2"/>
  <c r="CB62" i="2"/>
  <c r="CB11" i="2"/>
  <c r="CB12" i="2"/>
  <c r="CB14" i="2"/>
  <c r="CB15" i="2"/>
  <c r="CB50" i="2"/>
  <c r="CB23" i="2"/>
  <c r="CB28" i="2"/>
  <c r="CB29" i="2"/>
  <c r="CB44" i="2"/>
  <c r="CB19" i="2"/>
  <c r="CB30" i="2"/>
  <c r="CB31" i="2"/>
  <c r="CB32" i="2"/>
  <c r="CB41" i="2"/>
  <c r="CB24" i="2"/>
  <c r="CB45" i="2"/>
  <c r="CB27" i="2"/>
  <c r="CB20" i="2"/>
  <c r="CB73" i="2"/>
  <c r="CB35" i="2"/>
  <c r="CB36" i="2"/>
  <c r="CB37" i="2"/>
  <c r="CB69" i="2"/>
  <c r="CB25" i="2"/>
  <c r="CB26" i="2"/>
  <c r="CB42" i="2"/>
  <c r="CB6" i="2"/>
  <c r="CB63" i="2"/>
  <c r="CB49" i="2"/>
  <c r="CB64" i="2"/>
  <c r="CB21" i="2"/>
  <c r="CB70" i="2"/>
  <c r="CB38" i="2"/>
  <c r="CB39" i="2"/>
  <c r="CB48" i="2"/>
  <c r="BY8" i="2"/>
  <c r="BY60" i="2"/>
  <c r="BY10" i="2"/>
  <c r="BY16" i="2"/>
  <c r="BY59" i="2"/>
  <c r="BY17" i="2"/>
  <c r="BY40" i="2"/>
  <c r="BY56" i="2"/>
  <c r="BY66" i="2"/>
  <c r="BY43" i="2"/>
  <c r="BY18" i="2"/>
  <c r="BY46" i="2"/>
  <c r="BY22" i="2"/>
  <c r="BY13" i="2"/>
  <c r="BY68" i="2"/>
  <c r="BY47" i="2"/>
  <c r="BY9" i="2"/>
  <c r="BY33" i="2"/>
  <c r="BY34" i="2"/>
  <c r="BY67" i="2"/>
  <c r="BY5" i="2"/>
  <c r="BY51" i="2"/>
  <c r="BY62" i="2"/>
  <c r="BY11" i="2"/>
  <c r="BY12" i="2"/>
  <c r="BY14" i="2"/>
  <c r="BY15" i="2"/>
  <c r="BY50" i="2"/>
  <c r="BY23" i="2"/>
  <c r="BY28" i="2"/>
  <c r="BY29" i="2"/>
  <c r="BY44" i="2"/>
  <c r="BY19" i="2"/>
  <c r="BY30" i="2"/>
  <c r="BY31" i="2"/>
  <c r="BY32" i="2"/>
  <c r="BY41" i="2"/>
  <c r="BY24" i="2"/>
  <c r="BY45" i="2"/>
  <c r="BY27" i="2"/>
  <c r="BY20" i="2"/>
  <c r="BY73" i="2"/>
  <c r="BY35" i="2"/>
  <c r="BY36" i="2"/>
  <c r="BY37" i="2"/>
  <c r="BY69" i="2"/>
  <c r="BY25" i="2"/>
  <c r="BY26" i="2"/>
  <c r="BY42" i="2"/>
  <c r="BY6" i="2"/>
  <c r="BY63" i="2"/>
  <c r="BY49" i="2"/>
  <c r="BY64" i="2"/>
  <c r="BY21" i="2"/>
  <c r="BY70" i="2"/>
  <c r="BY38" i="2"/>
  <c r="BY39" i="2"/>
  <c r="BY48" i="2"/>
  <c r="BV8" i="2"/>
  <c r="BV60" i="2"/>
  <c r="BV10" i="2"/>
  <c r="BV16" i="2"/>
  <c r="BV59" i="2"/>
  <c r="BV17" i="2"/>
  <c r="BV40" i="2"/>
  <c r="BV56" i="2"/>
  <c r="BV66" i="2"/>
  <c r="BV43" i="2"/>
  <c r="BV18" i="2"/>
  <c r="BV46" i="2"/>
  <c r="BV22" i="2"/>
  <c r="BV13" i="2"/>
  <c r="BV68" i="2"/>
  <c r="BV47" i="2"/>
  <c r="BV9" i="2"/>
  <c r="BV33" i="2"/>
  <c r="BV34" i="2"/>
  <c r="BV67" i="2"/>
  <c r="BV5" i="2"/>
  <c r="BV51" i="2"/>
  <c r="BV62" i="2"/>
  <c r="BV11" i="2"/>
  <c r="BV12" i="2"/>
  <c r="BV14" i="2"/>
  <c r="BV15" i="2"/>
  <c r="BV50" i="2"/>
  <c r="BV23" i="2"/>
  <c r="BV28" i="2"/>
  <c r="BV29" i="2"/>
  <c r="BV44" i="2"/>
  <c r="BV19" i="2"/>
  <c r="BV30" i="2"/>
  <c r="BV31" i="2"/>
  <c r="BV32" i="2"/>
  <c r="BV41" i="2"/>
  <c r="BV24" i="2"/>
  <c r="BV45" i="2"/>
  <c r="BV27" i="2"/>
  <c r="BV20" i="2"/>
  <c r="BV73" i="2"/>
  <c r="BV35" i="2"/>
  <c r="BV36" i="2"/>
  <c r="BV37" i="2"/>
  <c r="BV69" i="2"/>
  <c r="BV25" i="2"/>
  <c r="BV26" i="2"/>
  <c r="BV42" i="2"/>
  <c r="BV6" i="2"/>
  <c r="BV63" i="2"/>
  <c r="BV49" i="2"/>
  <c r="BV64" i="2"/>
  <c r="BV21" i="2"/>
  <c r="BV70" i="2"/>
  <c r="BV38" i="2"/>
  <c r="BV39" i="2"/>
  <c r="BV48" i="2"/>
  <c r="BS8" i="2"/>
  <c r="BS60" i="2"/>
  <c r="BS10" i="2"/>
  <c r="BS16" i="2"/>
  <c r="BS59" i="2"/>
  <c r="BS17" i="2"/>
  <c r="BS40" i="2"/>
  <c r="BS56" i="2"/>
  <c r="BS66" i="2"/>
  <c r="BS43" i="2"/>
  <c r="BS18" i="2"/>
  <c r="BS46" i="2"/>
  <c r="BS22" i="2"/>
  <c r="BS13" i="2"/>
  <c r="BS68" i="2"/>
  <c r="BS47" i="2"/>
  <c r="BS9" i="2"/>
  <c r="BS33" i="2"/>
  <c r="BS34" i="2"/>
  <c r="BS67" i="2"/>
  <c r="BS5" i="2"/>
  <c r="BS51" i="2"/>
  <c r="BS62" i="2"/>
  <c r="BS11" i="2"/>
  <c r="BS12" i="2"/>
  <c r="BS14" i="2"/>
  <c r="BS15" i="2"/>
  <c r="BS50" i="2"/>
  <c r="BS23" i="2"/>
  <c r="BS28" i="2"/>
  <c r="BS29" i="2"/>
  <c r="BS44" i="2"/>
  <c r="BS19" i="2"/>
  <c r="BS30" i="2"/>
  <c r="BS31" i="2"/>
  <c r="BS32" i="2"/>
  <c r="BS41" i="2"/>
  <c r="BS24" i="2"/>
  <c r="BS45" i="2"/>
  <c r="BS27" i="2"/>
  <c r="BS20" i="2"/>
  <c r="BS73" i="2"/>
  <c r="BS35" i="2"/>
  <c r="BS36" i="2"/>
  <c r="BS37" i="2"/>
  <c r="BS69" i="2"/>
  <c r="BS25" i="2"/>
  <c r="BS26" i="2"/>
  <c r="BS42" i="2"/>
  <c r="BS6" i="2"/>
  <c r="BS63" i="2"/>
  <c r="BS49" i="2"/>
  <c r="BS64" i="2"/>
  <c r="BS21" i="2"/>
  <c r="BS70" i="2"/>
  <c r="BS38" i="2"/>
  <c r="BS39" i="2"/>
  <c r="BS48" i="2"/>
  <c r="BP8" i="2"/>
  <c r="BP60" i="2"/>
  <c r="BP10" i="2"/>
  <c r="BP16" i="2"/>
  <c r="BP59" i="2"/>
  <c r="BP17" i="2"/>
  <c r="BP40" i="2"/>
  <c r="BP56" i="2"/>
  <c r="BP66" i="2"/>
  <c r="BP43" i="2"/>
  <c r="BP18" i="2"/>
  <c r="BP46" i="2"/>
  <c r="BP22" i="2"/>
  <c r="BP13" i="2"/>
  <c r="BP68" i="2"/>
  <c r="BP47" i="2"/>
  <c r="BP9" i="2"/>
  <c r="BP33" i="2"/>
  <c r="BP34" i="2"/>
  <c r="BP67" i="2"/>
  <c r="BP5" i="2"/>
  <c r="BP51" i="2"/>
  <c r="BP62" i="2"/>
  <c r="BP11" i="2"/>
  <c r="BP12" i="2"/>
  <c r="BP14" i="2"/>
  <c r="BP15" i="2"/>
  <c r="BP50" i="2"/>
  <c r="BP23" i="2"/>
  <c r="BP28" i="2"/>
  <c r="BP29" i="2"/>
  <c r="BP44" i="2"/>
  <c r="BP19" i="2"/>
  <c r="BP30" i="2"/>
  <c r="BP31" i="2"/>
  <c r="BP32" i="2"/>
  <c r="BP41" i="2"/>
  <c r="BP24" i="2"/>
  <c r="BP45" i="2"/>
  <c r="BP27" i="2"/>
  <c r="BP20" i="2"/>
  <c r="BP73" i="2"/>
  <c r="BP35" i="2"/>
  <c r="BP36" i="2"/>
  <c r="BP37" i="2"/>
  <c r="BP69" i="2"/>
  <c r="BP25" i="2"/>
  <c r="BP26" i="2"/>
  <c r="BP42" i="2"/>
  <c r="BP6" i="2"/>
  <c r="BP63" i="2"/>
  <c r="BP49" i="2"/>
  <c r="BP64" i="2"/>
  <c r="BP21" i="2"/>
  <c r="BP70" i="2"/>
  <c r="BP38" i="2"/>
  <c r="BP39" i="2"/>
  <c r="BP48" i="2"/>
  <c r="BM8" i="2"/>
  <c r="BM60" i="2"/>
  <c r="BM10" i="2"/>
  <c r="BM16" i="2"/>
  <c r="BM59" i="2"/>
  <c r="BM17" i="2"/>
  <c r="BM40" i="2"/>
  <c r="BM56" i="2"/>
  <c r="BM66" i="2"/>
  <c r="BM43" i="2"/>
  <c r="BM18" i="2"/>
  <c r="BM46" i="2"/>
  <c r="BM22" i="2"/>
  <c r="BM13" i="2"/>
  <c r="BM68" i="2"/>
  <c r="BM47" i="2"/>
  <c r="BM9" i="2"/>
  <c r="BM33" i="2"/>
  <c r="BM34" i="2"/>
  <c r="BM67" i="2"/>
  <c r="BM5" i="2"/>
  <c r="BM51" i="2"/>
  <c r="BM62" i="2"/>
  <c r="BM11" i="2"/>
  <c r="BM12" i="2"/>
  <c r="BM14" i="2"/>
  <c r="BM15" i="2"/>
  <c r="BM50" i="2"/>
  <c r="BM23" i="2"/>
  <c r="BM28" i="2"/>
  <c r="BM29" i="2"/>
  <c r="BM44" i="2"/>
  <c r="BM19" i="2"/>
  <c r="BM30" i="2"/>
  <c r="BM31" i="2"/>
  <c r="BM32" i="2"/>
  <c r="BM41" i="2"/>
  <c r="BM24" i="2"/>
  <c r="BM45" i="2"/>
  <c r="BM27" i="2"/>
  <c r="BM20" i="2"/>
  <c r="BM73" i="2"/>
  <c r="BM35" i="2"/>
  <c r="BM36" i="2"/>
  <c r="BM37" i="2"/>
  <c r="BM69" i="2"/>
  <c r="BM25" i="2"/>
  <c r="BM26" i="2"/>
  <c r="BM42" i="2"/>
  <c r="BM6" i="2"/>
  <c r="BM63" i="2"/>
  <c r="BM49" i="2"/>
  <c r="BM64" i="2"/>
  <c r="BM21" i="2"/>
  <c r="BM70" i="2"/>
  <c r="BM38" i="2"/>
  <c r="BM39" i="2"/>
  <c r="BM48" i="2"/>
  <c r="AW8" i="2"/>
  <c r="AX8" i="2" s="1"/>
  <c r="AW60" i="2"/>
  <c r="AX60" i="2" s="1"/>
  <c r="AW10" i="2"/>
  <c r="AX10" i="2" s="1"/>
  <c r="AW16" i="2"/>
  <c r="AX16" i="2" s="1"/>
  <c r="AW59" i="2"/>
  <c r="AX59" i="2" s="1"/>
  <c r="AW17" i="2"/>
  <c r="AX17" i="2" s="1"/>
  <c r="AW40" i="2"/>
  <c r="AX40" i="2" s="1"/>
  <c r="AW56" i="2"/>
  <c r="AX56" i="2" s="1"/>
  <c r="AW66" i="2"/>
  <c r="AX66" i="2" s="1"/>
  <c r="AW43" i="2"/>
  <c r="AX43" i="2" s="1"/>
  <c r="AW18" i="2"/>
  <c r="AX18" i="2" s="1"/>
  <c r="AW46" i="2"/>
  <c r="AX46" i="2" s="1"/>
  <c r="AW22" i="2"/>
  <c r="AX22" i="2" s="1"/>
  <c r="AW13" i="2"/>
  <c r="AX13" i="2" s="1"/>
  <c r="AW68" i="2"/>
  <c r="AX68" i="2" s="1"/>
  <c r="AW47" i="2"/>
  <c r="AX47" i="2" s="1"/>
  <c r="AW9" i="2"/>
  <c r="AX9" i="2" s="1"/>
  <c r="AW33" i="2"/>
  <c r="AX33" i="2" s="1"/>
  <c r="AW34" i="2"/>
  <c r="AX34" i="2" s="1"/>
  <c r="AW67" i="2"/>
  <c r="AX67" i="2" s="1"/>
  <c r="AW5" i="2"/>
  <c r="AX5" i="2" s="1"/>
  <c r="AW51" i="2"/>
  <c r="AX51" i="2" s="1"/>
  <c r="AW62" i="2"/>
  <c r="AX62" i="2" s="1"/>
  <c r="AW11" i="2"/>
  <c r="AX11" i="2" s="1"/>
  <c r="AW12" i="2"/>
  <c r="AX12" i="2" s="1"/>
  <c r="AW14" i="2"/>
  <c r="AX14" i="2" s="1"/>
  <c r="AW15" i="2"/>
  <c r="AX15" i="2" s="1"/>
  <c r="AW50" i="2"/>
  <c r="AX50" i="2" s="1"/>
  <c r="AW23" i="2"/>
  <c r="AX23" i="2" s="1"/>
  <c r="AW28" i="2"/>
  <c r="AX28" i="2" s="1"/>
  <c r="AW29" i="2"/>
  <c r="AX29" i="2" s="1"/>
  <c r="AW44" i="2"/>
  <c r="AX44" i="2" s="1"/>
  <c r="AW19" i="2"/>
  <c r="AX19" i="2" s="1"/>
  <c r="AW30" i="2"/>
  <c r="AX30" i="2" s="1"/>
  <c r="AW31" i="2"/>
  <c r="AX31" i="2" s="1"/>
  <c r="AW32" i="2"/>
  <c r="AX32" i="2" s="1"/>
  <c r="AW41" i="2"/>
  <c r="AX41" i="2" s="1"/>
  <c r="AW24" i="2"/>
  <c r="AX24" i="2" s="1"/>
  <c r="AW45" i="2"/>
  <c r="AX45" i="2" s="1"/>
  <c r="AW27" i="2"/>
  <c r="AX27" i="2" s="1"/>
  <c r="AW20" i="2"/>
  <c r="AX20" i="2" s="1"/>
  <c r="AW73" i="2"/>
  <c r="AX73" i="2" s="1"/>
  <c r="AW35" i="2"/>
  <c r="AX35" i="2" s="1"/>
  <c r="AW36" i="2"/>
  <c r="AX36" i="2" s="1"/>
  <c r="AW37" i="2"/>
  <c r="AX37" i="2" s="1"/>
  <c r="AW69" i="2"/>
  <c r="AX69" i="2" s="1"/>
  <c r="AW25" i="2"/>
  <c r="AX25" i="2" s="1"/>
  <c r="AW26" i="2"/>
  <c r="AX26" i="2" s="1"/>
  <c r="AW42" i="2"/>
  <c r="AX42" i="2" s="1"/>
  <c r="AW6" i="2"/>
  <c r="AX6" i="2" s="1"/>
  <c r="AW63" i="2"/>
  <c r="AX63" i="2" s="1"/>
  <c r="AW49" i="2"/>
  <c r="AX49" i="2" s="1"/>
  <c r="AW64" i="2"/>
  <c r="AX64" i="2" s="1"/>
  <c r="AW21" i="2"/>
  <c r="AX21" i="2" s="1"/>
  <c r="AW70" i="2"/>
  <c r="AX70" i="2" s="1"/>
  <c r="AW38" i="2"/>
  <c r="AX38" i="2" s="1"/>
  <c r="AW39" i="2"/>
  <c r="AX39" i="2" s="1"/>
  <c r="AW48" i="2"/>
  <c r="AX48" i="2" s="1"/>
  <c r="AV8" i="2"/>
  <c r="AV60" i="2"/>
  <c r="AV10" i="2"/>
  <c r="AV16" i="2"/>
  <c r="AV59" i="2"/>
  <c r="AV17" i="2"/>
  <c r="AV40" i="2"/>
  <c r="AV56" i="2"/>
  <c r="AV66" i="2"/>
  <c r="AV43" i="2"/>
  <c r="AV18" i="2"/>
  <c r="AV46" i="2"/>
  <c r="AV22" i="2"/>
  <c r="AV13" i="2"/>
  <c r="AV68" i="2"/>
  <c r="AV47" i="2"/>
  <c r="AV9" i="2"/>
  <c r="AV33" i="2"/>
  <c r="AV34" i="2"/>
  <c r="AV67" i="2"/>
  <c r="AV5" i="2"/>
  <c r="AV51" i="2"/>
  <c r="AV62" i="2"/>
  <c r="AV11" i="2"/>
  <c r="AV12" i="2"/>
  <c r="AV14" i="2"/>
  <c r="AV15" i="2"/>
  <c r="AV50" i="2"/>
  <c r="AV23" i="2"/>
  <c r="AV28" i="2"/>
  <c r="AV29" i="2"/>
  <c r="AV44" i="2"/>
  <c r="AV19" i="2"/>
  <c r="AV30" i="2"/>
  <c r="AV31" i="2"/>
  <c r="AV32" i="2"/>
  <c r="AV41" i="2"/>
  <c r="AV24" i="2"/>
  <c r="AV45" i="2"/>
  <c r="AV27" i="2"/>
  <c r="AV20" i="2"/>
  <c r="AV73" i="2"/>
  <c r="AV35" i="2"/>
  <c r="AV36" i="2"/>
  <c r="AV37" i="2"/>
  <c r="AV69" i="2"/>
  <c r="AV25" i="2"/>
  <c r="AV26" i="2"/>
  <c r="AV42" i="2"/>
  <c r="AV6" i="2"/>
  <c r="AV63" i="2"/>
  <c r="AV49" i="2"/>
  <c r="AV64" i="2"/>
  <c r="AV21" i="2"/>
  <c r="AV70" i="2"/>
  <c r="AV38" i="2"/>
  <c r="AV39" i="2"/>
  <c r="AV48" i="2"/>
  <c r="AT8" i="2"/>
  <c r="AU8" i="2" s="1"/>
  <c r="AT60" i="2"/>
  <c r="AU60" i="2" s="1"/>
  <c r="AT10" i="2"/>
  <c r="AU10" i="2" s="1"/>
  <c r="AT16" i="2"/>
  <c r="AU16" i="2" s="1"/>
  <c r="AT59" i="2"/>
  <c r="AU59" i="2" s="1"/>
  <c r="AT17" i="2"/>
  <c r="AU17" i="2" s="1"/>
  <c r="AT40" i="2"/>
  <c r="AU40" i="2" s="1"/>
  <c r="AT56" i="2"/>
  <c r="AU56" i="2" s="1"/>
  <c r="AT66" i="2"/>
  <c r="AU66" i="2" s="1"/>
  <c r="AT43" i="2"/>
  <c r="AU43" i="2" s="1"/>
  <c r="AT18" i="2"/>
  <c r="AU18" i="2" s="1"/>
  <c r="AT46" i="2"/>
  <c r="AU46" i="2" s="1"/>
  <c r="AT22" i="2"/>
  <c r="AU22" i="2" s="1"/>
  <c r="AT13" i="2"/>
  <c r="AU13" i="2" s="1"/>
  <c r="AT68" i="2"/>
  <c r="AU68" i="2" s="1"/>
  <c r="AT47" i="2"/>
  <c r="AU47" i="2" s="1"/>
  <c r="AT9" i="2"/>
  <c r="AU9" i="2" s="1"/>
  <c r="AT33" i="2"/>
  <c r="AU33" i="2" s="1"/>
  <c r="AT34" i="2"/>
  <c r="AU34" i="2" s="1"/>
  <c r="AT67" i="2"/>
  <c r="AU67" i="2" s="1"/>
  <c r="AT5" i="2"/>
  <c r="AU5" i="2" s="1"/>
  <c r="AT51" i="2"/>
  <c r="AU51" i="2" s="1"/>
  <c r="AT62" i="2"/>
  <c r="AU62" i="2" s="1"/>
  <c r="AT11" i="2"/>
  <c r="AU11" i="2" s="1"/>
  <c r="AT12" i="2"/>
  <c r="AU12" i="2" s="1"/>
  <c r="AT14" i="2"/>
  <c r="AU14" i="2" s="1"/>
  <c r="AT15" i="2"/>
  <c r="AU15" i="2" s="1"/>
  <c r="AT50" i="2"/>
  <c r="AU50" i="2" s="1"/>
  <c r="AT23" i="2"/>
  <c r="AU23" i="2" s="1"/>
  <c r="AT28" i="2"/>
  <c r="AU28" i="2" s="1"/>
  <c r="AT29" i="2"/>
  <c r="AU29" i="2" s="1"/>
  <c r="AT44" i="2"/>
  <c r="AU44" i="2" s="1"/>
  <c r="AT19" i="2"/>
  <c r="AU19" i="2" s="1"/>
  <c r="AT30" i="2"/>
  <c r="AU30" i="2" s="1"/>
  <c r="AT31" i="2"/>
  <c r="AU31" i="2" s="1"/>
  <c r="AT32" i="2"/>
  <c r="AU32" i="2" s="1"/>
  <c r="AT41" i="2"/>
  <c r="AU41" i="2" s="1"/>
  <c r="AT24" i="2"/>
  <c r="AU24" i="2" s="1"/>
  <c r="AT45" i="2"/>
  <c r="AU45" i="2" s="1"/>
  <c r="AT27" i="2"/>
  <c r="AU27" i="2" s="1"/>
  <c r="AT20" i="2"/>
  <c r="AU20" i="2" s="1"/>
  <c r="AT73" i="2"/>
  <c r="AU73" i="2" s="1"/>
  <c r="AT35" i="2"/>
  <c r="AU35" i="2" s="1"/>
  <c r="AT36" i="2"/>
  <c r="AU36" i="2" s="1"/>
  <c r="AT37" i="2"/>
  <c r="AU37" i="2" s="1"/>
  <c r="AT69" i="2"/>
  <c r="AU69" i="2" s="1"/>
  <c r="AT25" i="2"/>
  <c r="AU25" i="2" s="1"/>
  <c r="AT26" i="2"/>
  <c r="AU26" i="2" s="1"/>
  <c r="AT42" i="2"/>
  <c r="AU42" i="2" s="1"/>
  <c r="AT6" i="2"/>
  <c r="AU6" i="2" s="1"/>
  <c r="AT63" i="2"/>
  <c r="AU63" i="2" s="1"/>
  <c r="AT49" i="2"/>
  <c r="AU49" i="2" s="1"/>
  <c r="AT64" i="2"/>
  <c r="AU64" i="2" s="1"/>
  <c r="AT21" i="2"/>
  <c r="AU21" i="2" s="1"/>
  <c r="AT70" i="2"/>
  <c r="AU70" i="2" s="1"/>
  <c r="AT38" i="2"/>
  <c r="AU38" i="2" s="1"/>
  <c r="AT39" i="2"/>
  <c r="AU39" i="2" s="1"/>
  <c r="AT48" i="2"/>
  <c r="AU48" i="2" s="1"/>
  <c r="AR8" i="2"/>
  <c r="AS8" i="2" s="1"/>
  <c r="AR60" i="2"/>
  <c r="AS60" i="2" s="1"/>
  <c r="AR10" i="2"/>
  <c r="AS10" i="2" s="1"/>
  <c r="AR16" i="2"/>
  <c r="AS16" i="2" s="1"/>
  <c r="AR59" i="2"/>
  <c r="AS59" i="2" s="1"/>
  <c r="AR17" i="2"/>
  <c r="AS17" i="2" s="1"/>
  <c r="AR40" i="2"/>
  <c r="AS40" i="2" s="1"/>
  <c r="AR56" i="2"/>
  <c r="AS56" i="2" s="1"/>
  <c r="AR66" i="2"/>
  <c r="AS66" i="2" s="1"/>
  <c r="AR43" i="2"/>
  <c r="AS43" i="2" s="1"/>
  <c r="AR18" i="2"/>
  <c r="AS18" i="2" s="1"/>
  <c r="AR46" i="2"/>
  <c r="AS46" i="2" s="1"/>
  <c r="AR22" i="2"/>
  <c r="AS22" i="2" s="1"/>
  <c r="AR13" i="2"/>
  <c r="AS13" i="2" s="1"/>
  <c r="AR68" i="2"/>
  <c r="AS68" i="2" s="1"/>
  <c r="AR47" i="2"/>
  <c r="AS47" i="2" s="1"/>
  <c r="AR9" i="2"/>
  <c r="AS9" i="2" s="1"/>
  <c r="AR33" i="2"/>
  <c r="AS33" i="2" s="1"/>
  <c r="AR34" i="2"/>
  <c r="AS34" i="2" s="1"/>
  <c r="AR67" i="2"/>
  <c r="AS67" i="2" s="1"/>
  <c r="AR5" i="2"/>
  <c r="AS5" i="2" s="1"/>
  <c r="AR51" i="2"/>
  <c r="AS51" i="2" s="1"/>
  <c r="AR62" i="2"/>
  <c r="AS62" i="2" s="1"/>
  <c r="AR11" i="2"/>
  <c r="AS11" i="2" s="1"/>
  <c r="AR12" i="2"/>
  <c r="AS12" i="2" s="1"/>
  <c r="AR14" i="2"/>
  <c r="AS14" i="2" s="1"/>
  <c r="AR15" i="2"/>
  <c r="AS15" i="2" s="1"/>
  <c r="AR50" i="2"/>
  <c r="AS50" i="2" s="1"/>
  <c r="AR23" i="2"/>
  <c r="AS23" i="2" s="1"/>
  <c r="AR28" i="2"/>
  <c r="AS28" i="2" s="1"/>
  <c r="AR29" i="2"/>
  <c r="AS29" i="2" s="1"/>
  <c r="AR44" i="2"/>
  <c r="AS44" i="2" s="1"/>
  <c r="AR19" i="2"/>
  <c r="AS19" i="2" s="1"/>
  <c r="AR30" i="2"/>
  <c r="AS30" i="2" s="1"/>
  <c r="AR31" i="2"/>
  <c r="AS31" i="2" s="1"/>
  <c r="AR32" i="2"/>
  <c r="AS32" i="2" s="1"/>
  <c r="AR41" i="2"/>
  <c r="AS41" i="2" s="1"/>
  <c r="AR24" i="2"/>
  <c r="AS24" i="2" s="1"/>
  <c r="AR45" i="2"/>
  <c r="AS45" i="2" s="1"/>
  <c r="AR27" i="2"/>
  <c r="AS27" i="2" s="1"/>
  <c r="AR20" i="2"/>
  <c r="AS20" i="2" s="1"/>
  <c r="AR73" i="2"/>
  <c r="AS73" i="2" s="1"/>
  <c r="AR35" i="2"/>
  <c r="AS35" i="2" s="1"/>
  <c r="AR36" i="2"/>
  <c r="AS36" i="2" s="1"/>
  <c r="AR37" i="2"/>
  <c r="AS37" i="2" s="1"/>
  <c r="AR69" i="2"/>
  <c r="AS69" i="2" s="1"/>
  <c r="AR25" i="2"/>
  <c r="AS25" i="2" s="1"/>
  <c r="AR26" i="2"/>
  <c r="AS26" i="2" s="1"/>
  <c r="AR42" i="2"/>
  <c r="AS42" i="2" s="1"/>
  <c r="AR6" i="2"/>
  <c r="AS6" i="2" s="1"/>
  <c r="AR63" i="2"/>
  <c r="AS63" i="2" s="1"/>
  <c r="AR49" i="2"/>
  <c r="AS49" i="2" s="1"/>
  <c r="AR64" i="2"/>
  <c r="AS64" i="2" s="1"/>
  <c r="AR21" i="2"/>
  <c r="AS21" i="2" s="1"/>
  <c r="AR70" i="2"/>
  <c r="AS70" i="2" s="1"/>
  <c r="AR38" i="2"/>
  <c r="AS38" i="2" s="1"/>
  <c r="AR39" i="2"/>
  <c r="AS39" i="2" s="1"/>
  <c r="AR48" i="2"/>
  <c r="AS48" i="2" s="1"/>
  <c r="AH8" i="2"/>
  <c r="AH60" i="2"/>
  <c r="AH10" i="2"/>
  <c r="AH16" i="2"/>
  <c r="AH59" i="2"/>
  <c r="AH17" i="2"/>
  <c r="AH40" i="2"/>
  <c r="AH56" i="2"/>
  <c r="AH66" i="2"/>
  <c r="AH43" i="2"/>
  <c r="AH18" i="2"/>
  <c r="AH46" i="2"/>
  <c r="AH22" i="2"/>
  <c r="AH13" i="2"/>
  <c r="AH68" i="2"/>
  <c r="AH47" i="2"/>
  <c r="AH9" i="2"/>
  <c r="AH33" i="2"/>
  <c r="AH34" i="2"/>
  <c r="AH67" i="2"/>
  <c r="AH5" i="2"/>
  <c r="AH51" i="2"/>
  <c r="AH62" i="2"/>
  <c r="AH11" i="2"/>
  <c r="AH12" i="2"/>
  <c r="AH14" i="2"/>
  <c r="AH15" i="2"/>
  <c r="AH50" i="2"/>
  <c r="AH23" i="2"/>
  <c r="AH28" i="2"/>
  <c r="AH29" i="2"/>
  <c r="AH44" i="2"/>
  <c r="AH19" i="2"/>
  <c r="AH30" i="2"/>
  <c r="AH31" i="2"/>
  <c r="AH32" i="2"/>
  <c r="AH41" i="2"/>
  <c r="AH24" i="2"/>
  <c r="AH45" i="2"/>
  <c r="AH27" i="2"/>
  <c r="AH20" i="2"/>
  <c r="AH73" i="2"/>
  <c r="AH35" i="2"/>
  <c r="AH36" i="2"/>
  <c r="AH37" i="2"/>
  <c r="AH69" i="2"/>
  <c r="AH25" i="2"/>
  <c r="AH26" i="2"/>
  <c r="AH42" i="2"/>
  <c r="AH6" i="2"/>
  <c r="AH63" i="2"/>
  <c r="AH49" i="2"/>
  <c r="AH64" i="2"/>
  <c r="AH21" i="2"/>
  <c r="AH70" i="2"/>
  <c r="AH38" i="2"/>
  <c r="AH39" i="2"/>
  <c r="AH48" i="2"/>
  <c r="AE8" i="2"/>
  <c r="AE60" i="2"/>
  <c r="AE10" i="2"/>
  <c r="AE16" i="2"/>
  <c r="AE59" i="2"/>
  <c r="AE17" i="2"/>
  <c r="AE40" i="2"/>
  <c r="AE56" i="2"/>
  <c r="AE66" i="2"/>
  <c r="AE43" i="2"/>
  <c r="AE18" i="2"/>
  <c r="AE46" i="2"/>
  <c r="AE22" i="2"/>
  <c r="AE13" i="2"/>
  <c r="AE68" i="2"/>
  <c r="AE47" i="2"/>
  <c r="AE9" i="2"/>
  <c r="AE33" i="2"/>
  <c r="AE34" i="2"/>
  <c r="AE67" i="2"/>
  <c r="AE5" i="2"/>
  <c r="AE51" i="2"/>
  <c r="AE62" i="2"/>
  <c r="AE11" i="2"/>
  <c r="AE12" i="2"/>
  <c r="AE14" i="2"/>
  <c r="AE15" i="2"/>
  <c r="AE50" i="2"/>
  <c r="AE23" i="2"/>
  <c r="AE28" i="2"/>
  <c r="AE29" i="2"/>
  <c r="AE44" i="2"/>
  <c r="AE19" i="2"/>
  <c r="AE30" i="2"/>
  <c r="AE31" i="2"/>
  <c r="AE32" i="2"/>
  <c r="AE41" i="2"/>
  <c r="AE24" i="2"/>
  <c r="AE45" i="2"/>
  <c r="AE27" i="2"/>
  <c r="AE20" i="2"/>
  <c r="AE73" i="2"/>
  <c r="AE35" i="2"/>
  <c r="AE36" i="2"/>
  <c r="AE37" i="2"/>
  <c r="AE69" i="2"/>
  <c r="AE25" i="2"/>
  <c r="AE26" i="2"/>
  <c r="AE42" i="2"/>
  <c r="AE6" i="2"/>
  <c r="AE63" i="2"/>
  <c r="AE49" i="2"/>
  <c r="AE64" i="2"/>
  <c r="AE21" i="2"/>
  <c r="AE70" i="2"/>
  <c r="AE38" i="2"/>
  <c r="AE39" i="2"/>
  <c r="AE48" i="2"/>
  <c r="AB8" i="2"/>
  <c r="AB60" i="2"/>
  <c r="AB10" i="2"/>
  <c r="AB16" i="2"/>
  <c r="AB59" i="2"/>
  <c r="AB17" i="2"/>
  <c r="AB40" i="2"/>
  <c r="AB56" i="2"/>
  <c r="AB66" i="2"/>
  <c r="AB43" i="2"/>
  <c r="AB18" i="2"/>
  <c r="AB46" i="2"/>
  <c r="AB22" i="2"/>
  <c r="AB13" i="2"/>
  <c r="AB68" i="2"/>
  <c r="AB47" i="2"/>
  <c r="AB9" i="2"/>
  <c r="AB33" i="2"/>
  <c r="AB34" i="2"/>
  <c r="AB67" i="2"/>
  <c r="AB5" i="2"/>
  <c r="AB51" i="2"/>
  <c r="AB62" i="2"/>
  <c r="AB11" i="2"/>
  <c r="AB12" i="2"/>
  <c r="AB14" i="2"/>
  <c r="AB15" i="2"/>
  <c r="AB50" i="2"/>
  <c r="AB23" i="2"/>
  <c r="AB28" i="2"/>
  <c r="AB29" i="2"/>
  <c r="AB44" i="2"/>
  <c r="AB19" i="2"/>
  <c r="AB30" i="2"/>
  <c r="AB31" i="2"/>
  <c r="AB32" i="2"/>
  <c r="AB41" i="2"/>
  <c r="AB24" i="2"/>
  <c r="AB45" i="2"/>
  <c r="AB27" i="2"/>
  <c r="AB20" i="2"/>
  <c r="AB73" i="2"/>
  <c r="AB35" i="2"/>
  <c r="AB36" i="2"/>
  <c r="AB37" i="2"/>
  <c r="AB69" i="2"/>
  <c r="AB25" i="2"/>
  <c r="AB26" i="2"/>
  <c r="AB42" i="2"/>
  <c r="AB6" i="2"/>
  <c r="AB63" i="2"/>
  <c r="AB49" i="2"/>
  <c r="AB64" i="2"/>
  <c r="AB21" i="2"/>
  <c r="AB70" i="2"/>
  <c r="AB38" i="2"/>
  <c r="AB39" i="2"/>
  <c r="AB48" i="2"/>
  <c r="Y8" i="2"/>
  <c r="Y60" i="2"/>
  <c r="Y10" i="2"/>
  <c r="Y16" i="2"/>
  <c r="Y59" i="2"/>
  <c r="Y17" i="2"/>
  <c r="Y40" i="2"/>
  <c r="Y56" i="2"/>
  <c r="Y66" i="2"/>
  <c r="Y43" i="2"/>
  <c r="Y18" i="2"/>
  <c r="Y46" i="2"/>
  <c r="Y22" i="2"/>
  <c r="Y13" i="2"/>
  <c r="Y68" i="2"/>
  <c r="Y47" i="2"/>
  <c r="Y9" i="2"/>
  <c r="Y33" i="2"/>
  <c r="Y34" i="2"/>
  <c r="Y67" i="2"/>
  <c r="Y5" i="2"/>
  <c r="Y51" i="2"/>
  <c r="Y62" i="2"/>
  <c r="Y11" i="2"/>
  <c r="Y12" i="2"/>
  <c r="Y14" i="2"/>
  <c r="Y15" i="2"/>
  <c r="Y50" i="2"/>
  <c r="Y23" i="2"/>
  <c r="Y28" i="2"/>
  <c r="Y29" i="2"/>
  <c r="Y44" i="2"/>
  <c r="Y19" i="2"/>
  <c r="Y30" i="2"/>
  <c r="Y31" i="2"/>
  <c r="Y32" i="2"/>
  <c r="Y41" i="2"/>
  <c r="Y24" i="2"/>
  <c r="Y45" i="2"/>
  <c r="Y27" i="2"/>
  <c r="Y20" i="2"/>
  <c r="Y73" i="2"/>
  <c r="Y35" i="2"/>
  <c r="Y36" i="2"/>
  <c r="Y37" i="2"/>
  <c r="Y69" i="2"/>
  <c r="Y25" i="2"/>
  <c r="Y26" i="2"/>
  <c r="Y42" i="2"/>
  <c r="Y6" i="2"/>
  <c r="Y63" i="2"/>
  <c r="Y49" i="2"/>
  <c r="Y64" i="2"/>
  <c r="Y21" i="2"/>
  <c r="Y70" i="2"/>
  <c r="Y38" i="2"/>
  <c r="Y39" i="2"/>
  <c r="Y48" i="2"/>
  <c r="CB28" i="1"/>
  <c r="CB34" i="1"/>
  <c r="CB57" i="1"/>
  <c r="CB64" i="1"/>
  <c r="CB48" i="1"/>
  <c r="CB51" i="1"/>
  <c r="CB29" i="1"/>
  <c r="CB65" i="1"/>
  <c r="CB21" i="1"/>
  <c r="CB17" i="1"/>
  <c r="CB66" i="1"/>
  <c r="CB50" i="1"/>
  <c r="CB67" i="1"/>
  <c r="CB68" i="1"/>
  <c r="CB32" i="1"/>
  <c r="CB35" i="1"/>
  <c r="CB30" i="1"/>
  <c r="CB6" i="1"/>
  <c r="CB36" i="1"/>
  <c r="CB37" i="1"/>
  <c r="CB14" i="1"/>
  <c r="CB42" i="1"/>
  <c r="CB63" i="1"/>
  <c r="CB5" i="1"/>
  <c r="CB12" i="1"/>
  <c r="CB45" i="1"/>
  <c r="CB23" i="1"/>
  <c r="CB11" i="1"/>
  <c r="CB47" i="1"/>
  <c r="CB70" i="1"/>
  <c r="CB16" i="1"/>
  <c r="CB43" i="1"/>
  <c r="CB44" i="1"/>
  <c r="CB71" i="1"/>
  <c r="CB31" i="1"/>
  <c r="CB26" i="1"/>
  <c r="CB53" i="1"/>
  <c r="CB27" i="1"/>
  <c r="CB15" i="1"/>
  <c r="CB10" i="1"/>
  <c r="CB7" i="1"/>
  <c r="CB54" i="1"/>
  <c r="CB49" i="1"/>
  <c r="CB55" i="1"/>
  <c r="CB56" i="1"/>
  <c r="CB18" i="1"/>
  <c r="CB20" i="1"/>
  <c r="CB8" i="1"/>
  <c r="CB38" i="1"/>
  <c r="CB39" i="1"/>
  <c r="CB33" i="1"/>
  <c r="CB40" i="1"/>
  <c r="CB69" i="1"/>
  <c r="CB41" i="1"/>
  <c r="CB25" i="1"/>
  <c r="CB58" i="1"/>
  <c r="CB24" i="1"/>
  <c r="CB46" i="1"/>
  <c r="CB73" i="1"/>
  <c r="CB19" i="1"/>
  <c r="CB72" i="1"/>
  <c r="CB13" i="1"/>
  <c r="CB52" i="1"/>
  <c r="BY28" i="1"/>
  <c r="BY34" i="1"/>
  <c r="BY57" i="1"/>
  <c r="BY64" i="1"/>
  <c r="BY48" i="1"/>
  <c r="BY51" i="1"/>
  <c r="BY29" i="1"/>
  <c r="BY65" i="1"/>
  <c r="BY21" i="1"/>
  <c r="BY17" i="1"/>
  <c r="BY66" i="1"/>
  <c r="BY50" i="1"/>
  <c r="BY67" i="1"/>
  <c r="BY68" i="1"/>
  <c r="BY32" i="1"/>
  <c r="BY35" i="1"/>
  <c r="BY30" i="1"/>
  <c r="BY6" i="1"/>
  <c r="BY36" i="1"/>
  <c r="BY37" i="1"/>
  <c r="BY14" i="1"/>
  <c r="BY42" i="1"/>
  <c r="BY63" i="1"/>
  <c r="BY5" i="1"/>
  <c r="BY12" i="1"/>
  <c r="BY45" i="1"/>
  <c r="BY23" i="1"/>
  <c r="BY11" i="1"/>
  <c r="BY47" i="1"/>
  <c r="BY70" i="1"/>
  <c r="BY16" i="1"/>
  <c r="BY43" i="1"/>
  <c r="BY44" i="1"/>
  <c r="BY71" i="1"/>
  <c r="BY31" i="1"/>
  <c r="BY26" i="1"/>
  <c r="BY53" i="1"/>
  <c r="BY27" i="1"/>
  <c r="BY15" i="1"/>
  <c r="BY10" i="1"/>
  <c r="BY7" i="1"/>
  <c r="BY54" i="1"/>
  <c r="BY49" i="1"/>
  <c r="BY55" i="1"/>
  <c r="BY56" i="1"/>
  <c r="BY18" i="1"/>
  <c r="BY20" i="1"/>
  <c r="BY8" i="1"/>
  <c r="BY38" i="1"/>
  <c r="BY39" i="1"/>
  <c r="BY33" i="1"/>
  <c r="BY40" i="1"/>
  <c r="BY69" i="1"/>
  <c r="BY41" i="1"/>
  <c r="BY25" i="1"/>
  <c r="BY58" i="1"/>
  <c r="BY24" i="1"/>
  <c r="BY46" i="1"/>
  <c r="BY73" i="1"/>
  <c r="BY19" i="1"/>
  <c r="BY72" i="1"/>
  <c r="BY13" i="1"/>
  <c r="BY52" i="1"/>
  <c r="BV28" i="1"/>
  <c r="BV34" i="1"/>
  <c r="BV57" i="1"/>
  <c r="BV64" i="1"/>
  <c r="BV48" i="1"/>
  <c r="BV51" i="1"/>
  <c r="BV29" i="1"/>
  <c r="BV65" i="1"/>
  <c r="BV21" i="1"/>
  <c r="BV17" i="1"/>
  <c r="BV66" i="1"/>
  <c r="BV50" i="1"/>
  <c r="BV67" i="1"/>
  <c r="BV68" i="1"/>
  <c r="BV32" i="1"/>
  <c r="BV35" i="1"/>
  <c r="BV30" i="1"/>
  <c r="BV6" i="1"/>
  <c r="BV36" i="1"/>
  <c r="BV37" i="1"/>
  <c r="BV14" i="1"/>
  <c r="BV42" i="1"/>
  <c r="BV63" i="1"/>
  <c r="BV5" i="1"/>
  <c r="BV12" i="1"/>
  <c r="BV45" i="1"/>
  <c r="BV23" i="1"/>
  <c r="BV11" i="1"/>
  <c r="BV47" i="1"/>
  <c r="BV70" i="1"/>
  <c r="BV16" i="1"/>
  <c r="BV43" i="1"/>
  <c r="BV44" i="1"/>
  <c r="BV71" i="1"/>
  <c r="BV31" i="1"/>
  <c r="BV26" i="1"/>
  <c r="BV53" i="1"/>
  <c r="BV27" i="1"/>
  <c r="BV15" i="1"/>
  <c r="BV10" i="1"/>
  <c r="BV7" i="1"/>
  <c r="BV54" i="1"/>
  <c r="BV49" i="1"/>
  <c r="BV55" i="1"/>
  <c r="BV56" i="1"/>
  <c r="BV18" i="1"/>
  <c r="BV20" i="1"/>
  <c r="BV8" i="1"/>
  <c r="BV38" i="1"/>
  <c r="BV39" i="1"/>
  <c r="BV33" i="1"/>
  <c r="BV40" i="1"/>
  <c r="BV69" i="1"/>
  <c r="BV41" i="1"/>
  <c r="BV25" i="1"/>
  <c r="BV58" i="1"/>
  <c r="BV24" i="1"/>
  <c r="BV46" i="1"/>
  <c r="BV73" i="1"/>
  <c r="BV19" i="1"/>
  <c r="BV72" i="1"/>
  <c r="BV13" i="1"/>
  <c r="BV52" i="1"/>
  <c r="BS28" i="1"/>
  <c r="BS34" i="1"/>
  <c r="BS57" i="1"/>
  <c r="BS64" i="1"/>
  <c r="BS48" i="1"/>
  <c r="BS51" i="1"/>
  <c r="BS29" i="1"/>
  <c r="BS65" i="1"/>
  <c r="BS21" i="1"/>
  <c r="BS17" i="1"/>
  <c r="BS66" i="1"/>
  <c r="BS50" i="1"/>
  <c r="BS67" i="1"/>
  <c r="BS68" i="1"/>
  <c r="BS32" i="1"/>
  <c r="BS35" i="1"/>
  <c r="BS30" i="1"/>
  <c r="BS6" i="1"/>
  <c r="BS36" i="1"/>
  <c r="BS37" i="1"/>
  <c r="BS14" i="1"/>
  <c r="BS42" i="1"/>
  <c r="BS63" i="1"/>
  <c r="BS5" i="1"/>
  <c r="BS12" i="1"/>
  <c r="BS45" i="1"/>
  <c r="BS23" i="1"/>
  <c r="BS11" i="1"/>
  <c r="BS47" i="1"/>
  <c r="BS70" i="1"/>
  <c r="BS16" i="1"/>
  <c r="BS43" i="1"/>
  <c r="BS44" i="1"/>
  <c r="BS71" i="1"/>
  <c r="BS31" i="1"/>
  <c r="BS26" i="1"/>
  <c r="BS53" i="1"/>
  <c r="BS27" i="1"/>
  <c r="BS15" i="1"/>
  <c r="BS10" i="1"/>
  <c r="BS7" i="1"/>
  <c r="BS54" i="1"/>
  <c r="BS49" i="1"/>
  <c r="BS55" i="1"/>
  <c r="BS56" i="1"/>
  <c r="BS18" i="1"/>
  <c r="BS20" i="1"/>
  <c r="BS8" i="1"/>
  <c r="BS38" i="1"/>
  <c r="BS39" i="1"/>
  <c r="BS33" i="1"/>
  <c r="BS40" i="1"/>
  <c r="BS69" i="1"/>
  <c r="BS41" i="1"/>
  <c r="BS25" i="1"/>
  <c r="BS58" i="1"/>
  <c r="BS24" i="1"/>
  <c r="BS46" i="1"/>
  <c r="BS73" i="1"/>
  <c r="BS19" i="1"/>
  <c r="BS72" i="1"/>
  <c r="BS13" i="1"/>
  <c r="BS52" i="1"/>
  <c r="BP28" i="1"/>
  <c r="BP34" i="1"/>
  <c r="BP57" i="1"/>
  <c r="BP64" i="1"/>
  <c r="BP48" i="1"/>
  <c r="BP51" i="1"/>
  <c r="BP29" i="1"/>
  <c r="BP65" i="1"/>
  <c r="BP21" i="1"/>
  <c r="BP17" i="1"/>
  <c r="BP66" i="1"/>
  <c r="BP50" i="1"/>
  <c r="BP67" i="1"/>
  <c r="BP68" i="1"/>
  <c r="BP32" i="1"/>
  <c r="BP35" i="1"/>
  <c r="BP30" i="1"/>
  <c r="BP6" i="1"/>
  <c r="BP36" i="1"/>
  <c r="BP37" i="1"/>
  <c r="BP14" i="1"/>
  <c r="BP42" i="1"/>
  <c r="BP63" i="1"/>
  <c r="BP5" i="1"/>
  <c r="BP12" i="1"/>
  <c r="BP45" i="1"/>
  <c r="BP23" i="1"/>
  <c r="BP11" i="1"/>
  <c r="BP47" i="1"/>
  <c r="BP70" i="1"/>
  <c r="BP16" i="1"/>
  <c r="BP43" i="1"/>
  <c r="BP44" i="1"/>
  <c r="BP71" i="1"/>
  <c r="BP31" i="1"/>
  <c r="BP26" i="1"/>
  <c r="BP53" i="1"/>
  <c r="BP27" i="1"/>
  <c r="BP15" i="1"/>
  <c r="BP10" i="1"/>
  <c r="BP7" i="1"/>
  <c r="BP54" i="1"/>
  <c r="BP49" i="1"/>
  <c r="BP55" i="1"/>
  <c r="BP56" i="1"/>
  <c r="BP18" i="1"/>
  <c r="BP20" i="1"/>
  <c r="BP8" i="1"/>
  <c r="BP38" i="1"/>
  <c r="BP39" i="1"/>
  <c r="BP33" i="1"/>
  <c r="BP40" i="1"/>
  <c r="BP69" i="1"/>
  <c r="BP41" i="1"/>
  <c r="BP25" i="1"/>
  <c r="BP58" i="1"/>
  <c r="BP24" i="1"/>
  <c r="BP46" i="1"/>
  <c r="BP73" i="1"/>
  <c r="BP19" i="1"/>
  <c r="BP72" i="1"/>
  <c r="BP13" i="1"/>
  <c r="BP52" i="1"/>
  <c r="BM28" i="1"/>
  <c r="BM34" i="1"/>
  <c r="BM57" i="1"/>
  <c r="BM64" i="1"/>
  <c r="BM48" i="1"/>
  <c r="BM51" i="1"/>
  <c r="BM29" i="1"/>
  <c r="BM65" i="1"/>
  <c r="BM21" i="1"/>
  <c r="BM17" i="1"/>
  <c r="BM66" i="1"/>
  <c r="BM50" i="1"/>
  <c r="BM67" i="1"/>
  <c r="BM68" i="1"/>
  <c r="BM32" i="1"/>
  <c r="BM35" i="1"/>
  <c r="BM30" i="1"/>
  <c r="BM6" i="1"/>
  <c r="BM36" i="1"/>
  <c r="BM37" i="1"/>
  <c r="BM14" i="1"/>
  <c r="BM42" i="1"/>
  <c r="BM63" i="1"/>
  <c r="BM5" i="1"/>
  <c r="BM12" i="1"/>
  <c r="BM45" i="1"/>
  <c r="BM23" i="1"/>
  <c r="BM11" i="1"/>
  <c r="BM47" i="1"/>
  <c r="BM70" i="1"/>
  <c r="BM16" i="1"/>
  <c r="BM43" i="1"/>
  <c r="BM44" i="1"/>
  <c r="BM71" i="1"/>
  <c r="BM31" i="1"/>
  <c r="BM26" i="1"/>
  <c r="BM53" i="1"/>
  <c r="BM27" i="1"/>
  <c r="BM15" i="1"/>
  <c r="BM10" i="1"/>
  <c r="BM7" i="1"/>
  <c r="BM54" i="1"/>
  <c r="BM49" i="1"/>
  <c r="BM55" i="1"/>
  <c r="BM56" i="1"/>
  <c r="BM18" i="1"/>
  <c r="BM20" i="1"/>
  <c r="BM8" i="1"/>
  <c r="BM38" i="1"/>
  <c r="BM39" i="1"/>
  <c r="BM33" i="1"/>
  <c r="BM40" i="1"/>
  <c r="BM69" i="1"/>
  <c r="BM41" i="1"/>
  <c r="BM25" i="1"/>
  <c r="BM58" i="1"/>
  <c r="BM24" i="1"/>
  <c r="BM46" i="1"/>
  <c r="BM73" i="1"/>
  <c r="BM19" i="1"/>
  <c r="BM72" i="1"/>
  <c r="BM13" i="1"/>
  <c r="BM52" i="1"/>
  <c r="AW28" i="1"/>
  <c r="AX28" i="1" s="1"/>
  <c r="AW34" i="1"/>
  <c r="AX34" i="1" s="1"/>
  <c r="AW57" i="1"/>
  <c r="AX57" i="1" s="1"/>
  <c r="AW64" i="1"/>
  <c r="AX64" i="1" s="1"/>
  <c r="AW48" i="1"/>
  <c r="AX48" i="1" s="1"/>
  <c r="AW51" i="1"/>
  <c r="AX51" i="1" s="1"/>
  <c r="AW29" i="1"/>
  <c r="AX29" i="1" s="1"/>
  <c r="AW65" i="1"/>
  <c r="AX65" i="1" s="1"/>
  <c r="AW21" i="1"/>
  <c r="AX21" i="1" s="1"/>
  <c r="AW17" i="1"/>
  <c r="AX17" i="1" s="1"/>
  <c r="AW66" i="1"/>
  <c r="AX66" i="1" s="1"/>
  <c r="AW50" i="1"/>
  <c r="AX50" i="1" s="1"/>
  <c r="AW67" i="1"/>
  <c r="AX67" i="1" s="1"/>
  <c r="AW68" i="1"/>
  <c r="AX68" i="1" s="1"/>
  <c r="AW32" i="1"/>
  <c r="AX32" i="1" s="1"/>
  <c r="AW35" i="1"/>
  <c r="AX35" i="1" s="1"/>
  <c r="AW30" i="1"/>
  <c r="AX30" i="1" s="1"/>
  <c r="AW6" i="1"/>
  <c r="AX6" i="1" s="1"/>
  <c r="AW36" i="1"/>
  <c r="AX36" i="1" s="1"/>
  <c r="AW37" i="1"/>
  <c r="AX37" i="1" s="1"/>
  <c r="AW14" i="1"/>
  <c r="AX14" i="1" s="1"/>
  <c r="AW42" i="1"/>
  <c r="AX42" i="1" s="1"/>
  <c r="AW63" i="1"/>
  <c r="AX63" i="1" s="1"/>
  <c r="AW5" i="1"/>
  <c r="AX5" i="1" s="1"/>
  <c r="AW12" i="1"/>
  <c r="AX12" i="1" s="1"/>
  <c r="AW45" i="1"/>
  <c r="AX45" i="1" s="1"/>
  <c r="AW23" i="1"/>
  <c r="AX23" i="1" s="1"/>
  <c r="AW11" i="1"/>
  <c r="AX11" i="1" s="1"/>
  <c r="AW47" i="1"/>
  <c r="AX47" i="1" s="1"/>
  <c r="AW70" i="1"/>
  <c r="AX70" i="1" s="1"/>
  <c r="AW16" i="1"/>
  <c r="AX16" i="1" s="1"/>
  <c r="AW43" i="1"/>
  <c r="AX43" i="1" s="1"/>
  <c r="AW44" i="1"/>
  <c r="AX44" i="1" s="1"/>
  <c r="AW71" i="1"/>
  <c r="AX71" i="1" s="1"/>
  <c r="AW31" i="1"/>
  <c r="AX31" i="1" s="1"/>
  <c r="AW26" i="1"/>
  <c r="AX26" i="1" s="1"/>
  <c r="AW53" i="1"/>
  <c r="AX53" i="1" s="1"/>
  <c r="AW27" i="1"/>
  <c r="AX27" i="1" s="1"/>
  <c r="AW15" i="1"/>
  <c r="AX15" i="1" s="1"/>
  <c r="AW10" i="1"/>
  <c r="AX10" i="1" s="1"/>
  <c r="AW7" i="1"/>
  <c r="AX7" i="1" s="1"/>
  <c r="AW54" i="1"/>
  <c r="AX54" i="1" s="1"/>
  <c r="AW49" i="1"/>
  <c r="AX49" i="1" s="1"/>
  <c r="AW55" i="1"/>
  <c r="AX55" i="1" s="1"/>
  <c r="AW56" i="1"/>
  <c r="AX56" i="1" s="1"/>
  <c r="AW18" i="1"/>
  <c r="AX18" i="1" s="1"/>
  <c r="AW20" i="1"/>
  <c r="AX20" i="1" s="1"/>
  <c r="AW8" i="1"/>
  <c r="AX8" i="1" s="1"/>
  <c r="AW38" i="1"/>
  <c r="AX38" i="1" s="1"/>
  <c r="AW39" i="1"/>
  <c r="AX39" i="1" s="1"/>
  <c r="AW33" i="1"/>
  <c r="AX33" i="1" s="1"/>
  <c r="AW40" i="1"/>
  <c r="AX40" i="1" s="1"/>
  <c r="AW69" i="1"/>
  <c r="AX69" i="1" s="1"/>
  <c r="AW41" i="1"/>
  <c r="AX41" i="1" s="1"/>
  <c r="AW25" i="1"/>
  <c r="AX25" i="1" s="1"/>
  <c r="AW58" i="1"/>
  <c r="AX58" i="1" s="1"/>
  <c r="AW24" i="1"/>
  <c r="AX24" i="1" s="1"/>
  <c r="AW46" i="1"/>
  <c r="AX46" i="1" s="1"/>
  <c r="AW73" i="1"/>
  <c r="AX73" i="1" s="1"/>
  <c r="AW19" i="1"/>
  <c r="AX19" i="1" s="1"/>
  <c r="AW72" i="1"/>
  <c r="AX72" i="1" s="1"/>
  <c r="AW13" i="1"/>
  <c r="AX13" i="1" s="1"/>
  <c r="AW52" i="1"/>
  <c r="AX52" i="1" s="1"/>
  <c r="AV28" i="1"/>
  <c r="AV34" i="1"/>
  <c r="AV57" i="1"/>
  <c r="AV64" i="1"/>
  <c r="AV48" i="1"/>
  <c r="AV51" i="1"/>
  <c r="AV29" i="1"/>
  <c r="AV65" i="1"/>
  <c r="AV21" i="1"/>
  <c r="AV17" i="1"/>
  <c r="AV66" i="1"/>
  <c r="AV50" i="1"/>
  <c r="AV67" i="1"/>
  <c r="AV68" i="1"/>
  <c r="AV32" i="1"/>
  <c r="AV35" i="1"/>
  <c r="AV30" i="1"/>
  <c r="AV6" i="1"/>
  <c r="AV36" i="1"/>
  <c r="AV37" i="1"/>
  <c r="AV14" i="1"/>
  <c r="AV42" i="1"/>
  <c r="AV63" i="1"/>
  <c r="AV5" i="1"/>
  <c r="AV12" i="1"/>
  <c r="AV45" i="1"/>
  <c r="AV23" i="1"/>
  <c r="AV11" i="1"/>
  <c r="AV47" i="1"/>
  <c r="AV70" i="1"/>
  <c r="AV16" i="1"/>
  <c r="AV43" i="1"/>
  <c r="AV44" i="1"/>
  <c r="AV71" i="1"/>
  <c r="AV31" i="1"/>
  <c r="AV26" i="1"/>
  <c r="AV53" i="1"/>
  <c r="AV27" i="1"/>
  <c r="AV15" i="1"/>
  <c r="AV10" i="1"/>
  <c r="AV7" i="1"/>
  <c r="AV54" i="1"/>
  <c r="AV49" i="1"/>
  <c r="AV55" i="1"/>
  <c r="AV56" i="1"/>
  <c r="AV18" i="1"/>
  <c r="AV20" i="1"/>
  <c r="AV8" i="1"/>
  <c r="AV38" i="1"/>
  <c r="AV39" i="1"/>
  <c r="AV33" i="1"/>
  <c r="AV40" i="1"/>
  <c r="AV69" i="1"/>
  <c r="AV41" i="1"/>
  <c r="AV25" i="1"/>
  <c r="AV58" i="1"/>
  <c r="AV24" i="1"/>
  <c r="AV46" i="1"/>
  <c r="AV73" i="1"/>
  <c r="AV19" i="1"/>
  <c r="AV72" i="1"/>
  <c r="AV13" i="1"/>
  <c r="AV52" i="1"/>
  <c r="AT28" i="1"/>
  <c r="AU28" i="1" s="1"/>
  <c r="AT34" i="1"/>
  <c r="AU34" i="1" s="1"/>
  <c r="AT57" i="1"/>
  <c r="AU57" i="1" s="1"/>
  <c r="AT64" i="1"/>
  <c r="AU64" i="1" s="1"/>
  <c r="AT48" i="1"/>
  <c r="AU48" i="1" s="1"/>
  <c r="AT51" i="1"/>
  <c r="AU51" i="1" s="1"/>
  <c r="AT29" i="1"/>
  <c r="AU29" i="1" s="1"/>
  <c r="AT65" i="1"/>
  <c r="AU65" i="1" s="1"/>
  <c r="AT21" i="1"/>
  <c r="AU21" i="1" s="1"/>
  <c r="AT17" i="1"/>
  <c r="AU17" i="1" s="1"/>
  <c r="AT66" i="1"/>
  <c r="AU66" i="1" s="1"/>
  <c r="AT50" i="1"/>
  <c r="AU50" i="1" s="1"/>
  <c r="AT67" i="1"/>
  <c r="AU67" i="1" s="1"/>
  <c r="AT68" i="1"/>
  <c r="AU68" i="1" s="1"/>
  <c r="AT32" i="1"/>
  <c r="AU32" i="1" s="1"/>
  <c r="AT35" i="1"/>
  <c r="AU35" i="1" s="1"/>
  <c r="AT30" i="1"/>
  <c r="AU30" i="1" s="1"/>
  <c r="AT6" i="1"/>
  <c r="AU6" i="1" s="1"/>
  <c r="AT36" i="1"/>
  <c r="AU36" i="1" s="1"/>
  <c r="AT37" i="1"/>
  <c r="AU37" i="1" s="1"/>
  <c r="AT14" i="1"/>
  <c r="AU14" i="1" s="1"/>
  <c r="AT42" i="1"/>
  <c r="AU42" i="1" s="1"/>
  <c r="AT63" i="1"/>
  <c r="AU63" i="1" s="1"/>
  <c r="AT5" i="1"/>
  <c r="AU5" i="1" s="1"/>
  <c r="AT12" i="1"/>
  <c r="AU12" i="1" s="1"/>
  <c r="AT45" i="1"/>
  <c r="AU45" i="1" s="1"/>
  <c r="AT23" i="1"/>
  <c r="AU23" i="1" s="1"/>
  <c r="AT11" i="1"/>
  <c r="AU11" i="1" s="1"/>
  <c r="AT47" i="1"/>
  <c r="AU47" i="1" s="1"/>
  <c r="AT70" i="1"/>
  <c r="AU70" i="1" s="1"/>
  <c r="AT16" i="1"/>
  <c r="AU16" i="1" s="1"/>
  <c r="AT43" i="1"/>
  <c r="AU43" i="1" s="1"/>
  <c r="AT44" i="1"/>
  <c r="AU44" i="1" s="1"/>
  <c r="AT71" i="1"/>
  <c r="AU71" i="1" s="1"/>
  <c r="AT31" i="1"/>
  <c r="AU31" i="1" s="1"/>
  <c r="AT26" i="1"/>
  <c r="AU26" i="1" s="1"/>
  <c r="AT53" i="1"/>
  <c r="AU53" i="1" s="1"/>
  <c r="AT27" i="1"/>
  <c r="AU27" i="1" s="1"/>
  <c r="AT15" i="1"/>
  <c r="AU15" i="1" s="1"/>
  <c r="AT10" i="1"/>
  <c r="AU10" i="1" s="1"/>
  <c r="AT7" i="1"/>
  <c r="AU7" i="1" s="1"/>
  <c r="AT54" i="1"/>
  <c r="AU54" i="1" s="1"/>
  <c r="AT49" i="1"/>
  <c r="AU49" i="1" s="1"/>
  <c r="AT55" i="1"/>
  <c r="AU55" i="1" s="1"/>
  <c r="AT56" i="1"/>
  <c r="AU56" i="1" s="1"/>
  <c r="AT18" i="1"/>
  <c r="AU18" i="1" s="1"/>
  <c r="AT20" i="1"/>
  <c r="AU20" i="1" s="1"/>
  <c r="AT8" i="1"/>
  <c r="AU8" i="1" s="1"/>
  <c r="AT38" i="1"/>
  <c r="AU38" i="1" s="1"/>
  <c r="AT39" i="1"/>
  <c r="AU39" i="1" s="1"/>
  <c r="AT33" i="1"/>
  <c r="AU33" i="1" s="1"/>
  <c r="AT40" i="1"/>
  <c r="AU40" i="1" s="1"/>
  <c r="AT69" i="1"/>
  <c r="AU69" i="1" s="1"/>
  <c r="AT41" i="1"/>
  <c r="AU41" i="1" s="1"/>
  <c r="AT25" i="1"/>
  <c r="AU25" i="1" s="1"/>
  <c r="AT58" i="1"/>
  <c r="AU58" i="1" s="1"/>
  <c r="AT24" i="1"/>
  <c r="AU24" i="1" s="1"/>
  <c r="AT46" i="1"/>
  <c r="AU46" i="1" s="1"/>
  <c r="AT73" i="1"/>
  <c r="AU73" i="1" s="1"/>
  <c r="AT19" i="1"/>
  <c r="AU19" i="1" s="1"/>
  <c r="AT72" i="1"/>
  <c r="AU72" i="1" s="1"/>
  <c r="AT13" i="1"/>
  <c r="AU13" i="1" s="1"/>
  <c r="AT52" i="1"/>
  <c r="AU52" i="1" s="1"/>
  <c r="AR28" i="1"/>
  <c r="AS28" i="1" s="1"/>
  <c r="AR34" i="1"/>
  <c r="AS34" i="1" s="1"/>
  <c r="AR57" i="1"/>
  <c r="AS57" i="1" s="1"/>
  <c r="AR64" i="1"/>
  <c r="AS64" i="1" s="1"/>
  <c r="AR48" i="1"/>
  <c r="AS48" i="1" s="1"/>
  <c r="AR51" i="1"/>
  <c r="AS51" i="1" s="1"/>
  <c r="AR29" i="1"/>
  <c r="AS29" i="1" s="1"/>
  <c r="AR65" i="1"/>
  <c r="AS65" i="1" s="1"/>
  <c r="AR21" i="1"/>
  <c r="AS21" i="1" s="1"/>
  <c r="AR17" i="1"/>
  <c r="AS17" i="1" s="1"/>
  <c r="AR66" i="1"/>
  <c r="AS66" i="1" s="1"/>
  <c r="AR50" i="1"/>
  <c r="AS50" i="1" s="1"/>
  <c r="AR67" i="1"/>
  <c r="AS67" i="1" s="1"/>
  <c r="AR68" i="1"/>
  <c r="AS68" i="1" s="1"/>
  <c r="AR32" i="1"/>
  <c r="AS32" i="1" s="1"/>
  <c r="AR35" i="1"/>
  <c r="AS35" i="1" s="1"/>
  <c r="AR30" i="1"/>
  <c r="AS30" i="1" s="1"/>
  <c r="AR6" i="1"/>
  <c r="AS6" i="1" s="1"/>
  <c r="AR36" i="1"/>
  <c r="AS36" i="1" s="1"/>
  <c r="AR37" i="1"/>
  <c r="AS37" i="1" s="1"/>
  <c r="AR14" i="1"/>
  <c r="AS14" i="1" s="1"/>
  <c r="AR42" i="1"/>
  <c r="AS42" i="1" s="1"/>
  <c r="AR63" i="1"/>
  <c r="AS63" i="1" s="1"/>
  <c r="AR5" i="1"/>
  <c r="AS5" i="1" s="1"/>
  <c r="AR12" i="1"/>
  <c r="AS12" i="1" s="1"/>
  <c r="AR45" i="1"/>
  <c r="AS45" i="1" s="1"/>
  <c r="AR23" i="1"/>
  <c r="AS23" i="1" s="1"/>
  <c r="AR11" i="1"/>
  <c r="AS11" i="1" s="1"/>
  <c r="AR47" i="1"/>
  <c r="AS47" i="1" s="1"/>
  <c r="AR70" i="1"/>
  <c r="AS70" i="1" s="1"/>
  <c r="AR16" i="1"/>
  <c r="AS16" i="1" s="1"/>
  <c r="AR43" i="1"/>
  <c r="AS43" i="1" s="1"/>
  <c r="AR44" i="1"/>
  <c r="AS44" i="1" s="1"/>
  <c r="AR71" i="1"/>
  <c r="AS71" i="1" s="1"/>
  <c r="AR31" i="1"/>
  <c r="AS31" i="1" s="1"/>
  <c r="AR26" i="1"/>
  <c r="AS26" i="1" s="1"/>
  <c r="AR53" i="1"/>
  <c r="AS53" i="1" s="1"/>
  <c r="AR27" i="1"/>
  <c r="AS27" i="1" s="1"/>
  <c r="AR15" i="1"/>
  <c r="AS15" i="1" s="1"/>
  <c r="AR10" i="1"/>
  <c r="AS10" i="1" s="1"/>
  <c r="AR7" i="1"/>
  <c r="AS7" i="1" s="1"/>
  <c r="AR54" i="1"/>
  <c r="AS54" i="1" s="1"/>
  <c r="AR49" i="1"/>
  <c r="AS49" i="1" s="1"/>
  <c r="AR55" i="1"/>
  <c r="AS55" i="1" s="1"/>
  <c r="AR56" i="1"/>
  <c r="AS56" i="1" s="1"/>
  <c r="AR18" i="1"/>
  <c r="AS18" i="1" s="1"/>
  <c r="AR20" i="1"/>
  <c r="AS20" i="1" s="1"/>
  <c r="AR8" i="1"/>
  <c r="AS8" i="1" s="1"/>
  <c r="AR38" i="1"/>
  <c r="AS38" i="1" s="1"/>
  <c r="AR39" i="1"/>
  <c r="AS39" i="1" s="1"/>
  <c r="AR33" i="1"/>
  <c r="AS33" i="1" s="1"/>
  <c r="AR40" i="1"/>
  <c r="AS40" i="1" s="1"/>
  <c r="AR69" i="1"/>
  <c r="AS69" i="1" s="1"/>
  <c r="AR41" i="1"/>
  <c r="AS41" i="1" s="1"/>
  <c r="AR25" i="1"/>
  <c r="AS25" i="1" s="1"/>
  <c r="AR58" i="1"/>
  <c r="AS58" i="1" s="1"/>
  <c r="AR24" i="1"/>
  <c r="AS24" i="1" s="1"/>
  <c r="AR46" i="1"/>
  <c r="AS46" i="1" s="1"/>
  <c r="AR73" i="1"/>
  <c r="AS73" i="1" s="1"/>
  <c r="AR19" i="1"/>
  <c r="AS19" i="1" s="1"/>
  <c r="AR72" i="1"/>
  <c r="AS72" i="1" s="1"/>
  <c r="AR13" i="1"/>
  <c r="AS13" i="1" s="1"/>
  <c r="AR52" i="1"/>
  <c r="AS52" i="1" s="1"/>
  <c r="AH28" i="1"/>
  <c r="AH34" i="1"/>
  <c r="AH57" i="1"/>
  <c r="AH64" i="1"/>
  <c r="AH48" i="1"/>
  <c r="AH51" i="1"/>
  <c r="AH29" i="1"/>
  <c r="AH65" i="1"/>
  <c r="AH21" i="1"/>
  <c r="AH17" i="1"/>
  <c r="AH66" i="1"/>
  <c r="AH50" i="1"/>
  <c r="AH67" i="1"/>
  <c r="AH68" i="1"/>
  <c r="AH32" i="1"/>
  <c r="AH35" i="1"/>
  <c r="AH30" i="1"/>
  <c r="AH6" i="1"/>
  <c r="AH36" i="1"/>
  <c r="AH14" i="1"/>
  <c r="AH42" i="1"/>
  <c r="AH63" i="1"/>
  <c r="AH5" i="1"/>
  <c r="AH12" i="1"/>
  <c r="AH45" i="1"/>
  <c r="AH23" i="1"/>
  <c r="AH11" i="1"/>
  <c r="AH47" i="1"/>
  <c r="AH70" i="1"/>
  <c r="AH16" i="1"/>
  <c r="AH43" i="1"/>
  <c r="AH44" i="1"/>
  <c r="AH71" i="1"/>
  <c r="AH31" i="1"/>
  <c r="AH26" i="1"/>
  <c r="AH53" i="1"/>
  <c r="AH27" i="1"/>
  <c r="AH15" i="1"/>
  <c r="AH10" i="1"/>
  <c r="AH7" i="1"/>
  <c r="AH54" i="1"/>
  <c r="AH49" i="1"/>
  <c r="AH55" i="1"/>
  <c r="AH56" i="1"/>
  <c r="AH18" i="1"/>
  <c r="AH20" i="1"/>
  <c r="AH8" i="1"/>
  <c r="AH38" i="1"/>
  <c r="AH39" i="1"/>
  <c r="AH33" i="1"/>
  <c r="AH40" i="1"/>
  <c r="AH69" i="1"/>
  <c r="AH41" i="1"/>
  <c r="AH25" i="1"/>
  <c r="AH58" i="1"/>
  <c r="AH24" i="1"/>
  <c r="AH46" i="1"/>
  <c r="AH73" i="1"/>
  <c r="AH19" i="1"/>
  <c r="AH72" i="1"/>
  <c r="AH13" i="1"/>
  <c r="AH52" i="1"/>
  <c r="AE28" i="1"/>
  <c r="AE34" i="1"/>
  <c r="AE57" i="1"/>
  <c r="AE64" i="1"/>
  <c r="AE48" i="1"/>
  <c r="AE51" i="1"/>
  <c r="AE29" i="1"/>
  <c r="AE65" i="1"/>
  <c r="AE21" i="1"/>
  <c r="AE17" i="1"/>
  <c r="AE66" i="1"/>
  <c r="AE50" i="1"/>
  <c r="AE67" i="1"/>
  <c r="AE68" i="1"/>
  <c r="AE32" i="1"/>
  <c r="AE35" i="1"/>
  <c r="AE30" i="1"/>
  <c r="AE36" i="1"/>
  <c r="AE14" i="1"/>
  <c r="AE42" i="1"/>
  <c r="AE63" i="1"/>
  <c r="AE5" i="1"/>
  <c r="AE12" i="1"/>
  <c r="AE45" i="1"/>
  <c r="AE23" i="1"/>
  <c r="AE11" i="1"/>
  <c r="AE47" i="1"/>
  <c r="AE70" i="1"/>
  <c r="AE16" i="1"/>
  <c r="AE43" i="1"/>
  <c r="AE44" i="1"/>
  <c r="AE71" i="1"/>
  <c r="AE31" i="1"/>
  <c r="AE26" i="1"/>
  <c r="AE53" i="1"/>
  <c r="AE27" i="1"/>
  <c r="AE15" i="1"/>
  <c r="AE10" i="1"/>
  <c r="AE54" i="1"/>
  <c r="AE49" i="1"/>
  <c r="AE55" i="1"/>
  <c r="AE56" i="1"/>
  <c r="AE18" i="1"/>
  <c r="AE20" i="1"/>
  <c r="AE38" i="1"/>
  <c r="AE39" i="1"/>
  <c r="AE33" i="1"/>
  <c r="AE40" i="1"/>
  <c r="AE69" i="1"/>
  <c r="AE41" i="1"/>
  <c r="AE25" i="1"/>
  <c r="AE58" i="1"/>
  <c r="AE24" i="1"/>
  <c r="AE46" i="1"/>
  <c r="AE73" i="1"/>
  <c r="AE19" i="1"/>
  <c r="AE72" i="1"/>
  <c r="AE13" i="1"/>
  <c r="AE52" i="1"/>
  <c r="AB28" i="1"/>
  <c r="AB34" i="1"/>
  <c r="AB57" i="1"/>
  <c r="AB64" i="1"/>
  <c r="AB48" i="1"/>
  <c r="AB51" i="1"/>
  <c r="AB29" i="1"/>
  <c r="AB65" i="1"/>
  <c r="AB21" i="1"/>
  <c r="AB17" i="1"/>
  <c r="AB66" i="1"/>
  <c r="AB50" i="1"/>
  <c r="AB67" i="1"/>
  <c r="AB68" i="1"/>
  <c r="AB32" i="1"/>
  <c r="AB35" i="1"/>
  <c r="AB30" i="1"/>
  <c r="AB36" i="1"/>
  <c r="AB14" i="1"/>
  <c r="AB42" i="1"/>
  <c r="AB63" i="1"/>
  <c r="AB5" i="1"/>
  <c r="AB12" i="1"/>
  <c r="AB45" i="1"/>
  <c r="AB23" i="1"/>
  <c r="AB11" i="1"/>
  <c r="AB47" i="1"/>
  <c r="AB70" i="1"/>
  <c r="AB16" i="1"/>
  <c r="AB43" i="1"/>
  <c r="AB44" i="1"/>
  <c r="AB71" i="1"/>
  <c r="AB31" i="1"/>
  <c r="AB26" i="1"/>
  <c r="AB53" i="1"/>
  <c r="AB27" i="1"/>
  <c r="AB15" i="1"/>
  <c r="AB10" i="1"/>
  <c r="AB54" i="1"/>
  <c r="AB49" i="1"/>
  <c r="AB55" i="1"/>
  <c r="AB56" i="1"/>
  <c r="AB18" i="1"/>
  <c r="AB20" i="1"/>
  <c r="AB38" i="1"/>
  <c r="AB39" i="1"/>
  <c r="AB33" i="1"/>
  <c r="AB40" i="1"/>
  <c r="AB69" i="1"/>
  <c r="AB41" i="1"/>
  <c r="AB25" i="1"/>
  <c r="AB58" i="1"/>
  <c r="AB24" i="1"/>
  <c r="AB46" i="1"/>
  <c r="AB73" i="1"/>
  <c r="AB19" i="1"/>
  <c r="AB72" i="1"/>
  <c r="AB13" i="1"/>
  <c r="AB52" i="1"/>
  <c r="Y28" i="1"/>
  <c r="Y34" i="1"/>
  <c r="Y57" i="1"/>
  <c r="Y64" i="1"/>
  <c r="Y48" i="1"/>
  <c r="Y51" i="1"/>
  <c r="Y29" i="1"/>
  <c r="Y65" i="1"/>
  <c r="Y21" i="1"/>
  <c r="Y17" i="1"/>
  <c r="Y66" i="1"/>
  <c r="Y50" i="1"/>
  <c r="Y67" i="1"/>
  <c r="Y68" i="1"/>
  <c r="Y32" i="1"/>
  <c r="Y35" i="1"/>
  <c r="Y30" i="1"/>
  <c r="Y6" i="1"/>
  <c r="Y36" i="1"/>
  <c r="Y14" i="1"/>
  <c r="Y42" i="1"/>
  <c r="Y63" i="1"/>
  <c r="Y12" i="1"/>
  <c r="Y45" i="1"/>
  <c r="Y23" i="1"/>
  <c r="Y11" i="1"/>
  <c r="Y47" i="1"/>
  <c r="Y70" i="1"/>
  <c r="Y16" i="1"/>
  <c r="Y43" i="1"/>
  <c r="Y44" i="1"/>
  <c r="Y71" i="1"/>
  <c r="Y31" i="1"/>
  <c r="Y26" i="1"/>
  <c r="Y53" i="1"/>
  <c r="Y27" i="1"/>
  <c r="Y15" i="1"/>
  <c r="Y10" i="1"/>
  <c r="Y54" i="1"/>
  <c r="Y49" i="1"/>
  <c r="Y55" i="1"/>
  <c r="Y56" i="1"/>
  <c r="Y18" i="1"/>
  <c r="Y20" i="1"/>
  <c r="Y38" i="1"/>
  <c r="Y39" i="1"/>
  <c r="Y33" i="1"/>
  <c r="Y40" i="1"/>
  <c r="Y69" i="1"/>
  <c r="Y41" i="1"/>
  <c r="Y25" i="1"/>
  <c r="Y58" i="1"/>
  <c r="Y24" i="1"/>
  <c r="Y46" i="1"/>
  <c r="Y73" i="1"/>
  <c r="Y19" i="1"/>
  <c r="Y72" i="1"/>
  <c r="Y13" i="1"/>
  <c r="Y52" i="1"/>
  <c r="AO46" i="2" l="1"/>
  <c r="AP46" i="2" s="1"/>
  <c r="AO75" i="2"/>
  <c r="AP75" i="2" s="1"/>
  <c r="AO60" i="1"/>
  <c r="AP60" i="1" s="1"/>
  <c r="AO71" i="2"/>
  <c r="AP71" i="2" s="1"/>
  <c r="AO60" i="2"/>
  <c r="AP60" i="2" s="1"/>
  <c r="AO7" i="2"/>
  <c r="AP7" i="2" s="1"/>
  <c r="AO61" i="2"/>
  <c r="AP61" i="2" s="1"/>
  <c r="AO54" i="2"/>
  <c r="AP54" i="2" s="1"/>
  <c r="AO59" i="2"/>
  <c r="AP59" i="2" s="1"/>
  <c r="AO58" i="2"/>
  <c r="AP58" i="2" s="1"/>
  <c r="AO57" i="2"/>
  <c r="AP57" i="2" s="1"/>
  <c r="AO65" i="2"/>
  <c r="AP65" i="2" s="1"/>
  <c r="AO52" i="2"/>
  <c r="AP52" i="2" s="1"/>
  <c r="AO72" i="2"/>
  <c r="AP72" i="2" s="1"/>
  <c r="AO53" i="2"/>
  <c r="AP53" i="2" s="1"/>
  <c r="AO16" i="2"/>
  <c r="AP16" i="2" s="1"/>
  <c r="AO55" i="2"/>
  <c r="AP55" i="2" s="1"/>
  <c r="AO74" i="2"/>
  <c r="AP74" i="2" s="1"/>
  <c r="AO61" i="1"/>
  <c r="AP61" i="1" s="1"/>
  <c r="AO62" i="1"/>
  <c r="AP62" i="1" s="1"/>
  <c r="AO9" i="1"/>
  <c r="AP9" i="1" s="1"/>
  <c r="AO59" i="1"/>
  <c r="AP59" i="1" s="1"/>
  <c r="AO13" i="1"/>
  <c r="AP13" i="1" s="1"/>
  <c r="AO52" i="1"/>
  <c r="AP52" i="1" s="1"/>
  <c r="AO22" i="1"/>
  <c r="AP22" i="1" s="1"/>
  <c r="AO41" i="1"/>
  <c r="AP41" i="1" s="1"/>
  <c r="AO18" i="1"/>
  <c r="AP18" i="1" s="1"/>
  <c r="AO27" i="1"/>
  <c r="AP27" i="1" s="1"/>
  <c r="AO70" i="1"/>
  <c r="AP70" i="1" s="1"/>
  <c r="AO42" i="1"/>
  <c r="AP42" i="1" s="1"/>
  <c r="AO49" i="2"/>
  <c r="AP49" i="2" s="1"/>
  <c r="AO36" i="2"/>
  <c r="AP36" i="2" s="1"/>
  <c r="AO32" i="2"/>
  <c r="AP32" i="2" s="1"/>
  <c r="AO48" i="2"/>
  <c r="AP48" i="2" s="1"/>
  <c r="AO6" i="2"/>
  <c r="AP6" i="2" s="1"/>
  <c r="AO73" i="2"/>
  <c r="AP73" i="2" s="1"/>
  <c r="AO30" i="2"/>
  <c r="AP30" i="2" s="1"/>
  <c r="AO14" i="2"/>
  <c r="AP14" i="2" s="1"/>
  <c r="AO33" i="2"/>
  <c r="AP33" i="2" s="1"/>
  <c r="AO43" i="2"/>
  <c r="AP43" i="2" s="1"/>
  <c r="AO70" i="2"/>
  <c r="AP70" i="2" s="1"/>
  <c r="AO25" i="2"/>
  <c r="AP25" i="2" s="1"/>
  <c r="AO45" i="2"/>
  <c r="AP45" i="2" s="1"/>
  <c r="AO29" i="2"/>
  <c r="AP29" i="2" s="1"/>
  <c r="AO68" i="2"/>
  <c r="AP68" i="2" s="1"/>
  <c r="AO40" i="2"/>
  <c r="AP40" i="2" s="1"/>
  <c r="AO68" i="1"/>
  <c r="AP68" i="1" s="1"/>
  <c r="AO21" i="2"/>
  <c r="AP21" i="2" s="1"/>
  <c r="AO69" i="2"/>
  <c r="AP69" i="2" s="1"/>
  <c r="AO24" i="2"/>
  <c r="AP24" i="2" s="1"/>
  <c r="AO28" i="2"/>
  <c r="AP28" i="2" s="1"/>
  <c r="AO51" i="2"/>
  <c r="AP51" i="2" s="1"/>
  <c r="AO37" i="2"/>
  <c r="AP37" i="2" s="1"/>
  <c r="AO41" i="2"/>
  <c r="AP41" i="2" s="1"/>
  <c r="AO23" i="2"/>
  <c r="AP23" i="2" s="1"/>
  <c r="AO5" i="2"/>
  <c r="AP5" i="2" s="1"/>
  <c r="AO22" i="2"/>
  <c r="AP22" i="2" s="1"/>
  <c r="AO19" i="1"/>
  <c r="AP19" i="1" s="1"/>
  <c r="AO40" i="1"/>
  <c r="AP40" i="1" s="1"/>
  <c r="AO55" i="1"/>
  <c r="AP55" i="1" s="1"/>
  <c r="AO26" i="1"/>
  <c r="AP26" i="1" s="1"/>
  <c r="AO11" i="1"/>
  <c r="AP11" i="1" s="1"/>
  <c r="AO37" i="1"/>
  <c r="AP37" i="1" s="1"/>
  <c r="AO50" i="1"/>
  <c r="AP50" i="1" s="1"/>
  <c r="AO64" i="1"/>
  <c r="AP64" i="1" s="1"/>
  <c r="AO72" i="1"/>
  <c r="AP72" i="1" s="1"/>
  <c r="AO69" i="1"/>
  <c r="AP69" i="1" s="1"/>
  <c r="AO56" i="1"/>
  <c r="AP56" i="1" s="1"/>
  <c r="AO53" i="1"/>
  <c r="AP53" i="1" s="1"/>
  <c r="AO47" i="1"/>
  <c r="AP47" i="1" s="1"/>
  <c r="AO14" i="1"/>
  <c r="AP14" i="1" s="1"/>
  <c r="AO67" i="1"/>
  <c r="AP67" i="1" s="1"/>
  <c r="AO48" i="1"/>
  <c r="AP48" i="1" s="1"/>
  <c r="AO51" i="1"/>
  <c r="AP51" i="1" s="1"/>
  <c r="AO25" i="1"/>
  <c r="AP25" i="1" s="1"/>
  <c r="AO20" i="1"/>
  <c r="AP20" i="1" s="1"/>
  <c r="AO15" i="1"/>
  <c r="AP15" i="1" s="1"/>
  <c r="AO16" i="1"/>
  <c r="AP16" i="1" s="1"/>
  <c r="AO63" i="1"/>
  <c r="AP63" i="1" s="1"/>
  <c r="AO32" i="1"/>
  <c r="AP32" i="1" s="1"/>
  <c r="AO29" i="1"/>
  <c r="AP29" i="1" s="1"/>
  <c r="AO58" i="1"/>
  <c r="AP58" i="1" s="1"/>
  <c r="AO8" i="1"/>
  <c r="AP8" i="1" s="1"/>
  <c r="AO10" i="1"/>
  <c r="AP10" i="1" s="1"/>
  <c r="AO43" i="1"/>
  <c r="AP43" i="1" s="1"/>
  <c r="AO5" i="1"/>
  <c r="AP5" i="1" s="1"/>
  <c r="AO35" i="1"/>
  <c r="AP35" i="1" s="1"/>
  <c r="AO65" i="1"/>
  <c r="AP65" i="1" s="1"/>
  <c r="AO46" i="1"/>
  <c r="AP46" i="1" s="1"/>
  <c r="AO39" i="1"/>
  <c r="AP39" i="1" s="1"/>
  <c r="AO54" i="1"/>
  <c r="AP54" i="1" s="1"/>
  <c r="AO71" i="1"/>
  <c r="AP71" i="1" s="1"/>
  <c r="AO45" i="1"/>
  <c r="AP45" i="1" s="1"/>
  <c r="AO6" i="1"/>
  <c r="AP6" i="1" s="1"/>
  <c r="AO17" i="1"/>
  <c r="AP17" i="1" s="1"/>
  <c r="AO34" i="1"/>
  <c r="AP34" i="1" s="1"/>
  <c r="AO26" i="2"/>
  <c r="AP26" i="2" s="1"/>
  <c r="AO27" i="2"/>
  <c r="AP27" i="2" s="1"/>
  <c r="AO44" i="2"/>
  <c r="AP44" i="2" s="1"/>
  <c r="AO47" i="2"/>
  <c r="AP47" i="2" s="1"/>
  <c r="AO39" i="2"/>
  <c r="AP39" i="2" s="1"/>
  <c r="AO42" i="2"/>
  <c r="AP42" i="2" s="1"/>
  <c r="AO20" i="2"/>
  <c r="AP20" i="2" s="1"/>
  <c r="AO19" i="2"/>
  <c r="AP19" i="2" s="1"/>
  <c r="AO12" i="2"/>
  <c r="AP12" i="2" s="1"/>
  <c r="AO9" i="2"/>
  <c r="AP9" i="2" s="1"/>
  <c r="AO66" i="2"/>
  <c r="AP66" i="2" s="1"/>
  <c r="AO8" i="2"/>
  <c r="AP8" i="2" s="1"/>
  <c r="AO13" i="2"/>
  <c r="AP13" i="2" s="1"/>
  <c r="AO17" i="2"/>
  <c r="AP17" i="2" s="1"/>
  <c r="AO38" i="2"/>
  <c r="AP38" i="2" s="1"/>
  <c r="AO11" i="2"/>
  <c r="AP11" i="2" s="1"/>
  <c r="AO35" i="2"/>
  <c r="AP35" i="2" s="1"/>
  <c r="AO31" i="2"/>
  <c r="AP31" i="2" s="1"/>
  <c r="AO15" i="2"/>
  <c r="AP15" i="2" s="1"/>
  <c r="AO34" i="2"/>
  <c r="AP34" i="2" s="1"/>
  <c r="AO18" i="2"/>
  <c r="AP18" i="2" s="1"/>
  <c r="AO10" i="2"/>
  <c r="AP10" i="2" s="1"/>
  <c r="AO73" i="1"/>
  <c r="AP73" i="1" s="1"/>
  <c r="AO33" i="1"/>
  <c r="AP33" i="1" s="1"/>
  <c r="AO49" i="1"/>
  <c r="AP49" i="1" s="1"/>
  <c r="AO31" i="1"/>
  <c r="AP31" i="1" s="1"/>
  <c r="AO23" i="1"/>
  <c r="AP23" i="1" s="1"/>
  <c r="AO36" i="1"/>
  <c r="AP36" i="1" s="1"/>
  <c r="AO66" i="1"/>
  <c r="AP66" i="1" s="1"/>
  <c r="AO57" i="1"/>
  <c r="AP57" i="1" s="1"/>
  <c r="AO24" i="1"/>
  <c r="AP24" i="1" s="1"/>
  <c r="AO38" i="1"/>
  <c r="AP38" i="1" s="1"/>
  <c r="AO7" i="1"/>
  <c r="AP7" i="1" s="1"/>
  <c r="AO44" i="1"/>
  <c r="AP44" i="1" s="1"/>
  <c r="AO12" i="1"/>
  <c r="AP12" i="1" s="1"/>
  <c r="AO30" i="1"/>
  <c r="AP30" i="1" s="1"/>
  <c r="AO21" i="1"/>
  <c r="AP21" i="1" s="1"/>
  <c r="AO28" i="1"/>
  <c r="AP28" i="1" s="1"/>
</calcChain>
</file>

<file path=xl/sharedStrings.xml><?xml version="1.0" encoding="utf-8"?>
<sst xmlns="http://schemas.openxmlformats.org/spreadsheetml/2006/main" count="1651" uniqueCount="294">
  <si>
    <t>手术相关指标</t>
    <phoneticPr fontId="2" type="noConversion"/>
  </si>
  <si>
    <t>临床指标</t>
    <phoneticPr fontId="2" type="noConversion"/>
  </si>
  <si>
    <t>姓名</t>
    <phoneticPr fontId="2" type="noConversion"/>
  </si>
  <si>
    <t>性别</t>
    <phoneticPr fontId="2" type="noConversion"/>
  </si>
  <si>
    <t>年龄</t>
    <phoneticPr fontId="2" type="noConversion"/>
  </si>
  <si>
    <t>手术节段</t>
    <phoneticPr fontId="2" type="noConversion"/>
  </si>
  <si>
    <t>出血量</t>
    <phoneticPr fontId="2" type="noConversion"/>
  </si>
  <si>
    <t>并发症</t>
    <phoneticPr fontId="2" type="noConversion"/>
  </si>
  <si>
    <t>VAS/lumbar</t>
    <phoneticPr fontId="2" type="noConversion"/>
  </si>
  <si>
    <t>VAS/Leg</t>
    <phoneticPr fontId="2" type="noConversion"/>
  </si>
  <si>
    <t>影像学资料</t>
    <phoneticPr fontId="1" type="noConversion"/>
  </si>
  <si>
    <t>L5 滑移距离（slip distance， SD）</t>
  </si>
  <si>
    <t>术前</t>
    <phoneticPr fontId="1" type="noConversion"/>
  </si>
  <si>
    <t>术后1周</t>
    <phoneticPr fontId="1" type="noConversion"/>
  </si>
  <si>
    <t>术后6月</t>
    <phoneticPr fontId="1" type="noConversion"/>
  </si>
  <si>
    <t>末次随访</t>
    <phoneticPr fontId="1" type="noConversion"/>
  </si>
  <si>
    <t>L5 滑移百分比（slipping percentage，SP）</t>
  </si>
  <si>
    <t>腰椎前凸 角（lumbar lordosis，LL）</t>
  </si>
  <si>
    <t>椎间隙高度</t>
    <phoneticPr fontId="1" type="noConversion"/>
  </si>
  <si>
    <t>邻近节段活动度</t>
    <phoneticPr fontId="1" type="noConversion"/>
  </si>
  <si>
    <t>一般信息</t>
    <phoneticPr fontId="1" type="noConversion"/>
  </si>
  <si>
    <t>F</t>
    <phoneticPr fontId="1" type="noConversion"/>
  </si>
  <si>
    <t>是否取髂骨</t>
    <phoneticPr fontId="2" type="noConversion"/>
  </si>
  <si>
    <t>是</t>
    <phoneticPr fontId="1" type="noConversion"/>
  </si>
  <si>
    <t>L4</t>
    <phoneticPr fontId="1" type="noConversion"/>
  </si>
  <si>
    <t>诊断</t>
    <phoneticPr fontId="1" type="noConversion"/>
  </si>
  <si>
    <t>术后一周</t>
    <phoneticPr fontId="1" type="noConversion"/>
  </si>
  <si>
    <t>ODI（%）</t>
    <phoneticPr fontId="1" type="noConversion"/>
  </si>
  <si>
    <t>手术日期</t>
    <phoneticPr fontId="1" type="noConversion"/>
  </si>
  <si>
    <t>无</t>
    <phoneticPr fontId="1" type="noConversion"/>
  </si>
  <si>
    <t>手术时长</t>
    <phoneticPr fontId="2" type="noConversion"/>
  </si>
  <si>
    <t>M</t>
    <phoneticPr fontId="1" type="noConversion"/>
  </si>
  <si>
    <t>腰5椎体滑脱症（Ⅰ°）</t>
    <phoneticPr fontId="1" type="noConversion"/>
  </si>
  <si>
    <t>L5</t>
    <phoneticPr fontId="1" type="noConversion"/>
  </si>
  <si>
    <t>篮球运动</t>
    <phoneticPr fontId="1" type="noConversion"/>
  </si>
  <si>
    <t>职业、诱因</t>
    <phoneticPr fontId="1" type="noConversion"/>
  </si>
  <si>
    <t>上呼吸道感染</t>
  </si>
  <si>
    <t>学生</t>
    <phoneticPr fontId="1" type="noConversion"/>
  </si>
  <si>
    <t>腰4椎滑脱症（I°，峡部裂型）</t>
  </si>
  <si>
    <t>军人</t>
    <phoneticPr fontId="1" type="noConversion"/>
  </si>
  <si>
    <t>浅表伤口感染，抗菌药物治疗后好转</t>
    <phoneticPr fontId="1" type="noConversion"/>
  </si>
  <si>
    <t>消防员</t>
    <phoneticPr fontId="1" type="noConversion"/>
  </si>
  <si>
    <t>腰5椎滑脱症（I°，峡部裂型）</t>
  </si>
  <si>
    <t>输红细胞400ml，双侧大腿皮疹，肝功能异常</t>
    <phoneticPr fontId="1" type="noConversion"/>
  </si>
  <si>
    <t>设计师</t>
    <phoneticPr fontId="1" type="noConversion"/>
  </si>
  <si>
    <t>腰5椎滑脱症（Ⅱ°、峡部裂）</t>
  </si>
  <si>
    <t>腰4椎体滑脱症（I°峡部裂型）</t>
  </si>
  <si>
    <t>家庭主妇，摔倒</t>
    <phoneticPr fontId="1" type="noConversion"/>
  </si>
  <si>
    <t>个体</t>
  </si>
  <si>
    <t>发热</t>
    <phoneticPr fontId="1" type="noConversion"/>
  </si>
  <si>
    <t>上班</t>
    <phoneticPr fontId="1" type="noConversion"/>
  </si>
  <si>
    <t>上班，抬重物后出现</t>
    <phoneticPr fontId="1" type="noConversion"/>
  </si>
  <si>
    <t>腰5椎体峡部裂伴Ⅰ°滑脱</t>
  </si>
  <si>
    <t>腰5椎体滑脱症（I°峡部裂型）</t>
  </si>
  <si>
    <t>腰5椎体滑脱症（I°峡部裂型）</t>
    <phoneticPr fontId="1" type="noConversion"/>
  </si>
  <si>
    <t>工作，体能锻炼后疼痛</t>
    <phoneticPr fontId="1" type="noConversion"/>
  </si>
  <si>
    <t>上班，高处跌落史</t>
    <phoneticPr fontId="1" type="noConversion"/>
  </si>
  <si>
    <t>1.腰5椎体滑脱症（I°峡部裂型）；2.2型糖尿病</t>
    <phoneticPr fontId="1" type="noConversion"/>
  </si>
  <si>
    <t>腰5椎体滑脱症</t>
  </si>
  <si>
    <t>术后</t>
    <phoneticPr fontId="1" type="noConversion"/>
  </si>
  <si>
    <t>融合时间</t>
    <phoneticPr fontId="1" type="noConversion"/>
  </si>
  <si>
    <t>售货员</t>
  </si>
  <si>
    <t>工人</t>
    <phoneticPr fontId="1" type="noConversion"/>
  </si>
  <si>
    <t>上班，摔伤史</t>
    <phoneticPr fontId="1" type="noConversion"/>
  </si>
  <si>
    <t>药物性肝炎</t>
    <phoneticPr fontId="1" type="noConversion"/>
  </si>
  <si>
    <t>上班，摔倒外伤史</t>
    <phoneticPr fontId="1" type="noConversion"/>
  </si>
  <si>
    <t>学生，摔倒</t>
    <phoneticPr fontId="1" type="noConversion"/>
  </si>
  <si>
    <t>饭店工作，搬重物</t>
    <phoneticPr fontId="1" type="noConversion"/>
  </si>
  <si>
    <t>腰4椎体滑脱症（Ⅰ°峡部裂）</t>
  </si>
  <si>
    <t>骨不连</t>
    <phoneticPr fontId="1" type="noConversion"/>
  </si>
  <si>
    <t>搬重物史</t>
    <phoneticPr fontId="1" type="noConversion"/>
  </si>
  <si>
    <t>腰5椎滑脱（I 峡部裂型）</t>
  </si>
  <si>
    <t>学生，军训后</t>
    <phoneticPr fontId="1" type="noConversion"/>
  </si>
  <si>
    <t>腰4椎体滑脱症（I° 峡部裂型）</t>
  </si>
  <si>
    <t>腰5滑脱症（Ⅰ° 峡部裂型）</t>
  </si>
  <si>
    <t>个体</t>
    <phoneticPr fontId="1" type="noConversion"/>
  </si>
  <si>
    <t>腰5椎滑脱症（I°，峡部裂型），慢性乙型肝炎（小三阳）</t>
    <phoneticPr fontId="1" type="noConversion"/>
  </si>
  <si>
    <t>装修工人</t>
    <phoneticPr fontId="1" type="noConversion"/>
  </si>
  <si>
    <t>发热，39.3</t>
    <phoneticPr fontId="1" type="noConversion"/>
  </si>
  <si>
    <t>扭伤病史</t>
    <phoneticPr fontId="1" type="noConversion"/>
  </si>
  <si>
    <t>腰5椎滑脱症（Ι度）、（峡部裂型）</t>
    <phoneticPr fontId="1" type="noConversion"/>
  </si>
  <si>
    <t>自由职业</t>
    <phoneticPr fontId="1" type="noConversion"/>
  </si>
  <si>
    <t>腰5椎滑脱症（I度 峡部裂型）</t>
  </si>
  <si>
    <t>肝功能异常</t>
    <phoneticPr fontId="1" type="noConversion"/>
  </si>
  <si>
    <t>椎间隙前缘</t>
    <phoneticPr fontId="1" type="noConversion"/>
  </si>
  <si>
    <t>后缘</t>
    <phoneticPr fontId="1" type="noConversion"/>
  </si>
  <si>
    <t>术前椎间隙高度</t>
  </si>
  <si>
    <t>术后椎间隙高度</t>
    <phoneticPr fontId="1" type="noConversion"/>
  </si>
  <si>
    <t>术后6月椎间隙高度</t>
    <phoneticPr fontId="1" type="noConversion"/>
  </si>
  <si>
    <t>末次随访椎间隙高度</t>
    <phoneticPr fontId="1" type="noConversion"/>
  </si>
  <si>
    <t>椎体终板长度</t>
    <phoneticPr fontId="1" type="noConversion"/>
  </si>
  <si>
    <t>Prolo评分</t>
    <phoneticPr fontId="1" type="noConversion"/>
  </si>
  <si>
    <t>上位节段角度</t>
    <phoneticPr fontId="1" type="noConversion"/>
  </si>
  <si>
    <t>术后半年</t>
    <phoneticPr fontId="1" type="noConversion"/>
  </si>
  <si>
    <t>手术节段活动度（Maximum Segmental ROM）</t>
    <phoneticPr fontId="1" type="noConversion"/>
  </si>
  <si>
    <t>Flexion
(Degrees)</t>
    <phoneticPr fontId="1" type="noConversion"/>
  </si>
  <si>
    <t>Extension (Degrees)</t>
    <phoneticPr fontId="1" type="noConversion"/>
  </si>
  <si>
    <t>Flexion-extension (Degrees)</t>
    <phoneticPr fontId="1" type="noConversion"/>
  </si>
  <si>
    <t>OP-SEG改良 Pfirrmann 分级</t>
    <phoneticPr fontId="1" type="noConversion"/>
  </si>
  <si>
    <t>III</t>
    <phoneticPr fontId="1" type="noConversion"/>
  </si>
  <si>
    <t>II</t>
    <phoneticPr fontId="1" type="noConversion"/>
  </si>
  <si>
    <t>邻节段 Pfirrmann 分级</t>
    <phoneticPr fontId="1" type="noConversion"/>
  </si>
  <si>
    <t>Pre-op</t>
    <phoneticPr fontId="1" type="noConversion"/>
  </si>
  <si>
    <t>post 6 M</t>
    <phoneticPr fontId="1" type="noConversion"/>
  </si>
  <si>
    <t>融合时间（Pars Union）</t>
    <phoneticPr fontId="1" type="noConversion"/>
  </si>
  <si>
    <t>FFU</t>
    <phoneticPr fontId="1" type="noConversion"/>
  </si>
  <si>
    <t>腰椎前凸 角（lumbar lordosis，LL）</t>
    <phoneticPr fontId="1" type="noConversion"/>
  </si>
  <si>
    <t>I</t>
    <phoneticPr fontId="1" type="noConversion"/>
  </si>
  <si>
    <t>IV</t>
    <phoneticPr fontId="1" type="noConversion"/>
  </si>
  <si>
    <t>左腿酸痛</t>
    <phoneticPr fontId="1" type="noConversion"/>
  </si>
  <si>
    <t>高度</t>
    <phoneticPr fontId="1" type="noConversion"/>
  </si>
  <si>
    <t>术前椎间隙高度</t>
    <phoneticPr fontId="1" type="noConversion"/>
  </si>
  <si>
    <t>L4峡部裂滑脱（I°）</t>
    <phoneticPr fontId="1" type="noConversion"/>
  </si>
  <si>
    <t>腰5椎峡部裂滑脱</t>
    <phoneticPr fontId="1" type="noConversion"/>
  </si>
  <si>
    <t>腰5椎弓峡部裂滑脱</t>
    <phoneticPr fontId="1" type="noConversion"/>
  </si>
  <si>
    <t>NO</t>
    <phoneticPr fontId="1" type="noConversion"/>
  </si>
  <si>
    <t>L4峡部裂滑脱</t>
    <phoneticPr fontId="1" type="noConversion"/>
  </si>
  <si>
    <t>腰4椎峡部裂滑脱</t>
    <phoneticPr fontId="1" type="noConversion"/>
  </si>
  <si>
    <t>腰5峡部裂滑脱</t>
    <phoneticPr fontId="1" type="noConversion"/>
  </si>
  <si>
    <t>腰5椎峡部裂滑脱，慢性乙型病毒性肝炎</t>
    <phoneticPr fontId="1" type="noConversion"/>
  </si>
  <si>
    <t>腰5椎体峡部裂伴Ⅰ°滑脱</t>
    <phoneticPr fontId="1" type="noConversion"/>
  </si>
  <si>
    <t>腰5椎峡部裂滑脱（I°）</t>
    <phoneticPr fontId="1" type="noConversion"/>
  </si>
  <si>
    <t>腰5椎体峡部裂滑脱（Ⅰ°）</t>
    <phoneticPr fontId="1" type="noConversion"/>
  </si>
  <si>
    <t>腰5椎峡部裂滑脱症（I°）</t>
    <phoneticPr fontId="1" type="noConversion"/>
  </si>
  <si>
    <t>腰5椎体峡部裂滑脱</t>
    <phoneticPr fontId="1" type="noConversion"/>
  </si>
  <si>
    <t>腰5椎滑脱症（I°，峡部裂型）</t>
    <phoneticPr fontId="1" type="noConversion"/>
  </si>
  <si>
    <t>总数</t>
    <phoneticPr fontId="1" type="noConversion"/>
  </si>
  <si>
    <t>男性</t>
    <phoneticPr fontId="1" type="noConversion"/>
  </si>
  <si>
    <t>女性</t>
    <phoneticPr fontId="1" type="noConversion"/>
  </si>
  <si>
    <t>M 5</t>
    <phoneticPr fontId="1" type="noConversion"/>
  </si>
  <si>
    <t>F 8</t>
    <phoneticPr fontId="1" type="noConversion"/>
  </si>
  <si>
    <t>F 20</t>
    <phoneticPr fontId="1" type="noConversion"/>
  </si>
  <si>
    <t>厨师</t>
    <phoneticPr fontId="1" type="noConversion"/>
  </si>
  <si>
    <t>重体力劳动者</t>
    <phoneticPr fontId="1" type="noConversion"/>
  </si>
  <si>
    <t>外伤史</t>
    <phoneticPr fontId="1" type="noConversion"/>
  </si>
  <si>
    <t>设计工作</t>
    <phoneticPr fontId="1" type="noConversion"/>
  </si>
  <si>
    <t>手工工作</t>
    <phoneticPr fontId="1" type="noConversion"/>
  </si>
  <si>
    <t>腰5椎体滑脱症（II°峡部裂型）</t>
  </si>
  <si>
    <t>FUT</t>
    <phoneticPr fontId="1" type="noConversion"/>
  </si>
  <si>
    <t>2015.5.14</t>
    <phoneticPr fontId="1" type="noConversion"/>
  </si>
  <si>
    <t>L5/S1</t>
    <phoneticPr fontId="1" type="noConversion"/>
  </si>
  <si>
    <t>否</t>
    <phoneticPr fontId="1" type="noConversion"/>
  </si>
  <si>
    <t>腰5椎体滑脱症（II°峡部裂型）</t>
    <phoneticPr fontId="1" type="noConversion"/>
  </si>
  <si>
    <t>腰5椎体滑脱症（Ⅱ°）</t>
  </si>
  <si>
    <t>2012.2.13</t>
    <phoneticPr fontId="1" type="noConversion"/>
  </si>
  <si>
    <t>2016.3.14</t>
    <phoneticPr fontId="1" type="noConversion"/>
  </si>
  <si>
    <t>农民</t>
    <phoneticPr fontId="1" type="noConversion"/>
  </si>
  <si>
    <r>
      <t>腰</t>
    </r>
    <r>
      <rPr>
        <sz val="10.5"/>
        <color theme="1"/>
        <rFont val="Times New Roman"/>
        <family val="1"/>
      </rPr>
      <t>5</t>
    </r>
    <r>
      <rPr>
        <sz val="10.5"/>
        <color theme="1"/>
        <rFont val="宋体"/>
        <family val="3"/>
        <charset val="134"/>
      </rPr>
      <t>椎体滑脱症（Ⅱ°峡部裂型）</t>
    </r>
  </si>
  <si>
    <t>2013.11.19</t>
    <phoneticPr fontId="1" type="noConversion"/>
  </si>
  <si>
    <t>伤口积液</t>
    <phoneticPr fontId="1" type="noConversion"/>
  </si>
  <si>
    <t>打工</t>
    <phoneticPr fontId="1" type="noConversion"/>
  </si>
  <si>
    <r>
      <t>腰</t>
    </r>
    <r>
      <rPr>
        <sz val="10.5"/>
        <color theme="1"/>
        <rFont val="Times New Roman"/>
        <family val="1"/>
      </rPr>
      <t>4</t>
    </r>
    <r>
      <rPr>
        <sz val="10.5"/>
        <color theme="1"/>
        <rFont val="宋体"/>
        <family val="3"/>
        <charset val="134"/>
      </rPr>
      <t>椎滑脱症（</t>
    </r>
    <r>
      <rPr>
        <sz val="10.5"/>
        <color theme="1"/>
        <rFont val="Times New Roman"/>
        <family val="1"/>
      </rPr>
      <t>II</t>
    </r>
    <r>
      <rPr>
        <sz val="10.5"/>
        <color theme="1"/>
        <rFont val="宋体"/>
        <family val="3"/>
        <charset val="134"/>
      </rPr>
      <t>°，峡部裂型）</t>
    </r>
  </si>
  <si>
    <t>2013.10.16</t>
    <phoneticPr fontId="1" type="noConversion"/>
  </si>
  <si>
    <t>L4/5</t>
    <phoneticPr fontId="1" type="noConversion"/>
  </si>
  <si>
    <t>腰5椎滑脱症（II°，峡部裂型）</t>
  </si>
  <si>
    <t>办公室，吊单杠摔伤史</t>
    <phoneticPr fontId="1" type="noConversion"/>
  </si>
  <si>
    <t>2013.3.27</t>
    <phoneticPr fontId="1" type="noConversion"/>
  </si>
  <si>
    <t>腰4椎滑脱（II°，峡部裂型）</t>
  </si>
  <si>
    <t>2014.11.28</t>
    <phoneticPr fontId="1" type="noConversion"/>
  </si>
  <si>
    <t>腰4椎体滑脱症（Ⅰ°峡部裂型）</t>
  </si>
  <si>
    <t>2016.7.19</t>
    <phoneticPr fontId="1" type="noConversion"/>
  </si>
  <si>
    <t>腰4椎滑脱（峡部裂型，II度）</t>
  </si>
  <si>
    <t>2017.8.15</t>
    <phoneticPr fontId="1" type="noConversion"/>
  </si>
  <si>
    <t>2015.8.31</t>
    <phoneticPr fontId="1" type="noConversion"/>
  </si>
  <si>
    <t>校医</t>
    <phoneticPr fontId="1" type="noConversion"/>
  </si>
  <si>
    <t>腰4椎滑脱症（II°，峡部裂型）</t>
  </si>
  <si>
    <t>2013.6.21</t>
    <phoneticPr fontId="1" type="noConversion"/>
  </si>
  <si>
    <t>腰4椎滑脱症（Ⅱ° 峡部裂型）</t>
  </si>
  <si>
    <t>2015.11.24</t>
    <phoneticPr fontId="1" type="noConversion"/>
  </si>
  <si>
    <t>脑脊液漏</t>
    <phoneticPr fontId="1" type="noConversion"/>
  </si>
  <si>
    <t>腰5椎体滑脱症（II°）</t>
  </si>
  <si>
    <t>2013.4.22</t>
    <phoneticPr fontId="1" type="noConversion"/>
  </si>
  <si>
    <t>腰3椎滑脱症（Ⅰ° 峡部裂型），2型糖尿病</t>
    <phoneticPr fontId="1" type="noConversion"/>
  </si>
  <si>
    <t>2017.5.23</t>
    <phoneticPr fontId="1" type="noConversion"/>
  </si>
  <si>
    <t>L3/4</t>
    <phoneticPr fontId="1" type="noConversion"/>
  </si>
  <si>
    <t>摔伤史</t>
    <phoneticPr fontId="1" type="noConversion"/>
  </si>
  <si>
    <t>摔倒史</t>
    <phoneticPr fontId="1" type="noConversion"/>
  </si>
  <si>
    <t>2015.7.10</t>
    <phoneticPr fontId="1" type="noConversion"/>
  </si>
  <si>
    <t>腰5椎体滑脱症（I°峡部裂型），高血压</t>
    <phoneticPr fontId="1" type="noConversion"/>
  </si>
  <si>
    <t>腰4椎体滑脱症</t>
  </si>
  <si>
    <t>2013.9.27</t>
    <phoneticPr fontId="1" type="noConversion"/>
  </si>
  <si>
    <t>2014.7.4</t>
    <phoneticPr fontId="1" type="noConversion"/>
  </si>
  <si>
    <t>举重物后腰痛史</t>
    <phoneticPr fontId="1" type="noConversion"/>
  </si>
  <si>
    <t>腰5椎体滑脱症（II°，峡部裂型）</t>
    <phoneticPr fontId="1" type="noConversion"/>
  </si>
  <si>
    <t>2014.5.23</t>
    <phoneticPr fontId="1" type="noConversion"/>
  </si>
  <si>
    <t>腰5椎滑脱（II°峡部裂型）</t>
  </si>
  <si>
    <t>2017.7.26</t>
    <phoneticPr fontId="1" type="noConversion"/>
  </si>
  <si>
    <t>腰4椎体滑脱症</t>
    <phoneticPr fontId="1" type="noConversion"/>
  </si>
  <si>
    <t>2011.12.30</t>
    <phoneticPr fontId="1" type="noConversion"/>
  </si>
  <si>
    <t>2015.6.23</t>
    <phoneticPr fontId="1" type="noConversion"/>
  </si>
  <si>
    <t>2016.8.16</t>
    <phoneticPr fontId="1" type="noConversion"/>
  </si>
  <si>
    <t>腰5椎滑脱症（II°峡部裂型）</t>
  </si>
  <si>
    <t>2013.8.20</t>
    <phoneticPr fontId="1" type="noConversion"/>
  </si>
  <si>
    <t>腰5椎体滑脱症（Ⅱ°，峡部裂型）；骶椎腰化</t>
  </si>
  <si>
    <t>2013.4.20</t>
    <phoneticPr fontId="1" type="noConversion"/>
  </si>
  <si>
    <t>2013.9.25</t>
    <phoneticPr fontId="1" type="noConversion"/>
  </si>
  <si>
    <t>2015.5.25</t>
    <phoneticPr fontId="1" type="noConversion"/>
  </si>
  <si>
    <t>2013.3.6</t>
    <phoneticPr fontId="1" type="noConversion"/>
  </si>
  <si>
    <t>腰4椎体滑脱（Ⅰ°，峡部裂型）</t>
  </si>
  <si>
    <t>2014.6.11</t>
    <phoneticPr fontId="1" type="noConversion"/>
  </si>
  <si>
    <t>营业员</t>
    <phoneticPr fontId="1" type="noConversion"/>
  </si>
  <si>
    <t>2014.4.10</t>
    <phoneticPr fontId="1" type="noConversion"/>
  </si>
  <si>
    <t>2015.3.16</t>
    <phoneticPr fontId="1" type="noConversion"/>
  </si>
  <si>
    <t>腰5椎体滑脱症（峡部裂型II°）</t>
  </si>
  <si>
    <t>2013.3.5</t>
    <phoneticPr fontId="1" type="noConversion"/>
  </si>
  <si>
    <t>腰5椎体滑脱症（II°）；2.原发性高血压</t>
  </si>
  <si>
    <t>2014.6.27</t>
    <phoneticPr fontId="1" type="noConversion"/>
  </si>
  <si>
    <t>2014.11.16</t>
    <phoneticPr fontId="1" type="noConversion"/>
  </si>
  <si>
    <t>1、腰5椎滑脱症（II°，峡部裂型），2、 2型糖尿病</t>
  </si>
  <si>
    <t>2015.1.6</t>
    <phoneticPr fontId="1" type="noConversion"/>
  </si>
  <si>
    <t>教师</t>
    <phoneticPr fontId="1" type="noConversion"/>
  </si>
  <si>
    <t>腰4椎滑脱症（Ⅱ°，峡部裂型）</t>
  </si>
  <si>
    <t>2014.4.2</t>
    <phoneticPr fontId="1" type="noConversion"/>
  </si>
  <si>
    <t>腰4椎滑脱症（II°,峡部裂型）</t>
  </si>
  <si>
    <t>2013.9.11</t>
    <phoneticPr fontId="1" type="noConversion"/>
  </si>
  <si>
    <t>腰5椎滑脱（I°，峡部裂型），2.高血压 III级，极高危险组，</t>
  </si>
  <si>
    <t>2015.11.23</t>
    <phoneticPr fontId="1" type="noConversion"/>
  </si>
  <si>
    <t>腰5椎滑脱症(Ⅰ°峡部裂型）</t>
  </si>
  <si>
    <t>2014.12.9</t>
    <phoneticPr fontId="1" type="noConversion"/>
  </si>
  <si>
    <t>1、腰4椎滑脱症（II°，峡部裂型）；2、高血压病 2级 极高危</t>
  </si>
  <si>
    <t>2013.11.26</t>
    <phoneticPr fontId="1" type="noConversion"/>
  </si>
  <si>
    <t>2018.5.17</t>
    <phoneticPr fontId="1" type="noConversion"/>
  </si>
  <si>
    <t>1、腰4椎体滑脱症（Ⅱ°）峡部裂型 2、双侧退行性膝关节炎 3、高血压3级极高危 4、高血压心脏病 4、多发腔隙性脑梗 5、重度骨质疏松症</t>
    <phoneticPr fontId="1" type="noConversion"/>
  </si>
  <si>
    <t>2014.6.3</t>
    <phoneticPr fontId="1" type="noConversion"/>
  </si>
  <si>
    <t>2014.3.6</t>
    <phoneticPr fontId="1" type="noConversion"/>
  </si>
  <si>
    <t>腰4椎体滑脱症（Ⅱ°峡部裂型）</t>
  </si>
  <si>
    <t>2017.3.21</t>
    <phoneticPr fontId="1" type="noConversion"/>
  </si>
  <si>
    <t>腰4椎滑脱症（II°伴峡部裂）</t>
  </si>
  <si>
    <t>2013.5.13</t>
    <phoneticPr fontId="1" type="noConversion"/>
  </si>
  <si>
    <t>2014.9.16</t>
    <phoneticPr fontId="1" type="noConversion"/>
  </si>
  <si>
    <t>2015.3.19</t>
    <phoneticPr fontId="1" type="noConversion"/>
  </si>
  <si>
    <t>腰4椎体滑脱（Ⅱ°，峡部裂型）；高血压病</t>
  </si>
  <si>
    <t>2012.3.9</t>
    <phoneticPr fontId="1" type="noConversion"/>
  </si>
  <si>
    <t>2016.10.21</t>
    <phoneticPr fontId="1" type="noConversion"/>
  </si>
  <si>
    <t>退休人员</t>
    <phoneticPr fontId="1" type="noConversion"/>
  </si>
  <si>
    <t>腰5椎滑脱症（Ⅱ°，峡部裂型）</t>
  </si>
  <si>
    <t>2015.9.25</t>
    <phoneticPr fontId="1" type="noConversion"/>
  </si>
  <si>
    <t>1.腰4椎滑脱症（Ⅰ°峡部裂型）；2.慢性乙型病毒性肝炎</t>
  </si>
  <si>
    <t>2016.2.22</t>
    <phoneticPr fontId="1" type="noConversion"/>
  </si>
  <si>
    <t>1、腰5椎滑脱症（II°，峡部裂型）；2、II型糖尿病；3、冠心病</t>
  </si>
  <si>
    <t>2013.10.28</t>
    <phoneticPr fontId="1" type="noConversion"/>
  </si>
  <si>
    <t>驾驶员</t>
    <phoneticPr fontId="1" type="noConversion"/>
  </si>
  <si>
    <t>腰4椎滑脱症（Ⅱ°峡部裂型）</t>
  </si>
  <si>
    <t>2017.4.26</t>
    <phoneticPr fontId="1" type="noConversion"/>
  </si>
  <si>
    <t>2014.8.23</t>
    <phoneticPr fontId="1" type="noConversion"/>
  </si>
  <si>
    <t>滑移角（slip angle，SA）</t>
    <phoneticPr fontId="1" type="noConversion"/>
  </si>
  <si>
    <t>2016.8.2</t>
    <phoneticPr fontId="1" type="noConversion"/>
  </si>
  <si>
    <t>2013.7.16</t>
    <phoneticPr fontId="1" type="noConversion"/>
  </si>
  <si>
    <t>/</t>
    <phoneticPr fontId="1" type="noConversion"/>
  </si>
  <si>
    <t>V</t>
    <phoneticPr fontId="1" type="noConversion"/>
  </si>
  <si>
    <t>2013.12.13</t>
    <phoneticPr fontId="1" type="noConversion"/>
  </si>
  <si>
    <t>2014.7.14</t>
    <phoneticPr fontId="1" type="noConversion"/>
  </si>
  <si>
    <t>浅表伤口感染</t>
    <phoneticPr fontId="1" type="noConversion"/>
  </si>
  <si>
    <t>滑脱复位率</t>
    <phoneticPr fontId="1" type="noConversion"/>
  </si>
  <si>
    <t>滑脱丢失率</t>
    <phoneticPr fontId="1" type="noConversion"/>
  </si>
  <si>
    <t>伤口积液（subcutaneous seroma）</t>
    <phoneticPr fontId="1" type="noConversion"/>
  </si>
  <si>
    <r>
      <t>腰</t>
    </r>
    <r>
      <rPr>
        <sz val="11"/>
        <color rgb="FFFF0000"/>
        <rFont val="Times New Roman"/>
        <family val="1"/>
      </rPr>
      <t>4</t>
    </r>
    <r>
      <rPr>
        <sz val="11"/>
        <color rgb="FFFF0000"/>
        <rFont val="宋体"/>
        <family val="3"/>
        <charset val="134"/>
      </rPr>
      <t>椎体滑脱症（Ⅰ°）</t>
    </r>
    <phoneticPr fontId="1" type="noConversion"/>
  </si>
  <si>
    <t>腰5椎滑脱</t>
    <phoneticPr fontId="1" type="noConversion"/>
  </si>
  <si>
    <t>2018.7.27</t>
    <phoneticPr fontId="1" type="noConversion"/>
  </si>
  <si>
    <t>腰5椎滑脱（II°）</t>
    <phoneticPr fontId="1" type="noConversion"/>
  </si>
  <si>
    <t>2018.11.12</t>
    <phoneticPr fontId="1" type="noConversion"/>
  </si>
  <si>
    <t>2018.12.18</t>
    <phoneticPr fontId="1" type="noConversion"/>
  </si>
  <si>
    <t>腰4椎滑脱（II°）</t>
    <phoneticPr fontId="1" type="noConversion"/>
  </si>
  <si>
    <t>2018.12.19</t>
    <phoneticPr fontId="1" type="noConversion"/>
  </si>
  <si>
    <t>腰5椎体滑脱症(Ⅰ度)</t>
    <phoneticPr fontId="1" type="noConversion"/>
  </si>
  <si>
    <t>2012.1.10</t>
    <phoneticPr fontId="1" type="noConversion"/>
  </si>
  <si>
    <t>腰4椎滑脱（I°）</t>
    <phoneticPr fontId="1" type="noConversion"/>
  </si>
  <si>
    <t>2017.2.9</t>
    <phoneticPr fontId="1" type="noConversion"/>
  </si>
  <si>
    <t>2016.12.7</t>
    <phoneticPr fontId="1" type="noConversion"/>
  </si>
  <si>
    <t>2016.9.1</t>
    <phoneticPr fontId="1" type="noConversion"/>
  </si>
  <si>
    <t>腰5椎滑脱症（Ⅱ°峡部裂型）</t>
    <phoneticPr fontId="1" type="noConversion"/>
  </si>
  <si>
    <t>2016.8.4</t>
    <phoneticPr fontId="1" type="noConversion"/>
  </si>
  <si>
    <t>腰5椎体Ⅰ°滑脱（峡部裂型）</t>
    <phoneticPr fontId="1" type="noConversion"/>
  </si>
  <si>
    <t>2016.8.8</t>
    <phoneticPr fontId="1" type="noConversion"/>
  </si>
  <si>
    <t>L5椎体滑脱症（峡部裂型，Ⅱ°）</t>
    <phoneticPr fontId="1" type="noConversion"/>
  </si>
  <si>
    <t>腰4椎体滑脱症（II°峡部裂型）</t>
    <phoneticPr fontId="1" type="noConversion"/>
  </si>
  <si>
    <t>2016.6.20</t>
    <phoneticPr fontId="1" type="noConversion"/>
  </si>
  <si>
    <t>腰5椎滑脱症（Ⅰ°峡部裂）</t>
    <phoneticPr fontId="1" type="noConversion"/>
  </si>
  <si>
    <t>2016.5.23</t>
    <phoneticPr fontId="1" type="noConversion"/>
  </si>
  <si>
    <t>2016.4.24</t>
    <phoneticPr fontId="1" type="noConversion"/>
  </si>
  <si>
    <t>2009.10.30</t>
    <phoneticPr fontId="1" type="noConversion"/>
  </si>
  <si>
    <t>否，局部碎骨粒</t>
    <phoneticPr fontId="1" type="noConversion"/>
  </si>
  <si>
    <t>2016.7.15</t>
    <phoneticPr fontId="1" type="noConversion"/>
  </si>
  <si>
    <t>2016.5.9</t>
    <phoneticPr fontId="1" type="noConversion"/>
  </si>
  <si>
    <t>FFU复位率</t>
    <phoneticPr fontId="1" type="noConversion"/>
  </si>
  <si>
    <t>OPpost复位率</t>
    <phoneticPr fontId="1" type="noConversion"/>
  </si>
  <si>
    <t>SS-Pfirrmann 分级</t>
    <phoneticPr fontId="1" type="noConversion"/>
  </si>
  <si>
    <t>M32</t>
    <phoneticPr fontId="1" type="noConversion"/>
  </si>
  <si>
    <t>F 24</t>
    <phoneticPr fontId="1" type="noConversion"/>
  </si>
  <si>
    <t>L3</t>
    <phoneticPr fontId="1" type="noConversion"/>
  </si>
  <si>
    <t>M 1</t>
    <phoneticPr fontId="1" type="noConversion"/>
  </si>
  <si>
    <t>M 8</t>
    <phoneticPr fontId="1" type="noConversion"/>
  </si>
  <si>
    <t>M 13</t>
    <phoneticPr fontId="1" type="noConversion"/>
  </si>
  <si>
    <t>F 29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</si>
</sst>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7"/>
      <color rgb="FF000000"/>
      <name val="宋体"/>
      <family val="3"/>
      <charset val="134"/>
    </font>
    <font>
      <b/>
      <sz val="11"/>
      <color rgb="FFFF0000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1"/>
      <color rgb="FFFF0000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color rgb="FFFF0000"/>
      <name val="Times New Roman"/>
      <family val="1"/>
    </font>
    <font>
      <sz val="14"/>
      <color rgb="FFFF000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0" fillId="2" borderId="5" xfId="0" applyFill="1" applyBorder="1" applyAlignment="1"/>
    <xf numFmtId="0" fontId="0" fillId="2" borderId="6" xfId="0" applyFill="1" applyBorder="1" applyAlignment="1"/>
    <xf numFmtId="0" fontId="0" fillId="3" borderId="1" xfId="0" applyFill="1" applyBorder="1" applyAlignment="1"/>
    <xf numFmtId="0" fontId="4" fillId="0" borderId="0" xfId="0" applyFont="1">
      <alignment vertical="center"/>
    </xf>
    <xf numFmtId="0" fontId="0" fillId="4" borderId="1" xfId="0" applyFill="1" applyBorder="1" applyAlignment="1"/>
    <xf numFmtId="0" fontId="0" fillId="5" borderId="1" xfId="0" applyFill="1" applyBorder="1" applyAlignment="1"/>
    <xf numFmtId="0" fontId="0" fillId="6" borderId="1" xfId="0" applyFill="1" applyBorder="1" applyAlignment="1"/>
    <xf numFmtId="0" fontId="0" fillId="6" borderId="1" xfId="0" applyFill="1" applyBorder="1" applyAlignment="1">
      <alignment horizontal="center"/>
    </xf>
    <xf numFmtId="0" fontId="3" fillId="6" borderId="8" xfId="0" applyFont="1" applyFill="1" applyBorder="1" applyAlignment="1"/>
    <xf numFmtId="0" fontId="3" fillId="6" borderId="9" xfId="0" applyFont="1" applyFill="1" applyBorder="1" applyAlignment="1"/>
    <xf numFmtId="0" fontId="0" fillId="6" borderId="4" xfId="0" applyFill="1" applyBorder="1" applyAlignment="1">
      <alignment horizont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3" borderId="2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vertical="center" wrapText="1"/>
    </xf>
    <xf numFmtId="176" fontId="0" fillId="0" borderId="0" xfId="0" applyNumberFormat="1">
      <alignment vertical="center"/>
    </xf>
    <xf numFmtId="176" fontId="3" fillId="0" borderId="0" xfId="0" applyNumberFormat="1" applyFont="1" applyAlignment="1">
      <alignment horizontal="center" vertical="center"/>
    </xf>
    <xf numFmtId="0" fontId="0" fillId="11" borderId="1" xfId="0" applyFill="1" applyBorder="1" applyAlignment="1"/>
    <xf numFmtId="0" fontId="3" fillId="13" borderId="0" xfId="0" applyFont="1" applyFill="1">
      <alignment vertical="center"/>
    </xf>
    <xf numFmtId="0" fontId="3" fillId="3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0" fillId="13" borderId="0" xfId="0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0" fillId="21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2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3" borderId="1" xfId="0" applyFill="1" applyBorder="1" applyAlignment="1"/>
    <xf numFmtId="176" fontId="0" fillId="23" borderId="0" xfId="0" applyNumberFormat="1" applyFill="1">
      <alignment vertical="center"/>
    </xf>
    <xf numFmtId="176" fontId="0" fillId="24" borderId="0" xfId="0" applyNumberForma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3" fillId="5" borderId="11" xfId="0" applyFont="1" applyFill="1" applyBorder="1" applyAlignment="1">
      <alignment horizontal="center"/>
    </xf>
    <xf numFmtId="31" fontId="0" fillId="0" borderId="0" xfId="0" applyNumberFormat="1">
      <alignment vertical="center"/>
    </xf>
    <xf numFmtId="0" fontId="0" fillId="4" borderId="0" xfId="0" applyFill="1" applyAlignment="1"/>
    <xf numFmtId="0" fontId="9" fillId="0" borderId="0" xfId="0" applyFont="1">
      <alignment vertical="center"/>
    </xf>
    <xf numFmtId="0" fontId="0" fillId="3" borderId="0" xfId="0" applyFill="1" applyAlignment="1">
      <alignment horizontal="right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4" borderId="0" xfId="0" applyFont="1" applyFill="1" applyAlignment="1"/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3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24" borderId="0" xfId="0" applyFont="1" applyFill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6" fontId="10" fillId="24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2" fillId="24" borderId="0" xfId="0" applyFont="1" applyFill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6" fontId="12" fillId="24" borderId="0" xfId="0" applyNumberFormat="1" applyFont="1" applyFill="1" applyAlignment="1">
      <alignment horizontal="center" vertical="center"/>
    </xf>
    <xf numFmtId="0" fontId="12" fillId="21" borderId="0" xfId="0" applyFont="1" applyFill="1" applyAlignment="1">
      <alignment horizontal="center" vertical="center"/>
    </xf>
    <xf numFmtId="0" fontId="10" fillId="3" borderId="0" xfId="0" applyFont="1" applyFill="1">
      <alignment vertical="center"/>
    </xf>
    <xf numFmtId="0" fontId="12" fillId="3" borderId="0" xfId="0" applyFont="1" applyFill="1" applyAlignment="1">
      <alignment horizontal="center" vertical="center"/>
    </xf>
    <xf numFmtId="14" fontId="12" fillId="3" borderId="0" xfId="0" applyNumberFormat="1" applyFont="1" applyFill="1" applyAlignment="1">
      <alignment horizontal="center" vertical="center"/>
    </xf>
    <xf numFmtId="176" fontId="12" fillId="3" borderId="0" xfId="0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11" fillId="3" borderId="0" xfId="0" applyFont="1" applyFill="1" applyAlignment="1">
      <alignment horizontal="center" vertical="center"/>
    </xf>
    <xf numFmtId="0" fontId="0" fillId="13" borderId="0" xfId="0" applyFill="1">
      <alignment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3" fillId="16" borderId="0" xfId="0" applyFont="1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3" fillId="12" borderId="0" xfId="0" applyNumberFormat="1" applyFont="1" applyFill="1" applyAlignment="1">
      <alignment horizontal="center" vertical="center"/>
    </xf>
    <xf numFmtId="176" fontId="3" fillId="9" borderId="0" xfId="0" applyNumberFormat="1" applyFont="1" applyFill="1" applyAlignment="1">
      <alignment horizontal="center" vertical="center"/>
    </xf>
    <xf numFmtId="0" fontId="3" fillId="15" borderId="0" xfId="0" applyFont="1" applyFill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3" fillId="19" borderId="0" xfId="0" applyFont="1" applyFill="1" applyAlignment="1">
      <alignment horizontal="center" vertical="center"/>
    </xf>
    <xf numFmtId="0" fontId="0" fillId="18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1D8E4-0E10-4C4C-91B3-146A0FC25770}">
  <dimension ref="A1:CG81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78" sqref="G78"/>
    </sheetView>
  </sheetViews>
  <sheetFormatPr defaultRowHeight="14.25" x14ac:dyDescent="0.2"/>
  <cols>
    <col min="1" max="1" width="10.625" customWidth="1"/>
    <col min="2" max="2" width="4.625" customWidth="1"/>
    <col min="3" max="3" width="5.25" customWidth="1"/>
    <col min="5" max="5" width="19.25" customWidth="1"/>
    <col min="6" max="6" width="6.625" customWidth="1"/>
    <col min="7" max="7" width="6.375" customWidth="1"/>
    <col min="8" max="8" width="6.125" customWidth="1"/>
    <col min="9" max="9" width="5.625" customWidth="1"/>
    <col min="10" max="10" width="6.625" customWidth="1"/>
    <col min="11" max="11" width="6.25" customWidth="1"/>
    <col min="17" max="17" width="10.625" bestFit="1" customWidth="1"/>
    <col min="19" max="19" width="9.875" customWidth="1"/>
    <col min="20" max="20" width="7.25" customWidth="1"/>
    <col min="55" max="55" width="8.875" customWidth="1"/>
    <col min="63" max="63" width="8.625" style="22"/>
    <col min="64" max="64" width="8.875" style="22" customWidth="1"/>
    <col min="65" max="80" width="8.625" style="22"/>
    <col min="81" max="81" width="7.625" customWidth="1"/>
  </cols>
  <sheetData>
    <row r="1" spans="1:85" x14ac:dyDescent="0.2">
      <c r="A1" s="76" t="s">
        <v>20</v>
      </c>
      <c r="B1" s="76"/>
      <c r="C1" s="76"/>
      <c r="D1" s="76"/>
      <c r="E1" s="76"/>
      <c r="F1" s="77" t="s">
        <v>1</v>
      </c>
      <c r="G1" s="78"/>
      <c r="H1" s="78"/>
      <c r="I1" s="78"/>
      <c r="J1" s="78"/>
      <c r="K1" s="78"/>
      <c r="L1" s="78"/>
      <c r="M1" s="78"/>
      <c r="N1" s="79"/>
      <c r="O1" s="40"/>
      <c r="P1" s="89" t="s">
        <v>138</v>
      </c>
      <c r="Q1" s="80" t="s">
        <v>0</v>
      </c>
      <c r="R1" s="81"/>
      <c r="S1" s="9"/>
      <c r="T1" s="9"/>
      <c r="U1" s="9"/>
      <c r="V1" s="10"/>
      <c r="W1" s="74" t="s">
        <v>10</v>
      </c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23"/>
      <c r="CG1" s="23"/>
    </row>
    <row r="2" spans="1:85" x14ac:dyDescent="0.2">
      <c r="A2" s="5"/>
      <c r="B2" s="5"/>
      <c r="C2" s="5"/>
      <c r="D2" s="5"/>
      <c r="E2" s="5"/>
      <c r="F2" s="85" t="s">
        <v>8</v>
      </c>
      <c r="G2" s="86"/>
      <c r="H2" s="87"/>
      <c r="I2" s="85" t="s">
        <v>9</v>
      </c>
      <c r="J2" s="86"/>
      <c r="K2" s="87"/>
      <c r="L2" s="85" t="s">
        <v>27</v>
      </c>
      <c r="M2" s="86"/>
      <c r="N2" s="87"/>
      <c r="O2" s="16" t="s">
        <v>91</v>
      </c>
      <c r="P2" s="89"/>
      <c r="Q2" s="11"/>
      <c r="R2" s="7"/>
      <c r="S2" s="7"/>
      <c r="T2" s="8"/>
      <c r="U2" s="8"/>
      <c r="V2" s="8"/>
      <c r="W2" s="108" t="s">
        <v>18</v>
      </c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10"/>
      <c r="AI2" s="84" t="s">
        <v>11</v>
      </c>
      <c r="AJ2" s="82"/>
      <c r="AK2" s="82"/>
      <c r="AL2" s="82"/>
      <c r="AM2" s="13"/>
      <c r="AN2" s="13"/>
      <c r="AO2" s="13"/>
      <c r="AP2" s="13"/>
      <c r="AQ2" s="82" t="s">
        <v>16</v>
      </c>
      <c r="AR2" s="82"/>
      <c r="AS2" s="82"/>
      <c r="AT2" s="82"/>
      <c r="AU2" s="82"/>
      <c r="AV2" s="82"/>
      <c r="AW2" s="82"/>
      <c r="AX2" s="13"/>
      <c r="AY2" s="82" t="s">
        <v>245</v>
      </c>
      <c r="AZ2" s="82"/>
      <c r="BA2" s="82"/>
      <c r="BB2" s="82"/>
      <c r="BC2" s="88" t="s">
        <v>92</v>
      </c>
      <c r="BD2" s="88"/>
      <c r="BE2" s="88"/>
      <c r="BF2" s="88"/>
      <c r="BG2" s="91" t="s">
        <v>106</v>
      </c>
      <c r="BH2" s="91"/>
      <c r="BI2" s="91"/>
      <c r="BJ2" s="91"/>
      <c r="BK2" s="97" t="s">
        <v>94</v>
      </c>
      <c r="BL2" s="97"/>
      <c r="BM2" s="97"/>
      <c r="BN2" s="97"/>
      <c r="BO2" s="97"/>
      <c r="BP2" s="97"/>
      <c r="BQ2" s="97"/>
      <c r="BR2" s="97"/>
      <c r="BS2" s="97"/>
      <c r="BT2" s="96" t="s">
        <v>19</v>
      </c>
      <c r="BU2" s="96"/>
      <c r="BV2" s="96"/>
      <c r="BW2" s="96"/>
      <c r="BX2" s="96"/>
      <c r="BY2" s="96"/>
      <c r="BZ2" s="96"/>
      <c r="CA2" s="96"/>
      <c r="CB2" s="96"/>
      <c r="CC2" s="25" t="s">
        <v>104</v>
      </c>
      <c r="CD2" s="83" t="s">
        <v>98</v>
      </c>
      <c r="CE2" s="83"/>
      <c r="CF2" s="98" t="s">
        <v>101</v>
      </c>
      <c r="CG2" s="98"/>
    </row>
    <row r="3" spans="1:85" x14ac:dyDescent="0.2">
      <c r="A3" s="5"/>
      <c r="B3" s="5"/>
      <c r="C3" s="5"/>
      <c r="D3" s="5"/>
      <c r="E3" s="5"/>
      <c r="F3" s="14"/>
      <c r="G3" s="15"/>
      <c r="H3" s="16"/>
      <c r="I3" s="14"/>
      <c r="J3" s="15"/>
      <c r="K3" s="15"/>
      <c r="L3" s="14"/>
      <c r="M3" s="15"/>
      <c r="N3" s="16"/>
      <c r="O3" s="16"/>
      <c r="P3" s="89"/>
      <c r="Q3" s="11"/>
      <c r="R3" s="7"/>
      <c r="S3" s="7"/>
      <c r="T3" s="8"/>
      <c r="U3" s="8"/>
      <c r="V3" s="8"/>
      <c r="W3" s="92" t="s">
        <v>86</v>
      </c>
      <c r="X3" s="93"/>
      <c r="Y3" s="93"/>
      <c r="Z3" s="99" t="s">
        <v>87</v>
      </c>
      <c r="AA3" s="100"/>
      <c r="AB3" s="101"/>
      <c r="AC3" s="102" t="s">
        <v>88</v>
      </c>
      <c r="AD3" s="103"/>
      <c r="AE3" s="104"/>
      <c r="AF3" s="105" t="s">
        <v>89</v>
      </c>
      <c r="AG3" s="106"/>
      <c r="AH3" s="107"/>
      <c r="AI3" s="13"/>
      <c r="AJ3" s="13"/>
      <c r="AK3" s="13"/>
      <c r="AL3" s="13"/>
      <c r="AM3" s="13" t="s">
        <v>285</v>
      </c>
      <c r="AN3" s="13" t="s">
        <v>284</v>
      </c>
      <c r="AO3" s="13"/>
      <c r="AP3" s="13" t="s">
        <v>254</v>
      </c>
      <c r="AQ3" s="82" t="s">
        <v>12</v>
      </c>
      <c r="AR3" s="82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9"/>
      <c r="BH3" s="18"/>
      <c r="BI3" s="18"/>
      <c r="BJ3" s="18"/>
      <c r="BK3" s="94" t="s">
        <v>97</v>
      </c>
      <c r="BL3" s="95"/>
      <c r="BM3" s="95"/>
      <c r="BN3" s="20"/>
      <c r="BO3" s="20"/>
      <c r="BP3" s="20"/>
      <c r="BQ3" s="20"/>
      <c r="BR3" s="20"/>
      <c r="BS3" s="20"/>
      <c r="BT3" s="94" t="s">
        <v>97</v>
      </c>
      <c r="BU3" s="95"/>
      <c r="BV3" s="95"/>
      <c r="BW3" s="20"/>
      <c r="BX3" s="20"/>
      <c r="BY3" s="20"/>
      <c r="BZ3" s="20"/>
      <c r="CA3" s="20"/>
      <c r="CB3" s="20"/>
      <c r="CC3" s="26"/>
      <c r="CD3" s="13"/>
      <c r="CE3" s="13"/>
      <c r="CF3" s="13"/>
      <c r="CG3" s="13"/>
    </row>
    <row r="4" spans="1:85" ht="28.5" x14ac:dyDescent="0.2">
      <c r="A4" s="5" t="s">
        <v>2</v>
      </c>
      <c r="B4" s="5" t="s">
        <v>3</v>
      </c>
      <c r="C4" s="5" t="s">
        <v>4</v>
      </c>
      <c r="D4" s="5" t="s">
        <v>35</v>
      </c>
      <c r="E4" s="5" t="s">
        <v>25</v>
      </c>
      <c r="F4" s="6" t="s">
        <v>12</v>
      </c>
      <c r="G4" s="6" t="s">
        <v>59</v>
      </c>
      <c r="H4" s="6" t="s">
        <v>15</v>
      </c>
      <c r="I4" s="6" t="s">
        <v>12</v>
      </c>
      <c r="J4" s="6" t="s">
        <v>59</v>
      </c>
      <c r="K4" s="6" t="s">
        <v>15</v>
      </c>
      <c r="L4" s="6" t="s">
        <v>12</v>
      </c>
      <c r="M4" s="6" t="s">
        <v>59</v>
      </c>
      <c r="N4" s="6" t="s">
        <v>15</v>
      </c>
      <c r="O4" s="6" t="s">
        <v>15</v>
      </c>
      <c r="P4" s="90"/>
      <c r="Q4" s="7" t="s">
        <v>28</v>
      </c>
      <c r="R4" s="7" t="s">
        <v>5</v>
      </c>
      <c r="S4" s="7" t="s">
        <v>22</v>
      </c>
      <c r="T4" s="7" t="s">
        <v>30</v>
      </c>
      <c r="U4" s="7" t="s">
        <v>6</v>
      </c>
      <c r="V4" s="7" t="s">
        <v>7</v>
      </c>
      <c r="W4" s="3" t="s">
        <v>84</v>
      </c>
      <c r="X4" s="3" t="s">
        <v>85</v>
      </c>
      <c r="Y4" s="36"/>
      <c r="Z4" s="3" t="s">
        <v>84</v>
      </c>
      <c r="AA4" s="3" t="s">
        <v>85</v>
      </c>
      <c r="AB4" s="36"/>
      <c r="AC4" s="3" t="s">
        <v>84</v>
      </c>
      <c r="AD4" s="3" t="s">
        <v>85</v>
      </c>
      <c r="AE4" s="36"/>
      <c r="AF4" s="3" t="s">
        <v>84</v>
      </c>
      <c r="AG4" s="3" t="s">
        <v>85</v>
      </c>
      <c r="AH4" s="36"/>
      <c r="AI4" s="2" t="s">
        <v>12</v>
      </c>
      <c r="AJ4" s="1" t="s">
        <v>59</v>
      </c>
      <c r="AK4" s="1" t="s">
        <v>14</v>
      </c>
      <c r="AL4" s="1" t="s">
        <v>15</v>
      </c>
      <c r="AM4" s="1"/>
      <c r="AN4" s="1"/>
      <c r="AO4" s="1"/>
      <c r="AP4" s="1"/>
      <c r="AQ4" s="24" t="s">
        <v>90</v>
      </c>
      <c r="AR4" s="36" t="s">
        <v>12</v>
      </c>
      <c r="AS4" s="36"/>
      <c r="AT4" s="36" t="s">
        <v>59</v>
      </c>
      <c r="AU4" s="36"/>
      <c r="AV4" s="36" t="s">
        <v>14</v>
      </c>
      <c r="AW4" s="36" t="s">
        <v>15</v>
      </c>
      <c r="AX4" s="36"/>
      <c r="AY4" s="3" t="s">
        <v>12</v>
      </c>
      <c r="AZ4" s="3" t="s">
        <v>59</v>
      </c>
      <c r="BA4" s="3" t="s">
        <v>14</v>
      </c>
      <c r="BB4" s="17" t="s">
        <v>15</v>
      </c>
      <c r="BC4" s="3" t="s">
        <v>12</v>
      </c>
      <c r="BD4" s="3" t="s">
        <v>59</v>
      </c>
      <c r="BE4" s="3" t="s">
        <v>93</v>
      </c>
      <c r="BF4" s="3" t="s">
        <v>15</v>
      </c>
      <c r="BG4" t="s">
        <v>12</v>
      </c>
      <c r="BH4" t="s">
        <v>59</v>
      </c>
      <c r="BI4" t="s">
        <v>14</v>
      </c>
      <c r="BJ4" t="s">
        <v>15</v>
      </c>
      <c r="BK4" s="21" t="s">
        <v>95</v>
      </c>
      <c r="BL4" s="22" t="s">
        <v>96</v>
      </c>
      <c r="BM4" s="37" t="s">
        <v>102</v>
      </c>
      <c r="BN4" s="21" t="s">
        <v>95</v>
      </c>
      <c r="BO4" s="22" t="s">
        <v>96</v>
      </c>
      <c r="BP4" s="37" t="s">
        <v>103</v>
      </c>
      <c r="BQ4" s="21" t="s">
        <v>95</v>
      </c>
      <c r="BR4" s="22" t="s">
        <v>96</v>
      </c>
      <c r="BS4" s="37" t="s">
        <v>105</v>
      </c>
      <c r="BT4" s="21" t="s">
        <v>95</v>
      </c>
      <c r="BU4" s="22" t="s">
        <v>96</v>
      </c>
      <c r="BV4" s="37" t="s">
        <v>102</v>
      </c>
      <c r="BW4" s="21" t="s">
        <v>95</v>
      </c>
      <c r="BX4" s="22" t="s">
        <v>96</v>
      </c>
      <c r="BY4" s="37" t="s">
        <v>103</v>
      </c>
      <c r="BZ4" s="21" t="s">
        <v>95</v>
      </c>
      <c r="CA4" s="22" t="s">
        <v>96</v>
      </c>
      <c r="CB4" s="37" t="s">
        <v>105</v>
      </c>
      <c r="CC4" s="73"/>
      <c r="CD4" t="s">
        <v>12</v>
      </c>
      <c r="CE4" t="s">
        <v>15</v>
      </c>
      <c r="CF4" t="s">
        <v>12</v>
      </c>
      <c r="CG4" t="s">
        <v>15</v>
      </c>
    </row>
    <row r="5" spans="1:85" s="45" customFormat="1" x14ac:dyDescent="0.2">
      <c r="A5" s="45">
        <v>1</v>
      </c>
      <c r="B5" s="45" t="s">
        <v>31</v>
      </c>
      <c r="C5" s="45">
        <v>33</v>
      </c>
      <c r="E5" s="45" t="s">
        <v>52</v>
      </c>
      <c r="F5" s="59">
        <v>6</v>
      </c>
      <c r="G5" s="59">
        <v>2</v>
      </c>
      <c r="H5" s="59">
        <v>0</v>
      </c>
      <c r="I5" s="59">
        <v>0</v>
      </c>
      <c r="J5" s="59">
        <v>0</v>
      </c>
      <c r="K5" s="59">
        <v>0</v>
      </c>
      <c r="L5" s="59">
        <v>48</v>
      </c>
      <c r="M5" s="59">
        <v>20</v>
      </c>
      <c r="N5" s="59">
        <v>14</v>
      </c>
      <c r="O5" s="59">
        <v>9</v>
      </c>
      <c r="P5" s="59">
        <v>65</v>
      </c>
      <c r="Q5" s="60">
        <v>39925</v>
      </c>
      <c r="R5" s="59" t="s">
        <v>33</v>
      </c>
      <c r="S5" s="59" t="s">
        <v>23</v>
      </c>
      <c r="T5" s="59">
        <v>189</v>
      </c>
      <c r="U5" s="59">
        <v>90</v>
      </c>
      <c r="V5" s="59" t="s">
        <v>29</v>
      </c>
      <c r="W5" s="59">
        <v>13.5</v>
      </c>
      <c r="X5" s="59">
        <v>8.9</v>
      </c>
      <c r="Y5" s="61">
        <f>(W5+X5)/2</f>
        <v>11.2</v>
      </c>
      <c r="Z5" s="59">
        <v>18.2</v>
      </c>
      <c r="AA5" s="59">
        <v>10.5</v>
      </c>
      <c r="AB5" s="61">
        <f>(Z5+AA5)/2</f>
        <v>14.35</v>
      </c>
      <c r="AC5" s="59">
        <v>17.5</v>
      </c>
      <c r="AD5" s="59">
        <v>9.6</v>
      </c>
      <c r="AE5" s="61">
        <f>(AC5+AD5)/2</f>
        <v>13.55</v>
      </c>
      <c r="AF5" s="59">
        <v>17.3</v>
      </c>
      <c r="AG5" s="59">
        <v>9.3000000000000007</v>
      </c>
      <c r="AH5" s="61">
        <f t="shared" ref="AH5:AH27" si="0">(AF5+AG5)/2</f>
        <v>13.3</v>
      </c>
      <c r="AI5" s="59">
        <v>7.9</v>
      </c>
      <c r="AJ5" s="59">
        <v>0</v>
      </c>
      <c r="AK5" s="59">
        <v>0</v>
      </c>
      <c r="AL5" s="59">
        <v>0</v>
      </c>
      <c r="AM5" s="59">
        <f t="shared" ref="AM5:AM27" si="1">(AI5-AJ5)/AI5*100</f>
        <v>100</v>
      </c>
      <c r="AN5" s="59">
        <f t="shared" ref="AN5:AN27" si="2">(AI5-AL5)/AI5*100</f>
        <v>100</v>
      </c>
      <c r="AO5" s="59">
        <f t="shared" ref="AO5:AO27" si="3">AM5-AN5</f>
        <v>0</v>
      </c>
      <c r="AP5" s="59">
        <f t="shared" ref="AP5:AP33" si="4">ABS(AO5)</f>
        <v>0</v>
      </c>
      <c r="AQ5" s="59">
        <v>38.6</v>
      </c>
      <c r="AR5" s="59">
        <f t="shared" ref="AR5:AR27" si="5">AI5/AQ5</f>
        <v>0.20466321243523317</v>
      </c>
      <c r="AS5" s="59">
        <f t="shared" ref="AS5:AS27" si="6">AR5*100</f>
        <v>20.466321243523318</v>
      </c>
      <c r="AT5" s="59">
        <f t="shared" ref="AT5:AT27" si="7">AJ5/AQ5</f>
        <v>0</v>
      </c>
      <c r="AU5" s="59">
        <f t="shared" ref="AU5:AU27" si="8">AT5*100</f>
        <v>0</v>
      </c>
      <c r="AV5" s="59">
        <f t="shared" ref="AV5:AV27" si="9">AK5/AQ5</f>
        <v>0</v>
      </c>
      <c r="AW5" s="59">
        <f t="shared" ref="AW5:AW27" si="10">AL5/AQ5</f>
        <v>0</v>
      </c>
      <c r="AX5" s="59">
        <f t="shared" ref="AX5:AX27" si="11">AW5*100</f>
        <v>0</v>
      </c>
      <c r="AY5" s="59">
        <v>7.9</v>
      </c>
      <c r="AZ5" s="59">
        <v>14.2</v>
      </c>
      <c r="BA5" s="59">
        <v>13.5</v>
      </c>
      <c r="BB5" s="59">
        <v>13.3</v>
      </c>
      <c r="BC5" s="59">
        <v>12.6</v>
      </c>
      <c r="BD5" s="59">
        <v>14</v>
      </c>
      <c r="BE5" s="59">
        <v>12.7</v>
      </c>
      <c r="BF5" s="59">
        <v>12.3</v>
      </c>
      <c r="BG5" s="59">
        <v>67.8</v>
      </c>
      <c r="BH5" s="59">
        <v>59.4</v>
      </c>
      <c r="BI5" s="59">
        <v>57.7</v>
      </c>
      <c r="BJ5" s="59">
        <v>56.9</v>
      </c>
      <c r="BK5" s="62">
        <v>2</v>
      </c>
      <c r="BL5" s="62">
        <v>17.7</v>
      </c>
      <c r="BM5" s="63">
        <f t="shared" ref="BM5:BM27" si="12">BL5-BK5</f>
        <v>15.7</v>
      </c>
      <c r="BN5" s="62">
        <v>5.8</v>
      </c>
      <c r="BO5" s="62">
        <v>14.7</v>
      </c>
      <c r="BP5" s="63">
        <f t="shared" ref="BP5:BP27" si="13">BO5-BN5</f>
        <v>8.8999999999999986</v>
      </c>
      <c r="BQ5" s="62">
        <v>3.5</v>
      </c>
      <c r="BR5" s="62">
        <v>16.7</v>
      </c>
      <c r="BS5" s="63">
        <f t="shared" ref="BS5:BS27" si="14">BR5-BQ5</f>
        <v>13.2</v>
      </c>
      <c r="BT5" s="62">
        <v>7.7</v>
      </c>
      <c r="BU5" s="62">
        <v>18</v>
      </c>
      <c r="BV5" s="63">
        <f t="shared" ref="BV5:BV27" si="15">BU5-BT5</f>
        <v>10.3</v>
      </c>
      <c r="BW5" s="62">
        <v>5.7</v>
      </c>
      <c r="BX5" s="62">
        <v>14.8</v>
      </c>
      <c r="BY5" s="63">
        <f t="shared" ref="BY5:BY27" si="16">BX5-BW5</f>
        <v>9.1000000000000014</v>
      </c>
      <c r="BZ5" s="62">
        <v>3.9</v>
      </c>
      <c r="CA5" s="62">
        <v>15.6</v>
      </c>
      <c r="CB5" s="62">
        <f t="shared" ref="CB5:CB27" si="17">CA5-BZ5</f>
        <v>11.7</v>
      </c>
      <c r="CC5" s="59">
        <v>6</v>
      </c>
      <c r="CD5" s="59" t="s">
        <v>99</v>
      </c>
      <c r="CE5" s="59" t="s">
        <v>99</v>
      </c>
      <c r="CF5" s="69" t="s">
        <v>100</v>
      </c>
      <c r="CG5" s="69" t="s">
        <v>99</v>
      </c>
    </row>
    <row r="6" spans="1:85" s="45" customFormat="1" x14ac:dyDescent="0.2">
      <c r="A6" s="71">
        <v>2</v>
      </c>
      <c r="B6" s="71" t="s">
        <v>31</v>
      </c>
      <c r="C6" s="71">
        <v>17</v>
      </c>
      <c r="D6" s="71" t="s">
        <v>29</v>
      </c>
      <c r="E6" s="71" t="s">
        <v>124</v>
      </c>
      <c r="F6" s="72">
        <v>7</v>
      </c>
      <c r="G6" s="59">
        <v>3</v>
      </c>
      <c r="H6" s="59">
        <v>0</v>
      </c>
      <c r="I6" s="59">
        <v>0</v>
      </c>
      <c r="J6" s="59">
        <v>0</v>
      </c>
      <c r="K6" s="59">
        <v>0</v>
      </c>
      <c r="L6" s="59">
        <v>48</v>
      </c>
      <c r="M6" s="59">
        <v>20</v>
      </c>
      <c r="N6" s="59">
        <v>10</v>
      </c>
      <c r="O6" s="59">
        <v>10</v>
      </c>
      <c r="P6" s="59">
        <v>65</v>
      </c>
      <c r="Q6" s="60">
        <v>40063</v>
      </c>
      <c r="R6" s="59" t="s">
        <v>33</v>
      </c>
      <c r="S6" s="59" t="s">
        <v>23</v>
      </c>
      <c r="T6" s="59">
        <v>169</v>
      </c>
      <c r="U6" s="59">
        <v>80</v>
      </c>
      <c r="V6" s="59" t="s">
        <v>29</v>
      </c>
      <c r="W6" s="59">
        <v>14.3</v>
      </c>
      <c r="X6" s="59">
        <v>9.1999999999999993</v>
      </c>
      <c r="Y6" s="61">
        <f>(W6+X6)/2</f>
        <v>11.75</v>
      </c>
      <c r="Z6" s="59">
        <v>15.8</v>
      </c>
      <c r="AA6" s="59">
        <v>9.5</v>
      </c>
      <c r="AB6" s="61">
        <f t="shared" ref="AB6:AB9" si="18">(Z6+AA6)/2</f>
        <v>12.65</v>
      </c>
      <c r="AC6" s="59">
        <v>14.7</v>
      </c>
      <c r="AD6" s="59">
        <v>9.3000000000000007</v>
      </c>
      <c r="AE6" s="61">
        <f t="shared" ref="AE6:AE9" si="19">(AC6+AD6)/2</f>
        <v>12</v>
      </c>
      <c r="AF6" s="59">
        <v>13.5</v>
      </c>
      <c r="AG6" s="59">
        <v>9.1999999999999993</v>
      </c>
      <c r="AH6" s="61">
        <f t="shared" si="0"/>
        <v>11.35</v>
      </c>
      <c r="AI6" s="59">
        <v>12.7</v>
      </c>
      <c r="AJ6" s="59">
        <v>6.7</v>
      </c>
      <c r="AK6" s="59">
        <v>6.2</v>
      </c>
      <c r="AL6" s="59">
        <v>5.5</v>
      </c>
      <c r="AM6" s="59">
        <f t="shared" si="1"/>
        <v>47.244094488188971</v>
      </c>
      <c r="AN6" s="59">
        <f t="shared" si="2"/>
        <v>56.69291338582677</v>
      </c>
      <c r="AO6" s="59">
        <f t="shared" si="3"/>
        <v>-9.4488188976377998</v>
      </c>
      <c r="AP6" s="59">
        <f t="shared" si="4"/>
        <v>9.4488188976377998</v>
      </c>
      <c r="AQ6" s="59">
        <v>39.299999999999997</v>
      </c>
      <c r="AR6" s="59">
        <f t="shared" si="5"/>
        <v>0.32315521628498728</v>
      </c>
      <c r="AS6" s="59">
        <f t="shared" si="6"/>
        <v>32.315521628498729</v>
      </c>
      <c r="AT6" s="59">
        <f t="shared" si="7"/>
        <v>0.17048346055979646</v>
      </c>
      <c r="AU6" s="59">
        <f t="shared" si="8"/>
        <v>17.048346055979646</v>
      </c>
      <c r="AV6" s="59">
        <f t="shared" si="9"/>
        <v>0.15776081424936389</v>
      </c>
      <c r="AW6" s="59">
        <f t="shared" si="10"/>
        <v>0.13994910941475827</v>
      </c>
      <c r="AX6" s="59">
        <f t="shared" si="11"/>
        <v>13.994910941475828</v>
      </c>
      <c r="AY6" s="59">
        <v>13</v>
      </c>
      <c r="AZ6" s="59">
        <v>17.600000000000001</v>
      </c>
      <c r="BA6" s="59">
        <v>17.100000000000001</v>
      </c>
      <c r="BB6" s="59">
        <v>15.3</v>
      </c>
      <c r="BC6" s="59">
        <v>15.8</v>
      </c>
      <c r="BD6" s="59">
        <v>10</v>
      </c>
      <c r="BE6" s="59">
        <v>11.5</v>
      </c>
      <c r="BF6" s="59">
        <v>10.3</v>
      </c>
      <c r="BG6" s="59">
        <v>66.7</v>
      </c>
      <c r="BH6" s="59">
        <v>57.8</v>
      </c>
      <c r="BI6" s="59">
        <v>58.4</v>
      </c>
      <c r="BJ6" s="59">
        <v>55.9</v>
      </c>
      <c r="BK6" s="62">
        <v>6.3</v>
      </c>
      <c r="BL6" s="62">
        <v>15.5</v>
      </c>
      <c r="BM6" s="63">
        <f t="shared" si="12"/>
        <v>9.1999999999999993</v>
      </c>
      <c r="BN6" s="62">
        <v>8.1</v>
      </c>
      <c r="BO6" s="62">
        <v>19.3</v>
      </c>
      <c r="BP6" s="63">
        <f t="shared" si="13"/>
        <v>11.200000000000001</v>
      </c>
      <c r="BQ6" s="62">
        <v>3.1</v>
      </c>
      <c r="BR6" s="62">
        <v>18.600000000000001</v>
      </c>
      <c r="BS6" s="63">
        <f t="shared" si="14"/>
        <v>15.500000000000002</v>
      </c>
      <c r="BT6" s="62">
        <v>5.2</v>
      </c>
      <c r="BU6" s="62">
        <v>14.4</v>
      </c>
      <c r="BV6" s="63">
        <f t="shared" si="15"/>
        <v>9.1999999999999993</v>
      </c>
      <c r="BW6" s="62">
        <v>-2.6</v>
      </c>
      <c r="BX6" s="62">
        <v>12.6</v>
      </c>
      <c r="BY6" s="63">
        <f t="shared" si="16"/>
        <v>15.2</v>
      </c>
      <c r="BZ6" s="62">
        <v>-3.8</v>
      </c>
      <c r="CA6" s="62">
        <v>12.2</v>
      </c>
      <c r="CB6" s="62">
        <f t="shared" si="17"/>
        <v>16</v>
      </c>
      <c r="CC6" s="59">
        <v>18</v>
      </c>
      <c r="CD6" s="64" t="s">
        <v>107</v>
      </c>
      <c r="CE6" s="64" t="s">
        <v>100</v>
      </c>
      <c r="CF6" s="59" t="s">
        <v>107</v>
      </c>
      <c r="CG6" s="59" t="s">
        <v>107</v>
      </c>
    </row>
    <row r="7" spans="1:85" x14ac:dyDescent="0.2">
      <c r="A7">
        <v>3</v>
      </c>
      <c r="B7" t="s">
        <v>31</v>
      </c>
      <c r="C7">
        <v>46</v>
      </c>
      <c r="E7" t="s">
        <v>113</v>
      </c>
      <c r="F7" s="13">
        <v>7</v>
      </c>
      <c r="G7" s="13">
        <v>2</v>
      </c>
      <c r="H7" s="13">
        <v>2</v>
      </c>
      <c r="I7" s="13">
        <v>0</v>
      </c>
      <c r="J7" s="13">
        <v>0</v>
      </c>
      <c r="K7" s="13">
        <v>0</v>
      </c>
      <c r="L7" s="13">
        <v>75</v>
      </c>
      <c r="M7" s="13">
        <v>23.33</v>
      </c>
      <c r="N7" s="13">
        <v>2</v>
      </c>
      <c r="O7" s="13">
        <v>10</v>
      </c>
      <c r="P7" s="13">
        <v>57</v>
      </c>
      <c r="Q7" s="29">
        <v>40058</v>
      </c>
      <c r="R7" s="13" t="s">
        <v>33</v>
      </c>
      <c r="S7" s="13" t="s">
        <v>23</v>
      </c>
      <c r="T7" s="13">
        <v>218</v>
      </c>
      <c r="U7" s="13">
        <v>55</v>
      </c>
      <c r="V7" s="13" t="s">
        <v>29</v>
      </c>
      <c r="W7" s="13">
        <v>22.5</v>
      </c>
      <c r="X7" s="13">
        <v>7.7</v>
      </c>
      <c r="Y7" s="61">
        <f t="shared" ref="Y7:Y9" si="20">(W7+X7)/2</f>
        <v>15.1</v>
      </c>
      <c r="Z7" s="13">
        <v>19.3</v>
      </c>
      <c r="AA7" s="13">
        <v>10.8</v>
      </c>
      <c r="AB7" s="61">
        <f t="shared" si="18"/>
        <v>15.05</v>
      </c>
      <c r="AC7" s="13">
        <v>15.6</v>
      </c>
      <c r="AD7" s="13">
        <v>9.8000000000000007</v>
      </c>
      <c r="AE7" s="61">
        <f t="shared" si="19"/>
        <v>12.7</v>
      </c>
      <c r="AF7" s="13">
        <v>19</v>
      </c>
      <c r="AG7" s="13">
        <v>11.9</v>
      </c>
      <c r="AH7" s="39">
        <f t="shared" si="0"/>
        <v>15.45</v>
      </c>
      <c r="AI7" s="13">
        <v>4.5999999999999996</v>
      </c>
      <c r="AJ7" s="13">
        <v>0</v>
      </c>
      <c r="AK7" s="13">
        <v>0</v>
      </c>
      <c r="AL7" s="13">
        <v>0</v>
      </c>
      <c r="AM7" s="13">
        <f t="shared" si="1"/>
        <v>100</v>
      </c>
      <c r="AN7" s="13">
        <f t="shared" si="2"/>
        <v>100</v>
      </c>
      <c r="AO7" s="13">
        <f t="shared" si="3"/>
        <v>0</v>
      </c>
      <c r="AP7" s="13">
        <f t="shared" si="4"/>
        <v>0</v>
      </c>
      <c r="AQ7" s="13">
        <v>39.6</v>
      </c>
      <c r="AR7" s="13">
        <f t="shared" si="5"/>
        <v>0.11616161616161615</v>
      </c>
      <c r="AS7" s="13">
        <f t="shared" si="6"/>
        <v>11.616161616161614</v>
      </c>
      <c r="AT7" s="13">
        <f t="shared" si="7"/>
        <v>0</v>
      </c>
      <c r="AU7" s="13">
        <f t="shared" si="8"/>
        <v>0</v>
      </c>
      <c r="AV7" s="13">
        <f t="shared" si="9"/>
        <v>0</v>
      </c>
      <c r="AW7" s="13">
        <f t="shared" si="10"/>
        <v>0</v>
      </c>
      <c r="AX7" s="13">
        <f t="shared" si="11"/>
        <v>0</v>
      </c>
      <c r="AY7" s="13">
        <v>15.4</v>
      </c>
      <c r="AZ7" s="13">
        <v>17.3</v>
      </c>
      <c r="BA7" s="13">
        <v>5.4</v>
      </c>
      <c r="BB7" s="13">
        <v>15.9</v>
      </c>
      <c r="BC7" s="13">
        <v>10.8</v>
      </c>
      <c r="BD7" s="13">
        <v>7.9</v>
      </c>
      <c r="BE7" s="13">
        <v>11.2</v>
      </c>
      <c r="BF7" s="13">
        <v>12.2</v>
      </c>
      <c r="BG7" s="13">
        <v>45</v>
      </c>
      <c r="BH7" s="13">
        <v>40.200000000000003</v>
      </c>
      <c r="BI7" s="13">
        <v>35</v>
      </c>
      <c r="BJ7" s="13">
        <v>38.299999999999997</v>
      </c>
      <c r="BK7" s="20">
        <v>7.6</v>
      </c>
      <c r="BL7" s="20">
        <v>17.5</v>
      </c>
      <c r="BM7" s="38">
        <f t="shared" si="12"/>
        <v>9.9</v>
      </c>
      <c r="BN7" s="20">
        <v>-0.9</v>
      </c>
      <c r="BO7" s="20">
        <v>9.4</v>
      </c>
      <c r="BP7" s="38">
        <f t="shared" si="13"/>
        <v>10.3</v>
      </c>
      <c r="BQ7" s="20">
        <v>-4.8</v>
      </c>
      <c r="BR7" s="20">
        <v>21.8</v>
      </c>
      <c r="BS7" s="38">
        <f t="shared" si="14"/>
        <v>26.6</v>
      </c>
      <c r="BT7" s="20">
        <v>2.9</v>
      </c>
      <c r="BU7" s="20">
        <v>10.8</v>
      </c>
      <c r="BV7" s="38">
        <f t="shared" si="15"/>
        <v>7.9</v>
      </c>
      <c r="BW7" s="20">
        <v>-8.3000000000000007</v>
      </c>
      <c r="BX7" s="20">
        <v>11</v>
      </c>
      <c r="BY7" s="38">
        <f t="shared" si="16"/>
        <v>19.3</v>
      </c>
      <c r="BZ7" s="20">
        <v>-2.9</v>
      </c>
      <c r="CA7" s="20">
        <v>11.5</v>
      </c>
      <c r="CB7" s="20">
        <f t="shared" si="17"/>
        <v>14.4</v>
      </c>
      <c r="CC7" s="13">
        <v>12</v>
      </c>
      <c r="CD7" s="33" t="s">
        <v>99</v>
      </c>
      <c r="CE7" s="33" t="s">
        <v>108</v>
      </c>
      <c r="CF7" s="33" t="s">
        <v>100</v>
      </c>
      <c r="CG7" s="33" t="s">
        <v>99</v>
      </c>
    </row>
    <row r="8" spans="1:85" x14ac:dyDescent="0.2">
      <c r="A8" s="45">
        <v>4</v>
      </c>
      <c r="B8" t="s">
        <v>31</v>
      </c>
      <c r="C8">
        <v>23</v>
      </c>
      <c r="E8" t="s">
        <v>113</v>
      </c>
      <c r="F8" s="13">
        <v>6</v>
      </c>
      <c r="G8" s="13">
        <v>3</v>
      </c>
      <c r="H8" s="13">
        <v>0</v>
      </c>
      <c r="I8" s="13">
        <v>0</v>
      </c>
      <c r="J8" s="13">
        <v>0</v>
      </c>
      <c r="K8" s="13">
        <v>0</v>
      </c>
      <c r="L8" s="13">
        <v>50</v>
      </c>
      <c r="M8" s="13">
        <v>16</v>
      </c>
      <c r="N8" s="13">
        <v>12</v>
      </c>
      <c r="O8" s="13">
        <v>10</v>
      </c>
      <c r="P8" s="13">
        <v>46</v>
      </c>
      <c r="Q8" s="29">
        <v>40065</v>
      </c>
      <c r="R8" s="13" t="s">
        <v>33</v>
      </c>
      <c r="S8" s="13" t="s">
        <v>23</v>
      </c>
      <c r="T8" s="13">
        <v>132</v>
      </c>
      <c r="U8" s="13">
        <v>50</v>
      </c>
      <c r="V8" s="13" t="s">
        <v>29</v>
      </c>
      <c r="W8" s="13">
        <v>19.8</v>
      </c>
      <c r="X8" s="13">
        <v>10.3</v>
      </c>
      <c r="Y8" s="61">
        <f t="shared" si="20"/>
        <v>15.05</v>
      </c>
      <c r="Z8" s="13">
        <v>17.3</v>
      </c>
      <c r="AA8" s="13">
        <v>9.5</v>
      </c>
      <c r="AB8" s="61">
        <f t="shared" si="18"/>
        <v>13.4</v>
      </c>
      <c r="AC8" s="13">
        <v>16.8</v>
      </c>
      <c r="AD8" s="13">
        <v>9.1</v>
      </c>
      <c r="AE8" s="61">
        <f t="shared" si="19"/>
        <v>12.95</v>
      </c>
      <c r="AF8" s="13">
        <v>16.3</v>
      </c>
      <c r="AG8" s="13">
        <v>8.9</v>
      </c>
      <c r="AH8" s="39">
        <f t="shared" si="0"/>
        <v>12.600000000000001</v>
      </c>
      <c r="AI8" s="13">
        <v>5.3</v>
      </c>
      <c r="AJ8" s="13">
        <v>0</v>
      </c>
      <c r="AK8" s="13">
        <v>0</v>
      </c>
      <c r="AL8" s="13">
        <v>0</v>
      </c>
      <c r="AM8" s="13">
        <f t="shared" si="1"/>
        <v>100</v>
      </c>
      <c r="AN8" s="13">
        <f t="shared" si="2"/>
        <v>100</v>
      </c>
      <c r="AO8" s="13">
        <f t="shared" si="3"/>
        <v>0</v>
      </c>
      <c r="AP8" s="13">
        <f t="shared" si="4"/>
        <v>0</v>
      </c>
      <c r="AQ8" s="13">
        <v>38.9</v>
      </c>
      <c r="AR8" s="13">
        <f t="shared" si="5"/>
        <v>0.13624678663239076</v>
      </c>
      <c r="AS8" s="13">
        <f t="shared" si="6"/>
        <v>13.624678663239076</v>
      </c>
      <c r="AT8" s="13">
        <f t="shared" si="7"/>
        <v>0</v>
      </c>
      <c r="AU8" s="13">
        <f t="shared" si="8"/>
        <v>0</v>
      </c>
      <c r="AV8" s="13">
        <f t="shared" si="9"/>
        <v>0</v>
      </c>
      <c r="AW8" s="13">
        <f t="shared" si="10"/>
        <v>0</v>
      </c>
      <c r="AX8" s="13">
        <f t="shared" si="11"/>
        <v>0</v>
      </c>
      <c r="AY8" s="13">
        <v>9.4</v>
      </c>
      <c r="AZ8" s="13">
        <v>16.5</v>
      </c>
      <c r="BA8" s="13">
        <v>17.8</v>
      </c>
      <c r="BB8" s="13">
        <v>17.3</v>
      </c>
      <c r="BC8" s="13">
        <v>6.3</v>
      </c>
      <c r="BD8" s="13">
        <v>8.6</v>
      </c>
      <c r="BE8" s="13">
        <v>12</v>
      </c>
      <c r="BF8" s="13">
        <v>14.5</v>
      </c>
      <c r="BG8" s="13">
        <v>33.4</v>
      </c>
      <c r="BH8" s="13">
        <v>27.8</v>
      </c>
      <c r="BI8" s="13">
        <v>46.4</v>
      </c>
      <c r="BJ8" s="13">
        <v>40.700000000000003</v>
      </c>
      <c r="BK8" s="20">
        <v>3.1</v>
      </c>
      <c r="BL8" s="20">
        <v>22.2</v>
      </c>
      <c r="BM8" s="38">
        <f t="shared" si="12"/>
        <v>19.099999999999998</v>
      </c>
      <c r="BN8" s="20">
        <v>6.1</v>
      </c>
      <c r="BO8" s="20">
        <v>17.8</v>
      </c>
      <c r="BP8" s="38">
        <f t="shared" si="13"/>
        <v>11.700000000000001</v>
      </c>
      <c r="BQ8" s="20">
        <v>10.199999999999999</v>
      </c>
      <c r="BR8" s="20">
        <v>19.3</v>
      </c>
      <c r="BS8" s="38">
        <f t="shared" si="14"/>
        <v>9.1000000000000014</v>
      </c>
      <c r="BT8" s="20">
        <v>2.8</v>
      </c>
      <c r="BU8" s="20">
        <v>18.5</v>
      </c>
      <c r="BV8" s="38">
        <f t="shared" si="15"/>
        <v>15.7</v>
      </c>
      <c r="BW8" s="20">
        <v>4.5999999999999996</v>
      </c>
      <c r="BX8" s="20">
        <v>12.7</v>
      </c>
      <c r="BY8" s="38">
        <f t="shared" si="16"/>
        <v>8.1</v>
      </c>
      <c r="BZ8" s="20">
        <v>0.4</v>
      </c>
      <c r="CA8" s="20">
        <v>13.6</v>
      </c>
      <c r="CB8" s="20">
        <f t="shared" si="17"/>
        <v>13.2</v>
      </c>
      <c r="CC8" s="13">
        <v>4</v>
      </c>
      <c r="CD8" s="13" t="s">
        <v>100</v>
      </c>
      <c r="CE8" s="13" t="s">
        <v>100</v>
      </c>
      <c r="CF8" s="13" t="s">
        <v>107</v>
      </c>
      <c r="CG8" s="13" t="s">
        <v>107</v>
      </c>
    </row>
    <row r="9" spans="1:85" x14ac:dyDescent="0.2">
      <c r="A9" s="71">
        <v>5</v>
      </c>
      <c r="B9" t="s">
        <v>21</v>
      </c>
      <c r="C9">
        <v>45</v>
      </c>
      <c r="E9" t="s">
        <v>277</v>
      </c>
      <c r="F9" s="13">
        <v>5</v>
      </c>
      <c r="G9" s="13">
        <v>3</v>
      </c>
      <c r="H9" s="13">
        <v>0</v>
      </c>
      <c r="I9" s="13">
        <v>0</v>
      </c>
      <c r="J9" s="13">
        <v>0</v>
      </c>
      <c r="K9" s="13">
        <v>0</v>
      </c>
      <c r="L9" s="13">
        <v>50</v>
      </c>
      <c r="M9" s="13">
        <v>25</v>
      </c>
      <c r="N9" s="13">
        <v>14</v>
      </c>
      <c r="O9" s="13">
        <v>9</v>
      </c>
      <c r="P9" s="13">
        <v>60</v>
      </c>
      <c r="Q9" s="13" t="s">
        <v>280</v>
      </c>
      <c r="R9" s="13" t="s">
        <v>33</v>
      </c>
      <c r="S9" s="13" t="s">
        <v>281</v>
      </c>
      <c r="T9" s="13">
        <v>135</v>
      </c>
      <c r="U9" s="13">
        <v>50</v>
      </c>
      <c r="V9" s="13" t="s">
        <v>29</v>
      </c>
      <c r="W9" s="13">
        <v>17.899999999999999</v>
      </c>
      <c r="X9" s="13">
        <v>8.1</v>
      </c>
      <c r="Y9" s="61">
        <f t="shared" si="20"/>
        <v>13</v>
      </c>
      <c r="Z9" s="13">
        <v>22.58</v>
      </c>
      <c r="AA9" s="13">
        <v>9.6999999999999993</v>
      </c>
      <c r="AB9" s="61">
        <f t="shared" si="18"/>
        <v>16.14</v>
      </c>
      <c r="AC9" s="13">
        <v>21.1</v>
      </c>
      <c r="AD9" s="13">
        <v>8.3000000000000007</v>
      </c>
      <c r="AE9" s="61">
        <f t="shared" si="19"/>
        <v>14.700000000000001</v>
      </c>
      <c r="AF9" s="13">
        <v>22.2</v>
      </c>
      <c r="AG9" s="13">
        <v>8.5</v>
      </c>
      <c r="AH9" s="39">
        <f t="shared" si="0"/>
        <v>15.35</v>
      </c>
      <c r="AI9" s="13">
        <v>4.3</v>
      </c>
      <c r="AJ9" s="13">
        <v>0</v>
      </c>
      <c r="AK9" s="13">
        <v>0</v>
      </c>
      <c r="AL9" s="13">
        <v>2.4</v>
      </c>
      <c r="AM9" s="13">
        <f t="shared" si="1"/>
        <v>100</v>
      </c>
      <c r="AN9" s="13">
        <f t="shared" si="2"/>
        <v>44.186046511627907</v>
      </c>
      <c r="AO9" s="13">
        <f t="shared" si="3"/>
        <v>55.813953488372093</v>
      </c>
      <c r="AP9" s="13">
        <f t="shared" si="4"/>
        <v>55.813953488372093</v>
      </c>
      <c r="AQ9" s="13">
        <v>34.200000000000003</v>
      </c>
      <c r="AR9" s="13">
        <f t="shared" si="5"/>
        <v>0.12573099415204678</v>
      </c>
      <c r="AS9" s="13">
        <f t="shared" si="6"/>
        <v>12.573099415204677</v>
      </c>
      <c r="AT9" s="13">
        <f t="shared" si="7"/>
        <v>0</v>
      </c>
      <c r="AU9" s="13">
        <f t="shared" si="8"/>
        <v>0</v>
      </c>
      <c r="AV9" s="13">
        <f t="shared" si="9"/>
        <v>0</v>
      </c>
      <c r="AW9" s="13">
        <f t="shared" si="10"/>
        <v>7.0175438596491224E-2</v>
      </c>
      <c r="AX9" s="13">
        <f t="shared" si="11"/>
        <v>7.0175438596491224</v>
      </c>
      <c r="AY9" s="13">
        <v>22.7</v>
      </c>
      <c r="AZ9" s="13">
        <v>20.7</v>
      </c>
      <c r="BA9" s="13">
        <v>23.1</v>
      </c>
      <c r="BB9" s="13">
        <v>21.5</v>
      </c>
      <c r="BC9" s="13">
        <v>15.5</v>
      </c>
      <c r="BD9" s="13">
        <v>7.4</v>
      </c>
      <c r="BE9" s="13">
        <v>13.9</v>
      </c>
      <c r="BF9" s="13">
        <v>8.8000000000000007</v>
      </c>
      <c r="BG9" s="13">
        <v>41.7</v>
      </c>
      <c r="BH9" s="13">
        <v>47.8</v>
      </c>
      <c r="BI9" s="13">
        <v>51.6</v>
      </c>
      <c r="BJ9" s="13">
        <v>45.9</v>
      </c>
      <c r="BK9" s="20">
        <v>22.2</v>
      </c>
      <c r="BL9" s="20">
        <v>23.4</v>
      </c>
      <c r="BM9" s="38">
        <f t="shared" si="12"/>
        <v>1.1999999999999993</v>
      </c>
      <c r="BN9" s="20">
        <v>17.600000000000001</v>
      </c>
      <c r="BO9" s="20">
        <v>22.8</v>
      </c>
      <c r="BP9" s="38">
        <f t="shared" si="13"/>
        <v>5.1999999999999993</v>
      </c>
      <c r="BQ9" s="20">
        <v>19.5</v>
      </c>
      <c r="BR9" s="20">
        <v>19.600000000000001</v>
      </c>
      <c r="BS9" s="38">
        <f t="shared" si="14"/>
        <v>0.10000000000000142</v>
      </c>
      <c r="BT9" s="20">
        <v>5.2</v>
      </c>
      <c r="BU9" s="20">
        <v>16.100000000000001</v>
      </c>
      <c r="BV9" s="38">
        <f t="shared" si="15"/>
        <v>10.900000000000002</v>
      </c>
      <c r="BW9" s="20">
        <v>8.8000000000000007</v>
      </c>
      <c r="BX9" s="20">
        <v>12.9</v>
      </c>
      <c r="BY9" s="38">
        <f t="shared" si="16"/>
        <v>4.0999999999999996</v>
      </c>
      <c r="BZ9" s="20">
        <v>3.4</v>
      </c>
      <c r="CA9" s="20">
        <v>9.1999999999999993</v>
      </c>
      <c r="CB9" s="20">
        <f t="shared" si="17"/>
        <v>5.7999999999999989</v>
      </c>
      <c r="CC9" s="13">
        <v>24</v>
      </c>
      <c r="CD9" s="13" t="s">
        <v>99</v>
      </c>
      <c r="CE9" s="13" t="s">
        <v>100</v>
      </c>
      <c r="CF9" s="13" t="s">
        <v>107</v>
      </c>
      <c r="CG9" s="13" t="s">
        <v>107</v>
      </c>
    </row>
    <row r="10" spans="1:85" x14ac:dyDescent="0.2">
      <c r="A10">
        <v>6</v>
      </c>
      <c r="B10" t="s">
        <v>21</v>
      </c>
      <c r="C10">
        <v>44</v>
      </c>
      <c r="E10" t="s">
        <v>120</v>
      </c>
      <c r="F10" s="13">
        <v>7</v>
      </c>
      <c r="G10" s="13">
        <v>3</v>
      </c>
      <c r="H10" s="13">
        <v>0</v>
      </c>
      <c r="I10" s="13">
        <v>0</v>
      </c>
      <c r="J10" s="13">
        <v>0</v>
      </c>
      <c r="K10" s="13">
        <v>0</v>
      </c>
      <c r="L10" s="13">
        <v>56</v>
      </c>
      <c r="M10" s="13">
        <v>33.33</v>
      </c>
      <c r="N10" s="13">
        <v>10</v>
      </c>
      <c r="O10" s="13">
        <v>9</v>
      </c>
      <c r="P10" s="13">
        <v>89</v>
      </c>
      <c r="Q10" s="29">
        <v>40081</v>
      </c>
      <c r="R10" s="13" t="s">
        <v>33</v>
      </c>
      <c r="S10" s="13" t="s">
        <v>23</v>
      </c>
      <c r="T10" s="13">
        <v>150</v>
      </c>
      <c r="U10" s="13">
        <v>50</v>
      </c>
      <c r="V10" s="13" t="s">
        <v>29</v>
      </c>
      <c r="W10" s="13">
        <v>13.2</v>
      </c>
      <c r="X10" s="13">
        <v>9.8000000000000007</v>
      </c>
      <c r="Y10" s="39">
        <f t="shared" ref="Y10:Y27" si="21">(W10+X10)/2</f>
        <v>11.5</v>
      </c>
      <c r="Z10" s="13">
        <v>15.9</v>
      </c>
      <c r="AA10" s="13">
        <v>9.6</v>
      </c>
      <c r="AB10" s="39">
        <f t="shared" ref="AB10:AB27" si="22">(Z10+AA10)/2</f>
        <v>12.75</v>
      </c>
      <c r="AC10" s="13">
        <v>15.6</v>
      </c>
      <c r="AD10" s="13">
        <v>8.8000000000000007</v>
      </c>
      <c r="AE10" s="39">
        <f t="shared" ref="AE10:AE27" si="23">(AC10+AD10)/2</f>
        <v>12.2</v>
      </c>
      <c r="AF10" s="13">
        <v>14.9</v>
      </c>
      <c r="AG10" s="13">
        <v>7.5</v>
      </c>
      <c r="AH10" s="39">
        <f t="shared" si="0"/>
        <v>11.2</v>
      </c>
      <c r="AI10" s="13">
        <v>10.1</v>
      </c>
      <c r="AJ10" s="13">
        <v>4.5</v>
      </c>
      <c r="AK10" s="13">
        <v>4.3</v>
      </c>
      <c r="AL10" s="13">
        <v>4.0999999999999996</v>
      </c>
      <c r="AM10" s="13">
        <f t="shared" si="1"/>
        <v>55.445544554455438</v>
      </c>
      <c r="AN10" s="13">
        <f t="shared" si="2"/>
        <v>59.405940594059402</v>
      </c>
      <c r="AO10" s="13">
        <f t="shared" si="3"/>
        <v>-3.9603960396039639</v>
      </c>
      <c r="AP10" s="13">
        <f t="shared" si="4"/>
        <v>3.9603960396039639</v>
      </c>
      <c r="AQ10" s="13">
        <v>40</v>
      </c>
      <c r="AR10" s="13">
        <f t="shared" si="5"/>
        <v>0.2525</v>
      </c>
      <c r="AS10" s="13">
        <f t="shared" si="6"/>
        <v>25.25</v>
      </c>
      <c r="AT10" s="13">
        <f t="shared" si="7"/>
        <v>0.1125</v>
      </c>
      <c r="AU10" s="13">
        <f t="shared" si="8"/>
        <v>11.25</v>
      </c>
      <c r="AV10" s="13">
        <f t="shared" si="9"/>
        <v>0.1075</v>
      </c>
      <c r="AW10" s="13">
        <f t="shared" si="10"/>
        <v>0.10249999999999999</v>
      </c>
      <c r="AX10" s="13">
        <f t="shared" si="11"/>
        <v>10.25</v>
      </c>
      <c r="AY10" s="13">
        <v>5.4</v>
      </c>
      <c r="AZ10" s="13">
        <v>5.2</v>
      </c>
      <c r="BA10" s="13">
        <v>3.4</v>
      </c>
      <c r="BB10" s="13">
        <v>8.6999999999999993</v>
      </c>
      <c r="BC10" s="13">
        <v>10.9</v>
      </c>
      <c r="BD10" s="13">
        <v>5.5</v>
      </c>
      <c r="BE10" s="13">
        <v>9.8000000000000007</v>
      </c>
      <c r="BF10" s="13">
        <v>13.1</v>
      </c>
      <c r="BG10" s="13">
        <v>37.4</v>
      </c>
      <c r="BH10" s="13">
        <v>20.9</v>
      </c>
      <c r="BI10" s="13">
        <v>42.1</v>
      </c>
      <c r="BJ10" s="13">
        <v>51.6</v>
      </c>
      <c r="BK10" s="20">
        <v>-1.6</v>
      </c>
      <c r="BL10" s="20">
        <v>13.2</v>
      </c>
      <c r="BM10" s="38">
        <f t="shared" si="12"/>
        <v>14.799999999999999</v>
      </c>
      <c r="BN10" s="20">
        <v>-3.9</v>
      </c>
      <c r="BO10" s="20">
        <v>5.0999999999999996</v>
      </c>
      <c r="BP10" s="38">
        <f t="shared" si="13"/>
        <v>9</v>
      </c>
      <c r="BQ10" s="20">
        <v>-0.3</v>
      </c>
      <c r="BR10" s="20">
        <v>11.1</v>
      </c>
      <c r="BS10" s="38">
        <f t="shared" si="14"/>
        <v>11.4</v>
      </c>
      <c r="BT10" s="20">
        <v>-1.1000000000000001</v>
      </c>
      <c r="BU10" s="20">
        <v>13</v>
      </c>
      <c r="BV10" s="38">
        <f t="shared" si="15"/>
        <v>14.1</v>
      </c>
      <c r="BW10" s="20">
        <v>-2.9</v>
      </c>
      <c r="BX10" s="20">
        <v>14.2</v>
      </c>
      <c r="BY10" s="38">
        <f t="shared" si="16"/>
        <v>17.099999999999998</v>
      </c>
      <c r="BZ10" s="20">
        <v>-2.8</v>
      </c>
      <c r="CA10" s="20">
        <v>11.7</v>
      </c>
      <c r="CB10" s="20">
        <f t="shared" si="17"/>
        <v>14.5</v>
      </c>
      <c r="CC10" s="13">
        <v>12</v>
      </c>
      <c r="CD10" s="33" t="s">
        <v>99</v>
      </c>
      <c r="CE10" s="33" t="s">
        <v>108</v>
      </c>
      <c r="CF10" s="33" t="s">
        <v>100</v>
      </c>
      <c r="CG10" s="33" t="s">
        <v>99</v>
      </c>
    </row>
    <row r="11" spans="1:85" x14ac:dyDescent="0.2">
      <c r="A11" s="45">
        <v>7</v>
      </c>
      <c r="B11" t="s">
        <v>31</v>
      </c>
      <c r="C11">
        <v>16</v>
      </c>
      <c r="D11" t="s">
        <v>29</v>
      </c>
      <c r="E11" t="s">
        <v>114</v>
      </c>
      <c r="F11" s="13">
        <v>7</v>
      </c>
      <c r="G11" s="13">
        <v>2</v>
      </c>
      <c r="H11" s="13">
        <v>0</v>
      </c>
      <c r="I11" s="13">
        <v>0</v>
      </c>
      <c r="J11" s="13">
        <v>0</v>
      </c>
      <c r="K11" s="13">
        <v>0</v>
      </c>
      <c r="L11" s="13">
        <v>50</v>
      </c>
      <c r="M11" s="13">
        <v>23.33</v>
      </c>
      <c r="N11" s="13">
        <v>0</v>
      </c>
      <c r="O11" s="13">
        <v>10</v>
      </c>
      <c r="P11" s="13">
        <v>78</v>
      </c>
      <c r="Q11" s="29">
        <v>40400</v>
      </c>
      <c r="R11" s="13" t="s">
        <v>33</v>
      </c>
      <c r="S11" s="13" t="s">
        <v>23</v>
      </c>
      <c r="T11" s="13">
        <v>157</v>
      </c>
      <c r="U11" s="13">
        <v>65</v>
      </c>
      <c r="V11" s="13" t="s">
        <v>29</v>
      </c>
      <c r="W11" s="13">
        <v>17.600000000000001</v>
      </c>
      <c r="X11" s="13">
        <v>8.3000000000000007</v>
      </c>
      <c r="Y11" s="39">
        <f t="shared" si="21"/>
        <v>12.950000000000001</v>
      </c>
      <c r="Z11" s="13">
        <v>19.100000000000001</v>
      </c>
      <c r="AA11" s="13">
        <v>8.1999999999999993</v>
      </c>
      <c r="AB11" s="39">
        <f t="shared" si="22"/>
        <v>13.65</v>
      </c>
      <c r="AC11" s="13">
        <v>15.3</v>
      </c>
      <c r="AD11" s="13">
        <v>9.4</v>
      </c>
      <c r="AE11" s="39">
        <f t="shared" si="23"/>
        <v>12.350000000000001</v>
      </c>
      <c r="AF11" s="13">
        <v>11.6</v>
      </c>
      <c r="AG11" s="13">
        <v>9.6</v>
      </c>
      <c r="AH11" s="39">
        <f t="shared" si="0"/>
        <v>10.6</v>
      </c>
      <c r="AI11" s="13">
        <v>8.3000000000000007</v>
      </c>
      <c r="AJ11" s="13">
        <v>0</v>
      </c>
      <c r="AK11" s="13">
        <v>4.8</v>
      </c>
      <c r="AL11" s="13">
        <v>3.8</v>
      </c>
      <c r="AM11" s="13">
        <f t="shared" si="1"/>
        <v>100</v>
      </c>
      <c r="AN11" s="13">
        <f t="shared" si="2"/>
        <v>54.216867469879524</v>
      </c>
      <c r="AO11" s="13">
        <f t="shared" si="3"/>
        <v>45.783132530120476</v>
      </c>
      <c r="AP11" s="13">
        <f t="shared" si="4"/>
        <v>45.783132530120476</v>
      </c>
      <c r="AQ11" s="13">
        <v>39.299999999999997</v>
      </c>
      <c r="AR11" s="13">
        <f t="shared" si="5"/>
        <v>0.21119592875318069</v>
      </c>
      <c r="AS11" s="13">
        <f t="shared" si="6"/>
        <v>21.11959287531807</v>
      </c>
      <c r="AT11" s="13">
        <f t="shared" si="7"/>
        <v>0</v>
      </c>
      <c r="AU11" s="13">
        <f t="shared" si="8"/>
        <v>0</v>
      </c>
      <c r="AV11" s="13">
        <f t="shared" si="9"/>
        <v>0.12213740458015268</v>
      </c>
      <c r="AW11" s="13">
        <f t="shared" si="10"/>
        <v>9.6692111959287536E-2</v>
      </c>
      <c r="AX11" s="13">
        <f t="shared" si="11"/>
        <v>9.669211195928753</v>
      </c>
      <c r="AY11" s="13">
        <v>15.2</v>
      </c>
      <c r="AZ11" s="13">
        <v>8.6999999999999993</v>
      </c>
      <c r="BA11" s="13">
        <v>9.8000000000000007</v>
      </c>
      <c r="BB11" s="13">
        <v>6.2</v>
      </c>
      <c r="BC11" s="13">
        <v>11.5</v>
      </c>
      <c r="BD11" s="13">
        <v>9.5</v>
      </c>
      <c r="BE11" s="13">
        <v>10</v>
      </c>
      <c r="BF11" s="13">
        <v>12.6</v>
      </c>
      <c r="BG11" s="13">
        <v>48.2</v>
      </c>
      <c r="BH11" s="13">
        <v>25</v>
      </c>
      <c r="BI11" s="13">
        <v>42.9</v>
      </c>
      <c r="BJ11" s="13">
        <v>43.3</v>
      </c>
      <c r="BK11" s="20">
        <v>-3</v>
      </c>
      <c r="BL11" s="20">
        <v>20.9</v>
      </c>
      <c r="BM11" s="38">
        <f t="shared" si="12"/>
        <v>23.9</v>
      </c>
      <c r="BN11" s="20">
        <v>3.7</v>
      </c>
      <c r="BO11" s="20">
        <v>10.8</v>
      </c>
      <c r="BP11" s="38">
        <f t="shared" si="13"/>
        <v>7.1000000000000005</v>
      </c>
      <c r="BQ11" s="20">
        <v>-3.7</v>
      </c>
      <c r="BR11" s="20">
        <v>12.9</v>
      </c>
      <c r="BS11" s="38">
        <f t="shared" si="14"/>
        <v>16.600000000000001</v>
      </c>
      <c r="BT11" s="20">
        <v>-3.1</v>
      </c>
      <c r="BU11" s="20">
        <v>13</v>
      </c>
      <c r="BV11" s="38">
        <f t="shared" si="15"/>
        <v>16.100000000000001</v>
      </c>
      <c r="BW11" s="20">
        <v>-3.2</v>
      </c>
      <c r="BX11" s="20">
        <v>11.8</v>
      </c>
      <c r="BY11" s="38">
        <f t="shared" si="16"/>
        <v>15</v>
      </c>
      <c r="BZ11" s="20">
        <v>-3.6</v>
      </c>
      <c r="CA11" s="20">
        <v>8.5</v>
      </c>
      <c r="CB11" s="20">
        <f t="shared" si="17"/>
        <v>12.1</v>
      </c>
      <c r="CC11" s="13">
        <v>12</v>
      </c>
      <c r="CD11" s="13" t="s">
        <v>100</v>
      </c>
      <c r="CE11" s="13" t="s">
        <v>100</v>
      </c>
      <c r="CF11" s="13" t="s">
        <v>107</v>
      </c>
      <c r="CG11" s="13" t="s">
        <v>107</v>
      </c>
    </row>
    <row r="12" spans="1:85" x14ac:dyDescent="0.2">
      <c r="A12" s="71">
        <v>8</v>
      </c>
      <c r="B12" t="s">
        <v>21</v>
      </c>
      <c r="C12">
        <v>38</v>
      </c>
      <c r="E12" t="s">
        <v>58</v>
      </c>
      <c r="F12" s="13">
        <v>7</v>
      </c>
      <c r="G12" s="13">
        <v>3</v>
      </c>
      <c r="H12" s="13">
        <v>0</v>
      </c>
      <c r="I12" s="13">
        <v>0</v>
      </c>
      <c r="J12" s="13">
        <v>0</v>
      </c>
      <c r="K12" s="13">
        <v>0</v>
      </c>
      <c r="L12" s="13">
        <v>56</v>
      </c>
      <c r="M12" s="13">
        <v>23.3</v>
      </c>
      <c r="N12" s="13">
        <v>12</v>
      </c>
      <c r="O12" s="13">
        <v>9</v>
      </c>
      <c r="P12" s="13">
        <v>58</v>
      </c>
      <c r="Q12" s="29">
        <v>40579</v>
      </c>
      <c r="R12" s="13" t="s">
        <v>33</v>
      </c>
      <c r="S12" s="13" t="s">
        <v>23</v>
      </c>
      <c r="T12" s="13">
        <v>150</v>
      </c>
      <c r="U12" s="13">
        <v>70</v>
      </c>
      <c r="V12" s="13" t="s">
        <v>29</v>
      </c>
      <c r="W12" s="13">
        <v>10.3</v>
      </c>
      <c r="X12" s="13">
        <v>7.8</v>
      </c>
      <c r="Y12" s="39">
        <f t="shared" si="21"/>
        <v>9.0500000000000007</v>
      </c>
      <c r="Z12" s="13">
        <v>12.6</v>
      </c>
      <c r="AA12" s="13">
        <v>8.9</v>
      </c>
      <c r="AB12" s="39">
        <f t="shared" si="22"/>
        <v>10.75</v>
      </c>
      <c r="AC12" s="13">
        <v>12.3</v>
      </c>
      <c r="AD12" s="13">
        <v>8.3000000000000007</v>
      </c>
      <c r="AE12" s="39">
        <f t="shared" si="23"/>
        <v>10.3</v>
      </c>
      <c r="AF12" s="13">
        <v>11.9</v>
      </c>
      <c r="AG12" s="13">
        <v>7.9</v>
      </c>
      <c r="AH12" s="39">
        <f t="shared" si="0"/>
        <v>9.9</v>
      </c>
      <c r="AI12" s="13">
        <v>17.600000000000001</v>
      </c>
      <c r="AJ12" s="13">
        <v>5.2</v>
      </c>
      <c r="AK12" s="13">
        <v>6.5</v>
      </c>
      <c r="AL12" s="13">
        <v>6.6</v>
      </c>
      <c r="AM12" s="13">
        <f t="shared" si="1"/>
        <v>70.454545454545453</v>
      </c>
      <c r="AN12" s="13">
        <f t="shared" si="2"/>
        <v>62.5</v>
      </c>
      <c r="AO12" s="13">
        <f t="shared" si="3"/>
        <v>7.9545454545454533</v>
      </c>
      <c r="AP12" s="13">
        <f t="shared" si="4"/>
        <v>7.9545454545454533</v>
      </c>
      <c r="AQ12" s="13">
        <v>39.6</v>
      </c>
      <c r="AR12" s="13">
        <f t="shared" si="5"/>
        <v>0.44444444444444448</v>
      </c>
      <c r="AS12" s="13">
        <f t="shared" si="6"/>
        <v>44.44444444444445</v>
      </c>
      <c r="AT12" s="13">
        <f t="shared" si="7"/>
        <v>0.13131313131313133</v>
      </c>
      <c r="AU12" s="13">
        <f t="shared" si="8"/>
        <v>13.131313131313133</v>
      </c>
      <c r="AV12" s="13">
        <f t="shared" si="9"/>
        <v>0.16414141414141414</v>
      </c>
      <c r="AW12" s="13">
        <f t="shared" si="10"/>
        <v>0.16666666666666666</v>
      </c>
      <c r="AX12" s="13">
        <f t="shared" si="11"/>
        <v>16.666666666666664</v>
      </c>
      <c r="AY12" s="13">
        <v>10.7</v>
      </c>
      <c r="AZ12" s="13">
        <v>11.3</v>
      </c>
      <c r="BA12" s="13">
        <v>12.5</v>
      </c>
      <c r="BB12" s="13">
        <v>3.9</v>
      </c>
      <c r="BC12" s="13">
        <v>11.9</v>
      </c>
      <c r="BD12" s="13">
        <v>6.5</v>
      </c>
      <c r="BE12" s="13">
        <v>1</v>
      </c>
      <c r="BF12" s="13">
        <v>14</v>
      </c>
      <c r="BG12" s="13">
        <v>54.3</v>
      </c>
      <c r="BH12" s="13">
        <v>47.8</v>
      </c>
      <c r="BI12" s="13">
        <v>51.6</v>
      </c>
      <c r="BJ12" s="13">
        <v>59.5</v>
      </c>
      <c r="BK12" s="20">
        <v>-1.3</v>
      </c>
      <c r="BL12" s="20">
        <v>12.4</v>
      </c>
      <c r="BM12" s="38">
        <f t="shared" si="12"/>
        <v>13.700000000000001</v>
      </c>
      <c r="BN12" s="20">
        <v>-3.4</v>
      </c>
      <c r="BO12" s="20">
        <v>3.9</v>
      </c>
      <c r="BP12" s="38">
        <f t="shared" si="13"/>
        <v>7.3</v>
      </c>
      <c r="BQ12" s="20">
        <v>3.4</v>
      </c>
      <c r="BR12" s="20">
        <v>4.5999999999999996</v>
      </c>
      <c r="BS12" s="38">
        <f t="shared" si="14"/>
        <v>1.1999999999999997</v>
      </c>
      <c r="BT12" s="20">
        <v>-6.6</v>
      </c>
      <c r="BU12" s="20">
        <v>12</v>
      </c>
      <c r="BV12" s="38">
        <f t="shared" si="15"/>
        <v>18.600000000000001</v>
      </c>
      <c r="BW12" s="20">
        <v>4.5999999999999996</v>
      </c>
      <c r="BX12" s="20">
        <v>11.7</v>
      </c>
      <c r="BY12" s="38">
        <f t="shared" si="16"/>
        <v>7.1</v>
      </c>
      <c r="BZ12" s="20">
        <v>2.6</v>
      </c>
      <c r="CA12" s="20">
        <v>8.5</v>
      </c>
      <c r="CB12" s="20">
        <f t="shared" si="17"/>
        <v>5.9</v>
      </c>
      <c r="CC12" s="13">
        <v>8</v>
      </c>
      <c r="CD12" s="34" t="s">
        <v>99</v>
      </c>
      <c r="CE12" s="34" t="s">
        <v>108</v>
      </c>
      <c r="CF12" s="13" t="s">
        <v>100</v>
      </c>
      <c r="CG12" s="13" t="s">
        <v>100</v>
      </c>
    </row>
    <row r="13" spans="1:85" x14ac:dyDescent="0.2">
      <c r="A13">
        <v>9</v>
      </c>
      <c r="B13" t="s">
        <v>31</v>
      </c>
      <c r="C13">
        <v>23</v>
      </c>
      <c r="E13" t="s">
        <v>118</v>
      </c>
      <c r="F13" s="13">
        <v>6</v>
      </c>
      <c r="G13" s="13">
        <v>3</v>
      </c>
      <c r="H13" s="13">
        <v>1</v>
      </c>
      <c r="I13" s="13">
        <v>0</v>
      </c>
      <c r="J13" s="13">
        <v>0</v>
      </c>
      <c r="K13" s="13">
        <v>2</v>
      </c>
      <c r="L13" s="13">
        <v>48</v>
      </c>
      <c r="M13" s="13">
        <v>20</v>
      </c>
      <c r="N13" s="13">
        <v>14</v>
      </c>
      <c r="O13" s="13">
        <v>9</v>
      </c>
      <c r="P13" s="13">
        <v>72</v>
      </c>
      <c r="Q13" s="29">
        <v>40882</v>
      </c>
      <c r="R13" s="13" t="s">
        <v>33</v>
      </c>
      <c r="S13" s="13" t="s">
        <v>23</v>
      </c>
      <c r="T13" s="13">
        <v>189</v>
      </c>
      <c r="U13" s="13">
        <v>70</v>
      </c>
      <c r="V13" s="13" t="s">
        <v>109</v>
      </c>
      <c r="W13" s="13">
        <v>18.600000000000001</v>
      </c>
      <c r="X13" s="13">
        <v>9.3000000000000007</v>
      </c>
      <c r="Y13" s="39">
        <f t="shared" si="21"/>
        <v>13.950000000000001</v>
      </c>
      <c r="Z13" s="13">
        <v>21.7</v>
      </c>
      <c r="AA13" s="13">
        <v>12.3</v>
      </c>
      <c r="AB13" s="39">
        <f t="shared" si="22"/>
        <v>17</v>
      </c>
      <c r="AC13" s="13">
        <v>19.600000000000001</v>
      </c>
      <c r="AD13" s="13">
        <v>11.3</v>
      </c>
      <c r="AE13" s="39">
        <f t="shared" si="23"/>
        <v>15.450000000000001</v>
      </c>
      <c r="AF13" s="13">
        <v>18.8</v>
      </c>
      <c r="AG13" s="13">
        <v>9.4</v>
      </c>
      <c r="AH13" s="39">
        <f t="shared" si="0"/>
        <v>14.100000000000001</v>
      </c>
      <c r="AI13" s="13">
        <v>4.3</v>
      </c>
      <c r="AJ13" s="13">
        <v>0</v>
      </c>
      <c r="AK13" s="13">
        <v>0</v>
      </c>
      <c r="AL13" s="13">
        <v>0</v>
      </c>
      <c r="AM13" s="13">
        <f t="shared" si="1"/>
        <v>100</v>
      </c>
      <c r="AN13" s="13">
        <f t="shared" si="2"/>
        <v>100</v>
      </c>
      <c r="AO13" s="13">
        <f t="shared" si="3"/>
        <v>0</v>
      </c>
      <c r="AP13" s="13">
        <f t="shared" si="4"/>
        <v>0</v>
      </c>
      <c r="AQ13" s="13">
        <v>39.5</v>
      </c>
      <c r="AR13" s="13">
        <f t="shared" si="5"/>
        <v>0.10886075949367088</v>
      </c>
      <c r="AS13" s="13">
        <f t="shared" si="6"/>
        <v>10.886075949367088</v>
      </c>
      <c r="AT13" s="13">
        <f t="shared" si="7"/>
        <v>0</v>
      </c>
      <c r="AU13" s="13">
        <f t="shared" si="8"/>
        <v>0</v>
      </c>
      <c r="AV13" s="13">
        <f t="shared" si="9"/>
        <v>0</v>
      </c>
      <c r="AW13" s="13">
        <f t="shared" si="10"/>
        <v>0</v>
      </c>
      <c r="AX13" s="13">
        <f t="shared" si="11"/>
        <v>0</v>
      </c>
      <c r="AY13" s="13">
        <v>5.4</v>
      </c>
      <c r="AZ13" s="13">
        <v>15.8</v>
      </c>
      <c r="BA13" s="13">
        <v>14.4</v>
      </c>
      <c r="BB13" s="13">
        <v>17.600000000000001</v>
      </c>
      <c r="BC13" s="13">
        <v>8.5</v>
      </c>
      <c r="BD13" s="13">
        <v>7.8</v>
      </c>
      <c r="BE13" s="13">
        <v>6.3</v>
      </c>
      <c r="BF13" s="13">
        <v>4.2</v>
      </c>
      <c r="BG13" s="13">
        <v>45.5</v>
      </c>
      <c r="BH13" s="13">
        <v>32.1</v>
      </c>
      <c r="BI13" s="13">
        <v>39.5</v>
      </c>
      <c r="BJ13" s="13">
        <v>44</v>
      </c>
      <c r="BK13" s="13">
        <v>2.8</v>
      </c>
      <c r="BL13" s="13">
        <v>16.2</v>
      </c>
      <c r="BM13" s="38">
        <f t="shared" si="12"/>
        <v>13.399999999999999</v>
      </c>
      <c r="BN13" s="13">
        <v>8.6999999999999993</v>
      </c>
      <c r="BO13" s="13">
        <v>16.3</v>
      </c>
      <c r="BP13" s="38">
        <f t="shared" si="13"/>
        <v>7.6000000000000014</v>
      </c>
      <c r="BQ13" s="13">
        <v>-1.2</v>
      </c>
      <c r="BR13" s="13">
        <v>18.899999999999999</v>
      </c>
      <c r="BS13" s="38">
        <f t="shared" si="14"/>
        <v>20.099999999999998</v>
      </c>
      <c r="BT13" s="13">
        <v>7.8</v>
      </c>
      <c r="BU13" s="13">
        <v>4</v>
      </c>
      <c r="BV13" s="38">
        <f t="shared" si="15"/>
        <v>-3.8</v>
      </c>
      <c r="BW13" s="13">
        <v>-3.2</v>
      </c>
      <c r="BX13" s="13">
        <v>8.6999999999999993</v>
      </c>
      <c r="BY13" s="38">
        <f t="shared" si="16"/>
        <v>11.899999999999999</v>
      </c>
      <c r="BZ13" s="13">
        <v>-7.1</v>
      </c>
      <c r="CA13" s="13">
        <v>4.4000000000000004</v>
      </c>
      <c r="CB13" s="20">
        <f t="shared" si="17"/>
        <v>11.5</v>
      </c>
      <c r="CC13" s="13">
        <v>13</v>
      </c>
      <c r="CD13" s="13" t="s">
        <v>100</v>
      </c>
      <c r="CE13" s="13" t="s">
        <v>100</v>
      </c>
      <c r="CF13" s="34" t="s">
        <v>107</v>
      </c>
      <c r="CG13" s="34" t="s">
        <v>100</v>
      </c>
    </row>
    <row r="14" spans="1:85" x14ac:dyDescent="0.2">
      <c r="A14" s="45">
        <v>10</v>
      </c>
      <c r="B14" s="70" t="s">
        <v>31</v>
      </c>
      <c r="C14" s="70">
        <v>23</v>
      </c>
      <c r="D14" s="70" t="s">
        <v>39</v>
      </c>
      <c r="E14" s="70" t="s">
        <v>122</v>
      </c>
      <c r="F14" s="13">
        <v>6</v>
      </c>
      <c r="G14" s="13">
        <v>2</v>
      </c>
      <c r="H14" s="13">
        <v>0</v>
      </c>
      <c r="I14" s="13">
        <v>0</v>
      </c>
      <c r="J14" s="13">
        <v>0</v>
      </c>
      <c r="K14" s="13">
        <v>0</v>
      </c>
      <c r="L14" s="13">
        <v>50</v>
      </c>
      <c r="M14" s="13">
        <v>16</v>
      </c>
      <c r="N14" s="13">
        <v>6</v>
      </c>
      <c r="O14" s="13">
        <v>10</v>
      </c>
      <c r="P14" s="13">
        <v>66</v>
      </c>
      <c r="Q14" s="29">
        <v>40763</v>
      </c>
      <c r="R14" s="13" t="s">
        <v>33</v>
      </c>
      <c r="S14" s="13" t="s">
        <v>23</v>
      </c>
      <c r="T14" s="13">
        <v>205</v>
      </c>
      <c r="U14" s="13">
        <v>160</v>
      </c>
      <c r="V14" s="13" t="s">
        <v>29</v>
      </c>
      <c r="W14" s="13">
        <v>15.7</v>
      </c>
      <c r="X14" s="13">
        <v>8.6</v>
      </c>
      <c r="Y14" s="39">
        <f t="shared" si="21"/>
        <v>12.149999999999999</v>
      </c>
      <c r="Z14" s="13">
        <v>18.3</v>
      </c>
      <c r="AA14" s="13">
        <v>10.199999999999999</v>
      </c>
      <c r="AB14" s="39">
        <f t="shared" si="22"/>
        <v>14.25</v>
      </c>
      <c r="AC14" s="13">
        <v>17.2</v>
      </c>
      <c r="AD14" s="13">
        <v>9.6999999999999993</v>
      </c>
      <c r="AE14" s="39">
        <f t="shared" si="23"/>
        <v>13.45</v>
      </c>
      <c r="AF14" s="13">
        <v>16.5</v>
      </c>
      <c r="AG14" s="13">
        <v>9.3000000000000007</v>
      </c>
      <c r="AH14" s="39">
        <f t="shared" si="0"/>
        <v>12.9</v>
      </c>
      <c r="AI14" s="13">
        <v>8.1</v>
      </c>
      <c r="AJ14" s="13">
        <v>0</v>
      </c>
      <c r="AK14" s="13">
        <v>0</v>
      </c>
      <c r="AL14" s="13">
        <v>0</v>
      </c>
      <c r="AM14" s="13">
        <f t="shared" si="1"/>
        <v>100</v>
      </c>
      <c r="AN14" s="13">
        <f t="shared" si="2"/>
        <v>100</v>
      </c>
      <c r="AO14" s="13">
        <f t="shared" si="3"/>
        <v>0</v>
      </c>
      <c r="AP14" s="13">
        <f t="shared" si="4"/>
        <v>0</v>
      </c>
      <c r="AQ14" s="13">
        <v>38.6</v>
      </c>
      <c r="AR14" s="13">
        <f t="shared" si="5"/>
        <v>0.20984455958549222</v>
      </c>
      <c r="AS14" s="13">
        <f t="shared" si="6"/>
        <v>20.984455958549223</v>
      </c>
      <c r="AT14" s="13">
        <f t="shared" si="7"/>
        <v>0</v>
      </c>
      <c r="AU14" s="13">
        <f t="shared" si="8"/>
        <v>0</v>
      </c>
      <c r="AV14" s="13">
        <f t="shared" si="9"/>
        <v>0</v>
      </c>
      <c r="AW14" s="13">
        <f t="shared" si="10"/>
        <v>0</v>
      </c>
      <c r="AX14" s="13">
        <f t="shared" si="11"/>
        <v>0</v>
      </c>
      <c r="AY14" s="13">
        <v>11.6</v>
      </c>
      <c r="AZ14" s="13">
        <v>10.6</v>
      </c>
      <c r="BA14" s="13">
        <v>8.9</v>
      </c>
      <c r="BB14" s="13">
        <v>9.6999999999999993</v>
      </c>
      <c r="BC14" s="13">
        <v>14.4</v>
      </c>
      <c r="BD14" s="13">
        <v>12.1</v>
      </c>
      <c r="BE14" s="13">
        <v>11.7</v>
      </c>
      <c r="BF14" s="13">
        <v>11.3</v>
      </c>
      <c r="BG14" s="13">
        <v>61.5</v>
      </c>
      <c r="BH14" s="13">
        <v>58.9</v>
      </c>
      <c r="BI14" s="13">
        <v>56.6</v>
      </c>
      <c r="BJ14" s="13">
        <v>57.3</v>
      </c>
      <c r="BK14" s="20">
        <v>7.4</v>
      </c>
      <c r="BL14" s="20">
        <v>11</v>
      </c>
      <c r="BM14" s="38">
        <f t="shared" si="12"/>
        <v>3.5999999999999996</v>
      </c>
      <c r="BN14" s="20">
        <v>5.3</v>
      </c>
      <c r="BO14" s="20">
        <v>15.6</v>
      </c>
      <c r="BP14" s="38">
        <f t="shared" si="13"/>
        <v>10.3</v>
      </c>
      <c r="BQ14" s="20">
        <v>3.6</v>
      </c>
      <c r="BR14" s="20">
        <v>16.3</v>
      </c>
      <c r="BS14" s="38">
        <f t="shared" si="14"/>
        <v>12.700000000000001</v>
      </c>
      <c r="BT14" s="20">
        <v>9.1</v>
      </c>
      <c r="BU14" s="20">
        <v>17.600000000000001</v>
      </c>
      <c r="BV14" s="38">
        <f t="shared" si="15"/>
        <v>8.5000000000000018</v>
      </c>
      <c r="BW14" s="20">
        <v>2.2999999999999998</v>
      </c>
      <c r="BX14" s="20">
        <v>16.5</v>
      </c>
      <c r="BY14" s="38">
        <f t="shared" si="16"/>
        <v>14.2</v>
      </c>
      <c r="BZ14" s="20">
        <v>-2.1</v>
      </c>
      <c r="CA14" s="20">
        <v>15.4</v>
      </c>
      <c r="CB14" s="20">
        <f t="shared" si="17"/>
        <v>17.5</v>
      </c>
      <c r="CC14" s="13">
        <v>12</v>
      </c>
      <c r="CD14" s="34" t="s">
        <v>99</v>
      </c>
      <c r="CE14" s="34" t="s">
        <v>108</v>
      </c>
      <c r="CF14" s="13" t="s">
        <v>100</v>
      </c>
      <c r="CG14" s="13" t="s">
        <v>100</v>
      </c>
    </row>
    <row r="15" spans="1:85" x14ac:dyDescent="0.2">
      <c r="A15" s="71">
        <v>11</v>
      </c>
      <c r="B15" t="s">
        <v>21</v>
      </c>
      <c r="C15">
        <v>36</v>
      </c>
      <c r="E15" t="s">
        <v>68</v>
      </c>
      <c r="F15" s="13">
        <v>6</v>
      </c>
      <c r="G15" s="13">
        <v>2</v>
      </c>
      <c r="H15" s="13">
        <v>0</v>
      </c>
      <c r="I15" s="13">
        <v>3</v>
      </c>
      <c r="J15" s="13">
        <v>0</v>
      </c>
      <c r="K15" s="13">
        <v>0</v>
      </c>
      <c r="L15" s="13">
        <v>48</v>
      </c>
      <c r="M15" s="13">
        <v>20</v>
      </c>
      <c r="N15" s="13">
        <v>14</v>
      </c>
      <c r="O15" s="13">
        <v>10</v>
      </c>
      <c r="P15" s="13">
        <v>63</v>
      </c>
      <c r="Q15" s="29">
        <v>41274</v>
      </c>
      <c r="R15" s="13" t="s">
        <v>24</v>
      </c>
      <c r="S15" s="13" t="s">
        <v>23</v>
      </c>
      <c r="T15" s="13">
        <v>210</v>
      </c>
      <c r="U15" s="13">
        <v>65</v>
      </c>
      <c r="V15" s="13" t="s">
        <v>29</v>
      </c>
      <c r="W15" s="13">
        <v>8.9</v>
      </c>
      <c r="X15" s="13">
        <v>10.3</v>
      </c>
      <c r="Y15" s="39">
        <f t="shared" si="21"/>
        <v>9.6000000000000014</v>
      </c>
      <c r="Z15" s="13">
        <v>13.2</v>
      </c>
      <c r="AA15" s="13">
        <v>10.5</v>
      </c>
      <c r="AB15" s="39">
        <f t="shared" si="22"/>
        <v>11.85</v>
      </c>
      <c r="AC15" s="13">
        <v>12.7</v>
      </c>
      <c r="AD15" s="13">
        <v>8.9</v>
      </c>
      <c r="AE15" s="39">
        <f t="shared" si="23"/>
        <v>10.8</v>
      </c>
      <c r="AF15" s="13">
        <v>10.9</v>
      </c>
      <c r="AG15" s="13">
        <v>7.5</v>
      </c>
      <c r="AH15" s="39">
        <f t="shared" si="0"/>
        <v>9.1999999999999993</v>
      </c>
      <c r="AI15" s="13">
        <v>17.600000000000001</v>
      </c>
      <c r="AJ15" s="13">
        <v>3.5</v>
      </c>
      <c r="AK15" s="13">
        <v>3.6</v>
      </c>
      <c r="AL15" s="13">
        <v>3.3</v>
      </c>
      <c r="AM15" s="13">
        <f t="shared" si="1"/>
        <v>80.11363636363636</v>
      </c>
      <c r="AN15" s="13">
        <f t="shared" si="2"/>
        <v>81.25</v>
      </c>
      <c r="AO15" s="13">
        <f t="shared" si="3"/>
        <v>-1.1363636363636402</v>
      </c>
      <c r="AP15" s="13">
        <f t="shared" si="4"/>
        <v>1.1363636363636402</v>
      </c>
      <c r="AQ15" s="13">
        <v>42.2</v>
      </c>
      <c r="AR15" s="13">
        <f t="shared" si="5"/>
        <v>0.41706161137440761</v>
      </c>
      <c r="AS15" s="13">
        <f t="shared" si="6"/>
        <v>41.706161137440759</v>
      </c>
      <c r="AT15" s="13">
        <f t="shared" si="7"/>
        <v>8.2938388625592413E-2</v>
      </c>
      <c r="AU15" s="13">
        <f t="shared" si="8"/>
        <v>8.293838862559241</v>
      </c>
      <c r="AV15" s="13">
        <f t="shared" si="9"/>
        <v>8.5308056872037907E-2</v>
      </c>
      <c r="AW15" s="13">
        <f t="shared" si="10"/>
        <v>7.819905213270141E-2</v>
      </c>
      <c r="AX15" s="13">
        <f t="shared" si="11"/>
        <v>7.8199052132701414</v>
      </c>
      <c r="AY15" s="13">
        <v>-1.2</v>
      </c>
      <c r="AZ15" s="13">
        <v>-3.2</v>
      </c>
      <c r="BA15" s="13">
        <v>3.4</v>
      </c>
      <c r="BB15" s="13">
        <v>10.1</v>
      </c>
      <c r="BC15" s="13">
        <v>7</v>
      </c>
      <c r="BD15" s="13">
        <v>4.5999999999999996</v>
      </c>
      <c r="BE15" s="13">
        <v>9.8000000000000007</v>
      </c>
      <c r="BF15" s="13">
        <v>10.7</v>
      </c>
      <c r="BG15" s="13">
        <v>33.700000000000003</v>
      </c>
      <c r="BH15" s="13">
        <v>21</v>
      </c>
      <c r="BI15" s="13">
        <v>31.6</v>
      </c>
      <c r="BJ15" s="13">
        <v>49</v>
      </c>
      <c r="BK15" s="20">
        <v>-7.9</v>
      </c>
      <c r="BL15" s="20">
        <v>10</v>
      </c>
      <c r="BM15" s="38">
        <f t="shared" si="12"/>
        <v>17.899999999999999</v>
      </c>
      <c r="BN15" s="20">
        <v>-3</v>
      </c>
      <c r="BO15" s="20">
        <v>4.4000000000000004</v>
      </c>
      <c r="BP15" s="38">
        <f t="shared" si="13"/>
        <v>7.4</v>
      </c>
      <c r="BQ15" s="20">
        <v>-5.7</v>
      </c>
      <c r="BR15" s="20">
        <v>8.6</v>
      </c>
      <c r="BS15" s="38">
        <f t="shared" si="14"/>
        <v>14.3</v>
      </c>
      <c r="BT15" s="20">
        <v>-0.7</v>
      </c>
      <c r="BU15" s="20">
        <v>12.8</v>
      </c>
      <c r="BV15" s="38">
        <f t="shared" si="15"/>
        <v>13.5</v>
      </c>
      <c r="BW15" s="20">
        <v>5</v>
      </c>
      <c r="BX15" s="20">
        <v>13.4</v>
      </c>
      <c r="BY15" s="38">
        <f t="shared" si="16"/>
        <v>8.4</v>
      </c>
      <c r="BZ15" s="20">
        <v>3.1</v>
      </c>
      <c r="CA15" s="20">
        <v>15.6</v>
      </c>
      <c r="CB15" s="20">
        <f t="shared" si="17"/>
        <v>12.5</v>
      </c>
      <c r="CC15" s="13">
        <v>14</v>
      </c>
      <c r="CD15" s="13" t="s">
        <v>99</v>
      </c>
      <c r="CE15" s="13" t="s">
        <v>99</v>
      </c>
      <c r="CF15" s="13" t="s">
        <v>100</v>
      </c>
      <c r="CG15" s="13" t="s">
        <v>100</v>
      </c>
    </row>
    <row r="16" spans="1:85" s="45" customFormat="1" x14ac:dyDescent="0.2">
      <c r="A16">
        <v>12</v>
      </c>
      <c r="B16" s="45" t="s">
        <v>21</v>
      </c>
      <c r="C16" s="45">
        <v>45</v>
      </c>
      <c r="E16" s="45" t="s">
        <v>113</v>
      </c>
      <c r="F16" s="59">
        <v>7</v>
      </c>
      <c r="G16" s="59">
        <v>3</v>
      </c>
      <c r="H16" s="59">
        <v>2</v>
      </c>
      <c r="I16" s="59">
        <v>0</v>
      </c>
      <c r="J16" s="59">
        <v>0</v>
      </c>
      <c r="K16" s="59">
        <v>0</v>
      </c>
      <c r="L16" s="59">
        <v>48</v>
      </c>
      <c r="M16" s="59">
        <v>20</v>
      </c>
      <c r="N16" s="59">
        <v>14</v>
      </c>
      <c r="O16" s="59">
        <v>8</v>
      </c>
      <c r="P16" s="59">
        <v>62</v>
      </c>
      <c r="Q16" s="60">
        <v>40945</v>
      </c>
      <c r="R16" s="59" t="s">
        <v>33</v>
      </c>
      <c r="S16" s="59" t="s">
        <v>23</v>
      </c>
      <c r="T16" s="59">
        <v>140</v>
      </c>
      <c r="U16" s="59">
        <v>40</v>
      </c>
      <c r="V16" s="59" t="s">
        <v>29</v>
      </c>
      <c r="W16" s="59">
        <v>20.6</v>
      </c>
      <c r="X16" s="59">
        <v>11.8</v>
      </c>
      <c r="Y16" s="61">
        <f t="shared" si="21"/>
        <v>16.200000000000003</v>
      </c>
      <c r="Z16" s="59">
        <v>17.600000000000001</v>
      </c>
      <c r="AA16" s="59">
        <v>10.3</v>
      </c>
      <c r="AB16" s="61">
        <f t="shared" si="22"/>
        <v>13.950000000000001</v>
      </c>
      <c r="AC16" s="59">
        <v>16.8</v>
      </c>
      <c r="AD16" s="59">
        <v>9.8000000000000007</v>
      </c>
      <c r="AE16" s="61">
        <f t="shared" si="23"/>
        <v>13.3</v>
      </c>
      <c r="AF16" s="59">
        <v>16.3</v>
      </c>
      <c r="AG16" s="59">
        <v>9.1999999999999993</v>
      </c>
      <c r="AH16" s="61">
        <f t="shared" si="0"/>
        <v>12.75</v>
      </c>
      <c r="AI16" s="59">
        <v>3.5</v>
      </c>
      <c r="AJ16" s="59">
        <v>0</v>
      </c>
      <c r="AK16" s="59">
        <v>0</v>
      </c>
      <c r="AL16" s="59">
        <v>0</v>
      </c>
      <c r="AM16" s="59">
        <f t="shared" si="1"/>
        <v>100</v>
      </c>
      <c r="AN16" s="59">
        <f t="shared" si="2"/>
        <v>100</v>
      </c>
      <c r="AO16" s="59">
        <f t="shared" si="3"/>
        <v>0</v>
      </c>
      <c r="AP16" s="59">
        <f t="shared" si="4"/>
        <v>0</v>
      </c>
      <c r="AQ16" s="59">
        <v>19.5</v>
      </c>
      <c r="AR16" s="59">
        <f t="shared" si="5"/>
        <v>0.17948717948717949</v>
      </c>
      <c r="AS16" s="59">
        <f t="shared" si="6"/>
        <v>17.948717948717949</v>
      </c>
      <c r="AT16" s="59">
        <f t="shared" si="7"/>
        <v>0</v>
      </c>
      <c r="AU16" s="59">
        <f t="shared" si="8"/>
        <v>0</v>
      </c>
      <c r="AV16" s="59">
        <f t="shared" si="9"/>
        <v>0</v>
      </c>
      <c r="AW16" s="59">
        <f t="shared" si="10"/>
        <v>0</v>
      </c>
      <c r="AX16" s="59">
        <f t="shared" si="11"/>
        <v>0</v>
      </c>
      <c r="AY16" s="59">
        <v>14.3</v>
      </c>
      <c r="AZ16" s="59">
        <v>18</v>
      </c>
      <c r="BA16" s="59">
        <v>10.5</v>
      </c>
      <c r="BB16" s="59">
        <v>11.8</v>
      </c>
      <c r="BC16" s="59">
        <v>11.5</v>
      </c>
      <c r="BD16" s="59">
        <v>15.7</v>
      </c>
      <c r="BE16" s="59">
        <v>17.8</v>
      </c>
      <c r="BF16" s="59">
        <v>16.399999999999999</v>
      </c>
      <c r="BG16" s="59">
        <v>66.7</v>
      </c>
      <c r="BH16" s="59">
        <v>59.9</v>
      </c>
      <c r="BI16" s="59">
        <v>62.3</v>
      </c>
      <c r="BJ16" s="59">
        <v>60.5</v>
      </c>
      <c r="BK16" s="62">
        <v>6.9</v>
      </c>
      <c r="BL16" s="62">
        <v>13.9</v>
      </c>
      <c r="BM16" s="63">
        <f t="shared" si="12"/>
        <v>7</v>
      </c>
      <c r="BN16" s="62">
        <v>8.5</v>
      </c>
      <c r="BO16" s="62">
        <v>18.3</v>
      </c>
      <c r="BP16" s="63">
        <f t="shared" si="13"/>
        <v>9.8000000000000007</v>
      </c>
      <c r="BQ16" s="62">
        <v>-2.2999999999999998</v>
      </c>
      <c r="BR16" s="62">
        <v>14.9</v>
      </c>
      <c r="BS16" s="63">
        <f t="shared" si="14"/>
        <v>17.2</v>
      </c>
      <c r="BT16" s="62">
        <v>5.5</v>
      </c>
      <c r="BU16" s="62">
        <v>10.7</v>
      </c>
      <c r="BV16" s="63">
        <f t="shared" si="15"/>
        <v>5.1999999999999993</v>
      </c>
      <c r="BW16" s="62">
        <v>15.6</v>
      </c>
      <c r="BX16" s="62">
        <v>19.100000000000001</v>
      </c>
      <c r="BY16" s="63">
        <f t="shared" si="16"/>
        <v>3.5000000000000018</v>
      </c>
      <c r="BZ16" s="62">
        <v>7.6</v>
      </c>
      <c r="CA16" s="62">
        <v>20.8</v>
      </c>
      <c r="CB16" s="62">
        <f t="shared" si="17"/>
        <v>13.200000000000001</v>
      </c>
      <c r="CC16" s="59">
        <v>6</v>
      </c>
      <c r="CD16" s="59" t="s">
        <v>99</v>
      </c>
      <c r="CE16" s="59" t="s">
        <v>99</v>
      </c>
      <c r="CF16" s="59" t="s">
        <v>100</v>
      </c>
      <c r="CG16" s="59" t="s">
        <v>100</v>
      </c>
    </row>
    <row r="17" spans="1:85" x14ac:dyDescent="0.2">
      <c r="A17" s="45">
        <v>13</v>
      </c>
      <c r="B17" t="s">
        <v>21</v>
      </c>
      <c r="C17">
        <v>44</v>
      </c>
      <c r="D17" t="s">
        <v>44</v>
      </c>
      <c r="E17" t="s">
        <v>45</v>
      </c>
      <c r="F17" s="13">
        <v>7</v>
      </c>
      <c r="G17" s="13">
        <v>3</v>
      </c>
      <c r="H17" s="13">
        <v>2</v>
      </c>
      <c r="I17" s="13">
        <v>5</v>
      </c>
      <c r="J17" s="13">
        <v>0</v>
      </c>
      <c r="K17" s="13">
        <v>0</v>
      </c>
      <c r="L17" s="13">
        <v>46</v>
      </c>
      <c r="M17" s="13">
        <v>33.299999999999997</v>
      </c>
      <c r="N17" s="13">
        <v>0</v>
      </c>
      <c r="O17" s="13">
        <v>10</v>
      </c>
      <c r="P17" s="13">
        <v>72</v>
      </c>
      <c r="Q17" s="29">
        <v>41208</v>
      </c>
      <c r="R17" s="13" t="s">
        <v>33</v>
      </c>
      <c r="S17" s="13" t="s">
        <v>23</v>
      </c>
      <c r="T17" s="13">
        <v>180</v>
      </c>
      <c r="U17" s="13">
        <v>90</v>
      </c>
      <c r="V17" s="13" t="s">
        <v>29</v>
      </c>
      <c r="W17" s="13">
        <v>12.5</v>
      </c>
      <c r="X17" s="13">
        <v>8.5</v>
      </c>
      <c r="Y17" s="39">
        <f t="shared" si="21"/>
        <v>10.5</v>
      </c>
      <c r="Z17" s="13">
        <v>13.7</v>
      </c>
      <c r="AA17" s="13">
        <v>10.6</v>
      </c>
      <c r="AB17" s="39">
        <f t="shared" si="22"/>
        <v>12.149999999999999</v>
      </c>
      <c r="AC17" s="13">
        <v>11.5</v>
      </c>
      <c r="AD17" s="13">
        <v>9.6</v>
      </c>
      <c r="AE17" s="39">
        <f t="shared" si="23"/>
        <v>10.55</v>
      </c>
      <c r="AF17" s="13">
        <v>10.6</v>
      </c>
      <c r="AG17" s="13">
        <v>8.6999999999999993</v>
      </c>
      <c r="AH17" s="39">
        <f t="shared" si="0"/>
        <v>9.6499999999999986</v>
      </c>
      <c r="AI17" s="13">
        <v>11.2</v>
      </c>
      <c r="AJ17" s="13">
        <v>7.6</v>
      </c>
      <c r="AK17" s="13">
        <v>7.8</v>
      </c>
      <c r="AL17" s="13">
        <v>8.1</v>
      </c>
      <c r="AM17" s="13">
        <f t="shared" si="1"/>
        <v>32.142857142857139</v>
      </c>
      <c r="AN17" s="13">
        <f t="shared" si="2"/>
        <v>27.678571428571423</v>
      </c>
      <c r="AO17" s="13">
        <f t="shared" si="3"/>
        <v>4.4642857142857153</v>
      </c>
      <c r="AP17" s="13">
        <f t="shared" si="4"/>
        <v>4.4642857142857153</v>
      </c>
      <c r="AQ17" s="13">
        <v>43.8</v>
      </c>
      <c r="AR17" s="13">
        <f t="shared" si="5"/>
        <v>0.25570776255707761</v>
      </c>
      <c r="AS17" s="13">
        <f t="shared" si="6"/>
        <v>25.570776255707763</v>
      </c>
      <c r="AT17" s="13">
        <f t="shared" si="7"/>
        <v>0.17351598173515981</v>
      </c>
      <c r="AU17" s="13">
        <f t="shared" si="8"/>
        <v>17.351598173515981</v>
      </c>
      <c r="AV17" s="13">
        <f t="shared" si="9"/>
        <v>0.17808219178082194</v>
      </c>
      <c r="AW17" s="13">
        <f t="shared" si="10"/>
        <v>0.18493150684931509</v>
      </c>
      <c r="AX17" s="13">
        <f t="shared" si="11"/>
        <v>18.493150684931507</v>
      </c>
      <c r="AY17" s="13">
        <v>-2</v>
      </c>
      <c r="AZ17" s="13">
        <v>10.4</v>
      </c>
      <c r="BA17" s="13">
        <v>5.5</v>
      </c>
      <c r="BB17" s="13">
        <v>3.9</v>
      </c>
      <c r="BC17" s="13">
        <v>9</v>
      </c>
      <c r="BD17" s="13">
        <v>9.9</v>
      </c>
      <c r="BE17" s="13">
        <v>15.8</v>
      </c>
      <c r="BF17" s="13">
        <v>12.2</v>
      </c>
      <c r="BG17" s="13">
        <v>56.2</v>
      </c>
      <c r="BH17" s="13">
        <v>47.3</v>
      </c>
      <c r="BI17" s="13">
        <v>63.9</v>
      </c>
      <c r="BJ17" s="13">
        <v>58.3</v>
      </c>
      <c r="BK17" s="20">
        <v>-1.5</v>
      </c>
      <c r="BL17" s="20">
        <v>7</v>
      </c>
      <c r="BM17" s="38">
        <f t="shared" si="12"/>
        <v>8.5</v>
      </c>
      <c r="BN17" s="20">
        <v>1.4</v>
      </c>
      <c r="BO17" s="20">
        <v>-9.4</v>
      </c>
      <c r="BP17" s="38">
        <f t="shared" si="13"/>
        <v>-10.8</v>
      </c>
      <c r="BQ17" s="20">
        <v>-1.3</v>
      </c>
      <c r="BR17" s="20">
        <v>5.0999999999999996</v>
      </c>
      <c r="BS17" s="38">
        <f t="shared" si="14"/>
        <v>6.3999999999999995</v>
      </c>
      <c r="BT17" s="20">
        <v>3.7</v>
      </c>
      <c r="BU17" s="20">
        <v>14</v>
      </c>
      <c r="BV17" s="38">
        <f t="shared" si="15"/>
        <v>10.3</v>
      </c>
      <c r="BW17" s="20">
        <v>9.1</v>
      </c>
      <c r="BX17" s="20">
        <v>17.399999999999999</v>
      </c>
      <c r="BY17" s="38">
        <f t="shared" si="16"/>
        <v>8.2999999999999989</v>
      </c>
      <c r="BZ17" s="20">
        <v>7.8</v>
      </c>
      <c r="CA17" s="20">
        <v>13.3</v>
      </c>
      <c r="CB17" s="20">
        <f t="shared" si="17"/>
        <v>5.5000000000000009</v>
      </c>
      <c r="CC17" s="13">
        <v>13</v>
      </c>
      <c r="CD17" s="34" t="s">
        <v>99</v>
      </c>
      <c r="CE17" s="34" t="s">
        <v>108</v>
      </c>
      <c r="CF17" s="35" t="s">
        <v>99</v>
      </c>
      <c r="CG17" s="35" t="s">
        <v>99</v>
      </c>
    </row>
    <row r="18" spans="1:85" x14ac:dyDescent="0.2">
      <c r="A18" s="71">
        <v>14</v>
      </c>
      <c r="B18" t="s">
        <v>21</v>
      </c>
      <c r="C18">
        <v>51</v>
      </c>
      <c r="E18" t="s">
        <v>73</v>
      </c>
      <c r="F18" s="13">
        <v>6</v>
      </c>
      <c r="G18" s="13">
        <v>2</v>
      </c>
      <c r="H18" s="13">
        <v>2</v>
      </c>
      <c r="I18" s="13">
        <v>3</v>
      </c>
      <c r="J18" s="13">
        <v>0</v>
      </c>
      <c r="K18" s="13">
        <v>0</v>
      </c>
      <c r="L18" s="13">
        <v>50</v>
      </c>
      <c r="M18" s="13">
        <v>16</v>
      </c>
      <c r="N18" s="13">
        <v>14</v>
      </c>
      <c r="O18" s="13">
        <v>10</v>
      </c>
      <c r="P18" s="13">
        <v>58</v>
      </c>
      <c r="Q18" s="29">
        <v>41339</v>
      </c>
      <c r="R18" s="13" t="s">
        <v>24</v>
      </c>
      <c r="S18" s="13" t="s">
        <v>23</v>
      </c>
      <c r="T18" s="13">
        <v>169</v>
      </c>
      <c r="U18" s="13">
        <v>75</v>
      </c>
      <c r="V18" s="13" t="s">
        <v>29</v>
      </c>
      <c r="W18" s="13">
        <v>21.5</v>
      </c>
      <c r="X18" s="13">
        <v>9.3000000000000007</v>
      </c>
      <c r="Y18" s="39">
        <f t="shared" si="21"/>
        <v>15.4</v>
      </c>
      <c r="Z18" s="13">
        <v>19.2</v>
      </c>
      <c r="AA18" s="13">
        <v>12.9</v>
      </c>
      <c r="AB18" s="39">
        <f t="shared" si="22"/>
        <v>16.05</v>
      </c>
      <c r="AC18" s="13">
        <v>18.600000000000001</v>
      </c>
      <c r="AD18" s="13">
        <v>10.8</v>
      </c>
      <c r="AE18" s="39">
        <f t="shared" si="23"/>
        <v>14.700000000000001</v>
      </c>
      <c r="AF18" s="13">
        <v>18.2</v>
      </c>
      <c r="AG18" s="13">
        <v>9.9</v>
      </c>
      <c r="AH18" s="39">
        <f t="shared" si="0"/>
        <v>14.05</v>
      </c>
      <c r="AI18" s="13">
        <v>8.9</v>
      </c>
      <c r="AJ18" s="13">
        <v>5.0999999999999996</v>
      </c>
      <c r="AK18" s="13">
        <v>4.5</v>
      </c>
      <c r="AL18" s="13">
        <v>5.5</v>
      </c>
      <c r="AM18" s="13">
        <f t="shared" si="1"/>
        <v>42.696629213483149</v>
      </c>
      <c r="AN18" s="13">
        <f t="shared" si="2"/>
        <v>38.202247191011239</v>
      </c>
      <c r="AO18" s="13">
        <f t="shared" si="3"/>
        <v>4.4943820224719104</v>
      </c>
      <c r="AP18" s="13">
        <f t="shared" si="4"/>
        <v>4.4943820224719104</v>
      </c>
      <c r="AQ18" s="13">
        <v>38.1</v>
      </c>
      <c r="AR18" s="13">
        <f t="shared" si="5"/>
        <v>0.23359580052493439</v>
      </c>
      <c r="AS18" s="13">
        <f t="shared" si="6"/>
        <v>23.359580052493438</v>
      </c>
      <c r="AT18" s="13">
        <f t="shared" si="7"/>
        <v>0.13385826771653542</v>
      </c>
      <c r="AU18" s="13">
        <f t="shared" si="8"/>
        <v>13.385826771653541</v>
      </c>
      <c r="AV18" s="13">
        <f t="shared" si="9"/>
        <v>0.11811023622047244</v>
      </c>
      <c r="AW18" s="13">
        <f t="shared" si="10"/>
        <v>0.14435695538057741</v>
      </c>
      <c r="AX18" s="13">
        <f t="shared" si="11"/>
        <v>14.435695538057741</v>
      </c>
      <c r="AY18" s="13">
        <v>16.5</v>
      </c>
      <c r="AZ18" s="13">
        <v>3.5</v>
      </c>
      <c r="BA18" s="13">
        <v>11</v>
      </c>
      <c r="BB18" s="13">
        <v>13.7</v>
      </c>
      <c r="BC18" s="13">
        <v>12.4</v>
      </c>
      <c r="BD18" s="13">
        <v>6.6</v>
      </c>
      <c r="BE18" s="13">
        <v>13.9</v>
      </c>
      <c r="BF18" s="13">
        <v>13.4</v>
      </c>
      <c r="BG18" s="13">
        <v>63.2</v>
      </c>
      <c r="BH18" s="13">
        <v>42.3</v>
      </c>
      <c r="BI18" s="13">
        <v>68.3</v>
      </c>
      <c r="BJ18" s="13">
        <v>67.2</v>
      </c>
      <c r="BK18" s="20">
        <v>-4.0999999999999996</v>
      </c>
      <c r="BL18" s="20">
        <v>17.399999999999999</v>
      </c>
      <c r="BM18" s="38">
        <f t="shared" si="12"/>
        <v>21.5</v>
      </c>
      <c r="BN18" s="20">
        <v>-7.1</v>
      </c>
      <c r="BO18" s="20">
        <v>10.4</v>
      </c>
      <c r="BP18" s="38">
        <f t="shared" si="13"/>
        <v>17.5</v>
      </c>
      <c r="BQ18" s="20">
        <v>-2.8</v>
      </c>
      <c r="BR18" s="20">
        <v>6</v>
      </c>
      <c r="BS18" s="38">
        <f t="shared" si="14"/>
        <v>8.8000000000000007</v>
      </c>
      <c r="BT18" s="20">
        <v>4.5999999999999996</v>
      </c>
      <c r="BU18" s="20">
        <v>13.8</v>
      </c>
      <c r="BV18" s="38">
        <f t="shared" si="15"/>
        <v>9.2000000000000011</v>
      </c>
      <c r="BW18" s="20">
        <v>-2.7</v>
      </c>
      <c r="BX18" s="20">
        <v>10.9</v>
      </c>
      <c r="BY18" s="38">
        <f t="shared" si="16"/>
        <v>13.600000000000001</v>
      </c>
      <c r="BZ18" s="20">
        <v>6.1</v>
      </c>
      <c r="CA18" s="20">
        <v>11</v>
      </c>
      <c r="CB18" s="20">
        <f t="shared" si="17"/>
        <v>4.9000000000000004</v>
      </c>
      <c r="CC18" s="13">
        <v>12</v>
      </c>
      <c r="CD18" s="13" t="s">
        <v>99</v>
      </c>
      <c r="CE18" s="13" t="s">
        <v>99</v>
      </c>
      <c r="CF18" s="13" t="s">
        <v>100</v>
      </c>
      <c r="CG18" s="13" t="s">
        <v>100</v>
      </c>
    </row>
    <row r="19" spans="1:85" x14ac:dyDescent="0.2">
      <c r="A19">
        <v>15</v>
      </c>
      <c r="B19" t="s">
        <v>31</v>
      </c>
      <c r="C19">
        <v>41</v>
      </c>
      <c r="D19" t="s">
        <v>62</v>
      </c>
      <c r="E19" t="s">
        <v>113</v>
      </c>
      <c r="F19" s="13">
        <v>7</v>
      </c>
      <c r="G19" s="13">
        <v>2</v>
      </c>
      <c r="H19" s="13">
        <v>1</v>
      </c>
      <c r="I19" s="13">
        <v>0</v>
      </c>
      <c r="J19" s="13">
        <v>0</v>
      </c>
      <c r="K19" s="13">
        <v>0</v>
      </c>
      <c r="L19" s="13">
        <v>76</v>
      </c>
      <c r="M19" s="13">
        <v>24</v>
      </c>
      <c r="N19" s="13">
        <v>10</v>
      </c>
      <c r="O19" s="13">
        <v>9</v>
      </c>
      <c r="P19" s="13">
        <v>57</v>
      </c>
      <c r="Q19" s="29">
        <v>41330</v>
      </c>
      <c r="R19" s="13" t="s">
        <v>33</v>
      </c>
      <c r="S19" s="13" t="s">
        <v>23</v>
      </c>
      <c r="T19" s="13">
        <v>218</v>
      </c>
      <c r="U19" s="13">
        <v>75</v>
      </c>
      <c r="V19" s="13" t="s">
        <v>69</v>
      </c>
      <c r="W19" s="13">
        <v>13.4</v>
      </c>
      <c r="X19" s="13">
        <v>12.7</v>
      </c>
      <c r="Y19" s="39">
        <f t="shared" si="21"/>
        <v>13.05</v>
      </c>
      <c r="Z19" s="13">
        <v>13.9</v>
      </c>
      <c r="AA19" s="13">
        <v>12.1</v>
      </c>
      <c r="AB19" s="39">
        <f t="shared" si="22"/>
        <v>13</v>
      </c>
      <c r="AC19" s="13">
        <v>16.7</v>
      </c>
      <c r="AD19" s="13">
        <v>10.6</v>
      </c>
      <c r="AE19" s="39">
        <f t="shared" si="23"/>
        <v>13.649999999999999</v>
      </c>
      <c r="AF19" s="13">
        <v>18.399999999999999</v>
      </c>
      <c r="AG19" s="13">
        <v>9.6</v>
      </c>
      <c r="AH19" s="39">
        <f t="shared" si="0"/>
        <v>14</v>
      </c>
      <c r="AI19" s="13">
        <v>5.7</v>
      </c>
      <c r="AJ19" s="13">
        <v>0</v>
      </c>
      <c r="AK19" s="13">
        <v>0</v>
      </c>
      <c r="AL19" s="13">
        <v>0</v>
      </c>
      <c r="AM19" s="13">
        <f t="shared" si="1"/>
        <v>100</v>
      </c>
      <c r="AN19" s="13">
        <f t="shared" si="2"/>
        <v>100</v>
      </c>
      <c r="AO19" s="13">
        <f t="shared" si="3"/>
        <v>0</v>
      </c>
      <c r="AP19" s="13">
        <f t="shared" si="4"/>
        <v>0</v>
      </c>
      <c r="AQ19" s="13">
        <v>44.7</v>
      </c>
      <c r="AR19" s="13">
        <f t="shared" si="5"/>
        <v>0.12751677852348992</v>
      </c>
      <c r="AS19" s="13">
        <f t="shared" si="6"/>
        <v>12.751677852348992</v>
      </c>
      <c r="AT19" s="13">
        <f t="shared" si="7"/>
        <v>0</v>
      </c>
      <c r="AU19" s="13">
        <f t="shared" si="8"/>
        <v>0</v>
      </c>
      <c r="AV19" s="13">
        <f t="shared" si="9"/>
        <v>0</v>
      </c>
      <c r="AW19" s="13">
        <f t="shared" si="10"/>
        <v>0</v>
      </c>
      <c r="AX19" s="13">
        <f t="shared" si="11"/>
        <v>0</v>
      </c>
      <c r="AY19" s="13">
        <v>1.2</v>
      </c>
      <c r="AZ19" s="13">
        <v>2.2000000000000002</v>
      </c>
      <c r="BA19" s="13">
        <v>6.3</v>
      </c>
      <c r="BB19" s="13">
        <v>9.6999999999999993</v>
      </c>
      <c r="BC19" s="13">
        <v>11.2</v>
      </c>
      <c r="BD19" s="13">
        <v>11.4</v>
      </c>
      <c r="BE19" s="13">
        <v>13.5</v>
      </c>
      <c r="BF19" s="13">
        <v>12.9</v>
      </c>
      <c r="BG19" s="13">
        <v>41.5</v>
      </c>
      <c r="BH19" s="13">
        <v>33.9</v>
      </c>
      <c r="BI19" s="13">
        <v>50.4</v>
      </c>
      <c r="BJ19" s="13">
        <v>63.6</v>
      </c>
      <c r="BK19" s="20">
        <v>-4.9000000000000004</v>
      </c>
      <c r="BL19" s="20">
        <v>3.9</v>
      </c>
      <c r="BM19" s="38">
        <f t="shared" si="12"/>
        <v>8.8000000000000007</v>
      </c>
      <c r="BN19" s="20">
        <v>-0.1</v>
      </c>
      <c r="BO19" s="20">
        <v>3.5</v>
      </c>
      <c r="BP19" s="38">
        <f t="shared" si="13"/>
        <v>3.6</v>
      </c>
      <c r="BQ19" s="20">
        <v>4.4000000000000004</v>
      </c>
      <c r="BR19" s="20">
        <v>7</v>
      </c>
      <c r="BS19" s="38">
        <f t="shared" si="14"/>
        <v>2.5999999999999996</v>
      </c>
      <c r="BT19" s="20">
        <v>2.9</v>
      </c>
      <c r="BU19" s="20">
        <v>14</v>
      </c>
      <c r="BV19" s="38">
        <f t="shared" si="15"/>
        <v>11.1</v>
      </c>
      <c r="BW19" s="20">
        <v>6.7</v>
      </c>
      <c r="BX19" s="20">
        <v>10.199999999999999</v>
      </c>
      <c r="BY19" s="38">
        <f t="shared" si="16"/>
        <v>3.4999999999999991</v>
      </c>
      <c r="BZ19" s="20">
        <v>5.4</v>
      </c>
      <c r="CA19" s="20">
        <v>9.8000000000000007</v>
      </c>
      <c r="CB19" s="20">
        <f t="shared" si="17"/>
        <v>4.4000000000000004</v>
      </c>
      <c r="CC19" s="13" t="s">
        <v>115</v>
      </c>
      <c r="CD19" s="13" t="s">
        <v>99</v>
      </c>
      <c r="CE19" s="13" t="s">
        <v>99</v>
      </c>
      <c r="CF19" s="31" t="s">
        <v>99</v>
      </c>
      <c r="CG19" s="31" t="s">
        <v>99</v>
      </c>
    </row>
    <row r="20" spans="1:85" x14ac:dyDescent="0.2">
      <c r="A20" s="45">
        <v>16</v>
      </c>
      <c r="B20" t="s">
        <v>21</v>
      </c>
      <c r="C20">
        <v>41</v>
      </c>
      <c r="D20" t="s">
        <v>29</v>
      </c>
      <c r="E20" t="s">
        <v>38</v>
      </c>
      <c r="F20" s="13">
        <v>6</v>
      </c>
      <c r="G20" s="13">
        <v>2</v>
      </c>
      <c r="H20" s="13">
        <v>1</v>
      </c>
      <c r="I20" s="13">
        <v>0</v>
      </c>
      <c r="J20" s="13">
        <v>0</v>
      </c>
      <c r="K20" s="13">
        <v>0</v>
      </c>
      <c r="L20" s="13">
        <v>48</v>
      </c>
      <c r="M20" s="13">
        <v>20</v>
      </c>
      <c r="N20" s="13">
        <v>4</v>
      </c>
      <c r="O20" s="13">
        <v>9</v>
      </c>
      <c r="P20" s="13">
        <v>67</v>
      </c>
      <c r="Q20" s="29">
        <v>41521</v>
      </c>
      <c r="R20" s="13" t="s">
        <v>24</v>
      </c>
      <c r="S20" s="13" t="s">
        <v>23</v>
      </c>
      <c r="T20" s="13">
        <v>207</v>
      </c>
      <c r="U20" s="13">
        <v>60</v>
      </c>
      <c r="V20" s="13" t="s">
        <v>29</v>
      </c>
      <c r="W20" s="13">
        <v>19.2</v>
      </c>
      <c r="X20" s="13">
        <v>7.6</v>
      </c>
      <c r="Y20" s="39">
        <f t="shared" si="21"/>
        <v>13.399999999999999</v>
      </c>
      <c r="Z20" s="13">
        <v>19.5</v>
      </c>
      <c r="AA20" s="13">
        <v>11.8</v>
      </c>
      <c r="AB20" s="39">
        <f t="shared" si="22"/>
        <v>15.65</v>
      </c>
      <c r="AC20" s="13">
        <v>16.100000000000001</v>
      </c>
      <c r="AD20" s="13">
        <v>10.3</v>
      </c>
      <c r="AE20" s="39">
        <f t="shared" si="23"/>
        <v>13.200000000000001</v>
      </c>
      <c r="AF20" s="13">
        <v>15</v>
      </c>
      <c r="AG20" s="13">
        <v>7.3</v>
      </c>
      <c r="AH20" s="39">
        <f t="shared" si="0"/>
        <v>11.15</v>
      </c>
      <c r="AI20" s="13">
        <v>9.1999999999999993</v>
      </c>
      <c r="AJ20" s="13">
        <v>3</v>
      </c>
      <c r="AK20" s="13">
        <v>3.6</v>
      </c>
      <c r="AL20" s="13">
        <v>3</v>
      </c>
      <c r="AM20" s="13">
        <f t="shared" si="1"/>
        <v>67.391304347826093</v>
      </c>
      <c r="AN20" s="13">
        <f t="shared" si="2"/>
        <v>67.391304347826093</v>
      </c>
      <c r="AO20" s="13">
        <f t="shared" si="3"/>
        <v>0</v>
      </c>
      <c r="AP20" s="13">
        <f t="shared" si="4"/>
        <v>0</v>
      </c>
      <c r="AQ20" s="13">
        <v>37.5</v>
      </c>
      <c r="AR20" s="13">
        <f t="shared" si="5"/>
        <v>0.24533333333333332</v>
      </c>
      <c r="AS20" s="13">
        <f t="shared" si="6"/>
        <v>24.533333333333331</v>
      </c>
      <c r="AT20" s="13">
        <f t="shared" si="7"/>
        <v>0.08</v>
      </c>
      <c r="AU20" s="13">
        <f t="shared" si="8"/>
        <v>8</v>
      </c>
      <c r="AV20" s="13">
        <f t="shared" si="9"/>
        <v>9.6000000000000002E-2</v>
      </c>
      <c r="AW20" s="13">
        <f t="shared" si="10"/>
        <v>0.08</v>
      </c>
      <c r="AX20" s="13">
        <f t="shared" si="11"/>
        <v>8</v>
      </c>
      <c r="AY20" s="13">
        <v>8</v>
      </c>
      <c r="AZ20" s="13">
        <v>11.1</v>
      </c>
      <c r="BA20" s="13">
        <v>7.3</v>
      </c>
      <c r="BB20" s="13">
        <v>10</v>
      </c>
      <c r="BC20" s="13">
        <v>8.9</v>
      </c>
      <c r="BD20" s="13">
        <v>11</v>
      </c>
      <c r="BE20" s="13">
        <v>6.2</v>
      </c>
      <c r="BF20" s="13">
        <v>11.6</v>
      </c>
      <c r="BG20" s="13">
        <v>53.2</v>
      </c>
      <c r="BH20" s="13">
        <v>43</v>
      </c>
      <c r="BI20" s="13">
        <v>43.9</v>
      </c>
      <c r="BJ20" s="13">
        <v>42.8</v>
      </c>
      <c r="BK20" s="20">
        <v>-1.9</v>
      </c>
      <c r="BL20" s="20">
        <v>16.100000000000001</v>
      </c>
      <c r="BM20" s="38">
        <f t="shared" si="12"/>
        <v>18</v>
      </c>
      <c r="BN20" s="20">
        <v>5.6</v>
      </c>
      <c r="BO20" s="20">
        <v>8.1999999999999993</v>
      </c>
      <c r="BP20" s="38">
        <f t="shared" si="13"/>
        <v>2.5999999999999996</v>
      </c>
      <c r="BQ20" s="20">
        <v>3.9</v>
      </c>
      <c r="BR20" s="20">
        <v>7.1</v>
      </c>
      <c r="BS20" s="38">
        <f t="shared" si="14"/>
        <v>3.1999999999999997</v>
      </c>
      <c r="BT20" s="20">
        <v>-2.6</v>
      </c>
      <c r="BU20" s="20">
        <v>6.7</v>
      </c>
      <c r="BV20" s="38">
        <f t="shared" si="15"/>
        <v>9.3000000000000007</v>
      </c>
      <c r="BW20" s="20">
        <v>4</v>
      </c>
      <c r="BX20" s="20">
        <v>11</v>
      </c>
      <c r="BY20" s="38">
        <f t="shared" si="16"/>
        <v>7</v>
      </c>
      <c r="BZ20" s="20">
        <v>5.5</v>
      </c>
      <c r="CA20" s="20">
        <v>9</v>
      </c>
      <c r="CB20" s="20">
        <f t="shared" si="17"/>
        <v>3.5</v>
      </c>
      <c r="CC20" s="13">
        <v>9</v>
      </c>
      <c r="CD20" s="34" t="s">
        <v>99</v>
      </c>
      <c r="CE20" s="34" t="s">
        <v>108</v>
      </c>
      <c r="CF20" s="34" t="s">
        <v>100</v>
      </c>
      <c r="CG20" s="34" t="s">
        <v>99</v>
      </c>
    </row>
    <row r="21" spans="1:85" x14ac:dyDescent="0.2">
      <c r="A21" s="71">
        <v>17</v>
      </c>
      <c r="B21" t="s">
        <v>21</v>
      </c>
      <c r="C21">
        <v>41</v>
      </c>
      <c r="D21" t="s">
        <v>29</v>
      </c>
      <c r="E21" t="s">
        <v>42</v>
      </c>
      <c r="F21" s="13">
        <v>7</v>
      </c>
      <c r="G21" s="13">
        <v>2</v>
      </c>
      <c r="H21" s="13">
        <v>2</v>
      </c>
      <c r="I21" s="13">
        <v>5</v>
      </c>
      <c r="J21" s="13">
        <v>0</v>
      </c>
      <c r="K21" s="13">
        <v>0</v>
      </c>
      <c r="L21" s="13">
        <v>50</v>
      </c>
      <c r="M21" s="13">
        <v>16.7</v>
      </c>
      <c r="N21" s="13">
        <v>10</v>
      </c>
      <c r="O21" s="13">
        <v>9</v>
      </c>
      <c r="P21" s="13">
        <v>61</v>
      </c>
      <c r="Q21" s="29">
        <v>41306</v>
      </c>
      <c r="R21" s="13" t="s">
        <v>33</v>
      </c>
      <c r="S21" s="13" t="s">
        <v>23</v>
      </c>
      <c r="T21" s="13">
        <v>264</v>
      </c>
      <c r="U21" s="13">
        <v>130</v>
      </c>
      <c r="V21" s="13" t="s">
        <v>43</v>
      </c>
      <c r="W21" s="13">
        <v>11.9</v>
      </c>
      <c r="X21" s="13">
        <v>8.3000000000000007</v>
      </c>
      <c r="Y21" s="39">
        <f t="shared" si="21"/>
        <v>10.100000000000001</v>
      </c>
      <c r="Z21" s="13">
        <v>15.1</v>
      </c>
      <c r="AA21" s="13">
        <v>9.9</v>
      </c>
      <c r="AB21" s="39">
        <f t="shared" si="22"/>
        <v>12.5</v>
      </c>
      <c r="AC21" s="13">
        <v>18.5</v>
      </c>
      <c r="AD21" s="13">
        <v>7.7</v>
      </c>
      <c r="AE21" s="39">
        <f t="shared" si="23"/>
        <v>13.1</v>
      </c>
      <c r="AF21" s="13">
        <v>14.2</v>
      </c>
      <c r="AG21" s="13">
        <v>6.7</v>
      </c>
      <c r="AH21" s="39">
        <f t="shared" si="0"/>
        <v>10.45</v>
      </c>
      <c r="AI21" s="13">
        <v>7</v>
      </c>
      <c r="AJ21" s="13">
        <v>0</v>
      </c>
      <c r="AK21" s="13">
        <v>0</v>
      </c>
      <c r="AL21" s="13">
        <v>0</v>
      </c>
      <c r="AM21" s="13">
        <f t="shared" si="1"/>
        <v>100</v>
      </c>
      <c r="AN21" s="13">
        <f t="shared" si="2"/>
        <v>100</v>
      </c>
      <c r="AO21" s="13">
        <f t="shared" si="3"/>
        <v>0</v>
      </c>
      <c r="AP21" s="13">
        <f t="shared" si="4"/>
        <v>0</v>
      </c>
      <c r="AQ21" s="13">
        <v>35</v>
      </c>
      <c r="AR21" s="13">
        <f t="shared" si="5"/>
        <v>0.2</v>
      </c>
      <c r="AS21" s="13">
        <f t="shared" si="6"/>
        <v>20</v>
      </c>
      <c r="AT21" s="13">
        <f t="shared" si="7"/>
        <v>0</v>
      </c>
      <c r="AU21" s="13">
        <f t="shared" si="8"/>
        <v>0</v>
      </c>
      <c r="AV21" s="13">
        <f t="shared" si="9"/>
        <v>0</v>
      </c>
      <c r="AW21" s="13">
        <f t="shared" si="10"/>
        <v>0</v>
      </c>
      <c r="AX21" s="13">
        <f t="shared" si="11"/>
        <v>0</v>
      </c>
      <c r="AY21" s="13">
        <v>10.1</v>
      </c>
      <c r="AZ21" s="13">
        <v>8.3000000000000007</v>
      </c>
      <c r="BA21" s="13">
        <v>10.8</v>
      </c>
      <c r="BB21" s="13">
        <v>8.4</v>
      </c>
      <c r="BC21" s="13">
        <v>9.8000000000000007</v>
      </c>
      <c r="BD21" s="13">
        <v>9.1</v>
      </c>
      <c r="BE21" s="13">
        <v>13.4</v>
      </c>
      <c r="BF21" s="13">
        <v>13.3</v>
      </c>
      <c r="BG21" s="13">
        <v>51</v>
      </c>
      <c r="BH21" s="13">
        <v>42.5</v>
      </c>
      <c r="BI21" s="13">
        <v>61.6</v>
      </c>
      <c r="BJ21" s="13">
        <v>58.1</v>
      </c>
      <c r="BK21" s="20">
        <v>-6.5</v>
      </c>
      <c r="BL21" s="20">
        <v>11.7</v>
      </c>
      <c r="BM21" s="38">
        <f t="shared" si="12"/>
        <v>18.2</v>
      </c>
      <c r="BN21" s="20">
        <v>3.7</v>
      </c>
      <c r="BO21" s="20">
        <v>11.4</v>
      </c>
      <c r="BP21" s="38">
        <f t="shared" si="13"/>
        <v>7.7</v>
      </c>
      <c r="BQ21" s="20">
        <v>5</v>
      </c>
      <c r="BR21" s="20">
        <v>10.4</v>
      </c>
      <c r="BS21" s="38">
        <f t="shared" si="14"/>
        <v>5.4</v>
      </c>
      <c r="BT21" s="20">
        <v>-1.8</v>
      </c>
      <c r="BU21" s="20">
        <v>12.5</v>
      </c>
      <c r="BV21" s="38">
        <f t="shared" si="15"/>
        <v>14.3</v>
      </c>
      <c r="BW21" s="20">
        <v>5.8</v>
      </c>
      <c r="BX21" s="20">
        <v>11.4</v>
      </c>
      <c r="BY21" s="38">
        <f t="shared" si="16"/>
        <v>5.6000000000000005</v>
      </c>
      <c r="BZ21" s="20">
        <v>10.4</v>
      </c>
      <c r="CA21" s="20">
        <v>12.4</v>
      </c>
      <c r="CB21" s="20">
        <f t="shared" si="17"/>
        <v>2</v>
      </c>
      <c r="CC21" s="13">
        <v>6</v>
      </c>
      <c r="CD21" s="33" t="s">
        <v>99</v>
      </c>
      <c r="CE21" s="33" t="s">
        <v>108</v>
      </c>
      <c r="CF21" s="33" t="s">
        <v>100</v>
      </c>
      <c r="CG21" s="33" t="s">
        <v>99</v>
      </c>
    </row>
    <row r="22" spans="1:85" x14ac:dyDescent="0.2">
      <c r="A22">
        <v>18</v>
      </c>
      <c r="B22" t="s">
        <v>31</v>
      </c>
      <c r="C22">
        <v>32</v>
      </c>
      <c r="D22" t="s">
        <v>62</v>
      </c>
      <c r="E22" t="s">
        <v>119</v>
      </c>
      <c r="F22" s="13">
        <v>6</v>
      </c>
      <c r="G22" s="13">
        <v>2</v>
      </c>
      <c r="H22" s="13">
        <v>0</v>
      </c>
      <c r="I22" s="13">
        <v>0</v>
      </c>
      <c r="J22" s="13">
        <v>0</v>
      </c>
      <c r="K22" s="13">
        <v>0</v>
      </c>
      <c r="L22" s="13">
        <v>53</v>
      </c>
      <c r="M22" s="13">
        <v>16</v>
      </c>
      <c r="N22" s="13">
        <v>12</v>
      </c>
      <c r="O22" s="13">
        <v>9</v>
      </c>
      <c r="P22" s="13">
        <v>58</v>
      </c>
      <c r="Q22" s="29">
        <v>41414</v>
      </c>
      <c r="R22" s="13" t="s">
        <v>33</v>
      </c>
      <c r="S22" s="13" t="s">
        <v>23</v>
      </c>
      <c r="T22" s="13">
        <v>182</v>
      </c>
      <c r="U22" s="13">
        <v>65</v>
      </c>
      <c r="V22" s="13" t="s">
        <v>83</v>
      </c>
      <c r="W22" s="13">
        <v>17.5</v>
      </c>
      <c r="X22" s="13">
        <v>9.6</v>
      </c>
      <c r="Y22" s="39">
        <f t="shared" si="21"/>
        <v>13.55</v>
      </c>
      <c r="Z22" s="13">
        <v>19.8</v>
      </c>
      <c r="AA22" s="13">
        <v>10.9</v>
      </c>
      <c r="AB22" s="39">
        <f t="shared" si="22"/>
        <v>15.350000000000001</v>
      </c>
      <c r="AC22" s="13">
        <v>18.2</v>
      </c>
      <c r="AD22" s="13">
        <v>9.6</v>
      </c>
      <c r="AE22" s="39">
        <f t="shared" si="23"/>
        <v>13.899999999999999</v>
      </c>
      <c r="AF22" s="13">
        <v>18.2</v>
      </c>
      <c r="AG22" s="13">
        <v>8.9</v>
      </c>
      <c r="AH22" s="39">
        <f t="shared" si="0"/>
        <v>13.55</v>
      </c>
      <c r="AI22" s="13">
        <v>4.9000000000000004</v>
      </c>
      <c r="AJ22" s="13">
        <v>0</v>
      </c>
      <c r="AK22" s="13">
        <v>2.6</v>
      </c>
      <c r="AL22" s="13">
        <v>3</v>
      </c>
      <c r="AM22" s="13">
        <f t="shared" si="1"/>
        <v>100</v>
      </c>
      <c r="AN22" s="13">
        <f t="shared" si="2"/>
        <v>38.775510204081634</v>
      </c>
      <c r="AO22" s="13">
        <f t="shared" si="3"/>
        <v>61.224489795918366</v>
      </c>
      <c r="AP22" s="13">
        <f t="shared" si="4"/>
        <v>61.224489795918366</v>
      </c>
      <c r="AQ22" s="13">
        <v>38.5</v>
      </c>
      <c r="AR22" s="13">
        <f t="shared" si="5"/>
        <v>0.12727272727272729</v>
      </c>
      <c r="AS22" s="13">
        <f t="shared" si="6"/>
        <v>12.727272727272728</v>
      </c>
      <c r="AT22" s="13">
        <f t="shared" si="7"/>
        <v>0</v>
      </c>
      <c r="AU22" s="13">
        <f t="shared" si="8"/>
        <v>0</v>
      </c>
      <c r="AV22" s="13">
        <f t="shared" si="9"/>
        <v>6.7532467532467541E-2</v>
      </c>
      <c r="AW22" s="13">
        <f t="shared" si="10"/>
        <v>7.792207792207792E-2</v>
      </c>
      <c r="AX22" s="13">
        <f t="shared" si="11"/>
        <v>7.7922077922077921</v>
      </c>
      <c r="AY22" s="13">
        <v>11.9</v>
      </c>
      <c r="AZ22" s="13">
        <v>7.6</v>
      </c>
      <c r="BA22" s="13">
        <v>9.8000000000000007</v>
      </c>
      <c r="BB22" s="13">
        <v>14.2</v>
      </c>
      <c r="BC22" s="13">
        <v>16.2</v>
      </c>
      <c r="BD22" s="13">
        <v>1.5</v>
      </c>
      <c r="BE22" s="13">
        <v>12.7</v>
      </c>
      <c r="BF22" s="13">
        <v>15</v>
      </c>
      <c r="BG22" s="13">
        <v>64.099999999999994</v>
      </c>
      <c r="BH22" s="13">
        <v>42.6</v>
      </c>
      <c r="BI22" s="13">
        <v>57.6</v>
      </c>
      <c r="BJ22" s="13">
        <v>65.5</v>
      </c>
      <c r="BK22" s="20">
        <v>3</v>
      </c>
      <c r="BL22" s="20">
        <v>9</v>
      </c>
      <c r="BM22" s="38">
        <f t="shared" si="12"/>
        <v>6</v>
      </c>
      <c r="BN22" s="20">
        <v>7.5</v>
      </c>
      <c r="BO22" s="20">
        <v>9.1</v>
      </c>
      <c r="BP22" s="38">
        <f t="shared" si="13"/>
        <v>1.5999999999999996</v>
      </c>
      <c r="BQ22" s="20">
        <v>0.9</v>
      </c>
      <c r="BR22" s="20">
        <v>8</v>
      </c>
      <c r="BS22" s="38">
        <f t="shared" si="14"/>
        <v>7.1</v>
      </c>
      <c r="BT22" s="20">
        <v>4</v>
      </c>
      <c r="BU22" s="20">
        <v>15.2</v>
      </c>
      <c r="BV22" s="38">
        <f t="shared" si="15"/>
        <v>11.2</v>
      </c>
      <c r="BW22" s="20">
        <v>9.6999999999999993</v>
      </c>
      <c r="BX22" s="20">
        <v>17.2</v>
      </c>
      <c r="BY22" s="38">
        <f t="shared" si="16"/>
        <v>7.5</v>
      </c>
      <c r="BZ22" s="20">
        <v>10.3</v>
      </c>
      <c r="CA22" s="20">
        <v>13.5</v>
      </c>
      <c r="CB22" s="20">
        <f t="shared" si="17"/>
        <v>3.1999999999999993</v>
      </c>
      <c r="CC22" s="13">
        <v>12</v>
      </c>
      <c r="CD22" s="13" t="s">
        <v>107</v>
      </c>
      <c r="CE22" s="13" t="s">
        <v>107</v>
      </c>
      <c r="CF22" s="13" t="s">
        <v>100</v>
      </c>
      <c r="CG22" s="13" t="s">
        <v>100</v>
      </c>
    </row>
    <row r="23" spans="1:85" x14ac:dyDescent="0.2">
      <c r="A23" s="45">
        <v>19</v>
      </c>
      <c r="B23" t="s">
        <v>31</v>
      </c>
      <c r="C23">
        <v>35</v>
      </c>
      <c r="D23" t="s">
        <v>62</v>
      </c>
      <c r="E23" t="s">
        <v>42</v>
      </c>
      <c r="F23" s="13">
        <v>6</v>
      </c>
      <c r="G23" s="13">
        <v>2</v>
      </c>
      <c r="H23" s="13">
        <v>1</v>
      </c>
      <c r="I23" s="13">
        <v>3</v>
      </c>
      <c r="J23" s="13">
        <v>0</v>
      </c>
      <c r="K23" s="13">
        <v>0</v>
      </c>
      <c r="L23" s="13">
        <v>56</v>
      </c>
      <c r="M23" s="13">
        <v>10</v>
      </c>
      <c r="N23" s="13">
        <v>12</v>
      </c>
      <c r="O23" s="13">
        <v>9</v>
      </c>
      <c r="P23" s="13">
        <v>57</v>
      </c>
      <c r="Q23" s="29">
        <v>41509</v>
      </c>
      <c r="R23" s="13" t="s">
        <v>33</v>
      </c>
      <c r="S23" s="13" t="s">
        <v>23</v>
      </c>
      <c r="T23" s="13">
        <v>288</v>
      </c>
      <c r="U23" s="13">
        <v>50</v>
      </c>
      <c r="V23" s="13" t="s">
        <v>29</v>
      </c>
      <c r="W23" s="13">
        <v>12.6</v>
      </c>
      <c r="X23" s="13">
        <v>7.8</v>
      </c>
      <c r="Y23" s="39">
        <f t="shared" si="21"/>
        <v>10.199999999999999</v>
      </c>
      <c r="Z23" s="13">
        <v>16.899999999999999</v>
      </c>
      <c r="AA23" s="13">
        <v>11.2</v>
      </c>
      <c r="AB23" s="39">
        <f t="shared" si="22"/>
        <v>14.049999999999999</v>
      </c>
      <c r="AC23" s="13">
        <v>16.3</v>
      </c>
      <c r="AD23" s="13">
        <v>10.8</v>
      </c>
      <c r="AE23" s="39">
        <f t="shared" si="23"/>
        <v>13.55</v>
      </c>
      <c r="AF23" s="13">
        <v>15.1</v>
      </c>
      <c r="AG23" s="13">
        <v>10.4</v>
      </c>
      <c r="AH23" s="39">
        <f t="shared" si="0"/>
        <v>12.75</v>
      </c>
      <c r="AI23" s="13">
        <v>9.5</v>
      </c>
      <c r="AJ23" s="13">
        <v>4.5</v>
      </c>
      <c r="AK23" s="13">
        <v>5.5</v>
      </c>
      <c r="AL23" s="13">
        <v>6.8</v>
      </c>
      <c r="AM23" s="13">
        <f t="shared" si="1"/>
        <v>52.631578947368418</v>
      </c>
      <c r="AN23" s="13">
        <f t="shared" si="2"/>
        <v>28.421052631578945</v>
      </c>
      <c r="AO23" s="13">
        <f t="shared" si="3"/>
        <v>24.210526315789473</v>
      </c>
      <c r="AP23" s="13">
        <f t="shared" si="4"/>
        <v>24.210526315789473</v>
      </c>
      <c r="AQ23" s="13">
        <v>39.9</v>
      </c>
      <c r="AR23" s="13">
        <f t="shared" si="5"/>
        <v>0.23809523809523811</v>
      </c>
      <c r="AS23" s="13">
        <f t="shared" si="6"/>
        <v>23.80952380952381</v>
      </c>
      <c r="AT23" s="13">
        <f t="shared" si="7"/>
        <v>0.11278195488721805</v>
      </c>
      <c r="AU23" s="13">
        <f t="shared" si="8"/>
        <v>11.278195488721805</v>
      </c>
      <c r="AV23" s="13">
        <f t="shared" si="9"/>
        <v>0.13784461152882205</v>
      </c>
      <c r="AW23" s="13">
        <f t="shared" si="10"/>
        <v>0.17042606516290726</v>
      </c>
      <c r="AX23" s="13">
        <f t="shared" si="11"/>
        <v>17.042606516290725</v>
      </c>
      <c r="AY23" s="13">
        <v>6.3</v>
      </c>
      <c r="AZ23" s="13">
        <v>12.7</v>
      </c>
      <c r="BA23" s="13">
        <v>7.9</v>
      </c>
      <c r="BB23" s="13">
        <v>9.8000000000000007</v>
      </c>
      <c r="BC23" s="13">
        <v>12.1</v>
      </c>
      <c r="BD23" s="13">
        <v>9.3000000000000007</v>
      </c>
      <c r="BE23" s="13">
        <v>12</v>
      </c>
      <c r="BF23" s="13">
        <v>12.7</v>
      </c>
      <c r="BG23" s="13">
        <v>42.8</v>
      </c>
      <c r="BH23" s="13">
        <v>46.1</v>
      </c>
      <c r="BI23" s="13">
        <v>49.4</v>
      </c>
      <c r="BJ23" s="13">
        <v>55.6</v>
      </c>
      <c r="BK23" s="20">
        <v>-5.6</v>
      </c>
      <c r="BL23" s="20">
        <v>14.6</v>
      </c>
      <c r="BM23" s="38">
        <f t="shared" si="12"/>
        <v>20.2</v>
      </c>
      <c r="BN23" s="20">
        <v>2.2000000000000002</v>
      </c>
      <c r="BO23" s="20">
        <v>15.2</v>
      </c>
      <c r="BP23" s="38">
        <f t="shared" si="13"/>
        <v>13</v>
      </c>
      <c r="BQ23" s="20">
        <v>6.7</v>
      </c>
      <c r="BR23" s="20">
        <v>15.6</v>
      </c>
      <c r="BS23" s="38">
        <f t="shared" si="14"/>
        <v>8.8999999999999986</v>
      </c>
      <c r="BT23" s="20">
        <v>6.5</v>
      </c>
      <c r="BU23" s="20">
        <v>12.6</v>
      </c>
      <c r="BV23" s="38">
        <f t="shared" si="15"/>
        <v>6.1</v>
      </c>
      <c r="BW23" s="20">
        <v>8.1</v>
      </c>
      <c r="BX23" s="20">
        <v>11.7</v>
      </c>
      <c r="BY23" s="38">
        <f t="shared" si="16"/>
        <v>3.5999999999999996</v>
      </c>
      <c r="BZ23" s="20">
        <v>5.5</v>
      </c>
      <c r="CA23" s="20">
        <v>10.199999999999999</v>
      </c>
      <c r="CB23" s="20">
        <f t="shared" si="17"/>
        <v>4.6999999999999993</v>
      </c>
      <c r="CC23" s="13">
        <v>5</v>
      </c>
      <c r="CD23" s="13" t="s">
        <v>99</v>
      </c>
      <c r="CE23" s="13" t="s">
        <v>99</v>
      </c>
      <c r="CF23" s="13" t="s">
        <v>100</v>
      </c>
      <c r="CG23" s="13" t="s">
        <v>100</v>
      </c>
    </row>
    <row r="24" spans="1:85" x14ac:dyDescent="0.2">
      <c r="A24" s="71">
        <v>20</v>
      </c>
      <c r="B24" t="s">
        <v>21</v>
      </c>
      <c r="C24">
        <v>39</v>
      </c>
      <c r="D24" t="s">
        <v>79</v>
      </c>
      <c r="E24" t="s">
        <v>80</v>
      </c>
      <c r="F24" s="13">
        <v>5</v>
      </c>
      <c r="G24" s="13">
        <v>2</v>
      </c>
      <c r="H24" s="13">
        <v>0</v>
      </c>
      <c r="I24" s="13">
        <v>0</v>
      </c>
      <c r="J24" s="13">
        <v>0</v>
      </c>
      <c r="K24" s="13">
        <v>0</v>
      </c>
      <c r="L24" s="13">
        <v>48</v>
      </c>
      <c r="M24" s="13">
        <v>24</v>
      </c>
      <c r="N24" s="13">
        <v>12</v>
      </c>
      <c r="O24" s="13">
        <v>10</v>
      </c>
      <c r="P24" s="13">
        <v>56</v>
      </c>
      <c r="Q24" s="29">
        <v>41432</v>
      </c>
      <c r="R24" s="13" t="s">
        <v>33</v>
      </c>
      <c r="S24" s="13" t="s">
        <v>23</v>
      </c>
      <c r="T24" s="13">
        <v>160</v>
      </c>
      <c r="U24" s="13">
        <v>130</v>
      </c>
      <c r="V24" s="13" t="s">
        <v>29</v>
      </c>
      <c r="W24" s="13">
        <v>19.8</v>
      </c>
      <c r="X24" s="13">
        <v>8.1999999999999993</v>
      </c>
      <c r="Y24" s="39">
        <f t="shared" si="21"/>
        <v>14</v>
      </c>
      <c r="Z24" s="13">
        <v>13.7</v>
      </c>
      <c r="AA24" s="13">
        <v>9.8000000000000007</v>
      </c>
      <c r="AB24" s="39">
        <f t="shared" si="22"/>
        <v>11.75</v>
      </c>
      <c r="AC24" s="13">
        <v>13.2</v>
      </c>
      <c r="AD24" s="13">
        <v>9.3000000000000007</v>
      </c>
      <c r="AE24" s="39">
        <f t="shared" si="23"/>
        <v>11.25</v>
      </c>
      <c r="AF24" s="13">
        <v>12.6</v>
      </c>
      <c r="AG24" s="13">
        <v>8.8000000000000007</v>
      </c>
      <c r="AH24" s="39">
        <f t="shared" si="0"/>
        <v>10.7</v>
      </c>
      <c r="AI24" s="13">
        <v>10.199999999999999</v>
      </c>
      <c r="AJ24" s="13">
        <v>5.5</v>
      </c>
      <c r="AK24" s="13">
        <v>4.8</v>
      </c>
      <c r="AL24" s="13">
        <v>4.9000000000000004</v>
      </c>
      <c r="AM24" s="13">
        <f t="shared" si="1"/>
        <v>46.078431372549019</v>
      </c>
      <c r="AN24" s="13">
        <f t="shared" si="2"/>
        <v>51.960784313725483</v>
      </c>
      <c r="AO24" s="13">
        <f t="shared" si="3"/>
        <v>-5.8823529411764639</v>
      </c>
      <c r="AP24" s="13">
        <f t="shared" si="4"/>
        <v>5.8823529411764639</v>
      </c>
      <c r="AQ24" s="13">
        <v>41.6</v>
      </c>
      <c r="AR24" s="13">
        <f t="shared" si="5"/>
        <v>0.24519230769230765</v>
      </c>
      <c r="AS24" s="13">
        <f t="shared" si="6"/>
        <v>24.519230769230766</v>
      </c>
      <c r="AT24" s="13">
        <f t="shared" si="7"/>
        <v>0.13221153846153846</v>
      </c>
      <c r="AU24" s="13">
        <f t="shared" si="8"/>
        <v>13.221153846153847</v>
      </c>
      <c r="AV24" s="13">
        <f t="shared" si="9"/>
        <v>0.11538461538461538</v>
      </c>
      <c r="AW24" s="13">
        <f t="shared" si="10"/>
        <v>0.11778846153846154</v>
      </c>
      <c r="AX24" s="13">
        <f t="shared" si="11"/>
        <v>11.778846153846153</v>
      </c>
      <c r="AY24" s="13">
        <v>15.7</v>
      </c>
      <c r="AZ24" s="13">
        <v>9.1</v>
      </c>
      <c r="BA24" s="13">
        <v>9.9</v>
      </c>
      <c r="BB24" s="13">
        <v>10.3</v>
      </c>
      <c r="BC24" s="13">
        <v>11.1</v>
      </c>
      <c r="BD24" s="13">
        <v>12.1</v>
      </c>
      <c r="BE24" s="13">
        <v>13.2</v>
      </c>
      <c r="BF24" s="13">
        <v>13.5</v>
      </c>
      <c r="BG24" s="13">
        <v>71.099999999999994</v>
      </c>
      <c r="BH24" s="13">
        <v>62.3</v>
      </c>
      <c r="BI24" s="13">
        <v>63.7</v>
      </c>
      <c r="BJ24" s="13">
        <v>60.7</v>
      </c>
      <c r="BK24" s="20">
        <v>7.7</v>
      </c>
      <c r="BL24" s="20">
        <v>13</v>
      </c>
      <c r="BM24" s="38">
        <f t="shared" si="12"/>
        <v>5.3</v>
      </c>
      <c r="BN24" s="20">
        <v>8.9</v>
      </c>
      <c r="BO24" s="20">
        <v>10.7</v>
      </c>
      <c r="BP24" s="38">
        <f t="shared" si="13"/>
        <v>1.7999999999999989</v>
      </c>
      <c r="BQ24" s="20">
        <v>2.2999999999999998</v>
      </c>
      <c r="BR24" s="20">
        <v>18.5</v>
      </c>
      <c r="BS24" s="38">
        <f t="shared" si="14"/>
        <v>16.2</v>
      </c>
      <c r="BT24" s="20">
        <v>4.5</v>
      </c>
      <c r="BU24" s="20">
        <v>12.2</v>
      </c>
      <c r="BV24" s="38">
        <f t="shared" si="15"/>
        <v>7.6999999999999993</v>
      </c>
      <c r="BW24" s="20">
        <v>11.4</v>
      </c>
      <c r="BX24" s="20">
        <v>17.100000000000001</v>
      </c>
      <c r="BY24" s="38">
        <f t="shared" si="16"/>
        <v>5.7000000000000011</v>
      </c>
      <c r="BZ24" s="20">
        <v>5.3</v>
      </c>
      <c r="CA24" s="20">
        <v>19.600000000000001</v>
      </c>
      <c r="CB24" s="20">
        <f t="shared" si="17"/>
        <v>14.3</v>
      </c>
      <c r="CC24" s="13">
        <v>12</v>
      </c>
      <c r="CD24" s="13" t="s">
        <v>99</v>
      </c>
      <c r="CE24" s="13" t="s">
        <v>99</v>
      </c>
      <c r="CF24" s="34" t="s">
        <v>100</v>
      </c>
      <c r="CG24" s="34" t="s">
        <v>99</v>
      </c>
    </row>
    <row r="25" spans="1:85" x14ac:dyDescent="0.2">
      <c r="A25">
        <v>21</v>
      </c>
      <c r="B25" t="s">
        <v>21</v>
      </c>
      <c r="C25">
        <v>44</v>
      </c>
      <c r="D25" t="s">
        <v>62</v>
      </c>
      <c r="E25" t="s">
        <v>38</v>
      </c>
      <c r="F25" s="13">
        <v>6</v>
      </c>
      <c r="G25" s="13">
        <v>2</v>
      </c>
      <c r="H25" s="13">
        <v>1</v>
      </c>
      <c r="I25" s="13">
        <v>0</v>
      </c>
      <c r="J25" s="13">
        <v>0</v>
      </c>
      <c r="K25" s="13">
        <v>0</v>
      </c>
      <c r="L25" s="13">
        <v>56</v>
      </c>
      <c r="M25" s="13">
        <v>24</v>
      </c>
      <c r="N25" s="13">
        <v>14</v>
      </c>
      <c r="O25" s="13">
        <v>10</v>
      </c>
      <c r="P25" s="13">
        <v>52</v>
      </c>
      <c r="Q25" s="29">
        <v>41327</v>
      </c>
      <c r="R25" s="13" t="s">
        <v>24</v>
      </c>
      <c r="S25" s="13" t="s">
        <v>23</v>
      </c>
      <c r="T25" s="13">
        <v>249</v>
      </c>
      <c r="U25" s="13">
        <v>110</v>
      </c>
      <c r="V25" s="13" t="s">
        <v>29</v>
      </c>
      <c r="W25" s="13">
        <v>13.6</v>
      </c>
      <c r="X25" s="13">
        <v>8.5</v>
      </c>
      <c r="Y25" s="39">
        <f t="shared" si="21"/>
        <v>11.05</v>
      </c>
      <c r="Z25" s="13">
        <v>16.3</v>
      </c>
      <c r="AA25" s="13">
        <v>10.7</v>
      </c>
      <c r="AB25" s="39">
        <f t="shared" si="22"/>
        <v>13.5</v>
      </c>
      <c r="AC25" s="13">
        <v>15.8</v>
      </c>
      <c r="AD25" s="13">
        <v>9.6999999999999993</v>
      </c>
      <c r="AE25" s="39">
        <f t="shared" si="23"/>
        <v>12.75</v>
      </c>
      <c r="AF25" s="13">
        <v>15.5</v>
      </c>
      <c r="AG25" s="13">
        <v>9.3000000000000007</v>
      </c>
      <c r="AH25" s="39">
        <f t="shared" si="0"/>
        <v>12.4</v>
      </c>
      <c r="AI25" s="13">
        <v>8.6999999999999993</v>
      </c>
      <c r="AJ25" s="13">
        <v>4.5</v>
      </c>
      <c r="AK25" s="13">
        <v>4.5999999999999996</v>
      </c>
      <c r="AL25" s="13">
        <v>4.5</v>
      </c>
      <c r="AM25" s="13">
        <f t="shared" si="1"/>
        <v>48.275862068965516</v>
      </c>
      <c r="AN25" s="13">
        <f t="shared" si="2"/>
        <v>48.275862068965516</v>
      </c>
      <c r="AO25" s="13">
        <f t="shared" si="3"/>
        <v>0</v>
      </c>
      <c r="AP25" s="13">
        <f t="shared" si="4"/>
        <v>0</v>
      </c>
      <c r="AQ25" s="13">
        <v>38.6</v>
      </c>
      <c r="AR25" s="13">
        <f t="shared" si="5"/>
        <v>0.2253886010362694</v>
      </c>
      <c r="AS25" s="13">
        <f t="shared" si="6"/>
        <v>22.538860103626941</v>
      </c>
      <c r="AT25" s="13">
        <f t="shared" si="7"/>
        <v>0.11658031088082901</v>
      </c>
      <c r="AU25" s="13">
        <f t="shared" si="8"/>
        <v>11.658031088082902</v>
      </c>
      <c r="AV25" s="13">
        <f t="shared" si="9"/>
        <v>0.11917098445595854</v>
      </c>
      <c r="AW25" s="13">
        <f t="shared" si="10"/>
        <v>0.11658031088082901</v>
      </c>
      <c r="AX25" s="13">
        <f t="shared" si="11"/>
        <v>11.658031088082902</v>
      </c>
      <c r="AY25" s="13">
        <v>16.3</v>
      </c>
      <c r="AZ25" s="13">
        <v>10.3</v>
      </c>
      <c r="BA25" s="13">
        <v>5.9</v>
      </c>
      <c r="BB25" s="13">
        <v>6.5</v>
      </c>
      <c r="BC25" s="13">
        <v>13.4</v>
      </c>
      <c r="BD25" s="13">
        <v>7</v>
      </c>
      <c r="BE25" s="13">
        <v>9.6</v>
      </c>
      <c r="BF25" s="13">
        <v>9.6999999999999993</v>
      </c>
      <c r="BG25" s="13">
        <v>44.5</v>
      </c>
      <c r="BH25" s="13">
        <v>63.8</v>
      </c>
      <c r="BI25" s="13">
        <v>60.5</v>
      </c>
      <c r="BJ25" s="13">
        <v>59.4</v>
      </c>
      <c r="BK25" s="20">
        <v>-3.4</v>
      </c>
      <c r="BL25" s="20">
        <v>19.2</v>
      </c>
      <c r="BM25" s="38">
        <f t="shared" si="12"/>
        <v>22.599999999999998</v>
      </c>
      <c r="BN25" s="20">
        <v>0.9</v>
      </c>
      <c r="BO25" s="20">
        <v>13.7</v>
      </c>
      <c r="BP25" s="38">
        <f t="shared" si="13"/>
        <v>12.799999999999999</v>
      </c>
      <c r="BQ25" s="20">
        <v>-3.5</v>
      </c>
      <c r="BR25" s="20">
        <v>12.7</v>
      </c>
      <c r="BS25" s="38">
        <f t="shared" si="14"/>
        <v>16.2</v>
      </c>
      <c r="BT25" s="20">
        <v>-3.3</v>
      </c>
      <c r="BU25" s="20">
        <v>17.399999999999999</v>
      </c>
      <c r="BV25" s="38">
        <f t="shared" si="15"/>
        <v>20.7</v>
      </c>
      <c r="BW25" s="20">
        <v>6.9</v>
      </c>
      <c r="BX25" s="20">
        <v>13.6</v>
      </c>
      <c r="BY25" s="38">
        <f t="shared" si="16"/>
        <v>6.6999999999999993</v>
      </c>
      <c r="BZ25" s="20">
        <v>2.4</v>
      </c>
      <c r="CA25" s="20">
        <v>15.7</v>
      </c>
      <c r="CB25" s="20">
        <f t="shared" si="17"/>
        <v>13.299999999999999</v>
      </c>
      <c r="CC25" s="13">
        <v>7</v>
      </c>
      <c r="CD25" s="34" t="s">
        <v>99</v>
      </c>
      <c r="CE25" s="34" t="s">
        <v>108</v>
      </c>
      <c r="CF25" s="34" t="s">
        <v>100</v>
      </c>
      <c r="CG25" s="34" t="s">
        <v>99</v>
      </c>
    </row>
    <row r="26" spans="1:85" x14ac:dyDescent="0.2">
      <c r="A26" s="45">
        <v>22</v>
      </c>
      <c r="B26" t="s">
        <v>31</v>
      </c>
      <c r="C26">
        <v>22</v>
      </c>
      <c r="D26" t="s">
        <v>39</v>
      </c>
      <c r="E26" t="s">
        <v>113</v>
      </c>
      <c r="F26" s="13">
        <v>6</v>
      </c>
      <c r="G26" s="13">
        <v>2</v>
      </c>
      <c r="H26" s="13">
        <v>0</v>
      </c>
      <c r="I26" s="13">
        <v>0</v>
      </c>
      <c r="J26" s="13">
        <v>0</v>
      </c>
      <c r="K26" s="13">
        <v>0</v>
      </c>
      <c r="L26" s="13">
        <v>50</v>
      </c>
      <c r="M26" s="13">
        <v>25</v>
      </c>
      <c r="N26" s="13">
        <v>6</v>
      </c>
      <c r="O26" s="13">
        <v>10</v>
      </c>
      <c r="P26" s="13">
        <v>58</v>
      </c>
      <c r="Q26" s="29">
        <v>41633</v>
      </c>
      <c r="R26" s="13" t="s">
        <v>33</v>
      </c>
      <c r="S26" s="13" t="s">
        <v>23</v>
      </c>
      <c r="T26" s="13">
        <v>205</v>
      </c>
      <c r="U26" s="13">
        <v>70</v>
      </c>
      <c r="V26" s="13" t="s">
        <v>29</v>
      </c>
      <c r="W26" s="13">
        <v>20.6</v>
      </c>
      <c r="X26" s="13">
        <v>6.3</v>
      </c>
      <c r="Y26" s="39">
        <f t="shared" si="21"/>
        <v>13.450000000000001</v>
      </c>
      <c r="Z26" s="13">
        <v>21.7</v>
      </c>
      <c r="AA26" s="13">
        <v>10.3</v>
      </c>
      <c r="AB26" s="39">
        <f t="shared" si="22"/>
        <v>16</v>
      </c>
      <c r="AC26" s="13">
        <v>20.100000000000001</v>
      </c>
      <c r="AD26" s="13">
        <v>9.5</v>
      </c>
      <c r="AE26" s="39">
        <f t="shared" si="23"/>
        <v>14.8</v>
      </c>
      <c r="AF26" s="13">
        <v>21.6</v>
      </c>
      <c r="AG26" s="13">
        <v>12.7</v>
      </c>
      <c r="AH26" s="39">
        <f t="shared" si="0"/>
        <v>17.149999999999999</v>
      </c>
      <c r="AI26" s="13">
        <v>4.2</v>
      </c>
      <c r="AJ26" s="13">
        <v>0</v>
      </c>
      <c r="AK26" s="13">
        <v>0</v>
      </c>
      <c r="AL26" s="13">
        <v>0</v>
      </c>
      <c r="AM26" s="13">
        <f t="shared" si="1"/>
        <v>100</v>
      </c>
      <c r="AN26" s="13">
        <f t="shared" si="2"/>
        <v>100</v>
      </c>
      <c r="AO26" s="13">
        <f t="shared" si="3"/>
        <v>0</v>
      </c>
      <c r="AP26" s="13">
        <f t="shared" si="4"/>
        <v>0</v>
      </c>
      <c r="AQ26" s="13">
        <v>38.9</v>
      </c>
      <c r="AR26" s="13">
        <f t="shared" si="5"/>
        <v>0.10796915167095117</v>
      </c>
      <c r="AS26" s="13">
        <f t="shared" si="6"/>
        <v>10.796915167095117</v>
      </c>
      <c r="AT26" s="13">
        <f t="shared" si="7"/>
        <v>0</v>
      </c>
      <c r="AU26" s="13">
        <f t="shared" si="8"/>
        <v>0</v>
      </c>
      <c r="AV26" s="13">
        <f t="shared" si="9"/>
        <v>0</v>
      </c>
      <c r="AW26" s="13">
        <f t="shared" si="10"/>
        <v>0</v>
      </c>
      <c r="AX26" s="13">
        <f t="shared" si="11"/>
        <v>0</v>
      </c>
      <c r="AY26" s="13">
        <v>23.9</v>
      </c>
      <c r="AZ26" s="13">
        <v>16</v>
      </c>
      <c r="BA26" s="13">
        <v>14.3</v>
      </c>
      <c r="BB26" s="13">
        <v>10</v>
      </c>
      <c r="BC26" s="13">
        <v>13.4</v>
      </c>
      <c r="BD26" s="13">
        <v>9.1</v>
      </c>
      <c r="BE26" s="13">
        <v>9.1999999999999993</v>
      </c>
      <c r="BF26" s="13">
        <v>10.6</v>
      </c>
      <c r="BG26" s="13">
        <v>44.9</v>
      </c>
      <c r="BH26" s="13">
        <v>32.5</v>
      </c>
      <c r="BI26" s="13">
        <v>36.9</v>
      </c>
      <c r="BJ26" s="13">
        <v>31.7</v>
      </c>
      <c r="BK26" s="20">
        <v>20.3</v>
      </c>
      <c r="BL26" s="20">
        <v>23</v>
      </c>
      <c r="BM26" s="38">
        <f t="shared" si="12"/>
        <v>2.6999999999999993</v>
      </c>
      <c r="BN26" s="20">
        <v>8.1999999999999993</v>
      </c>
      <c r="BO26" s="20">
        <v>14.8</v>
      </c>
      <c r="BP26" s="38">
        <f t="shared" si="13"/>
        <v>6.6000000000000014</v>
      </c>
      <c r="BQ26" s="20">
        <v>12.1</v>
      </c>
      <c r="BR26" s="20">
        <v>15.5</v>
      </c>
      <c r="BS26" s="38">
        <f t="shared" si="14"/>
        <v>3.4000000000000004</v>
      </c>
      <c r="BT26" s="20">
        <v>6</v>
      </c>
      <c r="BU26" s="20">
        <v>11.4</v>
      </c>
      <c r="BV26" s="38">
        <f t="shared" si="15"/>
        <v>5.4</v>
      </c>
      <c r="BW26" s="20">
        <v>-6</v>
      </c>
      <c r="BX26" s="20">
        <v>8.9</v>
      </c>
      <c r="BY26" s="38">
        <f t="shared" si="16"/>
        <v>14.9</v>
      </c>
      <c r="BZ26" s="20">
        <v>5.5</v>
      </c>
      <c r="CA26" s="20">
        <v>10</v>
      </c>
      <c r="CB26" s="20">
        <f t="shared" si="17"/>
        <v>4.5</v>
      </c>
      <c r="CC26" s="13">
        <v>12</v>
      </c>
      <c r="CD26" s="13" t="s">
        <v>100</v>
      </c>
      <c r="CE26" s="13" t="s">
        <v>100</v>
      </c>
      <c r="CF26" s="13" t="s">
        <v>100</v>
      </c>
      <c r="CG26" s="13" t="s">
        <v>100</v>
      </c>
    </row>
    <row r="27" spans="1:85" x14ac:dyDescent="0.2">
      <c r="A27" s="71">
        <v>23</v>
      </c>
      <c r="B27" t="s">
        <v>31</v>
      </c>
      <c r="C27">
        <v>23</v>
      </c>
      <c r="E27" t="s">
        <v>42</v>
      </c>
      <c r="F27" s="13">
        <v>6</v>
      </c>
      <c r="G27" s="13">
        <v>2</v>
      </c>
      <c r="H27" s="13">
        <v>0</v>
      </c>
      <c r="I27" s="13">
        <v>0</v>
      </c>
      <c r="J27" s="13">
        <v>0</v>
      </c>
      <c r="K27" s="13">
        <v>0</v>
      </c>
      <c r="L27" s="13">
        <v>48</v>
      </c>
      <c r="M27" s="13">
        <v>25</v>
      </c>
      <c r="N27" s="13">
        <v>12</v>
      </c>
      <c r="O27" s="13">
        <v>10</v>
      </c>
      <c r="P27" s="13">
        <v>57</v>
      </c>
      <c r="Q27" s="29">
        <v>41414</v>
      </c>
      <c r="R27" s="13" t="s">
        <v>33</v>
      </c>
      <c r="S27" s="13" t="s">
        <v>23</v>
      </c>
      <c r="T27" s="13">
        <v>157</v>
      </c>
      <c r="U27" s="13">
        <v>50</v>
      </c>
      <c r="V27" s="13" t="s">
        <v>29</v>
      </c>
      <c r="W27" s="13">
        <v>16.7</v>
      </c>
      <c r="X27" s="13">
        <v>9.8000000000000007</v>
      </c>
      <c r="Y27" s="39">
        <f t="shared" si="21"/>
        <v>13.25</v>
      </c>
      <c r="Z27" s="13">
        <v>18.3</v>
      </c>
      <c r="AA27" s="13">
        <v>11.6</v>
      </c>
      <c r="AB27" s="39">
        <f t="shared" si="22"/>
        <v>14.95</v>
      </c>
      <c r="AC27" s="13">
        <v>17.3</v>
      </c>
      <c r="AD27" s="13">
        <v>10.7</v>
      </c>
      <c r="AE27" s="39">
        <f t="shared" si="23"/>
        <v>14</v>
      </c>
      <c r="AF27" s="13">
        <v>16.899999999999999</v>
      </c>
      <c r="AG27" s="13">
        <v>10.3</v>
      </c>
      <c r="AH27" s="39">
        <f t="shared" si="0"/>
        <v>13.6</v>
      </c>
      <c r="AI27" s="13">
        <v>10.1</v>
      </c>
      <c r="AJ27" s="13">
        <v>4.8</v>
      </c>
      <c r="AK27" s="13">
        <v>3.5</v>
      </c>
      <c r="AL27" s="13">
        <v>3.8</v>
      </c>
      <c r="AM27" s="13">
        <f t="shared" si="1"/>
        <v>52.475247524752476</v>
      </c>
      <c r="AN27" s="13">
        <f t="shared" si="2"/>
        <v>62.376237623762378</v>
      </c>
      <c r="AO27" s="13">
        <f t="shared" si="3"/>
        <v>-9.9009900990099027</v>
      </c>
      <c r="AP27" s="13">
        <f t="shared" si="4"/>
        <v>9.9009900990099027</v>
      </c>
      <c r="AQ27" s="13">
        <v>39.6</v>
      </c>
      <c r="AR27" s="13">
        <f t="shared" si="5"/>
        <v>0.25505050505050503</v>
      </c>
      <c r="AS27" s="13">
        <f t="shared" si="6"/>
        <v>25.505050505050502</v>
      </c>
      <c r="AT27" s="13">
        <f t="shared" si="7"/>
        <v>0.1212121212121212</v>
      </c>
      <c r="AU27" s="13">
        <f t="shared" si="8"/>
        <v>12.121212121212119</v>
      </c>
      <c r="AV27" s="13">
        <f t="shared" si="9"/>
        <v>8.8383838383838384E-2</v>
      </c>
      <c r="AW27" s="13">
        <f t="shared" si="10"/>
        <v>9.5959595959595953E-2</v>
      </c>
      <c r="AX27" s="13">
        <f t="shared" si="11"/>
        <v>9.5959595959595951</v>
      </c>
      <c r="AY27" s="13">
        <v>11.7</v>
      </c>
      <c r="AZ27" s="13">
        <v>11.2</v>
      </c>
      <c r="BA27" s="13">
        <v>8.5</v>
      </c>
      <c r="BB27" s="13">
        <v>8.8000000000000007</v>
      </c>
      <c r="BC27" s="13">
        <v>16.8</v>
      </c>
      <c r="BD27" s="13">
        <v>13.1</v>
      </c>
      <c r="BE27" s="13">
        <v>13.4</v>
      </c>
      <c r="BF27" s="13">
        <v>13.9</v>
      </c>
      <c r="BG27" s="13">
        <v>67.400000000000006</v>
      </c>
      <c r="BH27" s="13">
        <v>61.8</v>
      </c>
      <c r="BI27" s="13">
        <v>53.3</v>
      </c>
      <c r="BJ27" s="13">
        <v>55.8</v>
      </c>
      <c r="BK27" s="20">
        <v>-5.2</v>
      </c>
      <c r="BL27" s="20">
        <v>12.7</v>
      </c>
      <c r="BM27" s="38">
        <f t="shared" si="12"/>
        <v>17.899999999999999</v>
      </c>
      <c r="BN27" s="20">
        <v>5.3</v>
      </c>
      <c r="BO27" s="20">
        <v>7</v>
      </c>
      <c r="BP27" s="38">
        <f t="shared" si="13"/>
        <v>1.7000000000000002</v>
      </c>
      <c r="BQ27" s="20">
        <v>-0.2</v>
      </c>
      <c r="BR27" s="20">
        <v>14.6</v>
      </c>
      <c r="BS27" s="38">
        <f t="shared" si="14"/>
        <v>14.799999999999999</v>
      </c>
      <c r="BT27" s="20">
        <v>-4.0999999999999996</v>
      </c>
      <c r="BU27" s="20">
        <v>21.8</v>
      </c>
      <c r="BV27" s="38">
        <f t="shared" si="15"/>
        <v>25.9</v>
      </c>
      <c r="BW27" s="20">
        <v>2</v>
      </c>
      <c r="BX27" s="20">
        <v>17.100000000000001</v>
      </c>
      <c r="BY27" s="38">
        <f t="shared" si="16"/>
        <v>15.100000000000001</v>
      </c>
      <c r="BZ27" s="20">
        <v>4.2</v>
      </c>
      <c r="CA27" s="20">
        <v>17.5</v>
      </c>
      <c r="CB27" s="20">
        <f t="shared" si="17"/>
        <v>13.3</v>
      </c>
      <c r="CC27" s="13">
        <v>6</v>
      </c>
      <c r="CD27" s="31" t="s">
        <v>107</v>
      </c>
      <c r="CE27" s="31" t="s">
        <v>100</v>
      </c>
      <c r="CF27" s="13" t="s">
        <v>100</v>
      </c>
      <c r="CG27" s="13" t="s">
        <v>100</v>
      </c>
    </row>
    <row r="28" spans="1:85" s="45" customFormat="1" ht="18.75" x14ac:dyDescent="0.2">
      <c r="A28">
        <v>24</v>
      </c>
      <c r="B28" s="45" t="s">
        <v>21</v>
      </c>
      <c r="C28" s="45">
        <v>37</v>
      </c>
      <c r="D28" s="45" t="s">
        <v>136</v>
      </c>
      <c r="E28" s="50" t="s">
        <v>256</v>
      </c>
      <c r="F28" s="51">
        <v>6</v>
      </c>
      <c r="G28" s="51">
        <v>3</v>
      </c>
      <c r="H28" s="51">
        <v>2</v>
      </c>
      <c r="I28" s="51">
        <v>0</v>
      </c>
      <c r="J28" s="51">
        <v>0</v>
      </c>
      <c r="K28" s="51">
        <v>0</v>
      </c>
      <c r="L28" s="51">
        <v>42</v>
      </c>
      <c r="M28" s="51">
        <v>26.7</v>
      </c>
      <c r="N28" s="51">
        <v>6</v>
      </c>
      <c r="O28" s="51">
        <v>9</v>
      </c>
      <c r="P28" s="51">
        <v>55</v>
      </c>
      <c r="Q28" s="52">
        <v>41359</v>
      </c>
      <c r="R28" s="51" t="s">
        <v>24</v>
      </c>
      <c r="S28" s="51" t="s">
        <v>23</v>
      </c>
      <c r="T28" s="53">
        <v>262</v>
      </c>
      <c r="U28" s="51">
        <v>70</v>
      </c>
      <c r="V28" s="51" t="s">
        <v>29</v>
      </c>
      <c r="W28" s="51">
        <v>13.2</v>
      </c>
      <c r="X28" s="51">
        <v>8.6</v>
      </c>
      <c r="Y28" s="54">
        <f t="shared" ref="Y28:Y72" si="24">(W28+X28)/2</f>
        <v>10.899999999999999</v>
      </c>
      <c r="Z28" s="51">
        <v>16.7</v>
      </c>
      <c r="AA28" s="51">
        <v>10.199999999999999</v>
      </c>
      <c r="AB28" s="54">
        <f t="shared" ref="AB28:AB72" si="25">(Z28+AA28)/2</f>
        <v>13.45</v>
      </c>
      <c r="AC28" s="51">
        <v>16.3</v>
      </c>
      <c r="AD28" s="51">
        <v>9.8000000000000007</v>
      </c>
      <c r="AE28" s="54">
        <f t="shared" ref="AE28:AE72" si="26">(AC28+AD28)/2</f>
        <v>13.05</v>
      </c>
      <c r="AF28" s="51">
        <v>15.6</v>
      </c>
      <c r="AG28" s="51">
        <v>9.6</v>
      </c>
      <c r="AH28" s="54">
        <f t="shared" ref="AH28:AH72" si="27">(AF28+AG28)/2</f>
        <v>12.6</v>
      </c>
      <c r="AI28" s="51">
        <v>8.9</v>
      </c>
      <c r="AJ28" s="51">
        <v>5.3</v>
      </c>
      <c r="AK28" s="51">
        <v>4.5</v>
      </c>
      <c r="AL28" s="51">
        <v>4.3</v>
      </c>
      <c r="AM28" s="51">
        <f t="shared" ref="AM28:AM72" si="28">(AI28-AJ28)/AI28*100</f>
        <v>40.449438202247194</v>
      </c>
      <c r="AN28" s="51">
        <f t="shared" ref="AN28:AN72" si="29">(AI28-AL28)/AI28*100</f>
        <v>51.68539325842697</v>
      </c>
      <c r="AO28" s="51">
        <f t="shared" ref="AO28:AO72" si="30">AM28-AN28</f>
        <v>-11.235955056179776</v>
      </c>
      <c r="AP28" s="51">
        <f t="shared" si="4"/>
        <v>11.235955056179776</v>
      </c>
      <c r="AQ28" s="51">
        <v>39.799999999999997</v>
      </c>
      <c r="AR28" s="51">
        <f t="shared" ref="AR28:AR72" si="31">AI28/AQ28</f>
        <v>0.22361809045226133</v>
      </c>
      <c r="AS28" s="51">
        <f t="shared" ref="AS28:AS72" si="32">AR28*100</f>
        <v>22.361809045226131</v>
      </c>
      <c r="AT28" s="51">
        <f t="shared" ref="AT28:AT72" si="33">AJ28/AQ28</f>
        <v>0.13316582914572864</v>
      </c>
      <c r="AU28" s="51">
        <f t="shared" ref="AU28:AU72" si="34">AT28*100</f>
        <v>13.316582914572864</v>
      </c>
      <c r="AV28" s="51">
        <f t="shared" ref="AV28:AV72" si="35">AK28/AQ28</f>
        <v>0.11306532663316583</v>
      </c>
      <c r="AW28" s="51">
        <f t="shared" ref="AW28:AW72" si="36">AL28/AQ28</f>
        <v>0.10804020100502514</v>
      </c>
      <c r="AX28" s="51">
        <f t="shared" ref="AX28:AX72" si="37">AW28*100</f>
        <v>10.804020100502514</v>
      </c>
      <c r="AY28" s="51">
        <v>7.3</v>
      </c>
      <c r="AZ28" s="51">
        <v>5.7</v>
      </c>
      <c r="BA28" s="51">
        <v>6.5</v>
      </c>
      <c r="BB28" s="51">
        <v>7.5</v>
      </c>
      <c r="BC28" s="51">
        <v>9.6999999999999993</v>
      </c>
      <c r="BD28" s="51">
        <v>8.6</v>
      </c>
      <c r="BE28" s="51">
        <v>7.9</v>
      </c>
      <c r="BF28" s="51">
        <v>8.5</v>
      </c>
      <c r="BG28" s="51">
        <v>54.5</v>
      </c>
      <c r="BH28" s="51">
        <v>43.8</v>
      </c>
      <c r="BI28" s="51">
        <v>48.5</v>
      </c>
      <c r="BJ28" s="51">
        <v>47.6</v>
      </c>
      <c r="BK28" s="55">
        <v>-14.7</v>
      </c>
      <c r="BL28" s="55">
        <v>5.8</v>
      </c>
      <c r="BM28" s="56">
        <f t="shared" ref="BM28:BM72" si="38">BL28-BK28</f>
        <v>20.5</v>
      </c>
      <c r="BN28" s="55">
        <v>3.2</v>
      </c>
      <c r="BO28" s="55">
        <v>6.5</v>
      </c>
      <c r="BP28" s="56">
        <f t="shared" ref="BP28:BP72" si="39">BO28-BN28</f>
        <v>3.3</v>
      </c>
      <c r="BQ28" s="55">
        <v>-3.1</v>
      </c>
      <c r="BR28" s="55">
        <v>8.5</v>
      </c>
      <c r="BS28" s="56">
        <f t="shared" ref="BS28:BS72" si="40">BR28-BQ28</f>
        <v>11.6</v>
      </c>
      <c r="BT28" s="55">
        <v>-0.8</v>
      </c>
      <c r="BU28" s="55">
        <v>11.6</v>
      </c>
      <c r="BV28" s="56">
        <f t="shared" ref="BV28:BV72" si="41">BU28-BT28</f>
        <v>12.4</v>
      </c>
      <c r="BW28" s="55">
        <v>2.5</v>
      </c>
      <c r="BX28" s="55">
        <v>10.8</v>
      </c>
      <c r="BY28" s="56">
        <f t="shared" ref="BY28:BY72" si="42">BX28-BW28</f>
        <v>8.3000000000000007</v>
      </c>
      <c r="BZ28" s="55">
        <v>1.2</v>
      </c>
      <c r="CA28" s="55">
        <v>12.9</v>
      </c>
      <c r="CB28" s="55">
        <f t="shared" ref="CB28:CB72" si="43">CA28-BZ28</f>
        <v>11.700000000000001</v>
      </c>
      <c r="CC28" s="51">
        <v>13</v>
      </c>
      <c r="CD28" s="57" t="s">
        <v>99</v>
      </c>
      <c r="CE28" s="57" t="s">
        <v>108</v>
      </c>
      <c r="CF28" s="51" t="s">
        <v>100</v>
      </c>
      <c r="CG28" s="51" t="s">
        <v>100</v>
      </c>
    </row>
    <row r="29" spans="1:85" s="45" customFormat="1" x14ac:dyDescent="0.2">
      <c r="A29" s="45">
        <v>25</v>
      </c>
      <c r="B29" s="45" t="s">
        <v>31</v>
      </c>
      <c r="C29" s="45">
        <v>19</v>
      </c>
      <c r="D29" s="45" t="s">
        <v>39</v>
      </c>
      <c r="E29" s="45" t="s">
        <v>117</v>
      </c>
      <c r="F29" s="59">
        <v>7</v>
      </c>
      <c r="G29" s="59">
        <v>2</v>
      </c>
      <c r="H29" s="59">
        <v>0</v>
      </c>
      <c r="I29" s="59">
        <v>0</v>
      </c>
      <c r="J29" s="59">
        <v>0</v>
      </c>
      <c r="K29" s="59">
        <v>0</v>
      </c>
      <c r="L29" s="59">
        <v>50</v>
      </c>
      <c r="M29" s="59">
        <v>16.7</v>
      </c>
      <c r="N29" s="59">
        <v>6</v>
      </c>
      <c r="O29" s="59">
        <v>9</v>
      </c>
      <c r="P29" s="59">
        <v>76</v>
      </c>
      <c r="Q29" s="60">
        <v>41704</v>
      </c>
      <c r="R29" s="59" t="s">
        <v>24</v>
      </c>
      <c r="S29" s="59" t="s">
        <v>23</v>
      </c>
      <c r="T29" s="59">
        <v>120</v>
      </c>
      <c r="U29" s="59">
        <v>60</v>
      </c>
      <c r="V29" s="59" t="s">
        <v>40</v>
      </c>
      <c r="W29" s="59">
        <v>21.5</v>
      </c>
      <c r="X29" s="59">
        <v>9.3000000000000007</v>
      </c>
      <c r="Y29" s="61">
        <f>(W29+X29)/2</f>
        <v>15.4</v>
      </c>
      <c r="Z29" s="59">
        <v>19.5</v>
      </c>
      <c r="AA29" s="59">
        <v>11.3</v>
      </c>
      <c r="AB29" s="61">
        <f>(Z29+AA29)/2</f>
        <v>15.4</v>
      </c>
      <c r="AC29" s="59">
        <v>18.2</v>
      </c>
      <c r="AD29" s="59">
        <v>8.1999999999999993</v>
      </c>
      <c r="AE29" s="61">
        <f>(AC29+AD29)/2</f>
        <v>13.2</v>
      </c>
      <c r="AF29" s="59">
        <v>17.600000000000001</v>
      </c>
      <c r="AG29" s="59">
        <v>8.5</v>
      </c>
      <c r="AH29" s="61">
        <f>(AF29+AG29)/2</f>
        <v>13.05</v>
      </c>
      <c r="AI29" s="59">
        <v>5</v>
      </c>
      <c r="AJ29" s="59">
        <v>0</v>
      </c>
      <c r="AK29" s="59">
        <v>0</v>
      </c>
      <c r="AL29" s="59">
        <v>0</v>
      </c>
      <c r="AM29" s="59">
        <f>(AI29-AJ29)/AI29*100</f>
        <v>100</v>
      </c>
      <c r="AN29" s="59">
        <f>(AI29-AL29)/AI29*100</f>
        <v>100</v>
      </c>
      <c r="AO29" s="59">
        <f>AM29-AN29</f>
        <v>0</v>
      </c>
      <c r="AP29" s="59">
        <f t="shared" si="4"/>
        <v>0</v>
      </c>
      <c r="AQ29" s="59">
        <v>42.5</v>
      </c>
      <c r="AR29" s="59">
        <f>AI29/AQ29</f>
        <v>0.11764705882352941</v>
      </c>
      <c r="AS29" s="59">
        <f>AR29*100</f>
        <v>11.76470588235294</v>
      </c>
      <c r="AT29" s="59">
        <f>AJ29/AQ29</f>
        <v>0</v>
      </c>
      <c r="AU29" s="59">
        <f>AT29*100</f>
        <v>0</v>
      </c>
      <c r="AV29" s="59">
        <f>AK29/AQ29</f>
        <v>0</v>
      </c>
      <c r="AW29" s="59">
        <f>AL29/AQ29</f>
        <v>0</v>
      </c>
      <c r="AX29" s="59">
        <f>AW29*100</f>
        <v>0</v>
      </c>
      <c r="AY29" s="59">
        <v>13.1</v>
      </c>
      <c r="AZ29" s="59">
        <v>8.4</v>
      </c>
      <c r="BA29" s="59">
        <v>16.600000000000001</v>
      </c>
      <c r="BB29" s="59">
        <v>15.6</v>
      </c>
      <c r="BC29" s="59">
        <v>9.6999999999999993</v>
      </c>
      <c r="BD29" s="59">
        <v>5.3</v>
      </c>
      <c r="BE29" s="59">
        <v>14.3</v>
      </c>
      <c r="BF29" s="59">
        <v>13.2</v>
      </c>
      <c r="BG29" s="59">
        <v>32</v>
      </c>
      <c r="BH29" s="59">
        <v>19.600000000000001</v>
      </c>
      <c r="BI29" s="59">
        <v>38.4</v>
      </c>
      <c r="BJ29" s="59">
        <v>44</v>
      </c>
      <c r="BK29" s="62">
        <v>-9.6</v>
      </c>
      <c r="BL29" s="62">
        <v>10.7</v>
      </c>
      <c r="BM29" s="63">
        <f>BL29-BK29</f>
        <v>20.299999999999997</v>
      </c>
      <c r="BN29" s="62">
        <v>7.7</v>
      </c>
      <c r="BO29" s="62">
        <v>17.5</v>
      </c>
      <c r="BP29" s="63">
        <f>BO29-BN29</f>
        <v>9.8000000000000007</v>
      </c>
      <c r="BQ29" s="62">
        <v>9.4</v>
      </c>
      <c r="BR29" s="62">
        <v>14.5</v>
      </c>
      <c r="BS29" s="63">
        <f>BR29-BQ29</f>
        <v>5.0999999999999996</v>
      </c>
      <c r="BT29" s="62">
        <v>-2.5</v>
      </c>
      <c r="BU29" s="62">
        <v>9.4</v>
      </c>
      <c r="BV29" s="63">
        <f>BU29-BT29</f>
        <v>11.9</v>
      </c>
      <c r="BW29" s="62">
        <v>10.5</v>
      </c>
      <c r="BX29" s="62">
        <v>13.8</v>
      </c>
      <c r="BY29" s="63">
        <f>BX29-BW29</f>
        <v>3.3000000000000007</v>
      </c>
      <c r="BZ29" s="62">
        <v>10.1</v>
      </c>
      <c r="CA29" s="62">
        <v>14.6</v>
      </c>
      <c r="CB29" s="62">
        <f>CA29-BZ29</f>
        <v>4.5</v>
      </c>
      <c r="CC29" s="59">
        <v>6</v>
      </c>
      <c r="CD29" s="59" t="s">
        <v>100</v>
      </c>
      <c r="CE29" s="59" t="s">
        <v>100</v>
      </c>
      <c r="CF29" s="59" t="s">
        <v>107</v>
      </c>
      <c r="CG29" s="59" t="s">
        <v>107</v>
      </c>
    </row>
    <row r="30" spans="1:85" s="45" customFormat="1" x14ac:dyDescent="0.2">
      <c r="A30" s="71">
        <v>26</v>
      </c>
      <c r="B30" s="45" t="s">
        <v>31</v>
      </c>
      <c r="C30" s="45">
        <v>22</v>
      </c>
      <c r="D30" s="45" t="s">
        <v>29</v>
      </c>
      <c r="E30" s="45" t="s">
        <v>125</v>
      </c>
      <c r="F30" s="59">
        <v>6</v>
      </c>
      <c r="G30" s="59">
        <v>2</v>
      </c>
      <c r="H30" s="59">
        <v>0</v>
      </c>
      <c r="I30" s="59">
        <v>0</v>
      </c>
      <c r="J30" s="59">
        <v>0</v>
      </c>
      <c r="K30" s="59">
        <v>0</v>
      </c>
      <c r="L30" s="59">
        <v>48</v>
      </c>
      <c r="M30" s="59">
        <v>11.4</v>
      </c>
      <c r="N30" s="59">
        <v>6</v>
      </c>
      <c r="O30" s="59">
        <v>10</v>
      </c>
      <c r="P30" s="59">
        <v>60</v>
      </c>
      <c r="Q30" s="60">
        <v>41786</v>
      </c>
      <c r="R30" s="59" t="s">
        <v>33</v>
      </c>
      <c r="S30" s="59" t="s">
        <v>23</v>
      </c>
      <c r="T30" s="59">
        <v>155</v>
      </c>
      <c r="U30" s="59">
        <v>75</v>
      </c>
      <c r="V30" s="59" t="s">
        <v>29</v>
      </c>
      <c r="W30" s="59">
        <v>13.4</v>
      </c>
      <c r="X30" s="59">
        <v>8.6</v>
      </c>
      <c r="Y30" s="61">
        <f>(W30+X30)/2</f>
        <v>11</v>
      </c>
      <c r="Z30" s="59">
        <v>15.3</v>
      </c>
      <c r="AA30" s="59">
        <v>10.3</v>
      </c>
      <c r="AB30" s="61">
        <f>(Z30+AA30)/2</f>
        <v>12.8</v>
      </c>
      <c r="AC30" s="59">
        <v>13.9</v>
      </c>
      <c r="AD30" s="59">
        <v>9.8000000000000007</v>
      </c>
      <c r="AE30" s="61">
        <f>(AC30+AD30)/2</f>
        <v>11.850000000000001</v>
      </c>
      <c r="AF30" s="59">
        <v>13.2</v>
      </c>
      <c r="AG30" s="59">
        <v>9.3000000000000007</v>
      </c>
      <c r="AH30" s="61">
        <f>(AF30+AG30)/2</f>
        <v>11.25</v>
      </c>
      <c r="AI30" s="59">
        <v>9.8000000000000007</v>
      </c>
      <c r="AJ30" s="59">
        <v>5.2</v>
      </c>
      <c r="AK30" s="59">
        <v>7.6</v>
      </c>
      <c r="AL30" s="59">
        <v>7.8</v>
      </c>
      <c r="AM30" s="59">
        <f>(AI30-AJ30)/AI30*100</f>
        <v>46.938775510204081</v>
      </c>
      <c r="AN30" s="59">
        <f>(AI30-AL30)/AI30*100</f>
        <v>20.408163265306133</v>
      </c>
      <c r="AO30" s="59">
        <f>AM30-AN30</f>
        <v>26.530612244897949</v>
      </c>
      <c r="AP30" s="59">
        <f t="shared" si="4"/>
        <v>26.530612244897949</v>
      </c>
      <c r="AQ30" s="59">
        <v>48.1</v>
      </c>
      <c r="AR30" s="59">
        <f>AI30/AQ30</f>
        <v>0.20374220374220375</v>
      </c>
      <c r="AS30" s="59">
        <f>AR30*100</f>
        <v>20.374220374220375</v>
      </c>
      <c r="AT30" s="59">
        <f>AJ30/AQ30</f>
        <v>0.10810810810810811</v>
      </c>
      <c r="AU30" s="59">
        <f>AT30*100</f>
        <v>10.810810810810811</v>
      </c>
      <c r="AV30" s="59">
        <f>AK30/AQ30</f>
        <v>0.15800415800415799</v>
      </c>
      <c r="AW30" s="59">
        <f>AL30/AQ30</f>
        <v>0.16216216216216214</v>
      </c>
      <c r="AX30" s="59">
        <f>AW30*100</f>
        <v>16.216216216216214</v>
      </c>
      <c r="AY30" s="59">
        <v>2.4</v>
      </c>
      <c r="AZ30" s="59">
        <v>4.9000000000000004</v>
      </c>
      <c r="BA30" s="59">
        <v>1.7</v>
      </c>
      <c r="BB30" s="59">
        <v>4.5</v>
      </c>
      <c r="BC30" s="59">
        <v>14.5</v>
      </c>
      <c r="BD30" s="59">
        <v>9.8000000000000007</v>
      </c>
      <c r="BE30" s="59">
        <v>13.8</v>
      </c>
      <c r="BF30" s="59">
        <v>13.2</v>
      </c>
      <c r="BG30" s="59">
        <v>51.9</v>
      </c>
      <c r="BH30" s="59">
        <v>48.2</v>
      </c>
      <c r="BI30" s="59">
        <v>59.6</v>
      </c>
      <c r="BJ30" s="59">
        <v>55.8</v>
      </c>
      <c r="BK30" s="62">
        <v>-3.6</v>
      </c>
      <c r="BL30" s="62">
        <v>16.100000000000001</v>
      </c>
      <c r="BM30" s="63">
        <f>BL30-BK30</f>
        <v>19.700000000000003</v>
      </c>
      <c r="BN30" s="62">
        <v>1.3</v>
      </c>
      <c r="BO30" s="62">
        <v>6.3</v>
      </c>
      <c r="BP30" s="63">
        <f>BO30-BN30</f>
        <v>5</v>
      </c>
      <c r="BQ30" s="62">
        <v>1.5</v>
      </c>
      <c r="BR30" s="62">
        <v>7.2</v>
      </c>
      <c r="BS30" s="63">
        <f>BR30-BQ30</f>
        <v>5.7</v>
      </c>
      <c r="BT30" s="62">
        <v>-1.1000000000000001</v>
      </c>
      <c r="BU30" s="62">
        <v>8.4</v>
      </c>
      <c r="BV30" s="63">
        <f>BU30-BT30</f>
        <v>9.5</v>
      </c>
      <c r="BW30" s="62">
        <v>-2</v>
      </c>
      <c r="BX30" s="62">
        <v>8.6999999999999993</v>
      </c>
      <c r="BY30" s="63">
        <f>BX30-BW30</f>
        <v>10.7</v>
      </c>
      <c r="BZ30" s="62">
        <v>-3.6</v>
      </c>
      <c r="CA30" s="62">
        <v>11.7</v>
      </c>
      <c r="CB30" s="62">
        <f>CA30-BZ30</f>
        <v>15.299999999999999</v>
      </c>
      <c r="CC30" s="59">
        <v>12</v>
      </c>
      <c r="CD30" s="59" t="s">
        <v>100</v>
      </c>
      <c r="CE30" s="59" t="s">
        <v>100</v>
      </c>
      <c r="CF30" s="59" t="s">
        <v>99</v>
      </c>
      <c r="CG30" s="59" t="s">
        <v>99</v>
      </c>
    </row>
    <row r="31" spans="1:85" s="45" customFormat="1" x14ac:dyDescent="0.2">
      <c r="A31">
        <v>27</v>
      </c>
      <c r="B31" s="45" t="s">
        <v>31</v>
      </c>
      <c r="C31" s="45">
        <v>38</v>
      </c>
      <c r="E31" s="45" t="s">
        <v>113</v>
      </c>
      <c r="F31" s="59">
        <v>6</v>
      </c>
      <c r="G31" s="59">
        <v>2</v>
      </c>
      <c r="H31" s="59">
        <v>1</v>
      </c>
      <c r="I31" s="59">
        <v>0</v>
      </c>
      <c r="J31" s="59">
        <v>0</v>
      </c>
      <c r="K31" s="59">
        <v>0</v>
      </c>
      <c r="L31" s="59">
        <v>54</v>
      </c>
      <c r="M31" s="59">
        <v>23.33</v>
      </c>
      <c r="N31" s="59">
        <v>6</v>
      </c>
      <c r="O31" s="59">
        <v>9</v>
      </c>
      <c r="P31" s="59">
        <v>55</v>
      </c>
      <c r="Q31" s="60">
        <v>41877</v>
      </c>
      <c r="R31" s="59" t="s">
        <v>33</v>
      </c>
      <c r="S31" s="59" t="s">
        <v>23</v>
      </c>
      <c r="T31" s="59">
        <v>132</v>
      </c>
      <c r="U31" s="59">
        <v>60</v>
      </c>
      <c r="V31" s="59" t="s">
        <v>29</v>
      </c>
      <c r="W31" s="59">
        <v>26.9</v>
      </c>
      <c r="X31" s="59">
        <v>6.4</v>
      </c>
      <c r="Y31" s="61">
        <f>(W31+X31)/2</f>
        <v>16.649999999999999</v>
      </c>
      <c r="Z31" s="59">
        <v>17.2</v>
      </c>
      <c r="AA31" s="59">
        <v>11.4</v>
      </c>
      <c r="AB31" s="61">
        <f>(Z31+AA31)/2</f>
        <v>14.3</v>
      </c>
      <c r="AC31" s="59">
        <v>18.3</v>
      </c>
      <c r="AD31" s="59">
        <v>9.5</v>
      </c>
      <c r="AE31" s="61">
        <f>(AC31+AD31)/2</f>
        <v>13.9</v>
      </c>
      <c r="AF31" s="59">
        <v>17.5</v>
      </c>
      <c r="AG31" s="59">
        <v>9.3000000000000007</v>
      </c>
      <c r="AH31" s="61">
        <f>(AF31+AG31)/2</f>
        <v>13.4</v>
      </c>
      <c r="AI31" s="59">
        <v>11.4</v>
      </c>
      <c r="AJ31" s="59">
        <v>5.8</v>
      </c>
      <c r="AK31" s="59">
        <v>4.2</v>
      </c>
      <c r="AL31" s="59">
        <v>4.5</v>
      </c>
      <c r="AM31" s="59">
        <f>(AI31-AJ31)/AI31*100</f>
        <v>49.122807017543863</v>
      </c>
      <c r="AN31" s="59">
        <f>(AI31-AL31)/AI31*100</f>
        <v>60.526315789473685</v>
      </c>
      <c r="AO31" s="59">
        <f>AM31-AN31</f>
        <v>-11.403508771929822</v>
      </c>
      <c r="AP31" s="59">
        <f t="shared" si="4"/>
        <v>11.403508771929822</v>
      </c>
      <c r="AQ31" s="59">
        <v>49.2</v>
      </c>
      <c r="AR31" s="59">
        <f>AI31/AQ31</f>
        <v>0.23170731707317072</v>
      </c>
      <c r="AS31" s="59">
        <f>AR31*100</f>
        <v>23.170731707317071</v>
      </c>
      <c r="AT31" s="59">
        <f>AJ31/AQ31</f>
        <v>0.11788617886178861</v>
      </c>
      <c r="AU31" s="59">
        <f>AT31*100</f>
        <v>11.78861788617886</v>
      </c>
      <c r="AV31" s="59">
        <f>AK31/AQ31</f>
        <v>8.5365853658536578E-2</v>
      </c>
      <c r="AW31" s="59">
        <f>AL31/AQ31</f>
        <v>9.1463414634146339E-2</v>
      </c>
      <c r="AX31" s="59">
        <f>AW31*100</f>
        <v>9.1463414634146343</v>
      </c>
      <c r="AY31" s="59">
        <v>28.2</v>
      </c>
      <c r="AZ31" s="59">
        <v>9.8000000000000007</v>
      </c>
      <c r="BA31" s="59">
        <v>11.8</v>
      </c>
      <c r="BB31" s="59">
        <v>10.6</v>
      </c>
      <c r="BC31" s="59">
        <v>13.1</v>
      </c>
      <c r="BD31" s="59">
        <v>10.3</v>
      </c>
      <c r="BE31" s="59">
        <v>13</v>
      </c>
      <c r="BF31" s="59">
        <v>12.8</v>
      </c>
      <c r="BG31" s="59">
        <v>60.1</v>
      </c>
      <c r="BH31" s="59">
        <v>30.7</v>
      </c>
      <c r="BI31" s="59">
        <v>42</v>
      </c>
      <c r="BJ31" s="59">
        <v>46.3</v>
      </c>
      <c r="BK31" s="62">
        <v>10.7</v>
      </c>
      <c r="BL31" s="62">
        <v>26.5</v>
      </c>
      <c r="BM31" s="63">
        <f>BL31-BK31</f>
        <v>15.8</v>
      </c>
      <c r="BN31" s="62">
        <v>9.9</v>
      </c>
      <c r="BO31" s="62">
        <v>16.3</v>
      </c>
      <c r="BP31" s="63">
        <f>BO31-BN31</f>
        <v>6.4</v>
      </c>
      <c r="BQ31" s="62">
        <v>3.4</v>
      </c>
      <c r="BR31" s="62">
        <v>17.899999999999999</v>
      </c>
      <c r="BS31" s="63">
        <f>BR31-BQ31</f>
        <v>14.499999999999998</v>
      </c>
      <c r="BT31" s="62">
        <v>4.3</v>
      </c>
      <c r="BU31" s="62">
        <v>15.5</v>
      </c>
      <c r="BV31" s="63">
        <f>BU31-BT31</f>
        <v>11.2</v>
      </c>
      <c r="BW31" s="62">
        <v>9.6</v>
      </c>
      <c r="BX31" s="62">
        <v>13.3</v>
      </c>
      <c r="BY31" s="63">
        <f>BX31-BW31</f>
        <v>3.7000000000000011</v>
      </c>
      <c r="BZ31" s="62">
        <v>5.0999999999999996</v>
      </c>
      <c r="CA31" s="62">
        <v>16.899999999999999</v>
      </c>
      <c r="CB31" s="62">
        <f>CA31-BZ31</f>
        <v>11.799999999999999</v>
      </c>
      <c r="CC31" s="59">
        <v>12</v>
      </c>
      <c r="CD31" s="59" t="s">
        <v>99</v>
      </c>
      <c r="CE31" s="59" t="s">
        <v>99</v>
      </c>
      <c r="CF31" s="59" t="s">
        <v>100</v>
      </c>
      <c r="CG31" s="59" t="s">
        <v>100</v>
      </c>
    </row>
    <row r="32" spans="1:85" x14ac:dyDescent="0.2">
      <c r="A32" s="45">
        <v>28</v>
      </c>
      <c r="B32" t="s">
        <v>21</v>
      </c>
      <c r="C32">
        <v>35</v>
      </c>
      <c r="D32" t="s">
        <v>50</v>
      </c>
      <c r="E32" t="s">
        <v>113</v>
      </c>
      <c r="F32" s="13">
        <v>6</v>
      </c>
      <c r="G32" s="13">
        <v>3</v>
      </c>
      <c r="H32" s="13">
        <v>0</v>
      </c>
      <c r="I32" s="13">
        <v>3</v>
      </c>
      <c r="J32" s="13">
        <v>0</v>
      </c>
      <c r="K32" s="13">
        <v>0</v>
      </c>
      <c r="L32" s="13">
        <v>48</v>
      </c>
      <c r="M32" s="13">
        <v>23.3</v>
      </c>
      <c r="N32" s="13">
        <v>10</v>
      </c>
      <c r="O32" s="13">
        <v>10</v>
      </c>
      <c r="P32" s="13">
        <v>63</v>
      </c>
      <c r="Q32" s="29">
        <v>41865</v>
      </c>
      <c r="R32" s="13" t="s">
        <v>33</v>
      </c>
      <c r="S32" s="13" t="s">
        <v>23</v>
      </c>
      <c r="T32" s="13">
        <v>132</v>
      </c>
      <c r="U32" s="13">
        <v>50</v>
      </c>
      <c r="V32" s="13" t="s">
        <v>29</v>
      </c>
      <c r="W32" s="13">
        <v>16.3</v>
      </c>
      <c r="X32" s="13">
        <v>9.6</v>
      </c>
      <c r="Y32" s="39">
        <f>(W32+X32)/2</f>
        <v>12.95</v>
      </c>
      <c r="Z32" s="13">
        <v>20.5</v>
      </c>
      <c r="AA32" s="13">
        <v>10.5</v>
      </c>
      <c r="AB32" s="39">
        <f>(Z32+AA32)/2</f>
        <v>15.5</v>
      </c>
      <c r="AC32" s="13">
        <v>19.600000000000001</v>
      </c>
      <c r="AD32" s="13">
        <v>8.4</v>
      </c>
      <c r="AE32" s="39">
        <f>(AC32+AD32)/2</f>
        <v>14</v>
      </c>
      <c r="AF32" s="13">
        <v>17.899999999999999</v>
      </c>
      <c r="AG32" s="13">
        <v>5.6</v>
      </c>
      <c r="AH32" s="39">
        <f>(AF32+AG32)/2</f>
        <v>11.75</v>
      </c>
      <c r="AI32" s="13">
        <v>9.5</v>
      </c>
      <c r="AJ32" s="13">
        <v>3.5</v>
      </c>
      <c r="AK32" s="13">
        <v>2.8</v>
      </c>
      <c r="AL32" s="13">
        <v>2.2000000000000002</v>
      </c>
      <c r="AM32" s="13">
        <f>(AI32-AJ32)/AI32*100</f>
        <v>63.157894736842103</v>
      </c>
      <c r="AN32" s="13">
        <f>(AI32-AL32)/AI32*100</f>
        <v>76.84210526315789</v>
      </c>
      <c r="AO32" s="13">
        <f>AM32-AN32</f>
        <v>-13.684210526315788</v>
      </c>
      <c r="AP32" s="13">
        <f t="shared" si="4"/>
        <v>13.684210526315788</v>
      </c>
      <c r="AQ32" s="13">
        <v>41.5</v>
      </c>
      <c r="AR32" s="13">
        <f>AI32/AQ32</f>
        <v>0.2289156626506024</v>
      </c>
      <c r="AS32" s="13">
        <f>AR32*100</f>
        <v>22.891566265060241</v>
      </c>
      <c r="AT32" s="13">
        <f>AJ32/AQ32</f>
        <v>8.4337349397590355E-2</v>
      </c>
      <c r="AU32" s="13">
        <f>AT32*100</f>
        <v>8.4337349397590362</v>
      </c>
      <c r="AV32" s="13">
        <f>AK32/AQ32</f>
        <v>6.746987951807229E-2</v>
      </c>
      <c r="AW32" s="13">
        <f>AL32/AQ32</f>
        <v>5.301204819277109E-2</v>
      </c>
      <c r="AX32" s="13">
        <f>AW32*100</f>
        <v>5.3012048192771086</v>
      </c>
      <c r="AY32" s="13">
        <v>14</v>
      </c>
      <c r="AZ32" s="13">
        <v>13.2</v>
      </c>
      <c r="BA32" s="13">
        <v>17.7</v>
      </c>
      <c r="BB32" s="13">
        <v>16.8</v>
      </c>
      <c r="BC32" s="13">
        <v>11.3</v>
      </c>
      <c r="BD32" s="13">
        <v>7.8</v>
      </c>
      <c r="BE32" s="13">
        <v>15.1</v>
      </c>
      <c r="BF32" s="13">
        <v>11.4</v>
      </c>
      <c r="BG32" s="13">
        <v>61.3</v>
      </c>
      <c r="BH32" s="13">
        <v>49.5</v>
      </c>
      <c r="BI32" s="13">
        <v>57.2</v>
      </c>
      <c r="BJ32" s="13">
        <v>64.7</v>
      </c>
      <c r="BK32" s="20">
        <v>-3.2</v>
      </c>
      <c r="BL32" s="20">
        <v>17.100000000000001</v>
      </c>
      <c r="BM32" s="38">
        <f>BL32-BK32</f>
        <v>20.3</v>
      </c>
      <c r="BN32" s="20">
        <v>12.5</v>
      </c>
      <c r="BO32" s="20">
        <v>17.2</v>
      </c>
      <c r="BP32" s="38">
        <f>BO32-BN32</f>
        <v>4.6999999999999993</v>
      </c>
      <c r="BQ32" s="20">
        <v>11.5</v>
      </c>
      <c r="BR32" s="20">
        <v>17.8</v>
      </c>
      <c r="BS32" s="38">
        <f>BR32-BQ32</f>
        <v>6.3000000000000007</v>
      </c>
      <c r="BT32" s="20">
        <v>-2.2999999999999998</v>
      </c>
      <c r="BU32" s="20">
        <v>13</v>
      </c>
      <c r="BV32" s="38">
        <f>BU32-BT32</f>
        <v>15.3</v>
      </c>
      <c r="BW32" s="20">
        <v>8</v>
      </c>
      <c r="BX32" s="20">
        <v>15.9</v>
      </c>
      <c r="BY32" s="38">
        <f>BX32-BW32</f>
        <v>7.9</v>
      </c>
      <c r="BZ32" s="20">
        <v>-6.1</v>
      </c>
      <c r="CA32" s="20">
        <v>9.8000000000000007</v>
      </c>
      <c r="CB32" s="20">
        <f>CA32-BZ32</f>
        <v>15.9</v>
      </c>
      <c r="CC32" s="13">
        <v>12</v>
      </c>
      <c r="CD32" s="13" t="s">
        <v>100</v>
      </c>
      <c r="CE32" s="13" t="s">
        <v>100</v>
      </c>
      <c r="CF32" s="13" t="s">
        <v>99</v>
      </c>
      <c r="CG32" s="13" t="s">
        <v>99</v>
      </c>
    </row>
    <row r="33" spans="1:85" x14ac:dyDescent="0.2">
      <c r="A33" s="71">
        <v>29</v>
      </c>
      <c r="B33" t="s">
        <v>31</v>
      </c>
      <c r="C33">
        <v>44</v>
      </c>
      <c r="D33" t="s">
        <v>50</v>
      </c>
      <c r="E33" t="s">
        <v>113</v>
      </c>
      <c r="F33" s="13">
        <v>6</v>
      </c>
      <c r="G33" s="13">
        <v>2</v>
      </c>
      <c r="H33" s="13">
        <v>1</v>
      </c>
      <c r="I33" s="13">
        <v>0</v>
      </c>
      <c r="J33" s="13">
        <v>0</v>
      </c>
      <c r="K33" s="13">
        <v>0</v>
      </c>
      <c r="L33" s="13">
        <v>53</v>
      </c>
      <c r="M33" s="13">
        <v>24</v>
      </c>
      <c r="N33" s="13">
        <v>5</v>
      </c>
      <c r="O33" s="13">
        <v>9</v>
      </c>
      <c r="P33" s="13">
        <v>39</v>
      </c>
      <c r="Q33" s="29">
        <v>41881</v>
      </c>
      <c r="R33" s="13" t="s">
        <v>33</v>
      </c>
      <c r="S33" s="13" t="s">
        <v>23</v>
      </c>
      <c r="T33" s="13">
        <v>132</v>
      </c>
      <c r="U33" s="13">
        <v>55</v>
      </c>
      <c r="V33" s="13" t="s">
        <v>29</v>
      </c>
      <c r="W33" s="13">
        <v>22.6</v>
      </c>
      <c r="X33" s="13">
        <v>8</v>
      </c>
      <c r="Y33" s="39">
        <f>(W33+X33)/2</f>
        <v>15.3</v>
      </c>
      <c r="Z33" s="13">
        <v>25.2</v>
      </c>
      <c r="AA33" s="13">
        <v>10.3</v>
      </c>
      <c r="AB33" s="39">
        <f>(Z33+AA33)/2</f>
        <v>17.75</v>
      </c>
      <c r="AC33" s="13">
        <v>20.8</v>
      </c>
      <c r="AD33" s="13">
        <v>10.8</v>
      </c>
      <c r="AE33" s="39">
        <f>(AC33+AD33)/2</f>
        <v>15.8</v>
      </c>
      <c r="AF33" s="13">
        <v>22.5</v>
      </c>
      <c r="AG33" s="13">
        <v>10.6</v>
      </c>
      <c r="AH33" s="39">
        <f>(AF33+AG33)/2</f>
        <v>16.55</v>
      </c>
      <c r="AI33" s="13">
        <v>6.4</v>
      </c>
      <c r="AJ33" s="13">
        <v>0</v>
      </c>
      <c r="AK33" s="13">
        <v>3.4</v>
      </c>
      <c r="AL33" s="13">
        <v>3</v>
      </c>
      <c r="AM33" s="13">
        <f>(AI33-AJ33)/AI33*100</f>
        <v>100</v>
      </c>
      <c r="AN33" s="13">
        <f>(AI33-AL33)/AI33*100</f>
        <v>53.125</v>
      </c>
      <c r="AO33" s="13">
        <f>AM33-AN33</f>
        <v>46.875</v>
      </c>
      <c r="AP33" s="13">
        <f t="shared" si="4"/>
        <v>46.875</v>
      </c>
      <c r="AQ33" s="13">
        <v>44.3</v>
      </c>
      <c r="AR33" s="13">
        <f>AI33/AQ33</f>
        <v>0.14446952595936796</v>
      </c>
      <c r="AS33" s="13">
        <f>AR33*100</f>
        <v>14.446952595936796</v>
      </c>
      <c r="AT33" s="13">
        <f>AJ33/AQ33</f>
        <v>0</v>
      </c>
      <c r="AU33" s="13">
        <f>AT33*100</f>
        <v>0</v>
      </c>
      <c r="AV33" s="13">
        <f>AK33/AQ33</f>
        <v>7.6749435665914217E-2</v>
      </c>
      <c r="AW33" s="13">
        <f>AL33/AQ33</f>
        <v>6.772009029345373E-2</v>
      </c>
      <c r="AX33" s="13">
        <f>AW33*100</f>
        <v>6.772009029345373</v>
      </c>
      <c r="AY33" s="13">
        <v>15.8</v>
      </c>
      <c r="AZ33" s="13">
        <v>23.9</v>
      </c>
      <c r="BA33" s="13">
        <v>21.6</v>
      </c>
      <c r="BB33" s="13">
        <v>16</v>
      </c>
      <c r="BC33" s="13">
        <v>13.6</v>
      </c>
      <c r="BD33" s="13">
        <v>8.6999999999999993</v>
      </c>
      <c r="BE33" s="13">
        <v>11.2</v>
      </c>
      <c r="BF33" s="13">
        <v>12</v>
      </c>
      <c r="BG33" s="13">
        <v>49</v>
      </c>
      <c r="BH33" s="13">
        <v>36.5</v>
      </c>
      <c r="BI33" s="13">
        <v>44.1</v>
      </c>
      <c r="BJ33" s="13">
        <v>46.3</v>
      </c>
      <c r="BK33" s="20">
        <v>12.9</v>
      </c>
      <c r="BL33" s="20">
        <v>20.8</v>
      </c>
      <c r="BM33" s="38">
        <f>BL33-BK33</f>
        <v>7.9</v>
      </c>
      <c r="BN33" s="20">
        <v>13</v>
      </c>
      <c r="BO33" s="20">
        <v>19</v>
      </c>
      <c r="BP33" s="38">
        <f>BO33-BN33</f>
        <v>6</v>
      </c>
      <c r="BQ33" s="20">
        <v>10.5</v>
      </c>
      <c r="BR33" s="20">
        <v>16.600000000000001</v>
      </c>
      <c r="BS33" s="38">
        <f>BR33-BQ33</f>
        <v>6.1000000000000014</v>
      </c>
      <c r="BT33" s="20">
        <v>2.9</v>
      </c>
      <c r="BU33" s="20">
        <v>12.9</v>
      </c>
      <c r="BV33" s="38">
        <f>BU33-BT33</f>
        <v>10</v>
      </c>
      <c r="BW33" s="20">
        <v>8.4</v>
      </c>
      <c r="BX33" s="20">
        <v>13.6</v>
      </c>
      <c r="BY33" s="38">
        <f>BX33-BW33</f>
        <v>5.1999999999999993</v>
      </c>
      <c r="BZ33" s="20">
        <v>7.6</v>
      </c>
      <c r="CA33" s="20">
        <v>11.7</v>
      </c>
      <c r="CB33" s="20">
        <f>CA33-BZ33</f>
        <v>4.0999999999999996</v>
      </c>
      <c r="CC33" s="13">
        <v>11</v>
      </c>
      <c r="CD33" s="13" t="s">
        <v>99</v>
      </c>
      <c r="CE33" s="13" t="s">
        <v>99</v>
      </c>
      <c r="CF33" s="13" t="s">
        <v>100</v>
      </c>
      <c r="CG33" s="13" t="s">
        <v>100</v>
      </c>
    </row>
    <row r="34" spans="1:85" x14ac:dyDescent="0.2">
      <c r="A34">
        <v>30</v>
      </c>
      <c r="B34" t="s">
        <v>31</v>
      </c>
      <c r="C34">
        <v>15</v>
      </c>
      <c r="D34" t="s">
        <v>37</v>
      </c>
      <c r="E34" s="4" t="s">
        <v>32</v>
      </c>
      <c r="F34" s="13">
        <v>7</v>
      </c>
      <c r="G34" s="13">
        <v>1</v>
      </c>
      <c r="H34" s="13">
        <v>0</v>
      </c>
      <c r="I34" s="13">
        <v>0</v>
      </c>
      <c r="J34" s="13">
        <v>0</v>
      </c>
      <c r="K34" s="13">
        <v>0</v>
      </c>
      <c r="L34" s="13">
        <v>37.5</v>
      </c>
      <c r="M34" s="13">
        <v>26.7</v>
      </c>
      <c r="N34" s="13">
        <v>10</v>
      </c>
      <c r="O34" s="13">
        <v>10</v>
      </c>
      <c r="P34" s="58">
        <v>65</v>
      </c>
      <c r="Q34" s="29">
        <v>41855</v>
      </c>
      <c r="R34" s="13" t="s">
        <v>33</v>
      </c>
      <c r="S34" s="13" t="s">
        <v>23</v>
      </c>
      <c r="T34" s="13">
        <v>182</v>
      </c>
      <c r="U34" s="13">
        <v>60</v>
      </c>
      <c r="V34" s="13" t="s">
        <v>29</v>
      </c>
      <c r="W34" s="13">
        <v>12.1</v>
      </c>
      <c r="X34" s="13">
        <v>8.6999999999999993</v>
      </c>
      <c r="Y34" s="39">
        <f t="shared" si="24"/>
        <v>10.399999999999999</v>
      </c>
      <c r="Z34" s="13">
        <v>12.8</v>
      </c>
      <c r="AA34" s="13">
        <v>7.5</v>
      </c>
      <c r="AB34" s="39">
        <f t="shared" si="25"/>
        <v>10.15</v>
      </c>
      <c r="AC34" s="13">
        <v>13.1</v>
      </c>
      <c r="AD34" s="13">
        <v>7.5</v>
      </c>
      <c r="AE34" s="39">
        <f t="shared" si="26"/>
        <v>10.3</v>
      </c>
      <c r="AF34" s="13">
        <v>9.3000000000000007</v>
      </c>
      <c r="AG34" s="13">
        <v>7.3</v>
      </c>
      <c r="AH34" s="39">
        <f t="shared" si="27"/>
        <v>8.3000000000000007</v>
      </c>
      <c r="AI34" s="13">
        <v>7.9</v>
      </c>
      <c r="AJ34" s="13">
        <v>2.7</v>
      </c>
      <c r="AK34" s="13">
        <v>4.2</v>
      </c>
      <c r="AL34" s="13">
        <v>3</v>
      </c>
      <c r="AM34" s="13">
        <f t="shared" si="28"/>
        <v>65.822784810126578</v>
      </c>
      <c r="AN34" s="13">
        <f t="shared" si="29"/>
        <v>62.025316455696199</v>
      </c>
      <c r="AO34" s="13">
        <f t="shared" si="30"/>
        <v>3.7974683544303787</v>
      </c>
      <c r="AP34" s="13">
        <f t="shared" ref="AP34:AP72" si="44">ABS(AO34)</f>
        <v>3.7974683544303787</v>
      </c>
      <c r="AQ34" s="13">
        <v>39.6</v>
      </c>
      <c r="AR34" s="13">
        <f t="shared" si="31"/>
        <v>0.1994949494949495</v>
      </c>
      <c r="AS34" s="13">
        <f t="shared" si="32"/>
        <v>19.949494949494952</v>
      </c>
      <c r="AT34" s="13">
        <f t="shared" si="33"/>
        <v>6.8181818181818191E-2</v>
      </c>
      <c r="AU34" s="13">
        <f t="shared" si="34"/>
        <v>6.8181818181818192</v>
      </c>
      <c r="AV34" s="13">
        <f t="shared" si="35"/>
        <v>0.10606060606060606</v>
      </c>
      <c r="AW34" s="13">
        <f t="shared" si="36"/>
        <v>7.575757575757576E-2</v>
      </c>
      <c r="AX34" s="13">
        <f t="shared" si="37"/>
        <v>7.5757575757575761</v>
      </c>
      <c r="AY34" s="13">
        <v>12.5</v>
      </c>
      <c r="AZ34" s="13">
        <v>11.1</v>
      </c>
      <c r="BA34" s="13">
        <v>3.9</v>
      </c>
      <c r="BB34" s="13">
        <v>4.4000000000000004</v>
      </c>
      <c r="BC34" s="13">
        <v>12.7</v>
      </c>
      <c r="BD34" s="13">
        <v>12.7</v>
      </c>
      <c r="BE34" s="13">
        <v>9.6999999999999993</v>
      </c>
      <c r="BF34" s="13">
        <v>8.5</v>
      </c>
      <c r="BG34" s="13">
        <v>65.900000000000006</v>
      </c>
      <c r="BH34" s="13">
        <v>77.900000000000006</v>
      </c>
      <c r="BI34" s="13">
        <v>56.2</v>
      </c>
      <c r="BJ34" s="13">
        <v>57.5</v>
      </c>
      <c r="BK34" s="20">
        <v>-4.3</v>
      </c>
      <c r="BL34" s="20">
        <v>15.5</v>
      </c>
      <c r="BM34" s="38">
        <f t="shared" si="38"/>
        <v>19.8</v>
      </c>
      <c r="BN34" s="20">
        <v>-1.4</v>
      </c>
      <c r="BO34" s="20">
        <v>6.9</v>
      </c>
      <c r="BP34" s="38">
        <f t="shared" si="39"/>
        <v>8.3000000000000007</v>
      </c>
      <c r="BQ34" s="20">
        <v>4.0999999999999996</v>
      </c>
      <c r="BR34" s="20">
        <v>7.5</v>
      </c>
      <c r="BS34" s="38">
        <f t="shared" si="40"/>
        <v>3.4000000000000004</v>
      </c>
      <c r="BT34" s="20">
        <v>-4.5</v>
      </c>
      <c r="BU34" s="20">
        <v>5.7</v>
      </c>
      <c r="BV34" s="38">
        <f t="shared" si="41"/>
        <v>10.199999999999999</v>
      </c>
      <c r="BW34" s="20">
        <v>-2.2000000000000002</v>
      </c>
      <c r="BX34" s="20">
        <v>8.6999999999999993</v>
      </c>
      <c r="BY34" s="38">
        <f t="shared" si="42"/>
        <v>10.899999999999999</v>
      </c>
      <c r="BZ34" s="20">
        <v>-2</v>
      </c>
      <c r="CA34" s="20">
        <v>8.6999999999999993</v>
      </c>
      <c r="CB34" s="20">
        <f t="shared" si="43"/>
        <v>10.7</v>
      </c>
      <c r="CC34" s="13">
        <v>12</v>
      </c>
      <c r="CD34" s="13" t="s">
        <v>100</v>
      </c>
      <c r="CE34" s="13" t="s">
        <v>100</v>
      </c>
      <c r="CF34" s="13" t="s">
        <v>100</v>
      </c>
      <c r="CG34" s="13" t="s">
        <v>100</v>
      </c>
    </row>
    <row r="35" spans="1:85" s="45" customFormat="1" x14ac:dyDescent="0.2">
      <c r="A35" s="45">
        <v>31</v>
      </c>
      <c r="B35" s="45" t="s">
        <v>31</v>
      </c>
      <c r="C35" s="45">
        <v>27</v>
      </c>
      <c r="D35" s="45" t="s">
        <v>51</v>
      </c>
      <c r="E35" s="45" t="s">
        <v>113</v>
      </c>
      <c r="F35" s="59">
        <v>6</v>
      </c>
      <c r="G35" s="59">
        <v>1</v>
      </c>
      <c r="H35" s="59">
        <v>0</v>
      </c>
      <c r="I35" s="59">
        <v>0</v>
      </c>
      <c r="J35" s="59">
        <v>0</v>
      </c>
      <c r="K35" s="59">
        <v>0</v>
      </c>
      <c r="L35" s="59">
        <v>50</v>
      </c>
      <c r="M35" s="59">
        <v>13.3</v>
      </c>
      <c r="N35" s="59">
        <v>5</v>
      </c>
      <c r="O35" s="59">
        <v>10</v>
      </c>
      <c r="P35" s="59">
        <v>51</v>
      </c>
      <c r="Q35" s="60">
        <v>42234</v>
      </c>
      <c r="R35" s="59" t="s">
        <v>33</v>
      </c>
      <c r="S35" s="59" t="s">
        <v>23</v>
      </c>
      <c r="T35" s="59">
        <v>166</v>
      </c>
      <c r="U35" s="59">
        <v>60</v>
      </c>
      <c r="V35" s="59" t="s">
        <v>29</v>
      </c>
      <c r="W35" s="59">
        <v>13.9</v>
      </c>
      <c r="X35" s="59">
        <v>9.9</v>
      </c>
      <c r="Y35" s="61">
        <f t="shared" ref="Y35:Y56" si="45">(W35+X35)/2</f>
        <v>11.9</v>
      </c>
      <c r="Z35" s="59">
        <v>16.8</v>
      </c>
      <c r="AA35" s="59">
        <v>10.1</v>
      </c>
      <c r="AB35" s="61">
        <f t="shared" ref="AB35:AB56" si="46">(Z35+AA35)/2</f>
        <v>13.45</v>
      </c>
      <c r="AC35" s="59">
        <v>13.5</v>
      </c>
      <c r="AD35" s="59">
        <v>7.2</v>
      </c>
      <c r="AE35" s="61">
        <f t="shared" ref="AE35:AE56" si="47">(AC35+AD35)/2</f>
        <v>10.35</v>
      </c>
      <c r="AF35" s="59">
        <v>13.2</v>
      </c>
      <c r="AG35" s="59">
        <v>7.1</v>
      </c>
      <c r="AH35" s="61">
        <f t="shared" ref="AH35:AH56" si="48">(AF35+AG35)/2</f>
        <v>10.149999999999999</v>
      </c>
      <c r="AI35" s="59">
        <v>9.1999999999999993</v>
      </c>
      <c r="AJ35" s="59">
        <v>3.9</v>
      </c>
      <c r="AK35" s="59">
        <v>3.2</v>
      </c>
      <c r="AL35" s="59">
        <v>3</v>
      </c>
      <c r="AM35" s="59">
        <f t="shared" ref="AM35:AM56" si="49">(AI35-AJ35)/AI35*100</f>
        <v>57.6086956521739</v>
      </c>
      <c r="AN35" s="59">
        <f t="shared" ref="AN35:AN56" si="50">(AI35-AL35)/AI35*100</f>
        <v>67.391304347826093</v>
      </c>
      <c r="AO35" s="59">
        <f t="shared" ref="AO35:AO56" si="51">AM35-AN35</f>
        <v>-9.7826086956521934</v>
      </c>
      <c r="AP35" s="59">
        <f t="shared" ref="AP35:AP56" si="52">ABS(AO35)</f>
        <v>9.7826086956521934</v>
      </c>
      <c r="AQ35" s="59">
        <v>44.8</v>
      </c>
      <c r="AR35" s="59">
        <f t="shared" ref="AR35:AR56" si="53">AI35/AQ35</f>
        <v>0.20535714285714285</v>
      </c>
      <c r="AS35" s="59">
        <f t="shared" ref="AS35:AS56" si="54">AR35*100</f>
        <v>20.535714285714285</v>
      </c>
      <c r="AT35" s="59">
        <f t="shared" ref="AT35:AT56" si="55">AJ35/AQ35</f>
        <v>8.7053571428571438E-2</v>
      </c>
      <c r="AU35" s="59">
        <f t="shared" ref="AU35:AU56" si="56">AT35*100</f>
        <v>8.7053571428571441</v>
      </c>
      <c r="AV35" s="59">
        <f t="shared" ref="AV35:AV56" si="57">AK35/AQ35</f>
        <v>7.1428571428571438E-2</v>
      </c>
      <c r="AW35" s="59">
        <f t="shared" ref="AW35:AW56" si="58">AL35/AQ35</f>
        <v>6.6964285714285712E-2</v>
      </c>
      <c r="AX35" s="59">
        <f t="shared" ref="AX35:AX56" si="59">AW35*100</f>
        <v>6.6964285714285712</v>
      </c>
      <c r="AY35" s="59">
        <v>4.2</v>
      </c>
      <c r="AZ35" s="59">
        <v>10.5</v>
      </c>
      <c r="BA35" s="59">
        <v>7.7</v>
      </c>
      <c r="BB35" s="59">
        <v>8.5</v>
      </c>
      <c r="BC35" s="59">
        <v>12.8</v>
      </c>
      <c r="BD35" s="59">
        <v>8.9</v>
      </c>
      <c r="BE35" s="59">
        <v>8.1</v>
      </c>
      <c r="BF35" s="59">
        <v>8.9</v>
      </c>
      <c r="BG35" s="59">
        <v>47.2</v>
      </c>
      <c r="BH35" s="59">
        <v>34.1</v>
      </c>
      <c r="BI35" s="59">
        <v>34.5</v>
      </c>
      <c r="BJ35" s="59">
        <v>46.3</v>
      </c>
      <c r="BK35" s="62">
        <v>5</v>
      </c>
      <c r="BL35" s="62">
        <v>15.9</v>
      </c>
      <c r="BM35" s="63">
        <f t="shared" ref="BM35:BM56" si="60">BL35-BK35</f>
        <v>10.9</v>
      </c>
      <c r="BN35" s="62">
        <v>3.5</v>
      </c>
      <c r="BO35" s="62">
        <v>4.9000000000000004</v>
      </c>
      <c r="BP35" s="63">
        <f t="shared" ref="BP35:BP56" si="61">BO35-BN35</f>
        <v>1.4000000000000004</v>
      </c>
      <c r="BQ35" s="62">
        <v>5.3</v>
      </c>
      <c r="BR35" s="62">
        <v>10.4</v>
      </c>
      <c r="BS35" s="63">
        <f t="shared" ref="BS35:BS56" si="62">BR35-BQ35</f>
        <v>5.1000000000000005</v>
      </c>
      <c r="BT35" s="62">
        <v>0.8</v>
      </c>
      <c r="BU35" s="62">
        <v>13</v>
      </c>
      <c r="BV35" s="63">
        <f t="shared" ref="BV35:BV56" si="63">BU35-BT35</f>
        <v>12.2</v>
      </c>
      <c r="BW35" s="62">
        <v>5.0999999999999996</v>
      </c>
      <c r="BX35" s="62">
        <v>10.1</v>
      </c>
      <c r="BY35" s="63">
        <f t="shared" ref="BY35:BY56" si="64">BX35-BW35</f>
        <v>5</v>
      </c>
      <c r="BZ35" s="62">
        <v>2.9</v>
      </c>
      <c r="CA35" s="62">
        <v>12.8</v>
      </c>
      <c r="CB35" s="62">
        <f t="shared" ref="CB35:CB56" si="65">CA35-BZ35</f>
        <v>9.9</v>
      </c>
      <c r="CC35" s="59">
        <v>12</v>
      </c>
      <c r="CD35" s="64" t="s">
        <v>107</v>
      </c>
      <c r="CE35" s="64" t="s">
        <v>100</v>
      </c>
      <c r="CF35" s="59" t="s">
        <v>100</v>
      </c>
      <c r="CG35" s="59" t="s">
        <v>100</v>
      </c>
    </row>
    <row r="36" spans="1:85" x14ac:dyDescent="0.2">
      <c r="A36" s="71">
        <v>32</v>
      </c>
      <c r="B36" t="s">
        <v>21</v>
      </c>
      <c r="C36">
        <v>50</v>
      </c>
      <c r="D36" t="s">
        <v>29</v>
      </c>
      <c r="E36" t="s">
        <v>123</v>
      </c>
      <c r="F36" s="13">
        <v>7</v>
      </c>
      <c r="G36" s="13">
        <v>2</v>
      </c>
      <c r="H36" s="13">
        <v>2</v>
      </c>
      <c r="I36" s="13">
        <v>3</v>
      </c>
      <c r="J36" s="13">
        <v>1</v>
      </c>
      <c r="K36" s="13">
        <v>1</v>
      </c>
      <c r="L36" s="13">
        <v>50</v>
      </c>
      <c r="M36" s="13">
        <v>30</v>
      </c>
      <c r="N36" s="13">
        <v>20</v>
      </c>
      <c r="O36" s="13">
        <v>10</v>
      </c>
      <c r="P36" s="13">
        <v>52</v>
      </c>
      <c r="Q36" s="29">
        <v>42108</v>
      </c>
      <c r="R36" s="13" t="s">
        <v>33</v>
      </c>
      <c r="S36" s="13" t="s">
        <v>23</v>
      </c>
      <c r="T36" s="13">
        <v>126</v>
      </c>
      <c r="U36" s="13">
        <v>50</v>
      </c>
      <c r="V36" s="13" t="s">
        <v>29</v>
      </c>
      <c r="W36" s="13">
        <v>13.1</v>
      </c>
      <c r="X36" s="13">
        <v>8.6</v>
      </c>
      <c r="Y36" s="39">
        <f t="shared" si="45"/>
        <v>10.85</v>
      </c>
      <c r="Z36" s="13">
        <v>14.4</v>
      </c>
      <c r="AA36" s="13">
        <v>8.6</v>
      </c>
      <c r="AB36" s="39">
        <f t="shared" si="46"/>
        <v>11.5</v>
      </c>
      <c r="AC36" s="13">
        <v>12.2</v>
      </c>
      <c r="AD36" s="13">
        <v>7.3</v>
      </c>
      <c r="AE36" s="39">
        <f t="shared" si="47"/>
        <v>9.75</v>
      </c>
      <c r="AF36" s="13">
        <v>15.1</v>
      </c>
      <c r="AG36" s="13">
        <v>6.7</v>
      </c>
      <c r="AH36" s="39">
        <f t="shared" si="48"/>
        <v>10.9</v>
      </c>
      <c r="AI36" s="13">
        <v>8.5</v>
      </c>
      <c r="AJ36" s="13">
        <v>7.2</v>
      </c>
      <c r="AK36" s="13">
        <v>5</v>
      </c>
      <c r="AL36" s="13">
        <v>3.9</v>
      </c>
      <c r="AM36" s="13">
        <f t="shared" si="49"/>
        <v>15.294117647058822</v>
      </c>
      <c r="AN36" s="13">
        <f t="shared" si="50"/>
        <v>54.117647058823529</v>
      </c>
      <c r="AO36" s="13">
        <f t="shared" si="51"/>
        <v>-38.82352941176471</v>
      </c>
      <c r="AP36" s="13">
        <f t="shared" si="52"/>
        <v>38.82352941176471</v>
      </c>
      <c r="AQ36" s="13">
        <v>39.4</v>
      </c>
      <c r="AR36" s="13">
        <f t="shared" si="53"/>
        <v>0.21573604060913706</v>
      </c>
      <c r="AS36" s="13">
        <f t="shared" si="54"/>
        <v>21.573604060913706</v>
      </c>
      <c r="AT36" s="13">
        <f t="shared" si="55"/>
        <v>0.18274111675126906</v>
      </c>
      <c r="AU36" s="13">
        <f t="shared" si="56"/>
        <v>18.274111675126907</v>
      </c>
      <c r="AV36" s="13">
        <f t="shared" si="57"/>
        <v>0.12690355329949238</v>
      </c>
      <c r="AW36" s="13">
        <f t="shared" si="58"/>
        <v>9.8984771573604066E-2</v>
      </c>
      <c r="AX36" s="13">
        <f t="shared" si="59"/>
        <v>9.8984771573604071</v>
      </c>
      <c r="AY36" s="13">
        <v>5.7</v>
      </c>
      <c r="AZ36" s="13">
        <v>11.4</v>
      </c>
      <c r="BA36" s="13">
        <v>4.2</v>
      </c>
      <c r="BB36" s="13">
        <v>13.6</v>
      </c>
      <c r="BC36" s="13">
        <v>13.4</v>
      </c>
      <c r="BD36" s="13">
        <v>8.9</v>
      </c>
      <c r="BE36" s="13">
        <v>10.6</v>
      </c>
      <c r="BF36" s="13">
        <v>12.3</v>
      </c>
      <c r="BG36" s="13">
        <v>44.8</v>
      </c>
      <c r="BH36" s="13">
        <v>40.700000000000003</v>
      </c>
      <c r="BI36" s="13">
        <v>40.200000000000003</v>
      </c>
      <c r="BJ36" s="13">
        <v>53.8</v>
      </c>
      <c r="BK36" s="20">
        <v>-5.3</v>
      </c>
      <c r="BL36" s="20">
        <v>15.6</v>
      </c>
      <c r="BM36" s="38">
        <f t="shared" si="60"/>
        <v>20.9</v>
      </c>
      <c r="BN36" s="20">
        <v>7.4</v>
      </c>
      <c r="BO36" s="20">
        <v>12.5</v>
      </c>
      <c r="BP36" s="38">
        <f t="shared" si="61"/>
        <v>5.0999999999999996</v>
      </c>
      <c r="BQ36" s="20">
        <v>10.6</v>
      </c>
      <c r="BR36" s="20">
        <v>17.2</v>
      </c>
      <c r="BS36" s="38">
        <f t="shared" si="62"/>
        <v>6.6</v>
      </c>
      <c r="BT36" s="20">
        <v>3.2</v>
      </c>
      <c r="BU36" s="20">
        <v>16.7</v>
      </c>
      <c r="BV36" s="38">
        <f t="shared" si="63"/>
        <v>13.5</v>
      </c>
      <c r="BW36" s="20">
        <v>1</v>
      </c>
      <c r="BX36" s="20">
        <v>13.7</v>
      </c>
      <c r="BY36" s="38">
        <f t="shared" si="64"/>
        <v>12.7</v>
      </c>
      <c r="BZ36" s="20">
        <v>3.3</v>
      </c>
      <c r="CA36" s="20">
        <v>14.3</v>
      </c>
      <c r="CB36" s="20">
        <f t="shared" si="65"/>
        <v>11</v>
      </c>
      <c r="CC36" s="13">
        <v>12</v>
      </c>
      <c r="CD36" s="33" t="s">
        <v>99</v>
      </c>
      <c r="CE36" s="33" t="s">
        <v>108</v>
      </c>
      <c r="CF36" s="13" t="s">
        <v>100</v>
      </c>
      <c r="CG36" s="13" t="s">
        <v>100</v>
      </c>
    </row>
    <row r="37" spans="1:85" s="65" customFormat="1" x14ac:dyDescent="0.2">
      <c r="A37">
        <v>33</v>
      </c>
      <c r="B37" s="65" t="s">
        <v>31</v>
      </c>
      <c r="C37" s="65">
        <v>27</v>
      </c>
      <c r="D37" s="65" t="s">
        <v>55</v>
      </c>
      <c r="E37" s="65" t="s">
        <v>113</v>
      </c>
      <c r="F37" s="66">
        <v>6</v>
      </c>
      <c r="G37" s="66">
        <v>2</v>
      </c>
      <c r="H37" s="66">
        <v>0</v>
      </c>
      <c r="I37" s="66">
        <v>0</v>
      </c>
      <c r="J37" s="66">
        <v>0</v>
      </c>
      <c r="K37" s="66">
        <v>0</v>
      </c>
      <c r="L37" s="66">
        <v>42</v>
      </c>
      <c r="M37" s="66">
        <v>20</v>
      </c>
      <c r="N37" s="66">
        <v>5</v>
      </c>
      <c r="O37" s="66">
        <v>9</v>
      </c>
      <c r="P37" s="66">
        <v>55</v>
      </c>
      <c r="Q37" s="67">
        <v>42115</v>
      </c>
      <c r="R37" s="66" t="s">
        <v>33</v>
      </c>
      <c r="S37" s="66" t="s">
        <v>23</v>
      </c>
      <c r="T37" s="66">
        <v>209</v>
      </c>
      <c r="U37" s="66">
        <v>30</v>
      </c>
      <c r="V37" s="66" t="s">
        <v>29</v>
      </c>
      <c r="W37" s="66">
        <v>18.2</v>
      </c>
      <c r="X37" s="66">
        <v>7.3</v>
      </c>
      <c r="Y37" s="39">
        <f t="shared" si="45"/>
        <v>12.75</v>
      </c>
      <c r="Z37" s="66">
        <v>23.3</v>
      </c>
      <c r="AA37" s="66">
        <v>11</v>
      </c>
      <c r="AB37" s="39">
        <f t="shared" si="46"/>
        <v>17.149999999999999</v>
      </c>
      <c r="AC37" s="66">
        <v>18.3</v>
      </c>
      <c r="AD37" s="66">
        <v>10</v>
      </c>
      <c r="AE37" s="39">
        <f t="shared" si="47"/>
        <v>14.15</v>
      </c>
      <c r="AF37" s="66">
        <v>16.5</v>
      </c>
      <c r="AG37" s="66">
        <v>9.3000000000000007</v>
      </c>
      <c r="AH37" s="39">
        <f t="shared" si="48"/>
        <v>12.9</v>
      </c>
      <c r="AI37" s="66">
        <v>5.6</v>
      </c>
      <c r="AJ37" s="66">
        <v>0</v>
      </c>
      <c r="AK37" s="66">
        <v>0</v>
      </c>
      <c r="AL37" s="66">
        <v>0</v>
      </c>
      <c r="AM37" s="66">
        <f t="shared" si="49"/>
        <v>100</v>
      </c>
      <c r="AN37" s="66">
        <f t="shared" si="50"/>
        <v>100</v>
      </c>
      <c r="AO37" s="66">
        <f t="shared" si="51"/>
        <v>0</v>
      </c>
      <c r="AP37" s="66">
        <f t="shared" si="52"/>
        <v>0</v>
      </c>
      <c r="AQ37" s="66">
        <v>42.4</v>
      </c>
      <c r="AR37" s="66">
        <f t="shared" si="53"/>
        <v>0.13207547169811321</v>
      </c>
      <c r="AS37" s="66">
        <f t="shared" si="54"/>
        <v>13.20754716981132</v>
      </c>
      <c r="AT37" s="66">
        <f t="shared" si="55"/>
        <v>0</v>
      </c>
      <c r="AU37" s="66">
        <f t="shared" si="56"/>
        <v>0</v>
      </c>
      <c r="AV37" s="66">
        <f t="shared" si="57"/>
        <v>0</v>
      </c>
      <c r="AW37" s="66">
        <f t="shared" si="58"/>
        <v>0</v>
      </c>
      <c r="AX37" s="66">
        <f t="shared" si="59"/>
        <v>0</v>
      </c>
      <c r="AY37" s="66">
        <v>11.6</v>
      </c>
      <c r="AZ37" s="66">
        <v>15.2</v>
      </c>
      <c r="BA37" s="66">
        <v>8.1</v>
      </c>
      <c r="BB37" s="66">
        <v>9.5</v>
      </c>
      <c r="BC37" s="66">
        <v>14.2</v>
      </c>
      <c r="BD37" s="66">
        <v>9.1</v>
      </c>
      <c r="BE37" s="66">
        <v>10.3</v>
      </c>
      <c r="BF37" s="66">
        <v>11.2</v>
      </c>
      <c r="BG37" s="66">
        <v>34.200000000000003</v>
      </c>
      <c r="BH37" s="66">
        <v>37.799999999999997</v>
      </c>
      <c r="BI37" s="66">
        <v>30</v>
      </c>
      <c r="BJ37" s="66">
        <v>46.7</v>
      </c>
      <c r="BK37" s="68">
        <v>3.4</v>
      </c>
      <c r="BL37" s="68">
        <v>11.5</v>
      </c>
      <c r="BM37" s="68">
        <f t="shared" si="60"/>
        <v>8.1</v>
      </c>
      <c r="BN37" s="68">
        <v>3.9</v>
      </c>
      <c r="BO37" s="68">
        <v>9.1999999999999993</v>
      </c>
      <c r="BP37" s="68">
        <f t="shared" si="61"/>
        <v>5.2999999999999989</v>
      </c>
      <c r="BQ37" s="68">
        <v>-2.5</v>
      </c>
      <c r="BR37" s="68">
        <v>12.7</v>
      </c>
      <c r="BS37" s="68">
        <f t="shared" si="62"/>
        <v>15.2</v>
      </c>
      <c r="BT37" s="68">
        <v>2.6</v>
      </c>
      <c r="BU37" s="68">
        <v>16.7</v>
      </c>
      <c r="BV37" s="68">
        <f t="shared" si="63"/>
        <v>14.1</v>
      </c>
      <c r="BW37" s="68">
        <v>11.2</v>
      </c>
      <c r="BX37" s="68">
        <v>13.4</v>
      </c>
      <c r="BY37" s="68">
        <f t="shared" si="64"/>
        <v>2.2000000000000011</v>
      </c>
      <c r="BZ37" s="68">
        <v>5.3</v>
      </c>
      <c r="CA37" s="68">
        <v>15.9</v>
      </c>
      <c r="CB37" s="68">
        <f t="shared" si="65"/>
        <v>10.600000000000001</v>
      </c>
      <c r="CC37" s="66">
        <v>12</v>
      </c>
      <c r="CD37" s="66" t="s">
        <v>100</v>
      </c>
      <c r="CE37" s="66" t="s">
        <v>100</v>
      </c>
      <c r="CF37" s="66" t="s">
        <v>99</v>
      </c>
      <c r="CG37" s="66" t="s">
        <v>99</v>
      </c>
    </row>
    <row r="38" spans="1:85" s="45" customFormat="1" x14ac:dyDescent="0.2">
      <c r="A38" s="45">
        <v>34</v>
      </c>
      <c r="B38" s="45" t="s">
        <v>31</v>
      </c>
      <c r="C38" s="45">
        <v>22</v>
      </c>
      <c r="D38" s="45" t="s">
        <v>29</v>
      </c>
      <c r="E38" s="45" t="s">
        <v>113</v>
      </c>
      <c r="F38" s="59">
        <v>6</v>
      </c>
      <c r="G38" s="59">
        <v>1</v>
      </c>
      <c r="H38" s="59">
        <v>0</v>
      </c>
      <c r="I38" s="59">
        <v>0</v>
      </c>
      <c r="J38" s="59">
        <v>0</v>
      </c>
      <c r="K38" s="59">
        <v>0</v>
      </c>
      <c r="L38" s="59">
        <v>50</v>
      </c>
      <c r="M38" s="59">
        <v>25</v>
      </c>
      <c r="N38" s="59">
        <v>6</v>
      </c>
      <c r="O38" s="59">
        <v>10</v>
      </c>
      <c r="P38" s="59">
        <v>49</v>
      </c>
      <c r="Q38" s="60">
        <v>42317</v>
      </c>
      <c r="R38" s="59" t="s">
        <v>33</v>
      </c>
      <c r="S38" s="59" t="s">
        <v>23</v>
      </c>
      <c r="T38" s="59">
        <v>205</v>
      </c>
      <c r="U38" s="59">
        <v>85</v>
      </c>
      <c r="V38" s="59" t="s">
        <v>29</v>
      </c>
      <c r="W38" s="59">
        <v>21.5</v>
      </c>
      <c r="X38" s="59">
        <v>9.3000000000000007</v>
      </c>
      <c r="Y38" s="61">
        <f t="shared" si="45"/>
        <v>15.4</v>
      </c>
      <c r="Z38" s="59">
        <v>20.8</v>
      </c>
      <c r="AA38" s="59">
        <v>11.5</v>
      </c>
      <c r="AB38" s="61">
        <f t="shared" si="46"/>
        <v>16.149999999999999</v>
      </c>
      <c r="AC38" s="59">
        <v>18.899999999999999</v>
      </c>
      <c r="AD38" s="59">
        <v>10.5</v>
      </c>
      <c r="AE38" s="61">
        <f t="shared" si="47"/>
        <v>14.7</v>
      </c>
      <c r="AF38" s="59">
        <v>18.2</v>
      </c>
      <c r="AG38" s="59">
        <v>9.9</v>
      </c>
      <c r="AH38" s="61">
        <f t="shared" si="48"/>
        <v>14.05</v>
      </c>
      <c r="AI38" s="59">
        <v>4.5</v>
      </c>
      <c r="AJ38" s="59">
        <v>0</v>
      </c>
      <c r="AK38" s="59">
        <v>0</v>
      </c>
      <c r="AL38" s="59">
        <v>0</v>
      </c>
      <c r="AM38" s="59">
        <f t="shared" si="49"/>
        <v>100</v>
      </c>
      <c r="AN38" s="59">
        <f t="shared" si="50"/>
        <v>100</v>
      </c>
      <c r="AO38" s="59">
        <f t="shared" si="51"/>
        <v>0</v>
      </c>
      <c r="AP38" s="59">
        <f t="shared" si="52"/>
        <v>0</v>
      </c>
      <c r="AQ38" s="59">
        <v>36.6</v>
      </c>
      <c r="AR38" s="59">
        <f t="shared" si="53"/>
        <v>0.12295081967213115</v>
      </c>
      <c r="AS38" s="59">
        <f t="shared" si="54"/>
        <v>12.295081967213115</v>
      </c>
      <c r="AT38" s="59">
        <f t="shared" si="55"/>
        <v>0</v>
      </c>
      <c r="AU38" s="59">
        <f t="shared" si="56"/>
        <v>0</v>
      </c>
      <c r="AV38" s="59">
        <f t="shared" si="57"/>
        <v>0</v>
      </c>
      <c r="AW38" s="59">
        <f t="shared" si="58"/>
        <v>0</v>
      </c>
      <c r="AX38" s="59">
        <f t="shared" si="59"/>
        <v>0</v>
      </c>
      <c r="AY38" s="59">
        <v>16.7</v>
      </c>
      <c r="AZ38" s="59">
        <v>15.9</v>
      </c>
      <c r="BA38" s="59">
        <v>14.6</v>
      </c>
      <c r="BB38" s="59">
        <v>13.8</v>
      </c>
      <c r="BC38" s="59">
        <v>11.2</v>
      </c>
      <c r="BD38" s="59">
        <v>14.6</v>
      </c>
      <c r="BE38" s="59">
        <v>13.7</v>
      </c>
      <c r="BF38" s="59">
        <v>13.5</v>
      </c>
      <c r="BG38" s="59">
        <v>55.7</v>
      </c>
      <c r="BH38" s="59">
        <v>45</v>
      </c>
      <c r="BI38" s="59">
        <v>47.2</v>
      </c>
      <c r="BJ38" s="59">
        <v>47.9</v>
      </c>
      <c r="BK38" s="62">
        <v>3.7</v>
      </c>
      <c r="BL38" s="62">
        <v>20.8</v>
      </c>
      <c r="BM38" s="63">
        <f t="shared" si="60"/>
        <v>17.100000000000001</v>
      </c>
      <c r="BN38" s="62">
        <v>5.3</v>
      </c>
      <c r="BO38" s="62">
        <v>17.7</v>
      </c>
      <c r="BP38" s="63">
        <f t="shared" si="61"/>
        <v>12.399999999999999</v>
      </c>
      <c r="BQ38" s="62">
        <v>2.6</v>
      </c>
      <c r="BR38" s="62">
        <v>18.899999999999999</v>
      </c>
      <c r="BS38" s="63">
        <f t="shared" si="62"/>
        <v>16.299999999999997</v>
      </c>
      <c r="BT38" s="62">
        <v>4.3</v>
      </c>
      <c r="BU38" s="62">
        <v>19.2</v>
      </c>
      <c r="BV38" s="63">
        <f t="shared" si="63"/>
        <v>14.899999999999999</v>
      </c>
      <c r="BW38" s="62">
        <v>4.5999999999999996</v>
      </c>
      <c r="BX38" s="62">
        <v>16.8</v>
      </c>
      <c r="BY38" s="63">
        <f t="shared" si="64"/>
        <v>12.200000000000001</v>
      </c>
      <c r="BZ38" s="62">
        <v>-2.6</v>
      </c>
      <c r="CA38" s="62">
        <v>18.899999999999999</v>
      </c>
      <c r="CB38" s="62">
        <f t="shared" si="65"/>
        <v>21.5</v>
      </c>
      <c r="CC38" s="59">
        <v>12</v>
      </c>
      <c r="CD38" s="59" t="s">
        <v>107</v>
      </c>
      <c r="CE38" s="59" t="s">
        <v>107</v>
      </c>
      <c r="CF38" s="59" t="s">
        <v>100</v>
      </c>
      <c r="CG38" s="59" t="s">
        <v>100</v>
      </c>
    </row>
    <row r="39" spans="1:85" x14ac:dyDescent="0.2">
      <c r="A39" s="71">
        <v>35</v>
      </c>
      <c r="B39" t="s">
        <v>21</v>
      </c>
      <c r="C39">
        <v>46</v>
      </c>
      <c r="D39" t="s">
        <v>75</v>
      </c>
      <c r="E39" t="s">
        <v>74</v>
      </c>
      <c r="F39" s="13">
        <v>7</v>
      </c>
      <c r="G39" s="13">
        <v>3</v>
      </c>
      <c r="H39" s="13">
        <v>2</v>
      </c>
      <c r="I39" s="13">
        <v>0</v>
      </c>
      <c r="J39" s="13">
        <v>0</v>
      </c>
      <c r="K39" s="13">
        <v>0</v>
      </c>
      <c r="L39" s="13">
        <v>52</v>
      </c>
      <c r="M39" s="13">
        <v>25</v>
      </c>
      <c r="N39" s="13">
        <v>10</v>
      </c>
      <c r="O39" s="13">
        <v>9</v>
      </c>
      <c r="P39" s="13">
        <v>53</v>
      </c>
      <c r="Q39" s="29">
        <v>42341</v>
      </c>
      <c r="R39" s="13" t="s">
        <v>33</v>
      </c>
      <c r="S39" s="13" t="s">
        <v>23</v>
      </c>
      <c r="T39" s="13">
        <v>167</v>
      </c>
      <c r="U39" s="13">
        <v>90</v>
      </c>
      <c r="V39" s="13" t="s">
        <v>29</v>
      </c>
      <c r="W39" s="13">
        <v>14.5</v>
      </c>
      <c r="X39" s="13">
        <v>9.6</v>
      </c>
      <c r="Y39" s="39">
        <f t="shared" si="45"/>
        <v>12.05</v>
      </c>
      <c r="Z39" s="13">
        <v>16.2</v>
      </c>
      <c r="AA39" s="13">
        <v>11.3</v>
      </c>
      <c r="AB39" s="39">
        <f t="shared" si="46"/>
        <v>13.75</v>
      </c>
      <c r="AC39" s="13">
        <v>14.6</v>
      </c>
      <c r="AD39" s="13">
        <v>10.8</v>
      </c>
      <c r="AE39" s="39">
        <f t="shared" si="47"/>
        <v>12.7</v>
      </c>
      <c r="AF39" s="13">
        <v>14.2</v>
      </c>
      <c r="AG39" s="13">
        <v>10.3</v>
      </c>
      <c r="AH39" s="39">
        <f t="shared" si="48"/>
        <v>12.25</v>
      </c>
      <c r="AI39" s="13">
        <v>8.5</v>
      </c>
      <c r="AJ39" s="13">
        <v>4.5</v>
      </c>
      <c r="AK39" s="13">
        <v>5</v>
      </c>
      <c r="AL39" s="13">
        <v>5.3</v>
      </c>
      <c r="AM39" s="13">
        <f t="shared" si="49"/>
        <v>47.058823529411761</v>
      </c>
      <c r="AN39" s="13">
        <f t="shared" si="50"/>
        <v>37.647058823529413</v>
      </c>
      <c r="AO39" s="13">
        <f t="shared" si="51"/>
        <v>9.4117647058823479</v>
      </c>
      <c r="AP39" s="13">
        <f t="shared" si="52"/>
        <v>9.4117647058823479</v>
      </c>
      <c r="AQ39" s="13">
        <v>32.9</v>
      </c>
      <c r="AR39" s="13">
        <f t="shared" si="53"/>
        <v>0.25835866261398177</v>
      </c>
      <c r="AS39" s="13">
        <f t="shared" si="54"/>
        <v>25.835866261398177</v>
      </c>
      <c r="AT39" s="13">
        <f t="shared" si="55"/>
        <v>0.13677811550151978</v>
      </c>
      <c r="AU39" s="13">
        <f t="shared" si="56"/>
        <v>13.677811550151977</v>
      </c>
      <c r="AV39" s="13">
        <f t="shared" si="57"/>
        <v>0.1519756838905775</v>
      </c>
      <c r="AW39" s="13">
        <f t="shared" si="58"/>
        <v>0.16109422492401215</v>
      </c>
      <c r="AX39" s="13">
        <f t="shared" si="59"/>
        <v>16.109422492401215</v>
      </c>
      <c r="AY39" s="13">
        <v>16.399999999999999</v>
      </c>
      <c r="AZ39" s="13">
        <v>7.7</v>
      </c>
      <c r="BA39" s="13">
        <v>8.5</v>
      </c>
      <c r="BB39" s="13">
        <v>9.3000000000000007</v>
      </c>
      <c r="BC39" s="13">
        <v>13.5</v>
      </c>
      <c r="BD39" s="13">
        <v>10.8</v>
      </c>
      <c r="BE39" s="13">
        <v>4.3</v>
      </c>
      <c r="BF39" s="13">
        <v>6.5</v>
      </c>
      <c r="BG39" s="13">
        <v>55.3</v>
      </c>
      <c r="BH39" s="13">
        <v>42.8</v>
      </c>
      <c r="BI39" s="13">
        <v>44.1</v>
      </c>
      <c r="BJ39" s="13">
        <v>48.6</v>
      </c>
      <c r="BK39" s="20">
        <v>10.199999999999999</v>
      </c>
      <c r="BL39" s="20">
        <v>19.3</v>
      </c>
      <c r="BM39" s="38">
        <f t="shared" si="60"/>
        <v>9.1000000000000014</v>
      </c>
      <c r="BN39" s="20">
        <v>-2</v>
      </c>
      <c r="BO39" s="20">
        <v>6.4</v>
      </c>
      <c r="BP39" s="38">
        <f t="shared" si="61"/>
        <v>8.4</v>
      </c>
      <c r="BQ39" s="20">
        <v>2.2999999999999998</v>
      </c>
      <c r="BR39" s="20">
        <v>16</v>
      </c>
      <c r="BS39" s="38">
        <f t="shared" si="62"/>
        <v>13.7</v>
      </c>
      <c r="BT39" s="20">
        <v>5.3</v>
      </c>
      <c r="BU39" s="20">
        <v>18.899999999999999</v>
      </c>
      <c r="BV39" s="38">
        <f t="shared" si="63"/>
        <v>13.599999999999998</v>
      </c>
      <c r="BW39" s="20">
        <v>7.5</v>
      </c>
      <c r="BX39" s="20">
        <v>10.199999999999999</v>
      </c>
      <c r="BY39" s="38">
        <f t="shared" si="64"/>
        <v>2.6999999999999993</v>
      </c>
      <c r="BZ39" s="20">
        <v>-2.5</v>
      </c>
      <c r="CA39" s="20">
        <v>17.600000000000001</v>
      </c>
      <c r="CB39" s="20">
        <f t="shared" si="65"/>
        <v>20.100000000000001</v>
      </c>
      <c r="CC39" s="13">
        <v>18</v>
      </c>
      <c r="CD39" s="13" t="s">
        <v>99</v>
      </c>
      <c r="CE39" s="13" t="s">
        <v>99</v>
      </c>
      <c r="CF39" s="13" t="s">
        <v>100</v>
      </c>
      <c r="CG39" s="13" t="s">
        <v>100</v>
      </c>
    </row>
    <row r="40" spans="1:85" s="45" customFormat="1" x14ac:dyDescent="0.2">
      <c r="A40">
        <v>36</v>
      </c>
      <c r="B40" s="45" t="s">
        <v>31</v>
      </c>
      <c r="C40" s="45">
        <v>46</v>
      </c>
      <c r="E40" s="45" t="s">
        <v>76</v>
      </c>
      <c r="F40" s="59">
        <v>6</v>
      </c>
      <c r="G40" s="59">
        <v>2</v>
      </c>
      <c r="H40" s="59">
        <v>2</v>
      </c>
      <c r="I40" s="59">
        <v>0</v>
      </c>
      <c r="J40" s="59">
        <v>0</v>
      </c>
      <c r="K40" s="59">
        <v>0</v>
      </c>
      <c r="L40" s="59">
        <v>48</v>
      </c>
      <c r="M40" s="59">
        <v>16.7</v>
      </c>
      <c r="N40" s="59">
        <v>12</v>
      </c>
      <c r="O40" s="59">
        <v>9</v>
      </c>
      <c r="P40" s="59">
        <v>46</v>
      </c>
      <c r="Q40" s="60">
        <v>42041</v>
      </c>
      <c r="R40" s="59" t="s">
        <v>33</v>
      </c>
      <c r="S40" s="59" t="s">
        <v>23</v>
      </c>
      <c r="T40" s="59">
        <v>159</v>
      </c>
      <c r="U40" s="59">
        <v>60</v>
      </c>
      <c r="V40" s="59" t="s">
        <v>29</v>
      </c>
      <c r="W40" s="59">
        <v>21.1</v>
      </c>
      <c r="X40" s="59">
        <v>12.3</v>
      </c>
      <c r="Y40" s="61">
        <f t="shared" si="45"/>
        <v>16.700000000000003</v>
      </c>
      <c r="Z40" s="59">
        <v>22.4</v>
      </c>
      <c r="AA40" s="59">
        <v>10.5</v>
      </c>
      <c r="AB40" s="61">
        <f t="shared" si="46"/>
        <v>16.45</v>
      </c>
      <c r="AC40" s="59">
        <v>20.3</v>
      </c>
      <c r="AD40" s="59">
        <v>10.199999999999999</v>
      </c>
      <c r="AE40" s="61">
        <f t="shared" si="47"/>
        <v>15.25</v>
      </c>
      <c r="AF40" s="59">
        <v>19.8</v>
      </c>
      <c r="AG40" s="59">
        <v>9.6999999999999993</v>
      </c>
      <c r="AH40" s="61">
        <f t="shared" si="48"/>
        <v>14.75</v>
      </c>
      <c r="AI40" s="59">
        <v>10.9</v>
      </c>
      <c r="AJ40" s="59">
        <v>4.5999999999999996</v>
      </c>
      <c r="AK40" s="59">
        <v>3.6</v>
      </c>
      <c r="AL40" s="59">
        <v>4</v>
      </c>
      <c r="AM40" s="59">
        <f t="shared" si="49"/>
        <v>57.798165137614689</v>
      </c>
      <c r="AN40" s="59">
        <f t="shared" si="50"/>
        <v>63.302752293577981</v>
      </c>
      <c r="AO40" s="59">
        <f t="shared" si="51"/>
        <v>-5.5045871559632928</v>
      </c>
      <c r="AP40" s="59">
        <f t="shared" si="52"/>
        <v>5.5045871559632928</v>
      </c>
      <c r="AQ40" s="59">
        <v>44.4</v>
      </c>
      <c r="AR40" s="59">
        <f t="shared" si="53"/>
        <v>0.24549549549549551</v>
      </c>
      <c r="AS40" s="59">
        <f t="shared" si="54"/>
        <v>24.54954954954955</v>
      </c>
      <c r="AT40" s="59">
        <f t="shared" si="55"/>
        <v>0.1036036036036036</v>
      </c>
      <c r="AU40" s="59">
        <f t="shared" si="56"/>
        <v>10.36036036036036</v>
      </c>
      <c r="AV40" s="59">
        <f t="shared" si="57"/>
        <v>8.1081081081081086E-2</v>
      </c>
      <c r="AW40" s="59">
        <f t="shared" si="58"/>
        <v>9.00900900900901E-2</v>
      </c>
      <c r="AX40" s="59">
        <f t="shared" si="59"/>
        <v>9.0090090090090094</v>
      </c>
      <c r="AY40" s="59">
        <v>16.3</v>
      </c>
      <c r="AZ40" s="59">
        <v>19.2</v>
      </c>
      <c r="BA40" s="59">
        <v>16.2</v>
      </c>
      <c r="BB40" s="59">
        <v>16.8</v>
      </c>
      <c r="BC40" s="59">
        <v>12.2</v>
      </c>
      <c r="BD40" s="59">
        <v>14.7</v>
      </c>
      <c r="BE40" s="59">
        <v>14</v>
      </c>
      <c r="BF40" s="59">
        <v>14.5</v>
      </c>
      <c r="BG40" s="59">
        <v>61.7</v>
      </c>
      <c r="BH40" s="59">
        <v>55.5</v>
      </c>
      <c r="BI40" s="59">
        <v>57.4</v>
      </c>
      <c r="BJ40" s="59">
        <v>58.2</v>
      </c>
      <c r="BK40" s="62">
        <v>11.9</v>
      </c>
      <c r="BL40" s="62">
        <v>14.4</v>
      </c>
      <c r="BM40" s="63">
        <f t="shared" si="60"/>
        <v>2.5</v>
      </c>
      <c r="BN40" s="62">
        <v>8.9</v>
      </c>
      <c r="BO40" s="62">
        <v>22.3</v>
      </c>
      <c r="BP40" s="63">
        <f t="shared" si="61"/>
        <v>13.4</v>
      </c>
      <c r="BQ40" s="62">
        <v>3.5</v>
      </c>
      <c r="BR40" s="62">
        <v>19.2</v>
      </c>
      <c r="BS40" s="63">
        <f t="shared" si="62"/>
        <v>15.7</v>
      </c>
      <c r="BT40" s="62">
        <v>6.5</v>
      </c>
      <c r="BU40" s="62">
        <v>10.7</v>
      </c>
      <c r="BV40" s="63">
        <f t="shared" si="63"/>
        <v>4.1999999999999993</v>
      </c>
      <c r="BW40" s="62">
        <v>5.3</v>
      </c>
      <c r="BX40" s="62">
        <v>18.899999999999999</v>
      </c>
      <c r="BY40" s="63">
        <f t="shared" si="64"/>
        <v>13.599999999999998</v>
      </c>
      <c r="BZ40" s="62">
        <v>2.2999999999999998</v>
      </c>
      <c r="CA40" s="62">
        <v>19.600000000000001</v>
      </c>
      <c r="CB40" s="62">
        <f t="shared" si="65"/>
        <v>17.3</v>
      </c>
      <c r="CC40" s="59">
        <v>12</v>
      </c>
      <c r="CD40" s="59" t="s">
        <v>100</v>
      </c>
      <c r="CE40" s="59" t="s">
        <v>100</v>
      </c>
      <c r="CF40" s="59" t="s">
        <v>100</v>
      </c>
      <c r="CG40" s="59" t="s">
        <v>100</v>
      </c>
    </row>
    <row r="41" spans="1:85" x14ac:dyDescent="0.2">
      <c r="A41" s="45">
        <v>37</v>
      </c>
      <c r="B41" t="s">
        <v>21</v>
      </c>
      <c r="C41">
        <v>44</v>
      </c>
      <c r="E41" t="s">
        <v>53</v>
      </c>
      <c r="F41" s="13">
        <v>7</v>
      </c>
      <c r="G41" s="13">
        <v>3</v>
      </c>
      <c r="H41" s="13">
        <v>1</v>
      </c>
      <c r="I41" s="13">
        <v>0</v>
      </c>
      <c r="J41" s="13">
        <v>0</v>
      </c>
      <c r="K41" s="13">
        <v>0</v>
      </c>
      <c r="L41" s="13">
        <v>50</v>
      </c>
      <c r="M41" s="13">
        <v>20</v>
      </c>
      <c r="N41" s="13">
        <v>10</v>
      </c>
      <c r="O41" s="13">
        <v>9</v>
      </c>
      <c r="P41" s="13">
        <v>57</v>
      </c>
      <c r="Q41" s="29">
        <v>42223</v>
      </c>
      <c r="R41" s="13" t="s">
        <v>33</v>
      </c>
      <c r="S41" s="13" t="s">
        <v>23</v>
      </c>
      <c r="T41" s="13">
        <v>228</v>
      </c>
      <c r="U41" s="13">
        <v>100</v>
      </c>
      <c r="V41" s="13" t="s">
        <v>29</v>
      </c>
      <c r="W41" s="13">
        <v>6.7</v>
      </c>
      <c r="X41" s="13">
        <v>5.4</v>
      </c>
      <c r="Y41" s="39">
        <f t="shared" si="45"/>
        <v>6.0500000000000007</v>
      </c>
      <c r="Z41" s="13">
        <v>11.6</v>
      </c>
      <c r="AA41" s="13">
        <v>6.2</v>
      </c>
      <c r="AB41" s="39">
        <f t="shared" si="46"/>
        <v>8.9</v>
      </c>
      <c r="AC41" s="13">
        <v>5.2</v>
      </c>
      <c r="AD41" s="13">
        <v>5.5</v>
      </c>
      <c r="AE41" s="39">
        <f t="shared" si="47"/>
        <v>5.35</v>
      </c>
      <c r="AF41" s="13">
        <v>6.4</v>
      </c>
      <c r="AG41" s="13">
        <v>5.9</v>
      </c>
      <c r="AH41" s="39">
        <f t="shared" si="48"/>
        <v>6.15</v>
      </c>
      <c r="AI41" s="13">
        <v>7.6</v>
      </c>
      <c r="AJ41" s="13">
        <v>5</v>
      </c>
      <c r="AK41" s="13">
        <v>7.5</v>
      </c>
      <c r="AL41" s="13">
        <v>7.6</v>
      </c>
      <c r="AM41" s="13">
        <f t="shared" si="49"/>
        <v>34.210526315789465</v>
      </c>
      <c r="AN41" s="13">
        <f t="shared" si="50"/>
        <v>0</v>
      </c>
      <c r="AO41" s="13">
        <f t="shared" si="51"/>
        <v>34.210526315789465</v>
      </c>
      <c r="AP41" s="13">
        <f t="shared" si="52"/>
        <v>34.210526315789465</v>
      </c>
      <c r="AQ41" s="13">
        <v>38.700000000000003</v>
      </c>
      <c r="AR41" s="13">
        <f t="shared" si="53"/>
        <v>0.19638242894056845</v>
      </c>
      <c r="AS41" s="13">
        <f t="shared" si="54"/>
        <v>19.638242894056845</v>
      </c>
      <c r="AT41" s="13">
        <f t="shared" si="55"/>
        <v>0.12919896640826872</v>
      </c>
      <c r="AU41" s="13">
        <f t="shared" si="56"/>
        <v>12.919896640826872</v>
      </c>
      <c r="AV41" s="13">
        <f t="shared" si="57"/>
        <v>0.19379844961240308</v>
      </c>
      <c r="AW41" s="13">
        <f t="shared" si="58"/>
        <v>0.19638242894056845</v>
      </c>
      <c r="AX41" s="13">
        <f t="shared" si="59"/>
        <v>19.638242894056845</v>
      </c>
      <c r="AY41" s="13">
        <v>2.6</v>
      </c>
      <c r="AZ41" s="13">
        <v>5.2</v>
      </c>
      <c r="BA41" s="13">
        <v>3.8</v>
      </c>
      <c r="BB41" s="13">
        <v>1.5</v>
      </c>
      <c r="BC41" s="13">
        <v>14.7</v>
      </c>
      <c r="BD41" s="13">
        <v>9.6999999999999993</v>
      </c>
      <c r="BE41" s="13">
        <v>12.9</v>
      </c>
      <c r="BF41" s="13">
        <v>13.6</v>
      </c>
      <c r="BG41" s="13">
        <v>77</v>
      </c>
      <c r="BH41" s="13">
        <v>59.3</v>
      </c>
      <c r="BI41" s="13">
        <v>62.1</v>
      </c>
      <c r="BJ41" s="13">
        <v>78.400000000000006</v>
      </c>
      <c r="BK41" s="20">
        <v>1.9</v>
      </c>
      <c r="BL41" s="20">
        <v>2.6</v>
      </c>
      <c r="BM41" s="38">
        <f t="shared" si="60"/>
        <v>0.70000000000000018</v>
      </c>
      <c r="BN41" s="20">
        <v>1.8</v>
      </c>
      <c r="BO41" s="20">
        <v>2.4</v>
      </c>
      <c r="BP41" s="38">
        <f t="shared" si="61"/>
        <v>0.59999999999999987</v>
      </c>
      <c r="BQ41" s="20">
        <v>0.1</v>
      </c>
      <c r="BR41" s="20">
        <v>4.9000000000000004</v>
      </c>
      <c r="BS41" s="38">
        <f t="shared" si="62"/>
        <v>4.8000000000000007</v>
      </c>
      <c r="BT41" s="20">
        <v>12.1</v>
      </c>
      <c r="BU41" s="20">
        <v>15.5</v>
      </c>
      <c r="BV41" s="38">
        <f t="shared" si="63"/>
        <v>3.4000000000000004</v>
      </c>
      <c r="BW41" s="20">
        <v>8.1999999999999993</v>
      </c>
      <c r="BX41" s="20">
        <v>15.3</v>
      </c>
      <c r="BY41" s="38">
        <f t="shared" si="64"/>
        <v>7.1000000000000014</v>
      </c>
      <c r="BZ41" s="20">
        <v>6.2</v>
      </c>
      <c r="CA41" s="20">
        <v>12.1</v>
      </c>
      <c r="CB41" s="20">
        <f t="shared" si="65"/>
        <v>5.8999999999999995</v>
      </c>
      <c r="CC41" s="13">
        <v>20</v>
      </c>
      <c r="CD41" s="34" t="s">
        <v>99</v>
      </c>
      <c r="CE41" s="34" t="s">
        <v>108</v>
      </c>
      <c r="CF41" s="31" t="s">
        <v>100</v>
      </c>
      <c r="CG41" s="31" t="s">
        <v>99</v>
      </c>
    </row>
    <row r="42" spans="1:85" s="45" customFormat="1" x14ac:dyDescent="0.2">
      <c r="A42" s="71">
        <v>38</v>
      </c>
      <c r="B42" s="45" t="s">
        <v>31</v>
      </c>
      <c r="C42" s="45">
        <v>41</v>
      </c>
      <c r="D42" s="45" t="s">
        <v>132</v>
      </c>
      <c r="E42" s="45" t="s">
        <v>121</v>
      </c>
      <c r="F42" s="59">
        <v>6</v>
      </c>
      <c r="G42" s="59">
        <v>2</v>
      </c>
      <c r="H42" s="59">
        <v>2</v>
      </c>
      <c r="I42" s="59">
        <v>0</v>
      </c>
      <c r="J42" s="59">
        <v>0</v>
      </c>
      <c r="K42" s="59">
        <v>0</v>
      </c>
      <c r="L42" s="59">
        <v>40</v>
      </c>
      <c r="M42" s="59">
        <v>32</v>
      </c>
      <c r="N42" s="59">
        <v>14</v>
      </c>
      <c r="O42" s="59">
        <v>9</v>
      </c>
      <c r="P42" s="59">
        <v>45</v>
      </c>
      <c r="Q42" s="60">
        <v>42040</v>
      </c>
      <c r="R42" s="59" t="s">
        <v>33</v>
      </c>
      <c r="S42" s="59" t="s">
        <v>23</v>
      </c>
      <c r="T42" s="59">
        <v>128</v>
      </c>
      <c r="U42" s="59">
        <v>50</v>
      </c>
      <c r="V42" s="59" t="s">
        <v>29</v>
      </c>
      <c r="W42" s="59">
        <v>16.100000000000001</v>
      </c>
      <c r="X42" s="59">
        <v>7.9</v>
      </c>
      <c r="Y42" s="61">
        <f t="shared" si="45"/>
        <v>12</v>
      </c>
      <c r="Z42" s="59">
        <v>19.5</v>
      </c>
      <c r="AA42" s="59">
        <v>10.9</v>
      </c>
      <c r="AB42" s="61">
        <f t="shared" si="46"/>
        <v>15.2</v>
      </c>
      <c r="AC42" s="59">
        <v>18.3</v>
      </c>
      <c r="AD42" s="59">
        <v>10.199999999999999</v>
      </c>
      <c r="AE42" s="61">
        <f t="shared" si="47"/>
        <v>14.25</v>
      </c>
      <c r="AF42" s="59">
        <v>17.399999999999999</v>
      </c>
      <c r="AG42" s="59">
        <v>9.6</v>
      </c>
      <c r="AH42" s="61">
        <f t="shared" si="48"/>
        <v>13.5</v>
      </c>
      <c r="AI42" s="59">
        <v>10</v>
      </c>
      <c r="AJ42" s="59">
        <v>6.6</v>
      </c>
      <c r="AK42" s="59">
        <v>5.5</v>
      </c>
      <c r="AL42" s="59">
        <v>5.2</v>
      </c>
      <c r="AM42" s="59">
        <f t="shared" si="49"/>
        <v>34</v>
      </c>
      <c r="AN42" s="59">
        <f t="shared" si="50"/>
        <v>48</v>
      </c>
      <c r="AO42" s="59">
        <f t="shared" si="51"/>
        <v>-14</v>
      </c>
      <c r="AP42" s="59">
        <f t="shared" si="52"/>
        <v>14</v>
      </c>
      <c r="AQ42" s="59">
        <v>42.4</v>
      </c>
      <c r="AR42" s="59">
        <f t="shared" si="53"/>
        <v>0.23584905660377359</v>
      </c>
      <c r="AS42" s="59">
        <f t="shared" si="54"/>
        <v>23.584905660377359</v>
      </c>
      <c r="AT42" s="59">
        <f t="shared" si="55"/>
        <v>0.15566037735849056</v>
      </c>
      <c r="AU42" s="59">
        <f t="shared" si="56"/>
        <v>15.566037735849056</v>
      </c>
      <c r="AV42" s="59">
        <f t="shared" si="57"/>
        <v>0.12971698113207547</v>
      </c>
      <c r="AW42" s="59">
        <f t="shared" si="58"/>
        <v>0.12264150943396228</v>
      </c>
      <c r="AX42" s="59">
        <f t="shared" si="59"/>
        <v>12.264150943396228</v>
      </c>
      <c r="AY42" s="59">
        <v>18</v>
      </c>
      <c r="AZ42" s="59">
        <v>16.600000000000001</v>
      </c>
      <c r="BA42" s="59">
        <v>15.3</v>
      </c>
      <c r="BB42" s="59">
        <v>14.6</v>
      </c>
      <c r="BC42" s="59">
        <v>12.1</v>
      </c>
      <c r="BD42" s="59">
        <v>7.7</v>
      </c>
      <c r="BE42" s="59">
        <v>9.8000000000000007</v>
      </c>
      <c r="BF42" s="59">
        <v>10.3</v>
      </c>
      <c r="BG42" s="59">
        <v>59.4</v>
      </c>
      <c r="BH42" s="59">
        <v>46.5</v>
      </c>
      <c r="BI42" s="59">
        <v>49.7</v>
      </c>
      <c r="BJ42" s="59">
        <v>53.9</v>
      </c>
      <c r="BK42" s="62">
        <v>2.2000000000000002</v>
      </c>
      <c r="BL42" s="62">
        <v>13.8</v>
      </c>
      <c r="BM42" s="63">
        <f t="shared" si="60"/>
        <v>11.600000000000001</v>
      </c>
      <c r="BN42" s="62">
        <v>5.3</v>
      </c>
      <c r="BO42" s="62">
        <v>19.5</v>
      </c>
      <c r="BP42" s="63">
        <f t="shared" si="61"/>
        <v>14.2</v>
      </c>
      <c r="BQ42" s="62">
        <v>2.9</v>
      </c>
      <c r="BR42" s="62">
        <v>16.7</v>
      </c>
      <c r="BS42" s="63">
        <f t="shared" si="62"/>
        <v>13.799999999999999</v>
      </c>
      <c r="BT42" s="62">
        <v>-2.9</v>
      </c>
      <c r="BU42" s="62">
        <v>8.8000000000000007</v>
      </c>
      <c r="BV42" s="63">
        <f t="shared" si="63"/>
        <v>11.700000000000001</v>
      </c>
      <c r="BW42" s="62">
        <v>2.8</v>
      </c>
      <c r="BX42" s="62">
        <v>16.7</v>
      </c>
      <c r="BY42" s="63">
        <f t="shared" si="64"/>
        <v>13.899999999999999</v>
      </c>
      <c r="BZ42" s="62">
        <v>-2.2000000000000002</v>
      </c>
      <c r="CA42" s="62">
        <v>15.4</v>
      </c>
      <c r="CB42" s="62">
        <f t="shared" si="65"/>
        <v>17.600000000000001</v>
      </c>
      <c r="CC42" s="59">
        <v>15</v>
      </c>
      <c r="CD42" s="69" t="s">
        <v>99</v>
      </c>
      <c r="CE42" s="69" t="s">
        <v>108</v>
      </c>
      <c r="CF42" s="64" t="s">
        <v>100</v>
      </c>
      <c r="CG42" s="64" t="s">
        <v>99</v>
      </c>
    </row>
    <row r="43" spans="1:85" x14ac:dyDescent="0.2">
      <c r="A43">
        <v>39</v>
      </c>
      <c r="B43" t="s">
        <v>31</v>
      </c>
      <c r="C43">
        <v>23</v>
      </c>
      <c r="D43" s="12"/>
      <c r="E43" t="s">
        <v>117</v>
      </c>
      <c r="F43" s="13">
        <v>6</v>
      </c>
      <c r="G43" s="13">
        <v>3</v>
      </c>
      <c r="H43" s="13">
        <v>0</v>
      </c>
      <c r="I43" s="13">
        <v>3</v>
      </c>
      <c r="J43" s="13">
        <v>1</v>
      </c>
      <c r="K43" s="13">
        <v>0</v>
      </c>
      <c r="L43" s="13">
        <v>52</v>
      </c>
      <c r="M43" s="13">
        <v>24</v>
      </c>
      <c r="N43" s="13">
        <v>5</v>
      </c>
      <c r="O43" s="13">
        <v>10</v>
      </c>
      <c r="P43" s="13">
        <v>53</v>
      </c>
      <c r="Q43" s="29">
        <v>42240</v>
      </c>
      <c r="R43" s="13" t="s">
        <v>24</v>
      </c>
      <c r="S43" s="13" t="s">
        <v>23</v>
      </c>
      <c r="T43" s="13">
        <v>155</v>
      </c>
      <c r="U43" s="13">
        <v>70</v>
      </c>
      <c r="V43" s="13" t="s">
        <v>29</v>
      </c>
      <c r="W43" s="13">
        <v>20.9</v>
      </c>
      <c r="X43" s="13">
        <v>8.3000000000000007</v>
      </c>
      <c r="Y43" s="39">
        <f t="shared" si="45"/>
        <v>14.6</v>
      </c>
      <c r="Z43" s="13">
        <v>23</v>
      </c>
      <c r="AA43" s="13">
        <v>10.1</v>
      </c>
      <c r="AB43" s="39">
        <f t="shared" si="46"/>
        <v>16.55</v>
      </c>
      <c r="AC43" s="13">
        <v>18.600000000000001</v>
      </c>
      <c r="AD43" s="13">
        <v>7.5</v>
      </c>
      <c r="AE43" s="39">
        <f t="shared" si="47"/>
        <v>13.05</v>
      </c>
      <c r="AF43" s="13">
        <v>17.7</v>
      </c>
      <c r="AG43" s="13">
        <v>6.4</v>
      </c>
      <c r="AH43" s="39">
        <f t="shared" si="48"/>
        <v>12.05</v>
      </c>
      <c r="AI43" s="13">
        <v>4.5</v>
      </c>
      <c r="AJ43" s="13">
        <v>0</v>
      </c>
      <c r="AK43" s="13">
        <v>0</v>
      </c>
      <c r="AL43" s="13">
        <v>0</v>
      </c>
      <c r="AM43" s="13">
        <f t="shared" si="49"/>
        <v>100</v>
      </c>
      <c r="AN43" s="13">
        <f t="shared" si="50"/>
        <v>100</v>
      </c>
      <c r="AO43" s="13">
        <f t="shared" si="51"/>
        <v>0</v>
      </c>
      <c r="AP43" s="13">
        <f t="shared" si="52"/>
        <v>0</v>
      </c>
      <c r="AQ43" s="13">
        <v>41</v>
      </c>
      <c r="AR43" s="13">
        <f t="shared" si="53"/>
        <v>0.10975609756097561</v>
      </c>
      <c r="AS43" s="13">
        <f t="shared" si="54"/>
        <v>10.975609756097562</v>
      </c>
      <c r="AT43" s="13">
        <f t="shared" si="55"/>
        <v>0</v>
      </c>
      <c r="AU43" s="13">
        <f t="shared" si="56"/>
        <v>0</v>
      </c>
      <c r="AV43" s="13">
        <f t="shared" si="57"/>
        <v>0</v>
      </c>
      <c r="AW43" s="13">
        <f t="shared" si="58"/>
        <v>0</v>
      </c>
      <c r="AX43" s="13">
        <f t="shared" si="59"/>
        <v>0</v>
      </c>
      <c r="AY43" s="13">
        <v>15</v>
      </c>
      <c r="AZ43" s="13">
        <v>15.8</v>
      </c>
      <c r="BA43" s="13">
        <v>19.8</v>
      </c>
      <c r="BB43" s="13">
        <v>21.4</v>
      </c>
      <c r="BC43" s="13">
        <v>14.4</v>
      </c>
      <c r="BD43" s="13">
        <v>7.4</v>
      </c>
      <c r="BE43" s="13">
        <v>11.4</v>
      </c>
      <c r="BF43" s="13">
        <v>9.1999999999999993</v>
      </c>
      <c r="BG43" s="13">
        <v>42.7</v>
      </c>
      <c r="BH43" s="13">
        <v>32.1</v>
      </c>
      <c r="BI43" s="13">
        <v>44.1</v>
      </c>
      <c r="BJ43" s="13">
        <v>44.8</v>
      </c>
      <c r="BK43" s="20">
        <v>8.8000000000000007</v>
      </c>
      <c r="BL43" s="20">
        <v>16</v>
      </c>
      <c r="BM43" s="38">
        <f t="shared" si="60"/>
        <v>7.1999999999999993</v>
      </c>
      <c r="BN43" s="20">
        <v>15.2</v>
      </c>
      <c r="BO43" s="20">
        <v>18.899999999999999</v>
      </c>
      <c r="BP43" s="38">
        <f t="shared" si="61"/>
        <v>3.6999999999999993</v>
      </c>
      <c r="BQ43" s="20">
        <v>9.5</v>
      </c>
      <c r="BR43" s="20">
        <v>19.899999999999999</v>
      </c>
      <c r="BS43" s="38">
        <f t="shared" si="62"/>
        <v>10.399999999999999</v>
      </c>
      <c r="BT43" s="20">
        <v>12.5</v>
      </c>
      <c r="BU43" s="20">
        <v>14.5</v>
      </c>
      <c r="BV43" s="38">
        <f t="shared" si="63"/>
        <v>2</v>
      </c>
      <c r="BW43" s="20">
        <v>11.7</v>
      </c>
      <c r="BX43" s="20">
        <v>14.8</v>
      </c>
      <c r="BY43" s="38">
        <f t="shared" si="64"/>
        <v>3.1000000000000014</v>
      </c>
      <c r="BZ43" s="20">
        <v>3.4</v>
      </c>
      <c r="CA43" s="20">
        <v>13.3</v>
      </c>
      <c r="CB43" s="20">
        <f t="shared" si="65"/>
        <v>9.9</v>
      </c>
      <c r="CC43" s="13">
        <v>12</v>
      </c>
      <c r="CD43" s="33" t="s">
        <v>100</v>
      </c>
      <c r="CE43" s="33" t="s">
        <v>99</v>
      </c>
      <c r="CF43" s="13" t="s">
        <v>107</v>
      </c>
      <c r="CG43" s="13" t="s">
        <v>107</v>
      </c>
    </row>
    <row r="44" spans="1:85" x14ac:dyDescent="0.2">
      <c r="A44" s="45">
        <v>40</v>
      </c>
      <c r="B44" t="s">
        <v>21</v>
      </c>
      <c r="C44">
        <v>40</v>
      </c>
      <c r="D44" t="s">
        <v>65</v>
      </c>
      <c r="E44" t="s">
        <v>53</v>
      </c>
      <c r="F44" s="13">
        <v>5</v>
      </c>
      <c r="G44" s="13">
        <v>2</v>
      </c>
      <c r="H44" s="13">
        <v>1</v>
      </c>
      <c r="I44" s="13">
        <v>0</v>
      </c>
      <c r="J44" s="13">
        <v>0</v>
      </c>
      <c r="K44" s="13">
        <v>0</v>
      </c>
      <c r="L44" s="13">
        <v>32.5</v>
      </c>
      <c r="M44" s="13">
        <v>16</v>
      </c>
      <c r="N44" s="13">
        <v>14</v>
      </c>
      <c r="O44" s="13">
        <v>9</v>
      </c>
      <c r="P44" s="13">
        <v>49</v>
      </c>
      <c r="Q44" s="29">
        <v>42124</v>
      </c>
      <c r="R44" s="13" t="s">
        <v>33</v>
      </c>
      <c r="S44" s="13" t="s">
        <v>23</v>
      </c>
      <c r="T44" s="13">
        <v>190</v>
      </c>
      <c r="U44" s="13">
        <v>60</v>
      </c>
      <c r="V44" s="13" t="s">
        <v>29</v>
      </c>
      <c r="W44" s="13">
        <v>14.5</v>
      </c>
      <c r="X44" s="13">
        <v>11.2</v>
      </c>
      <c r="Y44" s="39">
        <f t="shared" si="45"/>
        <v>12.85</v>
      </c>
      <c r="Z44" s="13">
        <v>18.100000000000001</v>
      </c>
      <c r="AA44" s="13">
        <v>10.4</v>
      </c>
      <c r="AB44" s="39">
        <f t="shared" si="46"/>
        <v>14.25</v>
      </c>
      <c r="AC44" s="13">
        <v>15.9</v>
      </c>
      <c r="AD44" s="13">
        <v>9.4</v>
      </c>
      <c r="AE44" s="39">
        <f t="shared" si="47"/>
        <v>12.65</v>
      </c>
      <c r="AF44" s="13">
        <v>15.1</v>
      </c>
      <c r="AG44" s="13">
        <v>6.3</v>
      </c>
      <c r="AH44" s="39">
        <f t="shared" si="48"/>
        <v>10.7</v>
      </c>
      <c r="AI44" s="13">
        <v>9.3000000000000007</v>
      </c>
      <c r="AJ44" s="13">
        <v>4.3</v>
      </c>
      <c r="AK44" s="13">
        <v>4.3499999999999996</v>
      </c>
      <c r="AL44" s="13">
        <v>4.2</v>
      </c>
      <c r="AM44" s="13">
        <f t="shared" si="49"/>
        <v>53.763440860215063</v>
      </c>
      <c r="AN44" s="13">
        <f t="shared" si="50"/>
        <v>54.838709677419359</v>
      </c>
      <c r="AO44" s="13">
        <f t="shared" si="51"/>
        <v>-1.0752688172042966</v>
      </c>
      <c r="AP44" s="13">
        <f t="shared" si="52"/>
        <v>1.0752688172042966</v>
      </c>
      <c r="AQ44" s="13">
        <v>38</v>
      </c>
      <c r="AR44" s="13">
        <f t="shared" si="53"/>
        <v>0.24473684210526317</v>
      </c>
      <c r="AS44" s="13">
        <f t="shared" si="54"/>
        <v>24.473684210526319</v>
      </c>
      <c r="AT44" s="13">
        <f t="shared" si="55"/>
        <v>0.1131578947368421</v>
      </c>
      <c r="AU44" s="13">
        <f t="shared" si="56"/>
        <v>11.315789473684209</v>
      </c>
      <c r="AV44" s="13">
        <f t="shared" si="57"/>
        <v>0.11447368421052631</v>
      </c>
      <c r="AW44" s="13">
        <f t="shared" si="58"/>
        <v>0.11052631578947369</v>
      </c>
      <c r="AX44" s="13">
        <f t="shared" si="59"/>
        <v>11.05263157894737</v>
      </c>
      <c r="AY44" s="13">
        <v>10.199999999999999</v>
      </c>
      <c r="AZ44" s="13">
        <v>13.1</v>
      </c>
      <c r="BA44" s="13">
        <v>12</v>
      </c>
      <c r="BB44" s="13">
        <v>11.7</v>
      </c>
      <c r="BC44" s="13">
        <v>8.4</v>
      </c>
      <c r="BD44" s="13">
        <v>10.4</v>
      </c>
      <c r="BE44" s="13">
        <v>11.2</v>
      </c>
      <c r="BF44" s="13">
        <v>10.8</v>
      </c>
      <c r="BG44" s="13">
        <v>52.6</v>
      </c>
      <c r="BH44" s="13">
        <v>37.299999999999997</v>
      </c>
      <c r="BI44" s="13">
        <v>52.3</v>
      </c>
      <c r="BJ44" s="13">
        <v>62.4</v>
      </c>
      <c r="BK44" s="20">
        <v>10.1</v>
      </c>
      <c r="BL44" s="20">
        <v>15.6</v>
      </c>
      <c r="BM44" s="38">
        <f t="shared" si="60"/>
        <v>5.5</v>
      </c>
      <c r="BN44" s="20">
        <v>8.6</v>
      </c>
      <c r="BO44" s="20">
        <v>16.5</v>
      </c>
      <c r="BP44" s="38">
        <f t="shared" si="61"/>
        <v>7.9</v>
      </c>
      <c r="BQ44" s="20">
        <v>6.9</v>
      </c>
      <c r="BR44" s="20">
        <v>11.5</v>
      </c>
      <c r="BS44" s="38">
        <f t="shared" si="62"/>
        <v>4.5999999999999996</v>
      </c>
      <c r="BT44" s="20">
        <v>7.7</v>
      </c>
      <c r="BU44" s="20">
        <v>11.4</v>
      </c>
      <c r="BV44" s="38">
        <f t="shared" si="63"/>
        <v>3.7</v>
      </c>
      <c r="BW44" s="20">
        <v>11.3</v>
      </c>
      <c r="BX44" s="20">
        <v>13.2</v>
      </c>
      <c r="BY44" s="38">
        <f t="shared" si="64"/>
        <v>1.8999999999999986</v>
      </c>
      <c r="BZ44" s="20">
        <v>9.3000000000000007</v>
      </c>
      <c r="CA44" s="20">
        <v>14.4</v>
      </c>
      <c r="CB44" s="20">
        <f t="shared" si="65"/>
        <v>5.0999999999999996</v>
      </c>
      <c r="CC44" s="13">
        <v>14</v>
      </c>
      <c r="CD44" s="13" t="s">
        <v>99</v>
      </c>
      <c r="CE44" s="13" t="s">
        <v>99</v>
      </c>
      <c r="CF44" s="13" t="s">
        <v>100</v>
      </c>
      <c r="CG44" s="13" t="s">
        <v>100</v>
      </c>
    </row>
    <row r="45" spans="1:85" s="45" customFormat="1" x14ac:dyDescent="0.2">
      <c r="A45" s="71">
        <v>41</v>
      </c>
      <c r="B45" s="45" t="s">
        <v>21</v>
      </c>
      <c r="C45" s="45">
        <v>51</v>
      </c>
      <c r="D45" s="45" t="s">
        <v>61</v>
      </c>
      <c r="E45" s="45" t="s">
        <v>53</v>
      </c>
      <c r="F45" s="59">
        <v>6</v>
      </c>
      <c r="G45" s="59">
        <v>3</v>
      </c>
      <c r="H45" s="59">
        <v>2</v>
      </c>
      <c r="I45" s="59">
        <v>2</v>
      </c>
      <c r="J45" s="59">
        <v>1</v>
      </c>
      <c r="K45" s="59">
        <v>0</v>
      </c>
      <c r="L45" s="59">
        <v>62</v>
      </c>
      <c r="M45" s="59">
        <v>32</v>
      </c>
      <c r="N45" s="59">
        <v>14</v>
      </c>
      <c r="O45" s="59">
        <v>9</v>
      </c>
      <c r="P45" s="59">
        <v>47</v>
      </c>
      <c r="Q45" s="60">
        <v>42091</v>
      </c>
      <c r="R45" s="59" t="s">
        <v>33</v>
      </c>
      <c r="S45" s="59" t="s">
        <v>23</v>
      </c>
      <c r="T45" s="59">
        <v>179</v>
      </c>
      <c r="U45" s="59">
        <v>80</v>
      </c>
      <c r="V45" s="59" t="s">
        <v>29</v>
      </c>
      <c r="W45" s="59">
        <v>12.7</v>
      </c>
      <c r="X45" s="59">
        <v>5.0999999999999996</v>
      </c>
      <c r="Y45" s="61">
        <f t="shared" si="45"/>
        <v>8.8999999999999986</v>
      </c>
      <c r="Z45" s="59">
        <v>13.3</v>
      </c>
      <c r="AA45" s="59">
        <v>8.1999999999999993</v>
      </c>
      <c r="AB45" s="61">
        <f t="shared" si="46"/>
        <v>10.75</v>
      </c>
      <c r="AC45" s="59">
        <v>12.7</v>
      </c>
      <c r="AD45" s="59">
        <v>8</v>
      </c>
      <c r="AE45" s="61">
        <f t="shared" si="47"/>
        <v>10.35</v>
      </c>
      <c r="AF45" s="59">
        <v>12.2</v>
      </c>
      <c r="AG45" s="59">
        <v>7.9</v>
      </c>
      <c r="AH45" s="61">
        <f t="shared" si="48"/>
        <v>10.050000000000001</v>
      </c>
      <c r="AI45" s="59">
        <v>9</v>
      </c>
      <c r="AJ45" s="59">
        <v>2.2999999999999998</v>
      </c>
      <c r="AK45" s="59">
        <v>2</v>
      </c>
      <c r="AL45" s="59">
        <v>2.2000000000000002</v>
      </c>
      <c r="AM45" s="59">
        <f t="shared" si="49"/>
        <v>74.444444444444443</v>
      </c>
      <c r="AN45" s="59">
        <f t="shared" si="50"/>
        <v>75.555555555555557</v>
      </c>
      <c r="AO45" s="59">
        <f t="shared" si="51"/>
        <v>-1.1111111111111143</v>
      </c>
      <c r="AP45" s="59">
        <f t="shared" si="52"/>
        <v>1.1111111111111143</v>
      </c>
      <c r="AQ45" s="59">
        <v>39.4</v>
      </c>
      <c r="AR45" s="59">
        <f t="shared" si="53"/>
        <v>0.22842639593908631</v>
      </c>
      <c r="AS45" s="59">
        <f t="shared" si="54"/>
        <v>22.842639593908633</v>
      </c>
      <c r="AT45" s="59">
        <f t="shared" si="55"/>
        <v>5.8375634517766492E-2</v>
      </c>
      <c r="AU45" s="59">
        <f t="shared" si="56"/>
        <v>5.8375634517766493</v>
      </c>
      <c r="AV45" s="59">
        <f t="shared" si="57"/>
        <v>5.0761421319796954E-2</v>
      </c>
      <c r="AW45" s="59">
        <f t="shared" si="58"/>
        <v>5.5837563451776658E-2</v>
      </c>
      <c r="AX45" s="59">
        <f t="shared" si="59"/>
        <v>5.5837563451776662</v>
      </c>
      <c r="AY45" s="59">
        <v>11.4</v>
      </c>
      <c r="AZ45" s="59">
        <v>6.1</v>
      </c>
      <c r="BA45" s="59">
        <v>6.3</v>
      </c>
      <c r="BB45" s="59">
        <v>6.5</v>
      </c>
      <c r="BC45" s="59">
        <v>12.3</v>
      </c>
      <c r="BD45" s="59">
        <v>7.8</v>
      </c>
      <c r="BE45" s="59">
        <v>8.5</v>
      </c>
      <c r="BF45" s="59">
        <v>8.8000000000000007</v>
      </c>
      <c r="BG45" s="59">
        <v>40.4</v>
      </c>
      <c r="BH45" s="59">
        <v>27.1</v>
      </c>
      <c r="BI45" s="59">
        <v>33.700000000000003</v>
      </c>
      <c r="BJ45" s="59">
        <v>38.9</v>
      </c>
      <c r="BK45" s="62">
        <v>-0.6</v>
      </c>
      <c r="BL45" s="62">
        <v>13</v>
      </c>
      <c r="BM45" s="63">
        <f t="shared" si="60"/>
        <v>13.6</v>
      </c>
      <c r="BN45" s="62">
        <v>3.5</v>
      </c>
      <c r="BO45" s="62">
        <v>8.1999999999999993</v>
      </c>
      <c r="BP45" s="63">
        <f t="shared" si="61"/>
        <v>4.6999999999999993</v>
      </c>
      <c r="BQ45" s="62">
        <v>4.2</v>
      </c>
      <c r="BR45" s="62">
        <v>7.6</v>
      </c>
      <c r="BS45" s="63">
        <f t="shared" si="62"/>
        <v>3.3999999999999995</v>
      </c>
      <c r="BT45" s="62">
        <v>-2.9</v>
      </c>
      <c r="BU45" s="62">
        <v>14.8</v>
      </c>
      <c r="BV45" s="63">
        <f t="shared" si="63"/>
        <v>17.7</v>
      </c>
      <c r="BW45" s="62">
        <v>3.6</v>
      </c>
      <c r="BX45" s="62">
        <v>12.9</v>
      </c>
      <c r="BY45" s="63">
        <f t="shared" si="64"/>
        <v>9.3000000000000007</v>
      </c>
      <c r="BZ45" s="62">
        <v>1.4</v>
      </c>
      <c r="CA45" s="62">
        <v>14.9</v>
      </c>
      <c r="CB45" s="62">
        <f t="shared" si="65"/>
        <v>13.5</v>
      </c>
      <c r="CC45" s="59">
        <v>18</v>
      </c>
      <c r="CD45" s="69" t="s">
        <v>99</v>
      </c>
      <c r="CE45" s="69" t="s">
        <v>108</v>
      </c>
      <c r="CF45" s="69" t="s">
        <v>99</v>
      </c>
      <c r="CG45" s="69" t="s">
        <v>108</v>
      </c>
    </row>
    <row r="46" spans="1:85" s="45" customFormat="1" x14ac:dyDescent="0.2">
      <c r="A46">
        <v>42</v>
      </c>
      <c r="B46" s="45" t="s">
        <v>21</v>
      </c>
      <c r="C46" s="45">
        <v>45</v>
      </c>
      <c r="D46" s="45" t="s">
        <v>50</v>
      </c>
      <c r="E46" s="45" t="s">
        <v>53</v>
      </c>
      <c r="F46" s="59">
        <v>5</v>
      </c>
      <c r="G46" s="59">
        <v>2</v>
      </c>
      <c r="H46" s="59">
        <v>0</v>
      </c>
      <c r="I46" s="59">
        <v>0</v>
      </c>
      <c r="J46" s="59">
        <v>0</v>
      </c>
      <c r="K46" s="59">
        <v>0</v>
      </c>
      <c r="L46" s="59">
        <v>48</v>
      </c>
      <c r="M46" s="59">
        <v>16</v>
      </c>
      <c r="N46" s="59">
        <v>10</v>
      </c>
      <c r="O46" s="59">
        <v>10</v>
      </c>
      <c r="P46" s="59">
        <v>50</v>
      </c>
      <c r="Q46" s="60">
        <v>42362</v>
      </c>
      <c r="R46" s="59" t="s">
        <v>33</v>
      </c>
      <c r="S46" s="59" t="s">
        <v>23</v>
      </c>
      <c r="T46" s="59">
        <v>230</v>
      </c>
      <c r="U46" s="59">
        <v>60</v>
      </c>
      <c r="V46" s="59" t="s">
        <v>29</v>
      </c>
      <c r="W46" s="59">
        <v>13.4</v>
      </c>
      <c r="X46" s="59">
        <v>10.8</v>
      </c>
      <c r="Y46" s="61">
        <f t="shared" si="45"/>
        <v>12.100000000000001</v>
      </c>
      <c r="Z46" s="59">
        <v>16.399999999999999</v>
      </c>
      <c r="AA46" s="59">
        <v>9.8000000000000007</v>
      </c>
      <c r="AB46" s="61">
        <f t="shared" si="46"/>
        <v>13.1</v>
      </c>
      <c r="AC46" s="59">
        <v>15.8</v>
      </c>
      <c r="AD46" s="59">
        <v>9.4</v>
      </c>
      <c r="AE46" s="61">
        <f t="shared" si="47"/>
        <v>12.600000000000001</v>
      </c>
      <c r="AF46" s="59">
        <v>15.3</v>
      </c>
      <c r="AG46" s="59">
        <v>9.5</v>
      </c>
      <c r="AH46" s="61">
        <f t="shared" si="48"/>
        <v>12.4</v>
      </c>
      <c r="AI46" s="59">
        <v>8.9</v>
      </c>
      <c r="AJ46" s="59">
        <v>3.5</v>
      </c>
      <c r="AK46" s="59">
        <v>3.8</v>
      </c>
      <c r="AL46" s="59">
        <v>4</v>
      </c>
      <c r="AM46" s="59">
        <f t="shared" si="49"/>
        <v>60.674157303370791</v>
      </c>
      <c r="AN46" s="59">
        <f t="shared" si="50"/>
        <v>55.056179775280903</v>
      </c>
      <c r="AO46" s="59">
        <f t="shared" si="51"/>
        <v>5.617977528089888</v>
      </c>
      <c r="AP46" s="59">
        <f t="shared" si="52"/>
        <v>5.617977528089888</v>
      </c>
      <c r="AQ46" s="59">
        <v>40.299999999999997</v>
      </c>
      <c r="AR46" s="59">
        <f t="shared" si="53"/>
        <v>0.22084367245657571</v>
      </c>
      <c r="AS46" s="59">
        <f t="shared" si="54"/>
        <v>22.084367245657571</v>
      </c>
      <c r="AT46" s="59">
        <f t="shared" si="55"/>
        <v>8.6848635235732011E-2</v>
      </c>
      <c r="AU46" s="59">
        <f t="shared" si="56"/>
        <v>8.6848635235732008</v>
      </c>
      <c r="AV46" s="59">
        <f t="shared" si="57"/>
        <v>9.4292803970223327E-2</v>
      </c>
      <c r="AW46" s="59">
        <f t="shared" si="58"/>
        <v>9.9255583126550875E-2</v>
      </c>
      <c r="AX46" s="59">
        <f t="shared" si="59"/>
        <v>9.9255583126550881</v>
      </c>
      <c r="AY46" s="59">
        <v>8</v>
      </c>
      <c r="AZ46" s="59">
        <v>16</v>
      </c>
      <c r="BA46" s="59">
        <v>14.3</v>
      </c>
      <c r="BB46" s="59">
        <v>13.9</v>
      </c>
      <c r="BC46" s="59">
        <v>12.4</v>
      </c>
      <c r="BD46" s="59">
        <v>7.4</v>
      </c>
      <c r="BE46" s="59">
        <v>8.5</v>
      </c>
      <c r="BF46" s="59">
        <v>8.9</v>
      </c>
      <c r="BG46" s="59">
        <v>57.7</v>
      </c>
      <c r="BH46" s="59">
        <v>47.5</v>
      </c>
      <c r="BI46" s="59">
        <v>49.2</v>
      </c>
      <c r="BJ46" s="59">
        <v>55.6</v>
      </c>
      <c r="BK46" s="62">
        <v>5</v>
      </c>
      <c r="BL46" s="62">
        <v>16.2</v>
      </c>
      <c r="BM46" s="63">
        <f t="shared" si="60"/>
        <v>11.2</v>
      </c>
      <c r="BN46" s="62">
        <v>5.6</v>
      </c>
      <c r="BO46" s="62">
        <v>16.3</v>
      </c>
      <c r="BP46" s="63">
        <f t="shared" si="61"/>
        <v>10.700000000000001</v>
      </c>
      <c r="BQ46" s="62">
        <v>3.5</v>
      </c>
      <c r="BR46" s="62">
        <v>19.2</v>
      </c>
      <c r="BS46" s="63">
        <f t="shared" si="62"/>
        <v>15.7</v>
      </c>
      <c r="BT46" s="62">
        <v>12.5</v>
      </c>
      <c r="BU46" s="62">
        <v>10.199999999999999</v>
      </c>
      <c r="BV46" s="63">
        <f t="shared" si="63"/>
        <v>-2.3000000000000007</v>
      </c>
      <c r="BW46" s="62">
        <v>3.2</v>
      </c>
      <c r="BX46" s="62">
        <v>16.3</v>
      </c>
      <c r="BY46" s="63">
        <f t="shared" si="64"/>
        <v>13.100000000000001</v>
      </c>
      <c r="BZ46" s="62">
        <v>2.5</v>
      </c>
      <c r="CA46" s="62">
        <v>19.600000000000001</v>
      </c>
      <c r="CB46" s="62">
        <f t="shared" si="65"/>
        <v>17.100000000000001</v>
      </c>
      <c r="CC46" s="59">
        <v>18</v>
      </c>
      <c r="CD46" s="69" t="s">
        <v>99</v>
      </c>
      <c r="CE46" s="69" t="s">
        <v>108</v>
      </c>
      <c r="CF46" s="59" t="s">
        <v>100</v>
      </c>
      <c r="CG46" s="59" t="s">
        <v>100</v>
      </c>
    </row>
    <row r="47" spans="1:85" s="45" customFormat="1" x14ac:dyDescent="0.2">
      <c r="A47" s="45">
        <v>43</v>
      </c>
      <c r="B47" s="45" t="s">
        <v>31</v>
      </c>
      <c r="C47" s="45">
        <v>42</v>
      </c>
      <c r="D47" s="45" t="s">
        <v>62</v>
      </c>
      <c r="E47" s="45" t="s">
        <v>54</v>
      </c>
      <c r="F47" s="59">
        <v>6</v>
      </c>
      <c r="G47" s="59">
        <v>2</v>
      </c>
      <c r="H47" s="59">
        <v>1</v>
      </c>
      <c r="I47" s="59">
        <v>0</v>
      </c>
      <c r="J47" s="59">
        <v>0</v>
      </c>
      <c r="K47" s="59">
        <v>0</v>
      </c>
      <c r="L47" s="59">
        <v>48</v>
      </c>
      <c r="M47" s="59">
        <v>25</v>
      </c>
      <c r="N47" s="59">
        <v>12</v>
      </c>
      <c r="O47" s="59">
        <v>9</v>
      </c>
      <c r="P47" s="59">
        <v>36</v>
      </c>
      <c r="Q47" s="60">
        <v>42356</v>
      </c>
      <c r="R47" s="59" t="s">
        <v>33</v>
      </c>
      <c r="S47" s="59" t="s">
        <v>23</v>
      </c>
      <c r="T47" s="59">
        <v>155</v>
      </c>
      <c r="U47" s="59">
        <v>60</v>
      </c>
      <c r="V47" s="59" t="s">
        <v>29</v>
      </c>
      <c r="W47" s="59">
        <v>22.3</v>
      </c>
      <c r="X47" s="59">
        <v>6.1</v>
      </c>
      <c r="Y47" s="61">
        <f t="shared" si="45"/>
        <v>14.2</v>
      </c>
      <c r="Z47" s="59">
        <v>25.3</v>
      </c>
      <c r="AA47" s="59">
        <v>10.9</v>
      </c>
      <c r="AB47" s="61">
        <f t="shared" si="46"/>
        <v>18.100000000000001</v>
      </c>
      <c r="AC47" s="59">
        <v>24.7</v>
      </c>
      <c r="AD47" s="59">
        <v>10.5</v>
      </c>
      <c r="AE47" s="61">
        <f t="shared" si="47"/>
        <v>17.600000000000001</v>
      </c>
      <c r="AF47" s="59">
        <v>23.8</v>
      </c>
      <c r="AG47" s="59">
        <v>9.6999999999999993</v>
      </c>
      <c r="AH47" s="61">
        <f t="shared" si="48"/>
        <v>16.75</v>
      </c>
      <c r="AI47" s="59">
        <v>7.5</v>
      </c>
      <c r="AJ47" s="59">
        <v>4.7</v>
      </c>
      <c r="AK47" s="59">
        <v>4.3</v>
      </c>
      <c r="AL47" s="59">
        <v>3.8</v>
      </c>
      <c r="AM47" s="59">
        <f t="shared" si="49"/>
        <v>37.333333333333329</v>
      </c>
      <c r="AN47" s="59">
        <f t="shared" si="50"/>
        <v>49.333333333333336</v>
      </c>
      <c r="AO47" s="59">
        <f t="shared" si="51"/>
        <v>-12.000000000000007</v>
      </c>
      <c r="AP47" s="59">
        <f t="shared" si="52"/>
        <v>12.000000000000007</v>
      </c>
      <c r="AQ47" s="59">
        <v>37.799999999999997</v>
      </c>
      <c r="AR47" s="59">
        <f t="shared" si="53"/>
        <v>0.19841269841269843</v>
      </c>
      <c r="AS47" s="59">
        <f t="shared" si="54"/>
        <v>19.841269841269842</v>
      </c>
      <c r="AT47" s="59">
        <f t="shared" si="55"/>
        <v>0.12433862433862436</v>
      </c>
      <c r="AU47" s="59">
        <f t="shared" si="56"/>
        <v>12.433862433862435</v>
      </c>
      <c r="AV47" s="59">
        <f t="shared" si="57"/>
        <v>0.11375661375661376</v>
      </c>
      <c r="AW47" s="59">
        <f t="shared" si="58"/>
        <v>0.10052910052910054</v>
      </c>
      <c r="AX47" s="59">
        <f t="shared" si="59"/>
        <v>10.052910052910054</v>
      </c>
      <c r="AY47" s="59">
        <v>24.3</v>
      </c>
      <c r="AZ47" s="59">
        <v>20</v>
      </c>
      <c r="BA47" s="59">
        <v>18.7</v>
      </c>
      <c r="BB47" s="59">
        <v>17.5</v>
      </c>
      <c r="BC47" s="59">
        <v>10.3</v>
      </c>
      <c r="BD47" s="59">
        <v>13.3</v>
      </c>
      <c r="BE47" s="59">
        <v>14.3</v>
      </c>
      <c r="BF47" s="59">
        <v>13.8</v>
      </c>
      <c r="BG47" s="59">
        <v>44</v>
      </c>
      <c r="BH47" s="59">
        <v>34.299999999999997</v>
      </c>
      <c r="BI47" s="59">
        <v>40.5</v>
      </c>
      <c r="BJ47" s="59">
        <v>45.6</v>
      </c>
      <c r="BK47" s="62">
        <v>3.1</v>
      </c>
      <c r="BL47" s="62">
        <v>16.600000000000001</v>
      </c>
      <c r="BM47" s="63">
        <f t="shared" si="60"/>
        <v>13.500000000000002</v>
      </c>
      <c r="BN47" s="62">
        <v>5.6</v>
      </c>
      <c r="BO47" s="62">
        <v>20.8</v>
      </c>
      <c r="BP47" s="63">
        <f t="shared" si="61"/>
        <v>15.200000000000001</v>
      </c>
      <c r="BQ47" s="62">
        <v>2.2999999999999998</v>
      </c>
      <c r="BR47" s="62">
        <v>22.3</v>
      </c>
      <c r="BS47" s="63">
        <f t="shared" si="62"/>
        <v>20</v>
      </c>
      <c r="BT47" s="62">
        <v>-0.2</v>
      </c>
      <c r="BU47" s="62">
        <v>11.2</v>
      </c>
      <c r="BV47" s="63">
        <f t="shared" si="63"/>
        <v>11.399999999999999</v>
      </c>
      <c r="BW47" s="62">
        <v>5.2</v>
      </c>
      <c r="BX47" s="62">
        <v>16.7</v>
      </c>
      <c r="BY47" s="63">
        <f t="shared" si="64"/>
        <v>11.5</v>
      </c>
      <c r="BZ47" s="62">
        <v>3.8</v>
      </c>
      <c r="CA47" s="62">
        <v>15.9</v>
      </c>
      <c r="CB47" s="62">
        <f t="shared" si="65"/>
        <v>12.100000000000001</v>
      </c>
      <c r="CC47" s="59">
        <v>18</v>
      </c>
      <c r="CD47" s="59" t="s">
        <v>99</v>
      </c>
      <c r="CE47" s="59" t="s">
        <v>99</v>
      </c>
      <c r="CF47" s="59" t="s">
        <v>100</v>
      </c>
      <c r="CG47" s="59" t="s">
        <v>100</v>
      </c>
    </row>
    <row r="48" spans="1:85" x14ac:dyDescent="0.2">
      <c r="A48" s="71">
        <v>44</v>
      </c>
      <c r="B48" t="s">
        <v>31</v>
      </c>
      <c r="C48">
        <v>28</v>
      </c>
      <c r="D48" t="s">
        <v>135</v>
      </c>
      <c r="E48" t="s">
        <v>116</v>
      </c>
      <c r="F48" s="13">
        <v>6</v>
      </c>
      <c r="G48" s="13">
        <v>2</v>
      </c>
      <c r="H48" s="13">
        <v>2</v>
      </c>
      <c r="I48" s="13">
        <v>0</v>
      </c>
      <c r="J48" s="13">
        <v>0</v>
      </c>
      <c r="K48" s="13">
        <v>0</v>
      </c>
      <c r="L48" s="13">
        <v>46</v>
      </c>
      <c r="M48" s="13">
        <v>16</v>
      </c>
      <c r="N48" s="13">
        <v>12</v>
      </c>
      <c r="O48" s="13">
        <v>10</v>
      </c>
      <c r="P48" s="13">
        <v>76</v>
      </c>
      <c r="Q48" s="29">
        <v>42270</v>
      </c>
      <c r="R48" s="13" t="s">
        <v>24</v>
      </c>
      <c r="S48" s="13" t="s">
        <v>23</v>
      </c>
      <c r="T48" s="13">
        <v>180</v>
      </c>
      <c r="U48" s="13">
        <v>80</v>
      </c>
      <c r="V48" s="13" t="s">
        <v>29</v>
      </c>
      <c r="W48" s="13">
        <v>22.5</v>
      </c>
      <c r="X48" s="13">
        <v>9</v>
      </c>
      <c r="Y48" s="39">
        <f t="shared" si="45"/>
        <v>15.75</v>
      </c>
      <c r="Z48" s="13">
        <v>23.7</v>
      </c>
      <c r="AA48" s="13">
        <v>11.8</v>
      </c>
      <c r="AB48" s="39">
        <f t="shared" si="46"/>
        <v>17.75</v>
      </c>
      <c r="AC48" s="13">
        <v>23.4</v>
      </c>
      <c r="AD48" s="13">
        <v>10.7</v>
      </c>
      <c r="AE48" s="39">
        <f t="shared" si="47"/>
        <v>17.049999999999997</v>
      </c>
      <c r="AF48" s="13">
        <v>19.899999999999999</v>
      </c>
      <c r="AG48" s="13">
        <v>9.8000000000000007</v>
      </c>
      <c r="AH48" s="39">
        <f t="shared" si="48"/>
        <v>14.85</v>
      </c>
      <c r="AI48" s="13">
        <v>35</v>
      </c>
      <c r="AJ48" s="13">
        <v>0</v>
      </c>
      <c r="AK48" s="13">
        <v>0</v>
      </c>
      <c r="AL48" s="13">
        <v>0</v>
      </c>
      <c r="AM48" s="13">
        <f t="shared" si="49"/>
        <v>100</v>
      </c>
      <c r="AN48" s="13">
        <f t="shared" si="50"/>
        <v>100</v>
      </c>
      <c r="AO48" s="13">
        <f t="shared" si="51"/>
        <v>0</v>
      </c>
      <c r="AP48" s="13">
        <f t="shared" si="52"/>
        <v>0</v>
      </c>
      <c r="AQ48" s="13">
        <v>49.7</v>
      </c>
      <c r="AR48" s="13">
        <f t="shared" si="53"/>
        <v>0.70422535211267601</v>
      </c>
      <c r="AS48" s="13">
        <f t="shared" si="54"/>
        <v>70.422535211267601</v>
      </c>
      <c r="AT48" s="13">
        <f t="shared" si="55"/>
        <v>0</v>
      </c>
      <c r="AU48" s="13">
        <f t="shared" si="56"/>
        <v>0</v>
      </c>
      <c r="AV48" s="13">
        <f t="shared" si="57"/>
        <v>0</v>
      </c>
      <c r="AW48" s="13">
        <f t="shared" si="58"/>
        <v>0</v>
      </c>
      <c r="AX48" s="13">
        <f t="shared" si="59"/>
        <v>0</v>
      </c>
      <c r="AY48" s="13">
        <v>15.5</v>
      </c>
      <c r="AZ48" s="13">
        <v>13.5</v>
      </c>
      <c r="BA48" s="13">
        <v>13.2</v>
      </c>
      <c r="BB48" s="13">
        <v>9.9</v>
      </c>
      <c r="BC48" s="13">
        <v>12</v>
      </c>
      <c r="BD48" s="13">
        <v>10.8</v>
      </c>
      <c r="BE48" s="13">
        <v>12.7</v>
      </c>
      <c r="BF48" s="13">
        <v>11.2</v>
      </c>
      <c r="BG48" s="13">
        <v>42.7</v>
      </c>
      <c r="BH48" s="13">
        <v>31.7</v>
      </c>
      <c r="BI48" s="13">
        <v>39.200000000000003</v>
      </c>
      <c r="BJ48" s="13">
        <v>23.2</v>
      </c>
      <c r="BK48" s="20">
        <v>1.5</v>
      </c>
      <c r="BL48" s="20">
        <v>18.2</v>
      </c>
      <c r="BM48" s="38">
        <f t="shared" si="60"/>
        <v>16.7</v>
      </c>
      <c r="BN48" s="20">
        <v>6.9</v>
      </c>
      <c r="BO48" s="20">
        <v>13.7</v>
      </c>
      <c r="BP48" s="38">
        <f t="shared" si="61"/>
        <v>6.7999999999999989</v>
      </c>
      <c r="BQ48" s="20">
        <v>8.1</v>
      </c>
      <c r="BR48" s="20">
        <v>12.6</v>
      </c>
      <c r="BS48" s="38">
        <f t="shared" si="62"/>
        <v>4.5</v>
      </c>
      <c r="BT48" s="20">
        <v>2.2999999999999998</v>
      </c>
      <c r="BU48" s="20">
        <v>15.9</v>
      </c>
      <c r="BV48" s="38">
        <f t="shared" si="63"/>
        <v>13.600000000000001</v>
      </c>
      <c r="BW48" s="20">
        <v>5.7</v>
      </c>
      <c r="BX48" s="20">
        <v>16.100000000000001</v>
      </c>
      <c r="BY48" s="38">
        <f t="shared" si="64"/>
        <v>10.400000000000002</v>
      </c>
      <c r="BZ48" s="20">
        <v>8.1</v>
      </c>
      <c r="CA48" s="20">
        <v>10.7</v>
      </c>
      <c r="CB48" s="20">
        <f t="shared" si="65"/>
        <v>2.5999999999999996</v>
      </c>
      <c r="CC48" s="13">
        <v>5</v>
      </c>
      <c r="CD48" s="33" t="s">
        <v>100</v>
      </c>
      <c r="CE48" s="33" t="s">
        <v>99</v>
      </c>
      <c r="CF48" s="33" t="s">
        <v>100</v>
      </c>
      <c r="CG48" s="33" t="s">
        <v>99</v>
      </c>
    </row>
    <row r="49" spans="1:85" x14ac:dyDescent="0.2">
      <c r="A49">
        <v>45</v>
      </c>
      <c r="B49" t="s">
        <v>31</v>
      </c>
      <c r="C49">
        <v>26</v>
      </c>
      <c r="D49" t="s">
        <v>70</v>
      </c>
      <c r="E49" t="s">
        <v>71</v>
      </c>
      <c r="F49" s="13">
        <v>8</v>
      </c>
      <c r="G49" s="13">
        <v>1</v>
      </c>
      <c r="H49" s="13">
        <v>0</v>
      </c>
      <c r="I49" s="13">
        <v>0</v>
      </c>
      <c r="J49" s="13">
        <v>0</v>
      </c>
      <c r="K49" s="13">
        <v>0</v>
      </c>
      <c r="L49" s="13">
        <v>77.14</v>
      </c>
      <c r="M49" s="13">
        <v>20</v>
      </c>
      <c r="N49" s="13">
        <v>5</v>
      </c>
      <c r="O49" s="13">
        <v>9</v>
      </c>
      <c r="P49" s="13">
        <v>54</v>
      </c>
      <c r="Q49" s="29">
        <v>42332</v>
      </c>
      <c r="R49" s="13" t="s">
        <v>33</v>
      </c>
      <c r="S49" s="13" t="s">
        <v>23</v>
      </c>
      <c r="T49" s="13">
        <v>168</v>
      </c>
      <c r="U49" s="13">
        <v>30</v>
      </c>
      <c r="V49" s="13" t="s">
        <v>29</v>
      </c>
      <c r="W49" s="13">
        <v>16</v>
      </c>
      <c r="X49" s="13">
        <v>9.9</v>
      </c>
      <c r="Y49" s="39">
        <f t="shared" si="45"/>
        <v>12.95</v>
      </c>
      <c r="Z49" s="13">
        <v>19.399999999999999</v>
      </c>
      <c r="AA49" s="13">
        <v>11.4</v>
      </c>
      <c r="AB49" s="39">
        <f t="shared" si="46"/>
        <v>15.399999999999999</v>
      </c>
      <c r="AC49" s="13">
        <v>17.3</v>
      </c>
      <c r="AD49" s="13">
        <v>11</v>
      </c>
      <c r="AE49" s="39">
        <f t="shared" si="47"/>
        <v>14.15</v>
      </c>
      <c r="AF49" s="13">
        <v>16.5</v>
      </c>
      <c r="AG49" s="13">
        <v>10.3</v>
      </c>
      <c r="AH49" s="39">
        <f t="shared" si="48"/>
        <v>13.4</v>
      </c>
      <c r="AI49" s="13">
        <v>10</v>
      </c>
      <c r="AJ49" s="13">
        <v>5.8</v>
      </c>
      <c r="AK49" s="13">
        <v>6</v>
      </c>
      <c r="AL49" s="13">
        <v>8.1999999999999993</v>
      </c>
      <c r="AM49" s="13">
        <f t="shared" si="49"/>
        <v>42.000000000000007</v>
      </c>
      <c r="AN49" s="13">
        <f t="shared" si="50"/>
        <v>18.000000000000007</v>
      </c>
      <c r="AO49" s="13">
        <f t="shared" si="51"/>
        <v>24</v>
      </c>
      <c r="AP49" s="13">
        <f t="shared" si="52"/>
        <v>24</v>
      </c>
      <c r="AQ49" s="13">
        <v>35.200000000000003</v>
      </c>
      <c r="AR49" s="13">
        <f t="shared" si="53"/>
        <v>0.28409090909090906</v>
      </c>
      <c r="AS49" s="13">
        <f t="shared" si="54"/>
        <v>28.409090909090907</v>
      </c>
      <c r="AT49" s="13">
        <f t="shared" si="55"/>
        <v>0.16477272727272727</v>
      </c>
      <c r="AU49" s="13">
        <f t="shared" si="56"/>
        <v>16.477272727272727</v>
      </c>
      <c r="AV49" s="13">
        <f t="shared" si="57"/>
        <v>0.17045454545454544</v>
      </c>
      <c r="AW49" s="13">
        <f t="shared" si="58"/>
        <v>0.23295454545454541</v>
      </c>
      <c r="AX49" s="13">
        <f t="shared" si="59"/>
        <v>23.29545454545454</v>
      </c>
      <c r="AY49" s="13">
        <v>12.3</v>
      </c>
      <c r="AZ49" s="13">
        <v>15.6</v>
      </c>
      <c r="BA49" s="13">
        <v>13.8</v>
      </c>
      <c r="BB49" s="13">
        <v>5.3</v>
      </c>
      <c r="BC49" s="13">
        <v>10.9</v>
      </c>
      <c r="BD49" s="13">
        <v>6.1</v>
      </c>
      <c r="BE49" s="13">
        <v>8.6</v>
      </c>
      <c r="BF49" s="13">
        <v>12.2</v>
      </c>
      <c r="BG49" s="13">
        <v>51.8</v>
      </c>
      <c r="BH49" s="13">
        <v>51.4</v>
      </c>
      <c r="BI49" s="13">
        <v>55.3</v>
      </c>
      <c r="BJ49" s="13">
        <v>57.8</v>
      </c>
      <c r="BK49" s="20">
        <v>11.1</v>
      </c>
      <c r="BL49" s="20">
        <v>14.2</v>
      </c>
      <c r="BM49" s="38">
        <f t="shared" si="60"/>
        <v>3.0999999999999996</v>
      </c>
      <c r="BN49" s="20">
        <v>0.6</v>
      </c>
      <c r="BO49" s="20">
        <v>5.8</v>
      </c>
      <c r="BP49" s="38">
        <f t="shared" si="61"/>
        <v>5.2</v>
      </c>
      <c r="BQ49" s="20">
        <v>2.4</v>
      </c>
      <c r="BR49" s="20">
        <v>12.5</v>
      </c>
      <c r="BS49" s="38">
        <f t="shared" si="62"/>
        <v>10.1</v>
      </c>
      <c r="BT49" s="20">
        <v>4.3</v>
      </c>
      <c r="BU49" s="20">
        <v>13.1</v>
      </c>
      <c r="BV49" s="38">
        <f t="shared" si="63"/>
        <v>8.8000000000000007</v>
      </c>
      <c r="BW49" s="20">
        <v>4.0999999999999996</v>
      </c>
      <c r="BX49" s="20">
        <v>13.9</v>
      </c>
      <c r="BY49" s="38">
        <f t="shared" si="64"/>
        <v>9.8000000000000007</v>
      </c>
      <c r="BZ49" s="20">
        <v>1.2</v>
      </c>
      <c r="CA49" s="20">
        <v>14</v>
      </c>
      <c r="CB49" s="20">
        <f t="shared" si="65"/>
        <v>12.8</v>
      </c>
      <c r="CC49" s="13">
        <v>17</v>
      </c>
      <c r="CD49" s="34" t="s">
        <v>99</v>
      </c>
      <c r="CE49" s="34" t="s">
        <v>108</v>
      </c>
      <c r="CF49" s="13" t="s">
        <v>100</v>
      </c>
      <c r="CG49" s="13" t="s">
        <v>100</v>
      </c>
    </row>
    <row r="50" spans="1:85" x14ac:dyDescent="0.2">
      <c r="A50" s="45">
        <v>46</v>
      </c>
      <c r="B50" t="s">
        <v>21</v>
      </c>
      <c r="C50">
        <v>48</v>
      </c>
      <c r="D50" t="s">
        <v>47</v>
      </c>
      <c r="E50" t="s">
        <v>46</v>
      </c>
      <c r="F50" s="13">
        <v>6</v>
      </c>
      <c r="G50" s="13">
        <v>1</v>
      </c>
      <c r="H50" s="13">
        <v>1</v>
      </c>
      <c r="I50" s="13">
        <v>3</v>
      </c>
      <c r="J50" s="13">
        <v>0</v>
      </c>
      <c r="K50" s="13">
        <v>0</v>
      </c>
      <c r="L50" s="13">
        <v>40</v>
      </c>
      <c r="M50" s="13">
        <v>20</v>
      </c>
      <c r="N50" s="13">
        <v>10</v>
      </c>
      <c r="O50" s="13">
        <v>9</v>
      </c>
      <c r="P50" s="13">
        <v>67</v>
      </c>
      <c r="Q50" s="29">
        <v>42236</v>
      </c>
      <c r="R50" s="13" t="s">
        <v>24</v>
      </c>
      <c r="S50" s="13" t="s">
        <v>23</v>
      </c>
      <c r="T50" s="13">
        <v>210</v>
      </c>
      <c r="U50" s="13">
        <v>50</v>
      </c>
      <c r="V50" s="13" t="s">
        <v>29</v>
      </c>
      <c r="W50" s="13">
        <v>12.4</v>
      </c>
      <c r="X50" s="13">
        <v>8.6999999999999993</v>
      </c>
      <c r="Y50" s="39">
        <f t="shared" si="45"/>
        <v>10.55</v>
      </c>
      <c r="Z50" s="13">
        <v>15.8</v>
      </c>
      <c r="AA50" s="13">
        <v>12.9</v>
      </c>
      <c r="AB50" s="39">
        <f t="shared" si="46"/>
        <v>14.350000000000001</v>
      </c>
      <c r="AC50" s="13">
        <v>14.7</v>
      </c>
      <c r="AD50" s="13">
        <v>11.5</v>
      </c>
      <c r="AE50" s="39">
        <f t="shared" si="47"/>
        <v>13.1</v>
      </c>
      <c r="AF50" s="13">
        <v>9.6999999999999993</v>
      </c>
      <c r="AG50" s="13">
        <v>9.3000000000000007</v>
      </c>
      <c r="AH50" s="39">
        <f t="shared" si="48"/>
        <v>9.5</v>
      </c>
      <c r="AI50" s="13">
        <v>10.5</v>
      </c>
      <c r="AJ50" s="13">
        <v>3.5</v>
      </c>
      <c r="AK50" s="13">
        <v>4.3</v>
      </c>
      <c r="AL50" s="13">
        <v>5</v>
      </c>
      <c r="AM50" s="13">
        <f t="shared" si="49"/>
        <v>66.666666666666657</v>
      </c>
      <c r="AN50" s="13">
        <f t="shared" si="50"/>
        <v>52.380952380952387</v>
      </c>
      <c r="AO50" s="13">
        <f t="shared" si="51"/>
        <v>14.28571428571427</v>
      </c>
      <c r="AP50" s="13">
        <f t="shared" si="52"/>
        <v>14.28571428571427</v>
      </c>
      <c r="AQ50" s="13">
        <v>42.7</v>
      </c>
      <c r="AR50" s="13">
        <f t="shared" si="53"/>
        <v>0.24590163934426229</v>
      </c>
      <c r="AS50" s="13">
        <f t="shared" si="54"/>
        <v>24.590163934426229</v>
      </c>
      <c r="AT50" s="13">
        <f t="shared" si="55"/>
        <v>8.1967213114754092E-2</v>
      </c>
      <c r="AU50" s="13">
        <f t="shared" si="56"/>
        <v>8.1967213114754092</v>
      </c>
      <c r="AV50" s="13">
        <f t="shared" si="57"/>
        <v>0.10070257611241216</v>
      </c>
      <c r="AW50" s="13">
        <f t="shared" si="58"/>
        <v>0.11709601873536299</v>
      </c>
      <c r="AX50" s="13">
        <f t="shared" si="59"/>
        <v>11.709601873536299</v>
      </c>
      <c r="AY50" s="13">
        <v>9.4</v>
      </c>
      <c r="AZ50" s="13">
        <v>5.9</v>
      </c>
      <c r="BA50" s="13">
        <v>4.5</v>
      </c>
      <c r="BB50" s="13">
        <v>3</v>
      </c>
      <c r="BC50" s="13">
        <v>10</v>
      </c>
      <c r="BD50" s="13">
        <v>6.5</v>
      </c>
      <c r="BE50" s="13">
        <v>8.6999999999999993</v>
      </c>
      <c r="BF50" s="13">
        <v>11.1</v>
      </c>
      <c r="BG50" s="13">
        <v>50.4</v>
      </c>
      <c r="BH50" s="13">
        <v>35.5</v>
      </c>
      <c r="BI50" s="13">
        <v>38.9</v>
      </c>
      <c r="BJ50" s="13">
        <v>40.5</v>
      </c>
      <c r="BK50" s="20">
        <v>-15</v>
      </c>
      <c r="BL50" s="20">
        <v>8</v>
      </c>
      <c r="BM50" s="38">
        <f t="shared" si="60"/>
        <v>23</v>
      </c>
      <c r="BN50" s="20">
        <v>-5.4</v>
      </c>
      <c r="BO50" s="20">
        <v>7.9</v>
      </c>
      <c r="BP50" s="38">
        <f t="shared" si="61"/>
        <v>13.3</v>
      </c>
      <c r="BQ50" s="20">
        <v>-7.8</v>
      </c>
      <c r="BR50" s="20">
        <v>7.1</v>
      </c>
      <c r="BS50" s="38">
        <f t="shared" si="62"/>
        <v>14.899999999999999</v>
      </c>
      <c r="BT50" s="20">
        <v>3.3</v>
      </c>
      <c r="BU50" s="20">
        <v>10.3</v>
      </c>
      <c r="BV50" s="38">
        <f t="shared" si="63"/>
        <v>7.0000000000000009</v>
      </c>
      <c r="BW50" s="20">
        <v>3</v>
      </c>
      <c r="BX50" s="20">
        <v>9.6999999999999993</v>
      </c>
      <c r="BY50" s="38">
        <f t="shared" si="64"/>
        <v>6.6999999999999993</v>
      </c>
      <c r="BZ50" s="20">
        <v>2.6</v>
      </c>
      <c r="CA50" s="20">
        <v>8.8000000000000007</v>
      </c>
      <c r="CB50" s="20">
        <f t="shared" si="65"/>
        <v>6.2000000000000011</v>
      </c>
      <c r="CC50" s="13">
        <v>6</v>
      </c>
      <c r="CD50" s="33" t="s">
        <v>99</v>
      </c>
      <c r="CE50" s="33" t="s">
        <v>108</v>
      </c>
      <c r="CF50" s="32" t="s">
        <v>100</v>
      </c>
      <c r="CG50" s="32" t="s">
        <v>100</v>
      </c>
    </row>
    <row r="51" spans="1:85" x14ac:dyDescent="0.2">
      <c r="A51" s="71">
        <v>47</v>
      </c>
      <c r="B51" t="s">
        <v>21</v>
      </c>
      <c r="C51">
        <v>42</v>
      </c>
      <c r="D51" t="s">
        <v>29</v>
      </c>
      <c r="E51" t="s">
        <v>38</v>
      </c>
      <c r="F51" s="13">
        <v>5</v>
      </c>
      <c r="G51" s="13">
        <v>3</v>
      </c>
      <c r="H51" s="13">
        <v>2</v>
      </c>
      <c r="I51" s="13">
        <v>0</v>
      </c>
      <c r="J51" s="13">
        <v>2</v>
      </c>
      <c r="K51" s="13">
        <v>0</v>
      </c>
      <c r="L51" s="13">
        <v>43</v>
      </c>
      <c r="M51" s="13">
        <v>16</v>
      </c>
      <c r="N51" s="13">
        <v>10</v>
      </c>
      <c r="O51" s="13">
        <v>9</v>
      </c>
      <c r="P51" s="13">
        <v>66</v>
      </c>
      <c r="Q51" s="29">
        <v>42094</v>
      </c>
      <c r="R51" s="13" t="s">
        <v>24</v>
      </c>
      <c r="S51" s="13" t="s">
        <v>23</v>
      </c>
      <c r="T51" s="13">
        <v>158</v>
      </c>
      <c r="U51" s="13">
        <v>75</v>
      </c>
      <c r="V51" s="13" t="s">
        <v>29</v>
      </c>
      <c r="W51" s="13">
        <v>12.8</v>
      </c>
      <c r="X51" s="13">
        <v>6.5</v>
      </c>
      <c r="Y51" s="39">
        <f t="shared" si="45"/>
        <v>9.65</v>
      </c>
      <c r="Z51" s="13">
        <v>14.5</v>
      </c>
      <c r="AA51" s="13">
        <v>10.86</v>
      </c>
      <c r="AB51" s="39">
        <f t="shared" si="46"/>
        <v>12.68</v>
      </c>
      <c r="AC51" s="13">
        <v>12.5</v>
      </c>
      <c r="AD51" s="13">
        <v>9.6999999999999993</v>
      </c>
      <c r="AE51" s="39">
        <f t="shared" si="47"/>
        <v>11.1</v>
      </c>
      <c r="AF51" s="13">
        <v>12.3</v>
      </c>
      <c r="AG51" s="13">
        <v>9.8000000000000007</v>
      </c>
      <c r="AH51" s="39">
        <f t="shared" si="48"/>
        <v>11.05</v>
      </c>
      <c r="AI51" s="13">
        <v>7.5</v>
      </c>
      <c r="AJ51" s="13">
        <v>0</v>
      </c>
      <c r="AK51" s="13">
        <v>0</v>
      </c>
      <c r="AL51" s="13">
        <v>0</v>
      </c>
      <c r="AM51" s="13">
        <f t="shared" si="49"/>
        <v>100</v>
      </c>
      <c r="AN51" s="13">
        <f t="shared" si="50"/>
        <v>100</v>
      </c>
      <c r="AO51" s="13">
        <f t="shared" si="51"/>
        <v>0</v>
      </c>
      <c r="AP51" s="13">
        <f t="shared" si="52"/>
        <v>0</v>
      </c>
      <c r="AQ51" s="13">
        <v>38.5</v>
      </c>
      <c r="AR51" s="13">
        <f t="shared" si="53"/>
        <v>0.19480519480519481</v>
      </c>
      <c r="AS51" s="13">
        <f t="shared" si="54"/>
        <v>19.480519480519483</v>
      </c>
      <c r="AT51" s="13">
        <f t="shared" si="55"/>
        <v>0</v>
      </c>
      <c r="AU51" s="13">
        <f t="shared" si="56"/>
        <v>0</v>
      </c>
      <c r="AV51" s="13">
        <f t="shared" si="57"/>
        <v>0</v>
      </c>
      <c r="AW51" s="13">
        <f t="shared" si="58"/>
        <v>0</v>
      </c>
      <c r="AX51" s="13">
        <f t="shared" si="59"/>
        <v>0</v>
      </c>
      <c r="AY51" s="13">
        <v>11.5</v>
      </c>
      <c r="AZ51" s="13">
        <v>8</v>
      </c>
      <c r="BA51" s="13">
        <v>9.3000000000000007</v>
      </c>
      <c r="BB51" s="13">
        <v>8.9</v>
      </c>
      <c r="BC51" s="13">
        <v>12.2</v>
      </c>
      <c r="BD51" s="13">
        <v>6.5</v>
      </c>
      <c r="BE51" s="13">
        <v>8.8000000000000007</v>
      </c>
      <c r="BF51" s="13">
        <v>8.4</v>
      </c>
      <c r="BG51" s="13">
        <v>66.5</v>
      </c>
      <c r="BH51" s="13">
        <v>38.4</v>
      </c>
      <c r="BI51" s="13">
        <v>48.6</v>
      </c>
      <c r="BJ51" s="13">
        <v>55.2</v>
      </c>
      <c r="BK51" s="20">
        <v>-5.6</v>
      </c>
      <c r="BL51" s="20">
        <v>15.9</v>
      </c>
      <c r="BM51" s="38">
        <f t="shared" si="60"/>
        <v>21.5</v>
      </c>
      <c r="BN51" s="20">
        <v>3.5</v>
      </c>
      <c r="BO51" s="20">
        <v>12.8</v>
      </c>
      <c r="BP51" s="38">
        <f t="shared" si="61"/>
        <v>9.3000000000000007</v>
      </c>
      <c r="BQ51" s="20">
        <v>-2.2999999999999998</v>
      </c>
      <c r="BR51" s="20">
        <v>12.6</v>
      </c>
      <c r="BS51" s="38">
        <f t="shared" si="62"/>
        <v>14.899999999999999</v>
      </c>
      <c r="BT51" s="20">
        <v>-0.1</v>
      </c>
      <c r="BU51" s="20">
        <v>13</v>
      </c>
      <c r="BV51" s="38">
        <f t="shared" si="63"/>
        <v>13.1</v>
      </c>
      <c r="BW51" s="20">
        <v>2.8</v>
      </c>
      <c r="BX51" s="20">
        <v>11.9</v>
      </c>
      <c r="BY51" s="38">
        <f t="shared" si="64"/>
        <v>9.1000000000000014</v>
      </c>
      <c r="BZ51" s="20">
        <v>5</v>
      </c>
      <c r="CA51" s="20">
        <v>13.2</v>
      </c>
      <c r="CB51" s="20">
        <f t="shared" si="65"/>
        <v>8.1999999999999993</v>
      </c>
      <c r="CC51" s="13">
        <v>14</v>
      </c>
      <c r="CD51" s="34" t="s">
        <v>99</v>
      </c>
      <c r="CE51" s="34" t="s">
        <v>108</v>
      </c>
      <c r="CF51" s="34" t="s">
        <v>100</v>
      </c>
      <c r="CG51" s="34" t="s">
        <v>99</v>
      </c>
    </row>
    <row r="52" spans="1:85" x14ac:dyDescent="0.2">
      <c r="A52">
        <v>48</v>
      </c>
      <c r="B52" t="s">
        <v>21</v>
      </c>
      <c r="C52">
        <v>16</v>
      </c>
      <c r="D52" t="s">
        <v>37</v>
      </c>
      <c r="E52" t="s">
        <v>112</v>
      </c>
      <c r="F52" s="13">
        <v>6</v>
      </c>
      <c r="G52" s="13">
        <v>3</v>
      </c>
      <c r="H52" s="13">
        <v>1</v>
      </c>
      <c r="I52" s="13">
        <v>0</v>
      </c>
      <c r="J52" s="13">
        <v>0</v>
      </c>
      <c r="K52" s="13">
        <v>0</v>
      </c>
      <c r="L52" s="13">
        <v>46</v>
      </c>
      <c r="M52" s="13">
        <v>20</v>
      </c>
      <c r="N52" s="13">
        <v>5</v>
      </c>
      <c r="O52" s="13">
        <v>10</v>
      </c>
      <c r="P52" s="13">
        <v>61</v>
      </c>
      <c r="Q52" s="30">
        <v>42331</v>
      </c>
      <c r="R52" s="13" t="s">
        <v>24</v>
      </c>
      <c r="S52" s="13" t="s">
        <v>23</v>
      </c>
      <c r="T52" s="13">
        <v>185</v>
      </c>
      <c r="U52" s="13">
        <v>85</v>
      </c>
      <c r="V52" s="13" t="s">
        <v>29</v>
      </c>
      <c r="W52" s="13">
        <v>17.8</v>
      </c>
      <c r="X52" s="13">
        <v>8.6999999999999993</v>
      </c>
      <c r="Y52" s="39">
        <f t="shared" si="45"/>
        <v>13.25</v>
      </c>
      <c r="Z52" s="13">
        <v>19.3</v>
      </c>
      <c r="AA52" s="13">
        <v>9.9</v>
      </c>
      <c r="AB52" s="39">
        <f t="shared" si="46"/>
        <v>14.600000000000001</v>
      </c>
      <c r="AC52" s="13">
        <v>18.5</v>
      </c>
      <c r="AD52" s="13">
        <v>8.9</v>
      </c>
      <c r="AE52" s="39">
        <f t="shared" si="47"/>
        <v>13.7</v>
      </c>
      <c r="AF52" s="13">
        <v>17.2</v>
      </c>
      <c r="AG52" s="13">
        <v>9.1</v>
      </c>
      <c r="AH52" s="39">
        <f t="shared" si="48"/>
        <v>13.149999999999999</v>
      </c>
      <c r="AI52" s="13">
        <v>6.5</v>
      </c>
      <c r="AJ52" s="13">
        <v>0</v>
      </c>
      <c r="AK52" s="13">
        <v>0</v>
      </c>
      <c r="AL52" s="13">
        <v>0</v>
      </c>
      <c r="AM52" s="13">
        <f t="shared" si="49"/>
        <v>100</v>
      </c>
      <c r="AN52" s="13">
        <f t="shared" si="50"/>
        <v>100</v>
      </c>
      <c r="AO52" s="13">
        <f t="shared" si="51"/>
        <v>0</v>
      </c>
      <c r="AP52" s="13">
        <f t="shared" si="52"/>
        <v>0</v>
      </c>
      <c r="AQ52" s="13">
        <v>39.299999999999997</v>
      </c>
      <c r="AR52" s="13">
        <f t="shared" si="53"/>
        <v>0.16539440203562342</v>
      </c>
      <c r="AS52" s="13">
        <f t="shared" si="54"/>
        <v>16.539440203562343</v>
      </c>
      <c r="AT52" s="13">
        <f t="shared" si="55"/>
        <v>0</v>
      </c>
      <c r="AU52" s="13">
        <f t="shared" si="56"/>
        <v>0</v>
      </c>
      <c r="AV52" s="13">
        <f t="shared" si="57"/>
        <v>0</v>
      </c>
      <c r="AW52" s="13">
        <f t="shared" si="58"/>
        <v>0</v>
      </c>
      <c r="AX52" s="13">
        <f t="shared" si="59"/>
        <v>0</v>
      </c>
      <c r="AY52" s="13">
        <v>15.6</v>
      </c>
      <c r="AZ52" s="13">
        <v>13.7</v>
      </c>
      <c r="BA52" s="13">
        <v>15.2</v>
      </c>
      <c r="BB52" s="13">
        <v>12.2</v>
      </c>
      <c r="BC52" s="13">
        <v>12.2</v>
      </c>
      <c r="BD52" s="13">
        <v>11.1</v>
      </c>
      <c r="BE52" s="13">
        <v>11.2</v>
      </c>
      <c r="BF52" s="13">
        <v>8.1999999999999993</v>
      </c>
      <c r="BG52" s="13">
        <v>44.3</v>
      </c>
      <c r="BH52" s="13">
        <v>54.2</v>
      </c>
      <c r="BI52" s="13">
        <v>54.2</v>
      </c>
      <c r="BJ52" s="13">
        <v>54.9</v>
      </c>
      <c r="BK52" s="20">
        <v>-2.5</v>
      </c>
      <c r="BL52" s="20">
        <v>15.8</v>
      </c>
      <c r="BM52" s="38">
        <f t="shared" si="60"/>
        <v>18.3</v>
      </c>
      <c r="BN52" s="20">
        <v>12.6</v>
      </c>
      <c r="BO52" s="20">
        <v>17.100000000000001</v>
      </c>
      <c r="BP52" s="38">
        <f t="shared" si="61"/>
        <v>4.5000000000000018</v>
      </c>
      <c r="BQ52" s="20">
        <v>-0.3</v>
      </c>
      <c r="BR52" s="20">
        <v>15.6</v>
      </c>
      <c r="BS52" s="38">
        <f t="shared" si="62"/>
        <v>15.9</v>
      </c>
      <c r="BT52" s="20">
        <v>-3.2</v>
      </c>
      <c r="BU52" s="20">
        <v>13.6</v>
      </c>
      <c r="BV52" s="38">
        <f t="shared" si="63"/>
        <v>16.8</v>
      </c>
      <c r="BW52" s="20">
        <v>11.6</v>
      </c>
      <c r="BX52" s="20">
        <v>15.6</v>
      </c>
      <c r="BY52" s="38">
        <f t="shared" si="64"/>
        <v>4</v>
      </c>
      <c r="BZ52" s="20">
        <v>5.0999999999999996</v>
      </c>
      <c r="CA52" s="20">
        <v>11.6</v>
      </c>
      <c r="CB52" s="20">
        <f t="shared" si="65"/>
        <v>6.5</v>
      </c>
      <c r="CC52" s="13">
        <v>15</v>
      </c>
      <c r="CD52" s="13" t="s">
        <v>100</v>
      </c>
      <c r="CE52" s="13" t="s">
        <v>100</v>
      </c>
      <c r="CF52" s="13" t="s">
        <v>100</v>
      </c>
      <c r="CG52" s="13" t="s">
        <v>100</v>
      </c>
    </row>
    <row r="53" spans="1:85" x14ac:dyDescent="0.2">
      <c r="A53" s="45">
        <v>49</v>
      </c>
      <c r="B53" t="s">
        <v>31</v>
      </c>
      <c r="C53">
        <v>22</v>
      </c>
      <c r="D53" t="s">
        <v>67</v>
      </c>
      <c r="E53" t="s">
        <v>113</v>
      </c>
      <c r="F53" s="13">
        <v>7</v>
      </c>
      <c r="G53" s="13">
        <v>1</v>
      </c>
      <c r="H53" s="13">
        <v>0</v>
      </c>
      <c r="I53" s="13">
        <v>0</v>
      </c>
      <c r="J53" s="13">
        <v>0</v>
      </c>
      <c r="K53" s="13">
        <v>0</v>
      </c>
      <c r="L53" s="13">
        <v>56</v>
      </c>
      <c r="M53" s="13">
        <v>16</v>
      </c>
      <c r="N53" s="13">
        <v>10</v>
      </c>
      <c r="O53" s="13">
        <v>9</v>
      </c>
      <c r="P53" s="13">
        <v>43</v>
      </c>
      <c r="Q53" s="29">
        <v>42394</v>
      </c>
      <c r="R53" s="13" t="s">
        <v>33</v>
      </c>
      <c r="S53" s="13" t="s">
        <v>23</v>
      </c>
      <c r="T53" s="13">
        <v>203</v>
      </c>
      <c r="U53" s="13">
        <v>90</v>
      </c>
      <c r="V53" s="13" t="s">
        <v>29</v>
      </c>
      <c r="W53" s="13">
        <v>17.899999999999999</v>
      </c>
      <c r="X53" s="13">
        <v>7.9</v>
      </c>
      <c r="Y53" s="39">
        <f t="shared" si="45"/>
        <v>12.899999999999999</v>
      </c>
      <c r="Z53" s="13">
        <v>18.8</v>
      </c>
      <c r="AA53" s="13">
        <v>9.8000000000000007</v>
      </c>
      <c r="AB53" s="39">
        <f t="shared" si="46"/>
        <v>14.3</v>
      </c>
      <c r="AC53" s="13">
        <v>17.2</v>
      </c>
      <c r="AD53" s="13">
        <v>8.5</v>
      </c>
      <c r="AE53" s="39">
        <f t="shared" si="47"/>
        <v>12.85</v>
      </c>
      <c r="AF53" s="13">
        <v>16.3</v>
      </c>
      <c r="AG53" s="13">
        <v>8</v>
      </c>
      <c r="AH53" s="39">
        <f t="shared" si="48"/>
        <v>12.15</v>
      </c>
      <c r="AI53" s="13">
        <v>3.8</v>
      </c>
      <c r="AJ53" s="13">
        <v>0</v>
      </c>
      <c r="AK53" s="13">
        <v>0</v>
      </c>
      <c r="AL53" s="13">
        <v>0</v>
      </c>
      <c r="AM53" s="13">
        <f t="shared" si="49"/>
        <v>100</v>
      </c>
      <c r="AN53" s="13">
        <f t="shared" si="50"/>
        <v>100</v>
      </c>
      <c r="AO53" s="13">
        <f t="shared" si="51"/>
        <v>0</v>
      </c>
      <c r="AP53" s="13">
        <f t="shared" si="52"/>
        <v>0</v>
      </c>
      <c r="AQ53" s="13">
        <v>37.6</v>
      </c>
      <c r="AR53" s="13">
        <f t="shared" si="53"/>
        <v>0.10106382978723404</v>
      </c>
      <c r="AS53" s="13">
        <f t="shared" si="54"/>
        <v>10.106382978723403</v>
      </c>
      <c r="AT53" s="13">
        <f t="shared" si="55"/>
        <v>0</v>
      </c>
      <c r="AU53" s="13">
        <f t="shared" si="56"/>
        <v>0</v>
      </c>
      <c r="AV53" s="13">
        <f t="shared" si="57"/>
        <v>0</v>
      </c>
      <c r="AW53" s="13">
        <f t="shared" si="58"/>
        <v>0</v>
      </c>
      <c r="AX53" s="13">
        <f t="shared" si="59"/>
        <v>0</v>
      </c>
      <c r="AY53" s="13">
        <v>10.5</v>
      </c>
      <c r="AZ53" s="13">
        <v>14.6</v>
      </c>
      <c r="BA53" s="13">
        <v>8.6999999999999993</v>
      </c>
      <c r="BB53" s="13">
        <v>12.9</v>
      </c>
      <c r="BC53" s="13">
        <v>10</v>
      </c>
      <c r="BD53" s="13">
        <v>9.5</v>
      </c>
      <c r="BE53" s="13">
        <v>10.3</v>
      </c>
      <c r="BF53" s="13">
        <v>7.4</v>
      </c>
      <c r="BG53" s="13">
        <v>29.5</v>
      </c>
      <c r="BH53" s="13">
        <v>21.3</v>
      </c>
      <c r="BI53" s="13">
        <v>22.9</v>
      </c>
      <c r="BJ53" s="13">
        <v>28.7</v>
      </c>
      <c r="BK53" s="20">
        <v>3.8</v>
      </c>
      <c r="BL53" s="20">
        <v>18.7</v>
      </c>
      <c r="BM53" s="38">
        <f t="shared" si="60"/>
        <v>14.899999999999999</v>
      </c>
      <c r="BN53" s="20">
        <v>3.3</v>
      </c>
      <c r="BO53" s="20">
        <v>16.3</v>
      </c>
      <c r="BP53" s="38">
        <f t="shared" si="61"/>
        <v>13</v>
      </c>
      <c r="BQ53" s="20">
        <v>8.6</v>
      </c>
      <c r="BR53" s="20">
        <v>14.1</v>
      </c>
      <c r="BS53" s="38">
        <f t="shared" si="62"/>
        <v>5.5</v>
      </c>
      <c r="BT53" s="20">
        <v>2.6</v>
      </c>
      <c r="BU53" s="20">
        <v>16.100000000000001</v>
      </c>
      <c r="BV53" s="38">
        <f t="shared" si="63"/>
        <v>13.500000000000002</v>
      </c>
      <c r="BW53" s="20">
        <v>1.2</v>
      </c>
      <c r="BX53" s="20">
        <v>10.5</v>
      </c>
      <c r="BY53" s="38">
        <f t="shared" si="64"/>
        <v>9.3000000000000007</v>
      </c>
      <c r="BZ53" s="20">
        <v>2.2000000000000002</v>
      </c>
      <c r="CA53" s="20">
        <v>10.4</v>
      </c>
      <c r="CB53" s="20">
        <f t="shared" si="65"/>
        <v>8.1999999999999993</v>
      </c>
      <c r="CC53" s="13">
        <v>7</v>
      </c>
      <c r="CD53" s="13" t="s">
        <v>100</v>
      </c>
      <c r="CE53" s="13" t="s">
        <v>100</v>
      </c>
      <c r="CF53" s="35" t="s">
        <v>107</v>
      </c>
      <c r="CG53" s="35" t="s">
        <v>107</v>
      </c>
    </row>
    <row r="54" spans="1:85" x14ac:dyDescent="0.2">
      <c r="A54" s="71">
        <v>50</v>
      </c>
      <c r="B54" t="s">
        <v>21</v>
      </c>
      <c r="C54">
        <v>18</v>
      </c>
      <c r="D54" t="s">
        <v>37</v>
      </c>
      <c r="E54" t="s">
        <v>113</v>
      </c>
      <c r="F54" s="13">
        <v>7</v>
      </c>
      <c r="G54" s="13">
        <v>3</v>
      </c>
      <c r="H54" s="13">
        <v>1</v>
      </c>
      <c r="I54" s="13">
        <v>0</v>
      </c>
      <c r="J54" s="13">
        <v>0</v>
      </c>
      <c r="K54" s="13">
        <v>0</v>
      </c>
      <c r="L54" s="13">
        <v>51</v>
      </c>
      <c r="M54" s="13">
        <v>33.33</v>
      </c>
      <c r="N54" s="13">
        <v>2.5</v>
      </c>
      <c r="O54" s="13">
        <v>9</v>
      </c>
      <c r="P54" s="13">
        <v>72</v>
      </c>
      <c r="Q54" s="29">
        <v>42401</v>
      </c>
      <c r="R54" s="13" t="s">
        <v>33</v>
      </c>
      <c r="S54" s="13" t="s">
        <v>23</v>
      </c>
      <c r="T54" s="13">
        <v>180</v>
      </c>
      <c r="U54" s="13">
        <v>75</v>
      </c>
      <c r="V54" s="13" t="s">
        <v>69</v>
      </c>
      <c r="W54" s="13">
        <v>17.399999999999999</v>
      </c>
      <c r="X54" s="13">
        <v>8.3000000000000007</v>
      </c>
      <c r="Y54" s="39">
        <f t="shared" si="45"/>
        <v>12.85</v>
      </c>
      <c r="Z54" s="13">
        <v>18.7</v>
      </c>
      <c r="AA54" s="13">
        <v>13.8</v>
      </c>
      <c r="AB54" s="39">
        <f t="shared" si="46"/>
        <v>16.25</v>
      </c>
      <c r="AC54" s="13">
        <v>12.8</v>
      </c>
      <c r="AD54" s="13">
        <v>10.9</v>
      </c>
      <c r="AE54" s="39">
        <f t="shared" si="47"/>
        <v>11.850000000000001</v>
      </c>
      <c r="AF54" s="13">
        <v>11.5</v>
      </c>
      <c r="AG54" s="13">
        <v>6.8</v>
      </c>
      <c r="AH54" s="39">
        <f t="shared" si="48"/>
        <v>9.15</v>
      </c>
      <c r="AI54" s="13">
        <v>6</v>
      </c>
      <c r="AJ54" s="13">
        <v>5.9</v>
      </c>
      <c r="AK54" s="13">
        <v>6.1</v>
      </c>
      <c r="AL54" s="13">
        <v>5.5</v>
      </c>
      <c r="AM54" s="13">
        <f t="shared" si="49"/>
        <v>1.6666666666666607</v>
      </c>
      <c r="AN54" s="13">
        <f t="shared" si="50"/>
        <v>8.3333333333333321</v>
      </c>
      <c r="AO54" s="13">
        <f t="shared" si="51"/>
        <v>-6.6666666666666714</v>
      </c>
      <c r="AP54" s="13">
        <f t="shared" si="52"/>
        <v>6.6666666666666714</v>
      </c>
      <c r="AQ54" s="13">
        <v>42.6</v>
      </c>
      <c r="AR54" s="13">
        <f t="shared" si="53"/>
        <v>0.14084507042253522</v>
      </c>
      <c r="AS54" s="13">
        <f t="shared" si="54"/>
        <v>14.084507042253522</v>
      </c>
      <c r="AT54" s="13">
        <f t="shared" si="55"/>
        <v>0.13849765258215962</v>
      </c>
      <c r="AU54" s="13">
        <f t="shared" si="56"/>
        <v>13.849765258215962</v>
      </c>
      <c r="AV54" s="13">
        <f t="shared" si="57"/>
        <v>0.14319248826291078</v>
      </c>
      <c r="AW54" s="13">
        <f t="shared" si="58"/>
        <v>0.12910798122065728</v>
      </c>
      <c r="AX54" s="13">
        <f t="shared" si="59"/>
        <v>12.910798122065728</v>
      </c>
      <c r="AY54" s="13">
        <v>17.899999999999999</v>
      </c>
      <c r="AZ54" s="13">
        <v>3.3</v>
      </c>
      <c r="BA54" s="13">
        <v>1.5</v>
      </c>
      <c r="BB54" s="13">
        <v>6.4</v>
      </c>
      <c r="BC54" s="13">
        <v>11.4</v>
      </c>
      <c r="BD54" s="13">
        <v>3.6</v>
      </c>
      <c r="BE54" s="13">
        <v>7.6</v>
      </c>
      <c r="BF54" s="13">
        <v>14.6</v>
      </c>
      <c r="BG54" s="13">
        <v>61.3</v>
      </c>
      <c r="BH54" s="13">
        <v>43.2</v>
      </c>
      <c r="BI54" s="13">
        <v>52.5</v>
      </c>
      <c r="BJ54" s="13">
        <v>54.6</v>
      </c>
      <c r="BK54" s="20">
        <v>-6.3</v>
      </c>
      <c r="BL54" s="20">
        <v>13.8</v>
      </c>
      <c r="BM54" s="38">
        <f t="shared" si="60"/>
        <v>20.100000000000001</v>
      </c>
      <c r="BN54" s="20">
        <v>-14.2</v>
      </c>
      <c r="BO54" s="20">
        <v>9.1</v>
      </c>
      <c r="BP54" s="38">
        <f t="shared" si="61"/>
        <v>23.299999999999997</v>
      </c>
      <c r="BQ54" s="20">
        <v>-10.7</v>
      </c>
      <c r="BR54" s="20">
        <v>10.6</v>
      </c>
      <c r="BS54" s="38">
        <f t="shared" si="62"/>
        <v>21.299999999999997</v>
      </c>
      <c r="BT54" s="20">
        <v>-2.5</v>
      </c>
      <c r="BU54" s="20">
        <v>12.8</v>
      </c>
      <c r="BV54" s="38">
        <f t="shared" si="63"/>
        <v>15.3</v>
      </c>
      <c r="BW54" s="20">
        <v>-7.7</v>
      </c>
      <c r="BX54" s="20">
        <v>14.3</v>
      </c>
      <c r="BY54" s="38">
        <f t="shared" si="64"/>
        <v>22</v>
      </c>
      <c r="BZ54" s="20">
        <v>-3.7</v>
      </c>
      <c r="CA54" s="20">
        <v>7.8</v>
      </c>
      <c r="CB54" s="20">
        <f t="shared" si="65"/>
        <v>11.5</v>
      </c>
      <c r="CC54" s="13" t="s">
        <v>115</v>
      </c>
      <c r="CD54" s="35" t="s">
        <v>100</v>
      </c>
      <c r="CE54" s="35" t="s">
        <v>100</v>
      </c>
      <c r="CF54" s="13" t="s">
        <v>107</v>
      </c>
      <c r="CG54" s="13" t="s">
        <v>107</v>
      </c>
    </row>
    <row r="55" spans="1:85" x14ac:dyDescent="0.2">
      <c r="A55">
        <v>51</v>
      </c>
      <c r="B55" t="s">
        <v>21</v>
      </c>
      <c r="C55">
        <v>19</v>
      </c>
      <c r="D55" t="s">
        <v>72</v>
      </c>
      <c r="E55" t="s">
        <v>113</v>
      </c>
      <c r="F55" s="13">
        <v>7</v>
      </c>
      <c r="G55" s="13">
        <v>2</v>
      </c>
      <c r="H55" s="13">
        <v>0</v>
      </c>
      <c r="I55" s="13">
        <v>0</v>
      </c>
      <c r="J55" s="13">
        <v>0</v>
      </c>
      <c r="K55" s="13">
        <v>0</v>
      </c>
      <c r="L55" s="13">
        <v>53</v>
      </c>
      <c r="M55" s="13">
        <v>24</v>
      </c>
      <c r="N55" s="13">
        <v>6</v>
      </c>
      <c r="O55" s="13">
        <v>10</v>
      </c>
      <c r="P55" s="13">
        <v>45</v>
      </c>
      <c r="Q55" s="29">
        <v>42394</v>
      </c>
      <c r="R55" s="13" t="s">
        <v>33</v>
      </c>
      <c r="S55" s="13" t="s">
        <v>23</v>
      </c>
      <c r="T55" s="13">
        <v>210</v>
      </c>
      <c r="U55" s="13">
        <v>45</v>
      </c>
      <c r="V55" s="13" t="s">
        <v>49</v>
      </c>
      <c r="W55" s="13">
        <v>15.7</v>
      </c>
      <c r="X55" s="13">
        <v>7.8</v>
      </c>
      <c r="Y55" s="39">
        <f t="shared" si="45"/>
        <v>11.75</v>
      </c>
      <c r="Z55" s="13">
        <v>21.7</v>
      </c>
      <c r="AA55" s="13">
        <v>14.6</v>
      </c>
      <c r="AB55" s="39">
        <f t="shared" si="46"/>
        <v>18.149999999999999</v>
      </c>
      <c r="AC55" s="13">
        <v>18.3</v>
      </c>
      <c r="AD55" s="13">
        <v>12.6</v>
      </c>
      <c r="AE55" s="39">
        <f t="shared" si="47"/>
        <v>15.45</v>
      </c>
      <c r="AF55" s="13">
        <v>16.399999999999999</v>
      </c>
      <c r="AG55" s="13">
        <v>9.5</v>
      </c>
      <c r="AH55" s="39">
        <f t="shared" si="48"/>
        <v>12.95</v>
      </c>
      <c r="AI55" s="13">
        <v>9.1999999999999993</v>
      </c>
      <c r="AJ55" s="13">
        <v>7.1</v>
      </c>
      <c r="AK55" s="13">
        <v>6.9</v>
      </c>
      <c r="AL55" s="13">
        <v>6.4</v>
      </c>
      <c r="AM55" s="13">
        <f t="shared" si="49"/>
        <v>22.826086956521738</v>
      </c>
      <c r="AN55" s="13">
        <f t="shared" si="50"/>
        <v>30.434782608695642</v>
      </c>
      <c r="AO55" s="13">
        <f t="shared" si="51"/>
        <v>-7.6086956521739033</v>
      </c>
      <c r="AP55" s="13">
        <f t="shared" si="52"/>
        <v>7.6086956521739033</v>
      </c>
      <c r="AQ55" s="13">
        <v>35.9</v>
      </c>
      <c r="AR55" s="13">
        <f t="shared" si="53"/>
        <v>0.25626740947075211</v>
      </c>
      <c r="AS55" s="13">
        <f t="shared" si="54"/>
        <v>25.626740947075209</v>
      </c>
      <c r="AT55" s="13">
        <f t="shared" si="55"/>
        <v>0.1977715877437326</v>
      </c>
      <c r="AU55" s="13">
        <f t="shared" si="56"/>
        <v>19.777158774373259</v>
      </c>
      <c r="AV55" s="13">
        <f t="shared" si="57"/>
        <v>0.19220055710306408</v>
      </c>
      <c r="AW55" s="13">
        <f t="shared" si="58"/>
        <v>0.17827298050139279</v>
      </c>
      <c r="AX55" s="13">
        <f t="shared" si="59"/>
        <v>17.82729805013928</v>
      </c>
      <c r="AY55" s="13">
        <v>15.2</v>
      </c>
      <c r="AZ55" s="13">
        <v>16.5</v>
      </c>
      <c r="BA55" s="13">
        <v>15.3</v>
      </c>
      <c r="BB55" s="13">
        <v>14.7</v>
      </c>
      <c r="BC55" s="13">
        <v>16.899999999999999</v>
      </c>
      <c r="BD55" s="13">
        <v>7.4</v>
      </c>
      <c r="BE55" s="13">
        <v>10.6</v>
      </c>
      <c r="BF55" s="13">
        <v>13.3</v>
      </c>
      <c r="BG55" s="13">
        <v>67</v>
      </c>
      <c r="BH55" s="13">
        <v>43.6</v>
      </c>
      <c r="BI55" s="13">
        <v>55.2</v>
      </c>
      <c r="BJ55" s="13">
        <v>63.9</v>
      </c>
      <c r="BK55" s="20">
        <v>2.2000000000000002</v>
      </c>
      <c r="BL55" s="20">
        <v>13.9</v>
      </c>
      <c r="BM55" s="38">
        <f t="shared" si="60"/>
        <v>11.7</v>
      </c>
      <c r="BN55" s="20">
        <v>-3</v>
      </c>
      <c r="BO55" s="20">
        <v>8.8000000000000007</v>
      </c>
      <c r="BP55" s="38">
        <f t="shared" si="61"/>
        <v>11.8</v>
      </c>
      <c r="BQ55" s="20">
        <v>-4</v>
      </c>
      <c r="BR55" s="20">
        <v>16</v>
      </c>
      <c r="BS55" s="38">
        <f t="shared" si="62"/>
        <v>20</v>
      </c>
      <c r="BT55" s="20">
        <v>1.7</v>
      </c>
      <c r="BU55" s="20">
        <v>15.5</v>
      </c>
      <c r="BV55" s="38">
        <f t="shared" si="63"/>
        <v>13.8</v>
      </c>
      <c r="BW55" s="20">
        <v>-4.8</v>
      </c>
      <c r="BX55" s="20">
        <v>13.9</v>
      </c>
      <c r="BY55" s="38">
        <f t="shared" si="64"/>
        <v>18.7</v>
      </c>
      <c r="BZ55" s="20">
        <v>-7</v>
      </c>
      <c r="CA55" s="20">
        <v>16.3</v>
      </c>
      <c r="CB55" s="20">
        <f t="shared" si="65"/>
        <v>23.3</v>
      </c>
      <c r="CC55" s="13">
        <v>24</v>
      </c>
      <c r="CD55" s="13" t="s">
        <v>100</v>
      </c>
      <c r="CE55" s="13" t="s">
        <v>100</v>
      </c>
      <c r="CF55" s="13" t="s">
        <v>100</v>
      </c>
      <c r="CG55" s="13" t="s">
        <v>100</v>
      </c>
    </row>
    <row r="56" spans="1:85" x14ac:dyDescent="0.2">
      <c r="A56" s="45">
        <v>52</v>
      </c>
      <c r="B56" t="s">
        <v>31</v>
      </c>
      <c r="C56">
        <v>20</v>
      </c>
      <c r="D56" t="s">
        <v>50</v>
      </c>
      <c r="E56" t="s">
        <v>113</v>
      </c>
      <c r="F56" s="13">
        <v>6</v>
      </c>
      <c r="G56" s="13">
        <v>2</v>
      </c>
      <c r="H56" s="13">
        <v>0</v>
      </c>
      <c r="I56" s="13">
        <v>0</v>
      </c>
      <c r="J56" s="13">
        <v>0</v>
      </c>
      <c r="K56" s="13">
        <v>0</v>
      </c>
      <c r="L56" s="13">
        <v>56</v>
      </c>
      <c r="M56" s="13">
        <v>23.33</v>
      </c>
      <c r="N56" s="13">
        <v>5</v>
      </c>
      <c r="O56" s="13">
        <v>9</v>
      </c>
      <c r="P56" s="13">
        <v>42</v>
      </c>
      <c r="Q56" s="29">
        <v>42397</v>
      </c>
      <c r="R56" s="13" t="s">
        <v>33</v>
      </c>
      <c r="S56" s="13" t="s">
        <v>23</v>
      </c>
      <c r="T56" s="13">
        <v>240</v>
      </c>
      <c r="U56" s="13">
        <v>60</v>
      </c>
      <c r="V56" s="13" t="s">
        <v>49</v>
      </c>
      <c r="W56" s="13">
        <v>18.600000000000001</v>
      </c>
      <c r="X56" s="13">
        <v>10.7</v>
      </c>
      <c r="Y56" s="39">
        <f t="shared" si="45"/>
        <v>14.65</v>
      </c>
      <c r="Z56" s="13">
        <v>19.7</v>
      </c>
      <c r="AA56" s="13">
        <v>11.3</v>
      </c>
      <c r="AB56" s="39">
        <f t="shared" si="46"/>
        <v>15.5</v>
      </c>
      <c r="AC56" s="13">
        <v>16.899999999999999</v>
      </c>
      <c r="AD56" s="13">
        <v>10.3</v>
      </c>
      <c r="AE56" s="39">
        <f t="shared" si="47"/>
        <v>13.6</v>
      </c>
      <c r="AF56" s="13">
        <v>14.4</v>
      </c>
      <c r="AG56" s="13">
        <v>11.4</v>
      </c>
      <c r="AH56" s="39">
        <f t="shared" si="48"/>
        <v>12.9</v>
      </c>
      <c r="AI56" s="13">
        <v>9.6999999999999993</v>
      </c>
      <c r="AJ56" s="13">
        <v>5.8</v>
      </c>
      <c r="AK56" s="13">
        <v>6.1</v>
      </c>
      <c r="AL56" s="13">
        <v>7.6</v>
      </c>
      <c r="AM56" s="13">
        <f t="shared" si="49"/>
        <v>40.206185567010309</v>
      </c>
      <c r="AN56" s="13">
        <f t="shared" si="50"/>
        <v>21.649484536082472</v>
      </c>
      <c r="AO56" s="13">
        <f t="shared" si="51"/>
        <v>18.556701030927837</v>
      </c>
      <c r="AP56" s="13">
        <f t="shared" si="52"/>
        <v>18.556701030927837</v>
      </c>
      <c r="AQ56" s="13">
        <v>43.2</v>
      </c>
      <c r="AR56" s="13">
        <f t="shared" si="53"/>
        <v>0.22453703703703701</v>
      </c>
      <c r="AS56" s="13">
        <f t="shared" si="54"/>
        <v>22.453703703703702</v>
      </c>
      <c r="AT56" s="13">
        <f t="shared" si="55"/>
        <v>0.13425925925925924</v>
      </c>
      <c r="AU56" s="13">
        <f t="shared" si="56"/>
        <v>13.425925925925924</v>
      </c>
      <c r="AV56" s="13">
        <f t="shared" si="57"/>
        <v>0.14120370370370369</v>
      </c>
      <c r="AW56" s="13">
        <f t="shared" si="58"/>
        <v>0.1759259259259259</v>
      </c>
      <c r="AX56" s="13">
        <f t="shared" si="59"/>
        <v>17.592592592592592</v>
      </c>
      <c r="AY56" s="13">
        <v>12.4</v>
      </c>
      <c r="AZ56" s="13">
        <v>9.8000000000000007</v>
      </c>
      <c r="BA56" s="13">
        <v>7.2</v>
      </c>
      <c r="BB56" s="13">
        <v>2.8</v>
      </c>
      <c r="BC56" s="13">
        <v>11</v>
      </c>
      <c r="BD56" s="13">
        <v>8.4</v>
      </c>
      <c r="BE56" s="13">
        <v>8</v>
      </c>
      <c r="BF56" s="13">
        <v>4.5999999999999996</v>
      </c>
      <c r="BG56" s="13">
        <v>50.9</v>
      </c>
      <c r="BH56" s="13">
        <v>44.3</v>
      </c>
      <c r="BI56" s="13">
        <v>42.9</v>
      </c>
      <c r="BJ56" s="13">
        <v>41.6</v>
      </c>
      <c r="BK56" s="20">
        <v>4</v>
      </c>
      <c r="BL56" s="20">
        <v>16.8</v>
      </c>
      <c r="BM56" s="38">
        <f t="shared" si="60"/>
        <v>12.8</v>
      </c>
      <c r="BN56" s="20">
        <v>-1.3</v>
      </c>
      <c r="BO56" s="20">
        <v>8.9</v>
      </c>
      <c r="BP56" s="38">
        <f t="shared" si="61"/>
        <v>10.200000000000001</v>
      </c>
      <c r="BQ56" s="20">
        <v>2.5</v>
      </c>
      <c r="BR56" s="20">
        <v>18</v>
      </c>
      <c r="BS56" s="38">
        <f t="shared" si="62"/>
        <v>15.5</v>
      </c>
      <c r="BT56" s="20">
        <v>-0.5</v>
      </c>
      <c r="BU56" s="20">
        <v>11.6</v>
      </c>
      <c r="BV56" s="38">
        <f t="shared" si="63"/>
        <v>12.1</v>
      </c>
      <c r="BW56" s="20">
        <v>-0.9</v>
      </c>
      <c r="BX56" s="20">
        <v>7.1</v>
      </c>
      <c r="BY56" s="38">
        <f t="shared" si="64"/>
        <v>8</v>
      </c>
      <c r="BZ56" s="20">
        <v>-9.6999999999999993</v>
      </c>
      <c r="CA56" s="20">
        <v>7.7</v>
      </c>
      <c r="CB56" s="20">
        <f t="shared" si="65"/>
        <v>17.399999999999999</v>
      </c>
      <c r="CC56" s="13">
        <v>10</v>
      </c>
      <c r="CD56" s="13" t="s">
        <v>100</v>
      </c>
      <c r="CE56" s="13" t="s">
        <v>100</v>
      </c>
      <c r="CF56" s="33" t="s">
        <v>100</v>
      </c>
      <c r="CG56" s="33" t="s">
        <v>99</v>
      </c>
    </row>
    <row r="57" spans="1:85" x14ac:dyDescent="0.2">
      <c r="A57" s="71">
        <v>53</v>
      </c>
      <c r="B57" t="s">
        <v>31</v>
      </c>
      <c r="C57">
        <v>28</v>
      </c>
      <c r="D57" t="s">
        <v>29</v>
      </c>
      <c r="E57" s="4" t="s">
        <v>124</v>
      </c>
      <c r="F57" s="13">
        <v>7</v>
      </c>
      <c r="G57" s="13">
        <v>1</v>
      </c>
      <c r="H57" s="13">
        <v>0</v>
      </c>
      <c r="I57" s="13">
        <v>0</v>
      </c>
      <c r="J57" s="13">
        <v>0</v>
      </c>
      <c r="K57" s="13">
        <v>0</v>
      </c>
      <c r="L57" s="13">
        <v>48</v>
      </c>
      <c r="M57" s="13">
        <v>26.7</v>
      </c>
      <c r="N57" s="13">
        <v>15.56</v>
      </c>
      <c r="O57" s="13">
        <v>9</v>
      </c>
      <c r="P57" s="13">
        <v>50</v>
      </c>
      <c r="Q57" s="29">
        <v>42675</v>
      </c>
      <c r="R57" s="13" t="s">
        <v>33</v>
      </c>
      <c r="S57" s="13" t="s">
        <v>23</v>
      </c>
      <c r="T57" s="13">
        <v>293</v>
      </c>
      <c r="U57" s="13">
        <v>70</v>
      </c>
      <c r="V57" s="13" t="s">
        <v>29</v>
      </c>
      <c r="W57" s="13">
        <v>17.600000000000001</v>
      </c>
      <c r="X57" s="13">
        <v>5.3</v>
      </c>
      <c r="Y57" s="39">
        <f t="shared" si="24"/>
        <v>11.450000000000001</v>
      </c>
      <c r="Z57" s="13">
        <v>19.600000000000001</v>
      </c>
      <c r="AA57" s="13">
        <v>9.1</v>
      </c>
      <c r="AB57" s="39">
        <f t="shared" si="25"/>
        <v>14.350000000000001</v>
      </c>
      <c r="AC57" s="13">
        <v>19.3</v>
      </c>
      <c r="AD57" s="13">
        <v>5.8</v>
      </c>
      <c r="AE57" s="39">
        <f t="shared" si="26"/>
        <v>12.55</v>
      </c>
      <c r="AF57" s="13">
        <v>17.399999999999999</v>
      </c>
      <c r="AG57" s="13">
        <v>5.4</v>
      </c>
      <c r="AH57" s="39">
        <f t="shared" si="27"/>
        <v>11.399999999999999</v>
      </c>
      <c r="AI57" s="13">
        <v>4.3</v>
      </c>
      <c r="AJ57" s="13">
        <v>0</v>
      </c>
      <c r="AK57" s="13">
        <v>0</v>
      </c>
      <c r="AL57" s="13">
        <v>0</v>
      </c>
      <c r="AM57" s="13">
        <f t="shared" si="28"/>
        <v>100</v>
      </c>
      <c r="AN57" s="13">
        <f t="shared" si="29"/>
        <v>100</v>
      </c>
      <c r="AO57" s="13">
        <f t="shared" si="30"/>
        <v>0</v>
      </c>
      <c r="AP57" s="13">
        <f t="shared" si="44"/>
        <v>0</v>
      </c>
      <c r="AQ57" s="13">
        <v>34.9</v>
      </c>
      <c r="AR57" s="13">
        <f t="shared" si="31"/>
        <v>0.12320916905444126</v>
      </c>
      <c r="AS57" s="13">
        <f t="shared" si="32"/>
        <v>12.320916905444127</v>
      </c>
      <c r="AT57" s="13">
        <f t="shared" si="33"/>
        <v>0</v>
      </c>
      <c r="AU57" s="13">
        <f t="shared" si="34"/>
        <v>0</v>
      </c>
      <c r="AV57" s="13">
        <f t="shared" si="35"/>
        <v>0</v>
      </c>
      <c r="AW57" s="13">
        <f t="shared" si="36"/>
        <v>0</v>
      </c>
      <c r="AX57" s="13">
        <f t="shared" si="37"/>
        <v>0</v>
      </c>
      <c r="AY57" s="13">
        <v>20</v>
      </c>
      <c r="AZ57" s="13">
        <v>15.5</v>
      </c>
      <c r="BA57" s="13">
        <v>14.9</v>
      </c>
      <c r="BB57" s="13">
        <v>17.100000000000001</v>
      </c>
      <c r="BC57" s="13">
        <v>11.4</v>
      </c>
      <c r="BD57" s="13">
        <v>6.9</v>
      </c>
      <c r="BE57" s="13">
        <v>10.8</v>
      </c>
      <c r="BF57" s="13">
        <v>10</v>
      </c>
      <c r="BG57" s="13">
        <v>60.6</v>
      </c>
      <c r="BH57" s="13">
        <v>43.2</v>
      </c>
      <c r="BI57" s="13">
        <v>55.55</v>
      </c>
      <c r="BJ57" s="13">
        <v>58.6</v>
      </c>
      <c r="BK57" s="20">
        <v>-5.8</v>
      </c>
      <c r="BL57" s="20">
        <v>18.600000000000001</v>
      </c>
      <c r="BM57" s="38">
        <f t="shared" si="38"/>
        <v>24.400000000000002</v>
      </c>
      <c r="BN57" s="20">
        <v>10.3</v>
      </c>
      <c r="BO57" s="20">
        <v>15.5</v>
      </c>
      <c r="BP57" s="38">
        <f t="shared" si="39"/>
        <v>5.1999999999999993</v>
      </c>
      <c r="BQ57" s="20">
        <v>11.8</v>
      </c>
      <c r="BR57" s="20">
        <v>17.100000000000001</v>
      </c>
      <c r="BS57" s="38">
        <f t="shared" si="40"/>
        <v>5.3000000000000007</v>
      </c>
      <c r="BT57" s="20">
        <v>-3</v>
      </c>
      <c r="BU57" s="20">
        <v>6.2</v>
      </c>
      <c r="BV57" s="38">
        <f t="shared" si="41"/>
        <v>9.1999999999999993</v>
      </c>
      <c r="BW57" s="20">
        <v>-0.8</v>
      </c>
      <c r="BX57" s="20">
        <v>10.3</v>
      </c>
      <c r="BY57" s="38">
        <f t="shared" si="42"/>
        <v>11.100000000000001</v>
      </c>
      <c r="BZ57" s="20">
        <v>4.0999999999999996</v>
      </c>
      <c r="CA57" s="20">
        <v>11.6</v>
      </c>
      <c r="CB57" s="20">
        <f t="shared" si="43"/>
        <v>7.5</v>
      </c>
      <c r="CC57" s="13">
        <v>12</v>
      </c>
      <c r="CD57" s="13" t="s">
        <v>99</v>
      </c>
      <c r="CE57" s="13" t="s">
        <v>99</v>
      </c>
      <c r="CF57" s="13" t="s">
        <v>100</v>
      </c>
      <c r="CG57" s="13" t="s">
        <v>100</v>
      </c>
    </row>
    <row r="58" spans="1:85" x14ac:dyDescent="0.2">
      <c r="A58">
        <v>54</v>
      </c>
      <c r="B58" t="s">
        <v>31</v>
      </c>
      <c r="C58">
        <v>28</v>
      </c>
      <c r="D58" t="s">
        <v>50</v>
      </c>
      <c r="E58" t="s">
        <v>113</v>
      </c>
      <c r="F58" s="13">
        <v>6</v>
      </c>
      <c r="G58" s="13">
        <v>2</v>
      </c>
      <c r="H58" s="13">
        <v>1</v>
      </c>
      <c r="I58" s="13">
        <v>4</v>
      </c>
      <c r="J58" s="13">
        <v>1</v>
      </c>
      <c r="K58" s="13">
        <v>0</v>
      </c>
      <c r="L58" s="13">
        <v>71.11</v>
      </c>
      <c r="M58" s="13">
        <v>17.100000000000001</v>
      </c>
      <c r="N58" s="13">
        <v>14</v>
      </c>
      <c r="O58" s="13">
        <v>9</v>
      </c>
      <c r="P58" s="13">
        <v>48</v>
      </c>
      <c r="Q58" s="29">
        <v>42515</v>
      </c>
      <c r="R58" s="13" t="s">
        <v>33</v>
      </c>
      <c r="S58" s="13" t="s">
        <v>23</v>
      </c>
      <c r="T58" s="13">
        <v>163</v>
      </c>
      <c r="U58" s="13">
        <v>75</v>
      </c>
      <c r="V58" s="13" t="s">
        <v>78</v>
      </c>
      <c r="W58" s="13">
        <v>18.3</v>
      </c>
      <c r="X58" s="13">
        <v>10.8</v>
      </c>
      <c r="Y58" s="39">
        <f t="shared" ref="Y58:Y63" si="66">(W58+X58)/2</f>
        <v>14.55</v>
      </c>
      <c r="Z58" s="13">
        <v>22.8</v>
      </c>
      <c r="AA58" s="13">
        <v>11.9</v>
      </c>
      <c r="AB58" s="39">
        <f t="shared" ref="AB58:AB63" si="67">(Z58+AA58)/2</f>
        <v>17.350000000000001</v>
      </c>
      <c r="AC58" s="13">
        <v>18.7</v>
      </c>
      <c r="AD58" s="13">
        <v>12.3</v>
      </c>
      <c r="AE58" s="39">
        <f t="shared" ref="AE58:AE63" si="68">(AC58+AD58)/2</f>
        <v>15.5</v>
      </c>
      <c r="AF58" s="13">
        <v>20.11</v>
      </c>
      <c r="AG58" s="13">
        <v>9.4499999999999993</v>
      </c>
      <c r="AH58" s="39">
        <f t="shared" ref="AH58:AH63" si="69">(AF58+AG58)/2</f>
        <v>14.78</v>
      </c>
      <c r="AI58" s="13">
        <v>5.3</v>
      </c>
      <c r="AJ58" s="13">
        <v>0</v>
      </c>
      <c r="AK58" s="13">
        <v>0</v>
      </c>
      <c r="AL58" s="13">
        <v>0</v>
      </c>
      <c r="AM58" s="13">
        <f t="shared" ref="AM58:AM63" si="70">(AI58-AJ58)/AI58*100</f>
        <v>100</v>
      </c>
      <c r="AN58" s="13">
        <f>(AI58-AL58)/AI58*100</f>
        <v>100</v>
      </c>
      <c r="AO58" s="13">
        <f>AM58-AN58</f>
        <v>0</v>
      </c>
      <c r="AP58" s="13">
        <f>ABS(AO58)</f>
        <v>0</v>
      </c>
      <c r="AQ58" s="13">
        <v>39.4</v>
      </c>
      <c r="AR58" s="13">
        <f t="shared" ref="AR58:AR63" si="71">AI58/AQ58</f>
        <v>0.13451776649746192</v>
      </c>
      <c r="AS58" s="13">
        <f t="shared" ref="AS58:AS63" si="72">AR58*100</f>
        <v>13.451776649746192</v>
      </c>
      <c r="AT58" s="13">
        <f t="shared" ref="AT58:AT63" si="73">AJ58/AQ58</f>
        <v>0</v>
      </c>
      <c r="AU58" s="13">
        <f t="shared" ref="AU58:AU63" si="74">AT58*100</f>
        <v>0</v>
      </c>
      <c r="AV58" s="13">
        <f t="shared" ref="AV58:AV63" si="75">AK58/AQ58</f>
        <v>0</v>
      </c>
      <c r="AW58" s="13">
        <f>AL58/AQ58</f>
        <v>0</v>
      </c>
      <c r="AX58" s="13">
        <f>AW58*100</f>
        <v>0</v>
      </c>
      <c r="AY58" s="13">
        <v>12.6</v>
      </c>
      <c r="AZ58" s="13">
        <v>14.6</v>
      </c>
      <c r="BA58" s="13">
        <v>13.8</v>
      </c>
      <c r="BB58" s="13">
        <v>13.96</v>
      </c>
      <c r="BC58" s="13">
        <v>13.1</v>
      </c>
      <c r="BD58" s="13">
        <v>10.7</v>
      </c>
      <c r="BE58" s="13">
        <v>13</v>
      </c>
      <c r="BF58" s="13">
        <v>15.08</v>
      </c>
      <c r="BG58" s="13">
        <v>58.2</v>
      </c>
      <c r="BH58" s="13">
        <v>43.2</v>
      </c>
      <c r="BI58" s="13">
        <v>52.5</v>
      </c>
      <c r="BJ58" s="13">
        <v>60.66</v>
      </c>
      <c r="BK58" s="20">
        <v>3.7</v>
      </c>
      <c r="BL58" s="20">
        <v>20</v>
      </c>
      <c r="BM58" s="38">
        <f t="shared" ref="BM58:BM63" si="76">BL58-BK58</f>
        <v>16.3</v>
      </c>
      <c r="BN58" s="20">
        <v>5</v>
      </c>
      <c r="BO58" s="20">
        <v>15.9</v>
      </c>
      <c r="BP58" s="38">
        <f t="shared" ref="BP58:BP63" si="77">BO58-BN58</f>
        <v>10.9</v>
      </c>
      <c r="BQ58" s="20">
        <v>-4.0999999999999996</v>
      </c>
      <c r="BR58" s="20">
        <v>12.81</v>
      </c>
      <c r="BS58" s="38">
        <f t="shared" ref="BS58:BS63" si="78">BR58-BQ58</f>
        <v>16.91</v>
      </c>
      <c r="BT58" s="20">
        <v>-3</v>
      </c>
      <c r="BU58" s="20">
        <v>13.9</v>
      </c>
      <c r="BV58" s="38">
        <f t="shared" ref="BV58:BV63" si="79">BU58-BT58</f>
        <v>16.899999999999999</v>
      </c>
      <c r="BW58" s="20">
        <v>9.8000000000000007</v>
      </c>
      <c r="BX58" s="20">
        <v>15.6</v>
      </c>
      <c r="BY58" s="38">
        <f t="shared" ref="BY58:BY63" si="80">BX58-BW58</f>
        <v>5.7999999999999989</v>
      </c>
      <c r="BZ58" s="20">
        <v>-2.21</v>
      </c>
      <c r="CA58" s="20">
        <v>15.45</v>
      </c>
      <c r="CB58" s="20">
        <f t="shared" ref="CB58:CB63" si="81">CA58-BZ58</f>
        <v>17.66</v>
      </c>
      <c r="CC58" s="13">
        <v>13</v>
      </c>
      <c r="CD58" s="35" t="s">
        <v>99</v>
      </c>
      <c r="CE58" s="35" t="s">
        <v>100</v>
      </c>
      <c r="CF58" s="13" t="s">
        <v>100</v>
      </c>
      <c r="CG58" s="13" t="s">
        <v>99</v>
      </c>
    </row>
    <row r="59" spans="1:85" x14ac:dyDescent="0.2">
      <c r="A59" s="45">
        <v>55</v>
      </c>
      <c r="B59" t="s">
        <v>31</v>
      </c>
      <c r="C59">
        <v>22</v>
      </c>
      <c r="E59" t="s">
        <v>121</v>
      </c>
      <c r="F59" s="13">
        <v>6</v>
      </c>
      <c r="G59" s="13">
        <v>3</v>
      </c>
      <c r="H59" s="13">
        <v>0</v>
      </c>
      <c r="I59" s="13">
        <v>0</v>
      </c>
      <c r="J59" s="13">
        <v>0</v>
      </c>
      <c r="K59" s="13">
        <v>0</v>
      </c>
      <c r="L59" s="13">
        <v>56</v>
      </c>
      <c r="M59" s="13">
        <v>32</v>
      </c>
      <c r="N59" s="13">
        <v>6</v>
      </c>
      <c r="O59" s="13">
        <v>9</v>
      </c>
      <c r="P59" s="13">
        <v>45</v>
      </c>
      <c r="Q59" s="13" t="s">
        <v>269</v>
      </c>
      <c r="R59" s="13" t="s">
        <v>33</v>
      </c>
      <c r="S59" s="13" t="s">
        <v>23</v>
      </c>
      <c r="T59" s="13">
        <v>150</v>
      </c>
      <c r="U59" s="13">
        <v>50</v>
      </c>
      <c r="V59" s="13" t="s">
        <v>29</v>
      </c>
      <c r="W59" s="13">
        <v>17.3</v>
      </c>
      <c r="X59" s="13">
        <v>9.3000000000000007</v>
      </c>
      <c r="Y59" s="13">
        <f t="shared" si="66"/>
        <v>13.3</v>
      </c>
      <c r="Z59" s="13">
        <v>19.8</v>
      </c>
      <c r="AA59" s="13">
        <v>11.2</v>
      </c>
      <c r="AB59" s="13">
        <f t="shared" si="67"/>
        <v>15.5</v>
      </c>
      <c r="AC59" s="13">
        <v>18.600000000000001</v>
      </c>
      <c r="AD59" s="13">
        <v>10.7</v>
      </c>
      <c r="AE59" s="13">
        <f t="shared" si="68"/>
        <v>14.65</v>
      </c>
      <c r="AF59" s="13">
        <v>17.5</v>
      </c>
      <c r="AG59" s="13">
        <v>10.199999999999999</v>
      </c>
      <c r="AH59" s="13">
        <f t="shared" si="69"/>
        <v>13.85</v>
      </c>
      <c r="AI59" s="13">
        <v>8.6</v>
      </c>
      <c r="AJ59" s="13">
        <v>0</v>
      </c>
      <c r="AK59" s="13">
        <v>0</v>
      </c>
      <c r="AL59" s="13">
        <v>0</v>
      </c>
      <c r="AM59" s="13">
        <f t="shared" si="70"/>
        <v>100</v>
      </c>
      <c r="AN59" s="13">
        <f>(AI59-AL59)/AI59*100</f>
        <v>100</v>
      </c>
      <c r="AO59" s="13">
        <f>AM59-AN59</f>
        <v>0</v>
      </c>
      <c r="AP59" s="13">
        <f>ABS(AO59)</f>
        <v>0</v>
      </c>
      <c r="AQ59" s="13">
        <v>39.700000000000003</v>
      </c>
      <c r="AR59" s="13">
        <f t="shared" si="71"/>
        <v>0.21662468513853902</v>
      </c>
      <c r="AS59" s="13">
        <f t="shared" si="72"/>
        <v>21.662468513853902</v>
      </c>
      <c r="AT59" s="13">
        <f t="shared" si="73"/>
        <v>0</v>
      </c>
      <c r="AU59" s="13">
        <f t="shared" si="74"/>
        <v>0</v>
      </c>
      <c r="AV59" s="13">
        <f t="shared" si="75"/>
        <v>0</v>
      </c>
      <c r="AW59" s="13">
        <f>AL59/AQ59</f>
        <v>0</v>
      </c>
      <c r="AX59" s="13">
        <f t="shared" ref="AX59:AX62" si="82">AW59*100</f>
        <v>0</v>
      </c>
      <c r="AY59" s="13">
        <v>12.78</v>
      </c>
      <c r="AZ59" s="13">
        <v>14.5</v>
      </c>
      <c r="BA59" s="13">
        <v>14.3</v>
      </c>
      <c r="BB59" s="13">
        <v>13.9</v>
      </c>
      <c r="BC59" s="13">
        <v>12.8</v>
      </c>
      <c r="BD59" s="13">
        <v>10.7</v>
      </c>
      <c r="BE59" s="13">
        <v>11.9</v>
      </c>
      <c r="BF59" s="13">
        <v>13.7</v>
      </c>
      <c r="BG59" s="13">
        <v>55.6</v>
      </c>
      <c r="BH59" s="13">
        <v>45.3</v>
      </c>
      <c r="BI59" s="13">
        <v>54.6</v>
      </c>
      <c r="BJ59" s="13">
        <v>55.6</v>
      </c>
      <c r="BK59" s="20">
        <v>-3.5</v>
      </c>
      <c r="BL59" s="20">
        <v>16.399999999999999</v>
      </c>
      <c r="BM59" s="20">
        <f t="shared" si="76"/>
        <v>19.899999999999999</v>
      </c>
      <c r="BN59" s="20">
        <v>5.4</v>
      </c>
      <c r="BO59" s="20">
        <v>17.2</v>
      </c>
      <c r="BP59" s="20">
        <f t="shared" si="77"/>
        <v>11.799999999999999</v>
      </c>
      <c r="BQ59" s="20">
        <v>3.5</v>
      </c>
      <c r="BR59" s="20">
        <v>12.7</v>
      </c>
      <c r="BS59" s="20">
        <f t="shared" si="78"/>
        <v>9.1999999999999993</v>
      </c>
      <c r="BT59" s="20">
        <v>2.5</v>
      </c>
      <c r="BU59" s="20">
        <v>14.3</v>
      </c>
      <c r="BV59" s="20">
        <f t="shared" si="79"/>
        <v>11.8</v>
      </c>
      <c r="BW59" s="20">
        <v>-2.2999999999999998</v>
      </c>
      <c r="BX59" s="20">
        <v>13.4</v>
      </c>
      <c r="BY59" s="20">
        <f t="shared" si="80"/>
        <v>15.7</v>
      </c>
      <c r="BZ59" s="20">
        <v>-1.2</v>
      </c>
      <c r="CA59" s="20">
        <v>10.199999999999999</v>
      </c>
      <c r="CB59" s="20">
        <f t="shared" si="81"/>
        <v>11.399999999999999</v>
      </c>
      <c r="CC59" s="13">
        <v>15</v>
      </c>
      <c r="CD59" s="13" t="s">
        <v>99</v>
      </c>
      <c r="CE59" s="13" t="s">
        <v>99</v>
      </c>
      <c r="CF59" s="13" t="s">
        <v>107</v>
      </c>
      <c r="CG59" s="13" t="s">
        <v>100</v>
      </c>
    </row>
    <row r="60" spans="1:85" x14ac:dyDescent="0.2">
      <c r="A60" s="71">
        <v>56</v>
      </c>
      <c r="B60" t="s">
        <v>21</v>
      </c>
      <c r="C60">
        <v>58</v>
      </c>
      <c r="E60" t="s">
        <v>277</v>
      </c>
      <c r="F60" s="13">
        <v>5</v>
      </c>
      <c r="G60" s="13">
        <v>3</v>
      </c>
      <c r="H60" s="13">
        <v>2</v>
      </c>
      <c r="I60" s="13">
        <v>0</v>
      </c>
      <c r="J60" s="13">
        <v>0</v>
      </c>
      <c r="K60" s="13">
        <v>0</v>
      </c>
      <c r="L60" s="13">
        <v>48</v>
      </c>
      <c r="M60" s="13">
        <v>25</v>
      </c>
      <c r="N60" s="13">
        <v>10</v>
      </c>
      <c r="O60" s="13">
        <v>9</v>
      </c>
      <c r="P60" s="13">
        <v>43</v>
      </c>
      <c r="Q60" s="13" t="s">
        <v>278</v>
      </c>
      <c r="R60" s="13" t="s">
        <v>33</v>
      </c>
      <c r="S60" s="13" t="s">
        <v>23</v>
      </c>
      <c r="T60" s="13">
        <v>138</v>
      </c>
      <c r="U60" s="13">
        <v>70</v>
      </c>
      <c r="V60" s="13" t="s">
        <v>29</v>
      </c>
      <c r="W60" s="13">
        <v>12.5</v>
      </c>
      <c r="X60" s="13">
        <v>8.6</v>
      </c>
      <c r="Y60" s="13">
        <f t="shared" si="66"/>
        <v>10.55</v>
      </c>
      <c r="Z60" s="13">
        <v>16.899999999999999</v>
      </c>
      <c r="AA60" s="13">
        <v>10.3</v>
      </c>
      <c r="AB60" s="13">
        <f t="shared" si="67"/>
        <v>13.6</v>
      </c>
      <c r="AC60" s="13">
        <v>16.5</v>
      </c>
      <c r="AD60" s="13">
        <v>9.9</v>
      </c>
      <c r="AE60" s="13">
        <f t="shared" si="68"/>
        <v>13.2</v>
      </c>
      <c r="AF60" s="13">
        <v>15.6</v>
      </c>
      <c r="AG60" s="13">
        <v>9.5</v>
      </c>
      <c r="AH60" s="13">
        <f t="shared" si="69"/>
        <v>12.55</v>
      </c>
      <c r="AI60" s="13">
        <v>7.4</v>
      </c>
      <c r="AJ60" s="13">
        <v>0</v>
      </c>
      <c r="AK60" s="13">
        <v>0</v>
      </c>
      <c r="AL60" s="13">
        <v>0</v>
      </c>
      <c r="AM60" s="13">
        <f t="shared" si="70"/>
        <v>100</v>
      </c>
      <c r="AN60" s="13">
        <f t="shared" ref="AN60:AN62" si="83">(AI60-AL60)/AI60*100</f>
        <v>100</v>
      </c>
      <c r="AO60" s="13">
        <f t="shared" ref="AO60:AO62" si="84">AM60-AN60</f>
        <v>0</v>
      </c>
      <c r="AP60" s="13">
        <f t="shared" ref="AP60:AP62" si="85">ABS(AO60)</f>
        <v>0</v>
      </c>
      <c r="AQ60" s="13">
        <v>38.5</v>
      </c>
      <c r="AR60" s="13">
        <f t="shared" si="71"/>
        <v>0.19220779220779222</v>
      </c>
      <c r="AS60" s="13">
        <f t="shared" si="72"/>
        <v>19.220779220779221</v>
      </c>
      <c r="AT60" s="13">
        <f t="shared" si="73"/>
        <v>0</v>
      </c>
      <c r="AU60" s="13">
        <f t="shared" si="74"/>
        <v>0</v>
      </c>
      <c r="AV60" s="13">
        <f t="shared" si="75"/>
        <v>0</v>
      </c>
      <c r="AW60" s="13">
        <f t="shared" ref="AW60:AW62" si="86">AL60/AQ60</f>
        <v>0</v>
      </c>
      <c r="AX60" s="13">
        <f t="shared" si="82"/>
        <v>0</v>
      </c>
      <c r="AY60" s="13">
        <v>15.9</v>
      </c>
      <c r="AZ60" s="13">
        <v>16.3</v>
      </c>
      <c r="BA60" s="13">
        <v>15.6</v>
      </c>
      <c r="BB60" s="13">
        <v>14.8</v>
      </c>
      <c r="BC60" s="13">
        <v>14.9</v>
      </c>
      <c r="BD60" s="13">
        <v>8.6999999999999993</v>
      </c>
      <c r="BE60" s="13">
        <v>13.9</v>
      </c>
      <c r="BF60" s="13">
        <v>12.5</v>
      </c>
      <c r="BG60" s="13">
        <v>48.7</v>
      </c>
      <c r="BH60" s="13">
        <v>48.6</v>
      </c>
      <c r="BI60" s="13">
        <v>52.3</v>
      </c>
      <c r="BJ60" s="13">
        <v>52.3</v>
      </c>
      <c r="BK60" s="20">
        <v>2.2999999999999998</v>
      </c>
      <c r="BL60" s="20">
        <v>12.8</v>
      </c>
      <c r="BM60" s="20">
        <f t="shared" si="76"/>
        <v>10.5</v>
      </c>
      <c r="BN60" s="20">
        <v>3.5</v>
      </c>
      <c r="BO60" s="20">
        <v>15.6</v>
      </c>
      <c r="BP60" s="20">
        <f t="shared" si="77"/>
        <v>12.1</v>
      </c>
      <c r="BQ60" s="20">
        <v>2.6</v>
      </c>
      <c r="BR60" s="20">
        <v>15.3</v>
      </c>
      <c r="BS60" s="20">
        <f t="shared" si="78"/>
        <v>12.700000000000001</v>
      </c>
      <c r="BT60" s="20">
        <v>3.7</v>
      </c>
      <c r="BU60" s="20">
        <v>16.8</v>
      </c>
      <c r="BV60" s="20">
        <f t="shared" si="79"/>
        <v>13.100000000000001</v>
      </c>
      <c r="BW60" s="20">
        <v>-2.1</v>
      </c>
      <c r="BX60" s="20">
        <v>12.7</v>
      </c>
      <c r="BY60" s="20">
        <f t="shared" si="80"/>
        <v>14.799999999999999</v>
      </c>
      <c r="BZ60" s="20">
        <v>-3.5</v>
      </c>
      <c r="CA60" s="20">
        <v>8.3000000000000007</v>
      </c>
      <c r="CB60" s="20">
        <f t="shared" si="81"/>
        <v>11.8</v>
      </c>
      <c r="CC60" s="13">
        <v>18</v>
      </c>
      <c r="CD60" s="13" t="s">
        <v>100</v>
      </c>
      <c r="CE60" s="13" t="s">
        <v>100</v>
      </c>
      <c r="CF60" s="13" t="s">
        <v>100</v>
      </c>
      <c r="CG60" s="13" t="s">
        <v>100</v>
      </c>
    </row>
    <row r="61" spans="1:85" x14ac:dyDescent="0.2">
      <c r="A61">
        <v>57</v>
      </c>
      <c r="B61" t="s">
        <v>21</v>
      </c>
      <c r="C61">
        <v>64</v>
      </c>
      <c r="E61" t="s">
        <v>277</v>
      </c>
      <c r="F61" s="13">
        <v>6</v>
      </c>
      <c r="G61" s="13">
        <v>4</v>
      </c>
      <c r="H61" s="13">
        <v>1</v>
      </c>
      <c r="I61" s="13">
        <v>0</v>
      </c>
      <c r="J61" s="13">
        <v>0</v>
      </c>
      <c r="K61" s="13">
        <v>0</v>
      </c>
      <c r="L61" s="13">
        <v>52</v>
      </c>
      <c r="M61" s="13">
        <v>33.299999999999997</v>
      </c>
      <c r="N61" s="13">
        <v>14</v>
      </c>
      <c r="O61" s="13">
        <v>8</v>
      </c>
      <c r="P61" s="13">
        <v>38</v>
      </c>
      <c r="Q61" s="13" t="s">
        <v>283</v>
      </c>
      <c r="R61" s="13" t="s">
        <v>33</v>
      </c>
      <c r="S61" s="13" t="s">
        <v>23</v>
      </c>
      <c r="T61" s="13">
        <v>186</v>
      </c>
      <c r="U61" s="13">
        <v>100</v>
      </c>
      <c r="V61" s="13" t="s">
        <v>29</v>
      </c>
      <c r="W61" s="13">
        <v>16.5</v>
      </c>
      <c r="X61" s="13">
        <v>7.9</v>
      </c>
      <c r="Y61" s="13">
        <f t="shared" si="66"/>
        <v>12.2</v>
      </c>
      <c r="Z61" s="13">
        <v>19.2</v>
      </c>
      <c r="AA61" s="13">
        <v>9.6999999999999993</v>
      </c>
      <c r="AB61" s="13">
        <f t="shared" si="67"/>
        <v>14.45</v>
      </c>
      <c r="AC61" s="13">
        <v>18.8</v>
      </c>
      <c r="AD61" s="13">
        <v>9.6</v>
      </c>
      <c r="AE61" s="13">
        <f t="shared" si="68"/>
        <v>14.2</v>
      </c>
      <c r="AF61" s="13">
        <v>18.100000000000001</v>
      </c>
      <c r="AG61" s="13">
        <v>9.1999999999999993</v>
      </c>
      <c r="AH61" s="13">
        <f t="shared" si="69"/>
        <v>13.65</v>
      </c>
      <c r="AI61" s="13">
        <v>10.7</v>
      </c>
      <c r="AJ61" s="13">
        <v>3.8</v>
      </c>
      <c r="AK61" s="13">
        <v>4.0999999999999996</v>
      </c>
      <c r="AL61" s="13">
        <v>4.5</v>
      </c>
      <c r="AM61" s="13">
        <f t="shared" si="70"/>
        <v>64.485981308411212</v>
      </c>
      <c r="AN61" s="13">
        <f t="shared" si="83"/>
        <v>57.943925233644855</v>
      </c>
      <c r="AO61" s="13">
        <f t="shared" si="84"/>
        <v>6.5420560747663572</v>
      </c>
      <c r="AP61" s="13">
        <f t="shared" si="85"/>
        <v>6.5420560747663572</v>
      </c>
      <c r="AQ61" s="13">
        <v>40.200000000000003</v>
      </c>
      <c r="AR61" s="13">
        <f t="shared" si="71"/>
        <v>0.26616915422885568</v>
      </c>
      <c r="AS61" s="13">
        <f t="shared" si="72"/>
        <v>26.616915422885569</v>
      </c>
      <c r="AT61" s="13">
        <f t="shared" si="73"/>
        <v>9.4527363184079588E-2</v>
      </c>
      <c r="AU61" s="13">
        <f t="shared" si="74"/>
        <v>9.4527363184079594</v>
      </c>
      <c r="AV61" s="13">
        <f t="shared" si="75"/>
        <v>0.10199004975124376</v>
      </c>
      <c r="AW61" s="13">
        <f t="shared" si="86"/>
        <v>0.11194029850746268</v>
      </c>
      <c r="AX61" s="13">
        <f t="shared" si="82"/>
        <v>11.194029850746269</v>
      </c>
      <c r="AY61" s="13">
        <v>10.8</v>
      </c>
      <c r="AZ61" s="13">
        <v>15.2</v>
      </c>
      <c r="BA61" s="13">
        <v>14.6</v>
      </c>
      <c r="BB61" s="13">
        <v>12.7</v>
      </c>
      <c r="BC61" s="13">
        <v>11.7</v>
      </c>
      <c r="BD61" s="13">
        <v>10.199999999999999</v>
      </c>
      <c r="BE61" s="13">
        <v>13.6</v>
      </c>
      <c r="BF61" s="13">
        <v>12.1</v>
      </c>
      <c r="BG61" s="13">
        <v>46.5</v>
      </c>
      <c r="BH61" s="13">
        <v>42.7</v>
      </c>
      <c r="BI61" s="13">
        <v>48.7</v>
      </c>
      <c r="BJ61" s="13">
        <v>54.7</v>
      </c>
      <c r="BK61" s="20">
        <v>5.7</v>
      </c>
      <c r="BL61" s="20">
        <v>25.9</v>
      </c>
      <c r="BM61" s="20">
        <f t="shared" si="76"/>
        <v>20.2</v>
      </c>
      <c r="BN61" s="20">
        <v>-2.2999999999999998</v>
      </c>
      <c r="BO61" s="20">
        <v>12.5</v>
      </c>
      <c r="BP61" s="20">
        <f t="shared" si="77"/>
        <v>14.8</v>
      </c>
      <c r="BQ61" s="20">
        <v>2.5</v>
      </c>
      <c r="BR61" s="20">
        <v>14.2</v>
      </c>
      <c r="BS61" s="20">
        <f t="shared" si="78"/>
        <v>11.7</v>
      </c>
      <c r="BT61" s="20">
        <v>-2.5</v>
      </c>
      <c r="BU61" s="20">
        <v>15.2</v>
      </c>
      <c r="BV61" s="20">
        <f t="shared" si="79"/>
        <v>17.7</v>
      </c>
      <c r="BW61" s="20">
        <v>-4.2</v>
      </c>
      <c r="BX61" s="20">
        <v>16.2</v>
      </c>
      <c r="BY61" s="20">
        <f t="shared" si="80"/>
        <v>20.399999999999999</v>
      </c>
      <c r="BZ61" s="20">
        <v>1.6</v>
      </c>
      <c r="CA61" s="20">
        <v>12.7</v>
      </c>
      <c r="CB61" s="20">
        <f t="shared" si="81"/>
        <v>11.1</v>
      </c>
      <c r="CC61" s="13">
        <v>12</v>
      </c>
      <c r="CD61" s="13" t="s">
        <v>99</v>
      </c>
      <c r="CE61" s="13" t="s">
        <v>99</v>
      </c>
      <c r="CF61" s="13" t="s">
        <v>100</v>
      </c>
      <c r="CG61" s="13" t="s">
        <v>100</v>
      </c>
    </row>
    <row r="62" spans="1:85" x14ac:dyDescent="0.2">
      <c r="A62" s="45">
        <v>58</v>
      </c>
      <c r="B62" t="s">
        <v>21</v>
      </c>
      <c r="C62">
        <v>53</v>
      </c>
      <c r="E62" t="s">
        <v>277</v>
      </c>
      <c r="F62" s="13">
        <v>7</v>
      </c>
      <c r="G62" s="13">
        <v>3</v>
      </c>
      <c r="H62" s="13">
        <v>2</v>
      </c>
      <c r="I62" s="13">
        <v>0</v>
      </c>
      <c r="J62" s="13">
        <v>0</v>
      </c>
      <c r="K62" s="13">
        <v>0</v>
      </c>
      <c r="L62" s="13">
        <v>56</v>
      </c>
      <c r="M62" s="13">
        <v>23.33</v>
      </c>
      <c r="N62" s="13">
        <v>6</v>
      </c>
      <c r="O62" s="13">
        <v>9</v>
      </c>
      <c r="P62" s="13">
        <v>35</v>
      </c>
      <c r="Q62" s="13" t="s">
        <v>282</v>
      </c>
      <c r="R62" s="13" t="s">
        <v>33</v>
      </c>
      <c r="S62" s="13" t="s">
        <v>23</v>
      </c>
      <c r="T62" s="13">
        <v>155</v>
      </c>
      <c r="U62" s="13">
        <v>70</v>
      </c>
      <c r="V62" s="13" t="s">
        <v>29</v>
      </c>
      <c r="W62" s="13">
        <v>18.600000000000001</v>
      </c>
      <c r="X62" s="13">
        <v>8.5</v>
      </c>
      <c r="Y62" s="13">
        <f t="shared" si="66"/>
        <v>13.55</v>
      </c>
      <c r="Z62" s="13">
        <v>19.2</v>
      </c>
      <c r="AA62" s="13">
        <v>11.3</v>
      </c>
      <c r="AB62" s="13">
        <f t="shared" si="67"/>
        <v>15.25</v>
      </c>
      <c r="AC62" s="13">
        <v>18.2</v>
      </c>
      <c r="AD62" s="13">
        <v>10.4</v>
      </c>
      <c r="AE62" s="13">
        <f t="shared" si="68"/>
        <v>14.3</v>
      </c>
      <c r="AF62" s="13">
        <v>17.600000000000001</v>
      </c>
      <c r="AG62" s="13">
        <v>9.8000000000000007</v>
      </c>
      <c r="AH62" s="13">
        <f t="shared" si="69"/>
        <v>13.700000000000001</v>
      </c>
      <c r="AI62" s="13">
        <v>9.8000000000000007</v>
      </c>
      <c r="AJ62" s="13">
        <v>0</v>
      </c>
      <c r="AK62" s="13">
        <v>0</v>
      </c>
      <c r="AL62" s="13">
        <v>2.1</v>
      </c>
      <c r="AM62" s="13">
        <f t="shared" si="70"/>
        <v>100</v>
      </c>
      <c r="AN62" s="13">
        <f t="shared" si="83"/>
        <v>78.571428571428584</v>
      </c>
      <c r="AO62" s="13">
        <f t="shared" si="84"/>
        <v>21.428571428571416</v>
      </c>
      <c r="AP62" s="13">
        <f t="shared" si="85"/>
        <v>21.428571428571416</v>
      </c>
      <c r="AQ62" s="13">
        <v>39.799999999999997</v>
      </c>
      <c r="AR62" s="13">
        <f t="shared" si="71"/>
        <v>0.24623115577889451</v>
      </c>
      <c r="AS62" s="13">
        <f t="shared" si="72"/>
        <v>24.62311557788945</v>
      </c>
      <c r="AT62" s="13">
        <f t="shared" si="73"/>
        <v>0</v>
      </c>
      <c r="AU62" s="13">
        <f t="shared" si="74"/>
        <v>0</v>
      </c>
      <c r="AV62" s="13">
        <f t="shared" si="75"/>
        <v>0</v>
      </c>
      <c r="AW62" s="13">
        <f t="shared" si="86"/>
        <v>5.2763819095477393E-2</v>
      </c>
      <c r="AX62" s="13">
        <f t="shared" si="82"/>
        <v>5.2763819095477391</v>
      </c>
      <c r="AY62" s="13">
        <v>12.3</v>
      </c>
      <c r="AZ62" s="13">
        <v>14.3</v>
      </c>
      <c r="BA62" s="13">
        <v>13.9</v>
      </c>
      <c r="BB62" s="13">
        <v>12.5</v>
      </c>
      <c r="BC62" s="13">
        <v>13.2</v>
      </c>
      <c r="BD62" s="13">
        <v>9.6</v>
      </c>
      <c r="BE62" s="13">
        <v>14.7</v>
      </c>
      <c r="BF62" s="13">
        <v>13.2</v>
      </c>
      <c r="BG62" s="13">
        <v>56.3</v>
      </c>
      <c r="BH62" s="13">
        <v>46.3</v>
      </c>
      <c r="BI62" s="13">
        <v>50.3</v>
      </c>
      <c r="BJ62" s="13">
        <v>53.8</v>
      </c>
      <c r="BK62" s="20">
        <v>-3.2</v>
      </c>
      <c r="BL62" s="20">
        <v>18.7</v>
      </c>
      <c r="BM62" s="20">
        <f t="shared" si="76"/>
        <v>21.9</v>
      </c>
      <c r="BN62" s="20">
        <v>1.3</v>
      </c>
      <c r="BO62" s="20">
        <v>17.399999999999999</v>
      </c>
      <c r="BP62" s="20">
        <f t="shared" si="77"/>
        <v>16.099999999999998</v>
      </c>
      <c r="BQ62" s="20">
        <v>-2.6</v>
      </c>
      <c r="BR62" s="20">
        <v>14.5</v>
      </c>
      <c r="BS62" s="20">
        <f t="shared" si="78"/>
        <v>17.100000000000001</v>
      </c>
      <c r="BT62" s="20">
        <v>-5.2</v>
      </c>
      <c r="BU62" s="20">
        <v>9.6</v>
      </c>
      <c r="BV62" s="20">
        <f t="shared" si="79"/>
        <v>14.8</v>
      </c>
      <c r="BW62" s="20">
        <v>-3.5</v>
      </c>
      <c r="BX62" s="20">
        <v>13.2</v>
      </c>
      <c r="BY62" s="20">
        <f t="shared" si="80"/>
        <v>16.7</v>
      </c>
      <c r="BZ62" s="20">
        <v>-2.7</v>
      </c>
      <c r="CA62" s="20">
        <v>15.8</v>
      </c>
      <c r="CB62" s="20">
        <f t="shared" si="81"/>
        <v>18.5</v>
      </c>
      <c r="CC62" s="13">
        <v>18</v>
      </c>
      <c r="CD62" s="13" t="s">
        <v>100</v>
      </c>
      <c r="CE62" s="13" t="s">
        <v>100</v>
      </c>
      <c r="CF62" s="13" t="s">
        <v>107</v>
      </c>
      <c r="CG62" s="13" t="s">
        <v>100</v>
      </c>
    </row>
    <row r="63" spans="1:85" x14ac:dyDescent="0.2">
      <c r="A63" s="71">
        <v>59</v>
      </c>
      <c r="B63" t="s">
        <v>31</v>
      </c>
      <c r="C63">
        <v>43</v>
      </c>
      <c r="D63" t="s">
        <v>56</v>
      </c>
      <c r="E63" t="s">
        <v>57</v>
      </c>
      <c r="F63" s="13">
        <v>7</v>
      </c>
      <c r="G63" s="13">
        <v>2</v>
      </c>
      <c r="H63" s="13">
        <v>1</v>
      </c>
      <c r="I63" s="13">
        <v>0</v>
      </c>
      <c r="J63" s="13">
        <v>0</v>
      </c>
      <c r="K63" s="13">
        <v>0</v>
      </c>
      <c r="L63" s="13">
        <v>50</v>
      </c>
      <c r="M63" s="13">
        <v>23.3</v>
      </c>
      <c r="N63" s="13">
        <v>5</v>
      </c>
      <c r="O63" s="13">
        <v>9</v>
      </c>
      <c r="P63" s="13">
        <v>45</v>
      </c>
      <c r="Q63" s="29">
        <v>42662</v>
      </c>
      <c r="R63" s="13" t="s">
        <v>33</v>
      </c>
      <c r="S63" s="13" t="s">
        <v>23</v>
      </c>
      <c r="T63" s="13">
        <v>213</v>
      </c>
      <c r="U63" s="13">
        <v>75</v>
      </c>
      <c r="V63" s="13" t="s">
        <v>29</v>
      </c>
      <c r="W63" s="13">
        <v>14.2</v>
      </c>
      <c r="X63" s="13">
        <v>6.9</v>
      </c>
      <c r="Y63" s="39">
        <f t="shared" si="66"/>
        <v>10.55</v>
      </c>
      <c r="Z63" s="13">
        <v>21.2</v>
      </c>
      <c r="AA63" s="13">
        <v>11.7</v>
      </c>
      <c r="AB63" s="39">
        <f t="shared" si="67"/>
        <v>16.45</v>
      </c>
      <c r="AC63" s="13">
        <v>17.3</v>
      </c>
      <c r="AD63" s="13">
        <v>7.6</v>
      </c>
      <c r="AE63" s="39">
        <f t="shared" si="68"/>
        <v>12.45</v>
      </c>
      <c r="AF63" s="13">
        <v>18.2</v>
      </c>
      <c r="AG63" s="13">
        <v>6.7</v>
      </c>
      <c r="AH63" s="39">
        <f t="shared" si="69"/>
        <v>12.45</v>
      </c>
      <c r="AI63" s="13">
        <v>8</v>
      </c>
      <c r="AJ63" s="13">
        <v>3.5</v>
      </c>
      <c r="AK63" s="13">
        <v>5.0999999999999996</v>
      </c>
      <c r="AL63" s="13">
        <v>4.5</v>
      </c>
      <c r="AM63" s="13">
        <f t="shared" si="70"/>
        <v>56.25</v>
      </c>
      <c r="AN63" s="13">
        <f>(AI63-AL63)/AI63*100</f>
        <v>43.75</v>
      </c>
      <c r="AO63" s="13">
        <f>AM63-AN63</f>
        <v>12.5</v>
      </c>
      <c r="AP63" s="13">
        <f>ABS(AO63)</f>
        <v>12.5</v>
      </c>
      <c r="AQ63" s="13">
        <v>39.200000000000003</v>
      </c>
      <c r="AR63" s="13">
        <f t="shared" si="71"/>
        <v>0.2040816326530612</v>
      </c>
      <c r="AS63" s="13">
        <f t="shared" si="72"/>
        <v>20.408163265306118</v>
      </c>
      <c r="AT63" s="13">
        <f t="shared" si="73"/>
        <v>8.9285714285714274E-2</v>
      </c>
      <c r="AU63" s="13">
        <f t="shared" si="74"/>
        <v>8.928571428571427</v>
      </c>
      <c r="AV63" s="13">
        <f t="shared" si="75"/>
        <v>0.13010204081632651</v>
      </c>
      <c r="AW63" s="13">
        <f>AL63/AQ63</f>
        <v>0.11479591836734693</v>
      </c>
      <c r="AX63" s="13">
        <f>AW63*100</f>
        <v>11.479591836734693</v>
      </c>
      <c r="AY63" s="13">
        <v>12.6</v>
      </c>
      <c r="AZ63" s="13">
        <v>11.2</v>
      </c>
      <c r="BA63" s="13">
        <v>12.1</v>
      </c>
      <c r="BB63" s="13">
        <v>15.8</v>
      </c>
      <c r="BC63" s="13">
        <v>11</v>
      </c>
      <c r="BD63" s="13">
        <v>8.4</v>
      </c>
      <c r="BE63" s="13">
        <v>13.7</v>
      </c>
      <c r="BF63" s="13">
        <v>9.8000000000000007</v>
      </c>
      <c r="BG63" s="13">
        <v>59.8</v>
      </c>
      <c r="BH63" s="13">
        <v>44.2</v>
      </c>
      <c r="BI63" s="13">
        <v>59.8</v>
      </c>
      <c r="BJ63" s="13">
        <v>62.5</v>
      </c>
      <c r="BK63" s="20">
        <v>-8.1</v>
      </c>
      <c r="BL63" s="20">
        <v>11.7</v>
      </c>
      <c r="BM63" s="38">
        <f t="shared" si="76"/>
        <v>19.799999999999997</v>
      </c>
      <c r="BN63" s="20">
        <v>6</v>
      </c>
      <c r="BO63" s="20">
        <v>10.4</v>
      </c>
      <c r="BP63" s="38">
        <f t="shared" si="77"/>
        <v>4.4000000000000004</v>
      </c>
      <c r="BQ63" s="20">
        <v>10</v>
      </c>
      <c r="BR63" s="20">
        <v>15.3</v>
      </c>
      <c r="BS63" s="38">
        <f t="shared" si="78"/>
        <v>5.3000000000000007</v>
      </c>
      <c r="BT63" s="20">
        <v>-4.8</v>
      </c>
      <c r="BU63" s="20">
        <v>8.3000000000000007</v>
      </c>
      <c r="BV63" s="38">
        <f t="shared" si="79"/>
        <v>13.100000000000001</v>
      </c>
      <c r="BW63" s="20">
        <v>8.1999999999999993</v>
      </c>
      <c r="BX63" s="20">
        <v>10.9</v>
      </c>
      <c r="BY63" s="38">
        <f t="shared" si="80"/>
        <v>2.7000000000000011</v>
      </c>
      <c r="BZ63" s="20">
        <v>6.4</v>
      </c>
      <c r="CA63" s="20">
        <v>10.5</v>
      </c>
      <c r="CB63" s="20">
        <f t="shared" si="81"/>
        <v>4.0999999999999996</v>
      </c>
      <c r="CC63" s="13">
        <v>8</v>
      </c>
      <c r="CD63" s="13" t="s">
        <v>99</v>
      </c>
      <c r="CE63" s="13" t="s">
        <v>99</v>
      </c>
      <c r="CF63" s="34" t="s">
        <v>100</v>
      </c>
      <c r="CG63" s="34" t="s">
        <v>99</v>
      </c>
    </row>
    <row r="64" spans="1:85" x14ac:dyDescent="0.2">
      <c r="A64">
        <v>60</v>
      </c>
      <c r="B64" t="s">
        <v>31</v>
      </c>
      <c r="C64">
        <v>23</v>
      </c>
      <c r="D64" t="s">
        <v>34</v>
      </c>
      <c r="E64" s="4" t="s">
        <v>32</v>
      </c>
      <c r="F64" s="13">
        <v>7</v>
      </c>
      <c r="G64" s="13">
        <v>2</v>
      </c>
      <c r="H64" s="13">
        <v>1</v>
      </c>
      <c r="I64" s="13">
        <v>0</v>
      </c>
      <c r="J64" s="13">
        <v>0</v>
      </c>
      <c r="K64" s="13">
        <v>0</v>
      </c>
      <c r="L64" s="13">
        <v>34</v>
      </c>
      <c r="M64" s="13">
        <v>20</v>
      </c>
      <c r="N64" s="13">
        <v>14</v>
      </c>
      <c r="O64" s="13">
        <v>9</v>
      </c>
      <c r="P64" s="13">
        <v>60</v>
      </c>
      <c r="Q64" s="29">
        <v>42920</v>
      </c>
      <c r="R64" s="13" t="s">
        <v>33</v>
      </c>
      <c r="S64" s="13" t="s">
        <v>23</v>
      </c>
      <c r="T64" s="13">
        <v>270</v>
      </c>
      <c r="U64" s="13">
        <v>100</v>
      </c>
      <c r="V64" s="13" t="s">
        <v>36</v>
      </c>
      <c r="W64" s="13">
        <v>9</v>
      </c>
      <c r="X64" s="13">
        <v>9.5</v>
      </c>
      <c r="Y64" s="39">
        <f t="shared" si="24"/>
        <v>9.25</v>
      </c>
      <c r="Z64" s="13">
        <v>11.4</v>
      </c>
      <c r="AA64" s="13">
        <v>10.5</v>
      </c>
      <c r="AB64" s="39">
        <f t="shared" si="25"/>
        <v>10.95</v>
      </c>
      <c r="AC64" s="13">
        <v>9.8000000000000007</v>
      </c>
      <c r="AD64" s="13">
        <v>10.1</v>
      </c>
      <c r="AE64" s="39">
        <f t="shared" si="26"/>
        <v>9.9499999999999993</v>
      </c>
      <c r="AF64" s="13">
        <v>9</v>
      </c>
      <c r="AG64" s="13">
        <v>10.6</v>
      </c>
      <c r="AH64" s="39">
        <f t="shared" si="27"/>
        <v>9.8000000000000007</v>
      </c>
      <c r="AI64" s="13">
        <v>8.5</v>
      </c>
      <c r="AJ64" s="13">
        <v>1.9</v>
      </c>
      <c r="AK64" s="13">
        <v>2</v>
      </c>
      <c r="AL64" s="13">
        <v>2.5</v>
      </c>
      <c r="AM64" s="13">
        <f t="shared" si="28"/>
        <v>77.647058823529406</v>
      </c>
      <c r="AN64" s="13">
        <f t="shared" si="29"/>
        <v>70.588235294117652</v>
      </c>
      <c r="AO64" s="13">
        <f t="shared" si="30"/>
        <v>7.0588235294117538</v>
      </c>
      <c r="AP64" s="13">
        <f t="shared" si="44"/>
        <v>7.0588235294117538</v>
      </c>
      <c r="AQ64" s="13">
        <v>39.1</v>
      </c>
      <c r="AR64" s="13">
        <f t="shared" si="31"/>
        <v>0.21739130434782608</v>
      </c>
      <c r="AS64" s="13">
        <f t="shared" si="32"/>
        <v>21.739130434782609</v>
      </c>
      <c r="AT64" s="13">
        <f t="shared" si="33"/>
        <v>4.859335038363171E-2</v>
      </c>
      <c r="AU64" s="13">
        <f t="shared" si="34"/>
        <v>4.859335038363171</v>
      </c>
      <c r="AV64" s="13">
        <f t="shared" si="35"/>
        <v>5.1150895140664961E-2</v>
      </c>
      <c r="AW64" s="13">
        <f t="shared" si="36"/>
        <v>6.3938618925831206E-2</v>
      </c>
      <c r="AX64" s="13">
        <f t="shared" si="37"/>
        <v>6.3938618925831205</v>
      </c>
      <c r="AY64" s="13">
        <v>-0.5</v>
      </c>
      <c r="AZ64" s="13">
        <v>1.1000000000000001</v>
      </c>
      <c r="BA64" s="13">
        <v>-3.2</v>
      </c>
      <c r="BB64" s="13">
        <v>-3.8</v>
      </c>
      <c r="BC64" s="13">
        <v>9.1999999999999993</v>
      </c>
      <c r="BD64" s="13">
        <v>7.9</v>
      </c>
      <c r="BE64" s="13">
        <v>10.1</v>
      </c>
      <c r="BF64" s="13">
        <v>10.8</v>
      </c>
      <c r="BG64" s="13">
        <v>37.6</v>
      </c>
      <c r="BH64" s="13">
        <v>13.4</v>
      </c>
      <c r="BI64" s="13">
        <v>29.7</v>
      </c>
      <c r="BJ64" s="13">
        <v>34.6</v>
      </c>
      <c r="BK64" s="20">
        <v>-4.0999999999999996</v>
      </c>
      <c r="BL64" s="20">
        <v>8.1999999999999993</v>
      </c>
      <c r="BM64" s="38">
        <f t="shared" si="38"/>
        <v>12.299999999999999</v>
      </c>
      <c r="BN64" s="20">
        <v>-8.1</v>
      </c>
      <c r="BO64" s="20">
        <v>-4.5999999999999996</v>
      </c>
      <c r="BP64" s="38">
        <f t="shared" si="39"/>
        <v>3.5</v>
      </c>
      <c r="BQ64" s="20">
        <v>-8.5</v>
      </c>
      <c r="BR64" s="20">
        <v>0.5</v>
      </c>
      <c r="BS64" s="38">
        <f t="shared" si="40"/>
        <v>9</v>
      </c>
      <c r="BT64" s="20">
        <v>-1.8</v>
      </c>
      <c r="BU64" s="20">
        <v>8.5</v>
      </c>
      <c r="BV64" s="38">
        <f t="shared" si="41"/>
        <v>10.3</v>
      </c>
      <c r="BW64" s="20">
        <v>5.5</v>
      </c>
      <c r="BX64" s="20">
        <v>10</v>
      </c>
      <c r="BY64" s="38">
        <f t="shared" si="42"/>
        <v>4.5</v>
      </c>
      <c r="BZ64" s="20">
        <v>5.8</v>
      </c>
      <c r="CA64" s="20">
        <v>13.2</v>
      </c>
      <c r="CB64" s="20">
        <f t="shared" si="43"/>
        <v>7.3999999999999995</v>
      </c>
      <c r="CC64" s="13">
        <v>12</v>
      </c>
      <c r="CD64" s="13" t="s">
        <v>99</v>
      </c>
      <c r="CE64" s="13" t="s">
        <v>99</v>
      </c>
      <c r="CF64" s="13" t="s">
        <v>100</v>
      </c>
      <c r="CG64" s="13" t="s">
        <v>100</v>
      </c>
    </row>
    <row r="65" spans="1:85" x14ac:dyDescent="0.2">
      <c r="A65" s="45">
        <v>61</v>
      </c>
      <c r="B65" t="s">
        <v>31</v>
      </c>
      <c r="C65">
        <v>37</v>
      </c>
      <c r="D65" t="s">
        <v>41</v>
      </c>
      <c r="E65" t="s">
        <v>42</v>
      </c>
      <c r="F65" s="13">
        <v>8</v>
      </c>
      <c r="G65" s="13">
        <v>3</v>
      </c>
      <c r="H65" s="13">
        <v>1</v>
      </c>
      <c r="I65" s="13">
        <v>5</v>
      </c>
      <c r="J65" s="13">
        <v>0</v>
      </c>
      <c r="K65" s="13">
        <v>0</v>
      </c>
      <c r="L65" s="13">
        <v>46</v>
      </c>
      <c r="M65" s="13">
        <v>20</v>
      </c>
      <c r="N65" s="13">
        <v>14</v>
      </c>
      <c r="O65" s="13">
        <v>9</v>
      </c>
      <c r="P65" s="13">
        <v>61</v>
      </c>
      <c r="Q65" s="29">
        <v>42899</v>
      </c>
      <c r="R65" s="13" t="s">
        <v>33</v>
      </c>
      <c r="S65" s="13" t="s">
        <v>23</v>
      </c>
      <c r="T65" s="13">
        <v>240</v>
      </c>
      <c r="U65" s="13">
        <v>180</v>
      </c>
      <c r="V65" s="13" t="s">
        <v>29</v>
      </c>
      <c r="W65" s="13">
        <v>15.5</v>
      </c>
      <c r="X65" s="13">
        <v>5.6</v>
      </c>
      <c r="Y65" s="39">
        <f t="shared" si="24"/>
        <v>10.55</v>
      </c>
      <c r="Z65" s="13">
        <v>18.2</v>
      </c>
      <c r="AA65" s="13">
        <v>8.8000000000000007</v>
      </c>
      <c r="AB65" s="39">
        <f t="shared" si="25"/>
        <v>13.5</v>
      </c>
      <c r="AC65" s="13">
        <v>14.6</v>
      </c>
      <c r="AD65" s="13">
        <v>7.7</v>
      </c>
      <c r="AE65" s="39">
        <f t="shared" si="26"/>
        <v>11.15</v>
      </c>
      <c r="AF65" s="13">
        <v>14.3</v>
      </c>
      <c r="AG65" s="13">
        <v>7.3</v>
      </c>
      <c r="AH65" s="39">
        <f t="shared" si="27"/>
        <v>10.8</v>
      </c>
      <c r="AI65" s="13">
        <v>12.4</v>
      </c>
      <c r="AJ65" s="13">
        <v>0</v>
      </c>
      <c r="AK65" s="13">
        <v>0</v>
      </c>
      <c r="AL65" s="13">
        <v>0</v>
      </c>
      <c r="AM65" s="13">
        <f t="shared" si="28"/>
        <v>100</v>
      </c>
      <c r="AN65" s="13">
        <f t="shared" si="29"/>
        <v>100</v>
      </c>
      <c r="AO65" s="13">
        <f t="shared" si="30"/>
        <v>0</v>
      </c>
      <c r="AP65" s="13">
        <f t="shared" si="44"/>
        <v>0</v>
      </c>
      <c r="AQ65" s="13">
        <v>39.4</v>
      </c>
      <c r="AR65" s="13">
        <f t="shared" si="31"/>
        <v>0.31472081218274112</v>
      </c>
      <c r="AS65" s="13">
        <f t="shared" si="32"/>
        <v>31.472081218274113</v>
      </c>
      <c r="AT65" s="13">
        <f t="shared" si="33"/>
        <v>0</v>
      </c>
      <c r="AU65" s="13">
        <f t="shared" si="34"/>
        <v>0</v>
      </c>
      <c r="AV65" s="13">
        <f t="shared" si="35"/>
        <v>0</v>
      </c>
      <c r="AW65" s="13">
        <f t="shared" si="36"/>
        <v>0</v>
      </c>
      <c r="AX65" s="13">
        <f t="shared" si="37"/>
        <v>0</v>
      </c>
      <c r="AY65" s="13">
        <v>22.7</v>
      </c>
      <c r="AZ65" s="13">
        <v>12.2</v>
      </c>
      <c r="BA65" s="13">
        <v>13</v>
      </c>
      <c r="BB65" s="13">
        <v>13.6</v>
      </c>
      <c r="BC65" s="13">
        <v>10</v>
      </c>
      <c r="BD65" s="13">
        <v>10.9</v>
      </c>
      <c r="BE65" s="13">
        <v>13</v>
      </c>
      <c r="BF65" s="13">
        <v>12.8</v>
      </c>
      <c r="BG65" s="13">
        <v>33.799999999999997</v>
      </c>
      <c r="BH65" s="13">
        <v>21.3</v>
      </c>
      <c r="BI65" s="13">
        <v>35.700000000000003</v>
      </c>
      <c r="BJ65" s="13">
        <v>40.5</v>
      </c>
      <c r="BK65" s="20">
        <v>18.600000000000001</v>
      </c>
      <c r="BL65" s="20">
        <v>21.3</v>
      </c>
      <c r="BM65" s="38">
        <f t="shared" si="38"/>
        <v>2.6999999999999993</v>
      </c>
      <c r="BN65" s="20">
        <v>3</v>
      </c>
      <c r="BO65" s="20">
        <v>15.3</v>
      </c>
      <c r="BP65" s="38">
        <f t="shared" si="39"/>
        <v>12.3</v>
      </c>
      <c r="BQ65" s="20">
        <v>-2</v>
      </c>
      <c r="BR65" s="20">
        <v>13.8</v>
      </c>
      <c r="BS65" s="38">
        <f t="shared" si="40"/>
        <v>15.8</v>
      </c>
      <c r="BT65" s="20">
        <v>12</v>
      </c>
      <c r="BU65" s="20">
        <v>12.8</v>
      </c>
      <c r="BV65" s="38">
        <f t="shared" si="41"/>
        <v>0.80000000000000071</v>
      </c>
      <c r="BW65" s="20">
        <v>6.9</v>
      </c>
      <c r="BX65" s="20">
        <v>12.1</v>
      </c>
      <c r="BY65" s="38">
        <f t="shared" si="42"/>
        <v>5.1999999999999993</v>
      </c>
      <c r="BZ65" s="20">
        <v>5.6</v>
      </c>
      <c r="CA65" s="20">
        <v>13.9</v>
      </c>
      <c r="CB65" s="20">
        <f t="shared" si="43"/>
        <v>8.3000000000000007</v>
      </c>
      <c r="CC65" s="13">
        <v>6</v>
      </c>
      <c r="CD65" s="34" t="s">
        <v>99</v>
      </c>
      <c r="CE65" s="34" t="s">
        <v>108</v>
      </c>
      <c r="CF65" s="13" t="s">
        <v>100</v>
      </c>
      <c r="CG65" s="13" t="s">
        <v>100</v>
      </c>
    </row>
    <row r="66" spans="1:85" s="45" customFormat="1" x14ac:dyDescent="0.2">
      <c r="A66" s="71">
        <v>62</v>
      </c>
      <c r="B66" s="45" t="s">
        <v>21</v>
      </c>
      <c r="C66" s="45">
        <v>29</v>
      </c>
      <c r="D66" s="45" t="s">
        <v>29</v>
      </c>
      <c r="E66" s="45" t="s">
        <v>42</v>
      </c>
      <c r="F66" s="59">
        <v>5</v>
      </c>
      <c r="G66" s="59">
        <v>2</v>
      </c>
      <c r="H66" s="59">
        <v>1</v>
      </c>
      <c r="I66" s="59">
        <v>2</v>
      </c>
      <c r="J66" s="59">
        <v>0</v>
      </c>
      <c r="K66" s="59">
        <v>0</v>
      </c>
      <c r="L66" s="59">
        <v>46</v>
      </c>
      <c r="M66" s="59">
        <v>16.7</v>
      </c>
      <c r="N66" s="59">
        <v>14</v>
      </c>
      <c r="O66" s="59">
        <v>10</v>
      </c>
      <c r="P66" s="59">
        <v>46</v>
      </c>
      <c r="Q66" s="60">
        <v>42787</v>
      </c>
      <c r="R66" s="59" t="s">
        <v>33</v>
      </c>
      <c r="S66" s="59" t="s">
        <v>23</v>
      </c>
      <c r="T66" s="59">
        <v>300</v>
      </c>
      <c r="U66" s="59">
        <v>60</v>
      </c>
      <c r="V66" s="59" t="s">
        <v>29</v>
      </c>
      <c r="W66" s="59">
        <v>14.2</v>
      </c>
      <c r="X66" s="59">
        <v>7.3</v>
      </c>
      <c r="Y66" s="61">
        <f t="shared" si="24"/>
        <v>10.75</v>
      </c>
      <c r="Z66" s="59">
        <v>16.7</v>
      </c>
      <c r="AA66" s="59">
        <v>11.2</v>
      </c>
      <c r="AB66" s="61">
        <f t="shared" si="25"/>
        <v>13.95</v>
      </c>
      <c r="AC66" s="59">
        <v>15.4</v>
      </c>
      <c r="AD66" s="59">
        <v>10.5</v>
      </c>
      <c r="AE66" s="61">
        <f t="shared" si="26"/>
        <v>12.95</v>
      </c>
      <c r="AF66" s="59">
        <v>15.2</v>
      </c>
      <c r="AG66" s="59">
        <v>10.3</v>
      </c>
      <c r="AH66" s="61">
        <f t="shared" si="27"/>
        <v>12.75</v>
      </c>
      <c r="AI66" s="59">
        <v>12.5</v>
      </c>
      <c r="AJ66" s="59">
        <v>10.4</v>
      </c>
      <c r="AK66" s="59">
        <v>6.8</v>
      </c>
      <c r="AL66" s="59">
        <v>6.6</v>
      </c>
      <c r="AM66" s="59">
        <f t="shared" si="28"/>
        <v>16.799999999999997</v>
      </c>
      <c r="AN66" s="59">
        <f t="shared" si="29"/>
        <v>47.2</v>
      </c>
      <c r="AO66" s="59">
        <f t="shared" si="30"/>
        <v>-30.400000000000006</v>
      </c>
      <c r="AP66" s="59">
        <f t="shared" si="44"/>
        <v>30.400000000000006</v>
      </c>
      <c r="AQ66" s="59">
        <v>35.5</v>
      </c>
      <c r="AR66" s="59">
        <f t="shared" si="31"/>
        <v>0.352112676056338</v>
      </c>
      <c r="AS66" s="59">
        <f t="shared" si="32"/>
        <v>35.2112676056338</v>
      </c>
      <c r="AT66" s="59">
        <f t="shared" si="33"/>
        <v>0.29295774647887324</v>
      </c>
      <c r="AU66" s="59">
        <f t="shared" si="34"/>
        <v>29.295774647887324</v>
      </c>
      <c r="AV66" s="59">
        <f t="shared" si="35"/>
        <v>0.19154929577464788</v>
      </c>
      <c r="AW66" s="59">
        <f t="shared" si="36"/>
        <v>0.18591549295774648</v>
      </c>
      <c r="AX66" s="59">
        <f t="shared" si="37"/>
        <v>18.591549295774648</v>
      </c>
      <c r="AY66" s="59">
        <v>10.1</v>
      </c>
      <c r="AZ66" s="59">
        <v>9.5</v>
      </c>
      <c r="BA66" s="59">
        <v>11.8</v>
      </c>
      <c r="BB66" s="59">
        <v>11.3</v>
      </c>
      <c r="BC66" s="59">
        <v>15</v>
      </c>
      <c r="BD66" s="59">
        <v>14.6</v>
      </c>
      <c r="BE66" s="59">
        <v>15.8</v>
      </c>
      <c r="BF66" s="59">
        <v>15.2</v>
      </c>
      <c r="BG66" s="59">
        <v>49.8</v>
      </c>
      <c r="BH66" s="59">
        <v>48.8</v>
      </c>
      <c r="BI66" s="59">
        <v>55.8</v>
      </c>
      <c r="BJ66" s="59">
        <v>58</v>
      </c>
      <c r="BK66" s="62">
        <v>-3.9</v>
      </c>
      <c r="BL66" s="62">
        <v>9</v>
      </c>
      <c r="BM66" s="63">
        <f t="shared" si="38"/>
        <v>12.9</v>
      </c>
      <c r="BN66" s="62">
        <v>8.1999999999999993</v>
      </c>
      <c r="BO66" s="62">
        <v>11.2</v>
      </c>
      <c r="BP66" s="63">
        <f t="shared" si="39"/>
        <v>3</v>
      </c>
      <c r="BQ66" s="62">
        <v>3.5</v>
      </c>
      <c r="BR66" s="62">
        <v>10.199999999999999</v>
      </c>
      <c r="BS66" s="63">
        <f t="shared" si="40"/>
        <v>6.6999999999999993</v>
      </c>
      <c r="BT66" s="62">
        <v>2.6</v>
      </c>
      <c r="BU66" s="62">
        <v>8.6999999999999993</v>
      </c>
      <c r="BV66" s="63">
        <f t="shared" si="41"/>
        <v>6.1</v>
      </c>
      <c r="BW66" s="62">
        <v>12.4</v>
      </c>
      <c r="BX66" s="62">
        <v>19.8</v>
      </c>
      <c r="BY66" s="63">
        <f t="shared" si="42"/>
        <v>7.4</v>
      </c>
      <c r="BZ66" s="62">
        <v>8.3000000000000007</v>
      </c>
      <c r="CA66" s="62">
        <v>18.7</v>
      </c>
      <c r="CB66" s="62">
        <f t="shared" si="43"/>
        <v>10.399999999999999</v>
      </c>
      <c r="CC66" s="59">
        <v>12</v>
      </c>
      <c r="CD66" s="59" t="s">
        <v>100</v>
      </c>
      <c r="CE66" s="59" t="s">
        <v>100</v>
      </c>
      <c r="CF66" s="59" t="s">
        <v>100</v>
      </c>
      <c r="CG66" s="59" t="s">
        <v>100</v>
      </c>
    </row>
    <row r="67" spans="1:85" s="45" customFormat="1" x14ac:dyDescent="0.2">
      <c r="A67">
        <v>63</v>
      </c>
      <c r="B67" s="45" t="s">
        <v>31</v>
      </c>
      <c r="C67" s="45">
        <v>38</v>
      </c>
      <c r="D67" s="45" t="s">
        <v>48</v>
      </c>
      <c r="E67" s="45" t="s">
        <v>42</v>
      </c>
      <c r="F67" s="59">
        <v>7</v>
      </c>
      <c r="G67" s="59">
        <v>3</v>
      </c>
      <c r="H67" s="59">
        <v>2</v>
      </c>
      <c r="I67" s="59">
        <v>0</v>
      </c>
      <c r="J67" s="59">
        <v>0</v>
      </c>
      <c r="K67" s="59">
        <v>0</v>
      </c>
      <c r="L67" s="59">
        <v>46</v>
      </c>
      <c r="M67" s="59">
        <v>20</v>
      </c>
      <c r="N67" s="59">
        <v>14</v>
      </c>
      <c r="O67" s="59">
        <v>10</v>
      </c>
      <c r="P67" s="59">
        <v>36</v>
      </c>
      <c r="Q67" s="60">
        <v>42983</v>
      </c>
      <c r="R67" s="59" t="s">
        <v>33</v>
      </c>
      <c r="S67" s="59" t="s">
        <v>23</v>
      </c>
      <c r="T67" s="59">
        <v>270</v>
      </c>
      <c r="U67" s="59">
        <v>50</v>
      </c>
      <c r="V67" s="59" t="s">
        <v>49</v>
      </c>
      <c r="W67" s="59">
        <v>20.399999999999999</v>
      </c>
      <c r="X67" s="59">
        <v>9</v>
      </c>
      <c r="Y67" s="61">
        <f t="shared" si="24"/>
        <v>14.7</v>
      </c>
      <c r="Z67" s="59">
        <v>21.6</v>
      </c>
      <c r="AA67" s="59">
        <v>8.3000000000000007</v>
      </c>
      <c r="AB67" s="61">
        <f t="shared" si="25"/>
        <v>14.950000000000001</v>
      </c>
      <c r="AC67" s="59">
        <v>15.3</v>
      </c>
      <c r="AD67" s="59">
        <v>8.1</v>
      </c>
      <c r="AE67" s="61">
        <f t="shared" si="26"/>
        <v>11.7</v>
      </c>
      <c r="AF67" s="59">
        <v>14.3</v>
      </c>
      <c r="AG67" s="59">
        <v>7.9</v>
      </c>
      <c r="AH67" s="61">
        <f t="shared" si="27"/>
        <v>11.100000000000001</v>
      </c>
      <c r="AI67" s="59">
        <v>10</v>
      </c>
      <c r="AJ67" s="59">
        <v>6.8</v>
      </c>
      <c r="AK67" s="59">
        <v>6.1</v>
      </c>
      <c r="AL67" s="59">
        <v>6</v>
      </c>
      <c r="AM67" s="59">
        <f t="shared" si="28"/>
        <v>32</v>
      </c>
      <c r="AN67" s="59">
        <f t="shared" si="29"/>
        <v>40</v>
      </c>
      <c r="AO67" s="59">
        <f t="shared" si="30"/>
        <v>-8</v>
      </c>
      <c r="AP67" s="59">
        <f t="shared" si="44"/>
        <v>8</v>
      </c>
      <c r="AQ67" s="59">
        <v>38.4</v>
      </c>
      <c r="AR67" s="59">
        <f t="shared" si="31"/>
        <v>0.26041666666666669</v>
      </c>
      <c r="AS67" s="59">
        <f t="shared" si="32"/>
        <v>26.041666666666668</v>
      </c>
      <c r="AT67" s="59">
        <f t="shared" si="33"/>
        <v>0.17708333333333334</v>
      </c>
      <c r="AU67" s="59">
        <f t="shared" si="34"/>
        <v>17.708333333333336</v>
      </c>
      <c r="AV67" s="59">
        <f t="shared" si="35"/>
        <v>0.15885416666666666</v>
      </c>
      <c r="AW67" s="59">
        <f t="shared" si="36"/>
        <v>0.15625</v>
      </c>
      <c r="AX67" s="59">
        <f t="shared" si="37"/>
        <v>15.625</v>
      </c>
      <c r="AY67" s="59">
        <v>20.2</v>
      </c>
      <c r="AZ67" s="59">
        <v>17.7</v>
      </c>
      <c r="BA67" s="59">
        <v>11.6</v>
      </c>
      <c r="BB67" s="59">
        <v>10.6</v>
      </c>
      <c r="BC67" s="59">
        <v>11.4</v>
      </c>
      <c r="BD67" s="59">
        <v>9.8000000000000007</v>
      </c>
      <c r="BE67" s="59">
        <v>10.5</v>
      </c>
      <c r="BF67" s="59">
        <v>11.8</v>
      </c>
      <c r="BG67" s="59">
        <v>41</v>
      </c>
      <c r="BH67" s="59">
        <v>37.200000000000003</v>
      </c>
      <c r="BI67" s="59">
        <v>24.7</v>
      </c>
      <c r="BJ67" s="59">
        <v>42.3</v>
      </c>
      <c r="BK67" s="62">
        <v>20.2</v>
      </c>
      <c r="BL67" s="62">
        <v>25.6</v>
      </c>
      <c r="BM67" s="63">
        <f t="shared" si="38"/>
        <v>5.4000000000000021</v>
      </c>
      <c r="BN67" s="62">
        <v>9.6999999999999993</v>
      </c>
      <c r="BO67" s="62">
        <v>15.8</v>
      </c>
      <c r="BP67" s="63">
        <f t="shared" si="39"/>
        <v>6.1000000000000014</v>
      </c>
      <c r="BQ67" s="62">
        <v>5.3</v>
      </c>
      <c r="BR67" s="62">
        <v>17.2</v>
      </c>
      <c r="BS67" s="63">
        <f t="shared" si="40"/>
        <v>11.899999999999999</v>
      </c>
      <c r="BT67" s="62">
        <v>12.1</v>
      </c>
      <c r="BU67" s="62">
        <v>12.9</v>
      </c>
      <c r="BV67" s="63">
        <f t="shared" si="41"/>
        <v>0.80000000000000071</v>
      </c>
      <c r="BW67" s="62">
        <v>8.1999999999999993</v>
      </c>
      <c r="BX67" s="62">
        <v>10.9</v>
      </c>
      <c r="BY67" s="63">
        <f t="shared" si="42"/>
        <v>2.7000000000000011</v>
      </c>
      <c r="BZ67" s="62">
        <v>5.2</v>
      </c>
      <c r="CA67" s="62">
        <v>13.7</v>
      </c>
      <c r="CB67" s="62">
        <f t="shared" si="43"/>
        <v>8.5</v>
      </c>
      <c r="CC67" s="59">
        <v>12</v>
      </c>
      <c r="CD67" s="59" t="s">
        <v>99</v>
      </c>
      <c r="CE67" s="59" t="s">
        <v>99</v>
      </c>
      <c r="CF67" s="59" t="s">
        <v>100</v>
      </c>
      <c r="CG67" s="59" t="s">
        <v>100</v>
      </c>
    </row>
    <row r="68" spans="1:85" s="45" customFormat="1" x14ac:dyDescent="0.2">
      <c r="A68" s="45">
        <v>64</v>
      </c>
      <c r="B68" s="45" t="s">
        <v>21</v>
      </c>
      <c r="C68" s="45">
        <v>49</v>
      </c>
      <c r="D68" s="45" t="s">
        <v>50</v>
      </c>
      <c r="E68" s="45" t="s">
        <v>42</v>
      </c>
      <c r="F68" s="59">
        <v>7</v>
      </c>
      <c r="G68" s="59">
        <v>2</v>
      </c>
      <c r="H68" s="59">
        <v>2</v>
      </c>
      <c r="I68" s="59">
        <v>3</v>
      </c>
      <c r="J68" s="59">
        <v>1</v>
      </c>
      <c r="K68" s="59">
        <v>0</v>
      </c>
      <c r="L68" s="59">
        <v>44</v>
      </c>
      <c r="M68" s="59">
        <v>16</v>
      </c>
      <c r="N68" s="59">
        <v>6</v>
      </c>
      <c r="O68" s="59">
        <v>8</v>
      </c>
      <c r="P68" s="59">
        <v>43</v>
      </c>
      <c r="Q68" s="60">
        <v>42780</v>
      </c>
      <c r="R68" s="59" t="s">
        <v>33</v>
      </c>
      <c r="S68" s="59" t="s">
        <v>23</v>
      </c>
      <c r="T68" s="59">
        <v>240</v>
      </c>
      <c r="U68" s="59">
        <v>70</v>
      </c>
      <c r="V68" s="59" t="s">
        <v>29</v>
      </c>
      <c r="W68" s="59">
        <v>9.9</v>
      </c>
      <c r="X68" s="59">
        <v>9.1999999999999993</v>
      </c>
      <c r="Y68" s="61">
        <f t="shared" si="24"/>
        <v>9.5500000000000007</v>
      </c>
      <c r="Z68" s="59">
        <v>11.2</v>
      </c>
      <c r="AA68" s="59">
        <v>13.8</v>
      </c>
      <c r="AB68" s="61">
        <f t="shared" si="25"/>
        <v>12.5</v>
      </c>
      <c r="AC68" s="59">
        <v>10.5</v>
      </c>
      <c r="AD68" s="59">
        <v>10</v>
      </c>
      <c r="AE68" s="61">
        <f t="shared" si="26"/>
        <v>10.25</v>
      </c>
      <c r="AF68" s="59">
        <v>10.199999999999999</v>
      </c>
      <c r="AG68" s="59">
        <v>9.5</v>
      </c>
      <c r="AH68" s="61">
        <f t="shared" si="27"/>
        <v>9.85</v>
      </c>
      <c r="AI68" s="59">
        <v>8.1</v>
      </c>
      <c r="AJ68" s="59">
        <v>3.3</v>
      </c>
      <c r="AK68" s="59">
        <v>4.4000000000000004</v>
      </c>
      <c r="AL68" s="59">
        <v>4.5</v>
      </c>
      <c r="AM68" s="59">
        <f t="shared" si="28"/>
        <v>59.259259259259252</v>
      </c>
      <c r="AN68" s="59">
        <f t="shared" si="29"/>
        <v>44.444444444444443</v>
      </c>
      <c r="AO68" s="59">
        <f t="shared" si="30"/>
        <v>14.81481481481481</v>
      </c>
      <c r="AP68" s="59">
        <f t="shared" si="44"/>
        <v>14.81481481481481</v>
      </c>
      <c r="AQ68" s="59">
        <v>37</v>
      </c>
      <c r="AR68" s="59">
        <f t="shared" si="31"/>
        <v>0.2189189189189189</v>
      </c>
      <c r="AS68" s="59">
        <f t="shared" si="32"/>
        <v>21.891891891891891</v>
      </c>
      <c r="AT68" s="59">
        <f t="shared" si="33"/>
        <v>8.918918918918918E-2</v>
      </c>
      <c r="AU68" s="59">
        <f t="shared" si="34"/>
        <v>8.9189189189189175</v>
      </c>
      <c r="AV68" s="59">
        <f t="shared" si="35"/>
        <v>0.11891891891891893</v>
      </c>
      <c r="AW68" s="59">
        <f t="shared" si="36"/>
        <v>0.12162162162162163</v>
      </c>
      <c r="AX68" s="59">
        <f t="shared" si="37"/>
        <v>12.162162162162163</v>
      </c>
      <c r="AY68" s="59">
        <v>5.5</v>
      </c>
      <c r="AZ68" s="59">
        <v>-4.3</v>
      </c>
      <c r="BA68" s="59">
        <v>2.2000000000000002</v>
      </c>
      <c r="BB68" s="59">
        <v>5.3</v>
      </c>
      <c r="BC68" s="59">
        <v>13.7</v>
      </c>
      <c r="BD68" s="59">
        <v>9.6999999999999993</v>
      </c>
      <c r="BE68" s="59">
        <v>13.2</v>
      </c>
      <c r="BF68" s="59">
        <v>11.7</v>
      </c>
      <c r="BG68" s="59">
        <v>49.3</v>
      </c>
      <c r="BH68" s="59">
        <v>33.5</v>
      </c>
      <c r="BI68" s="59">
        <v>55.4</v>
      </c>
      <c r="BJ68" s="59">
        <v>59.2</v>
      </c>
      <c r="BK68" s="62">
        <v>-5.2</v>
      </c>
      <c r="BL68" s="62">
        <v>1</v>
      </c>
      <c r="BM68" s="63">
        <f t="shared" si="38"/>
        <v>6.2</v>
      </c>
      <c r="BN68" s="62">
        <v>-7</v>
      </c>
      <c r="BO68" s="62">
        <v>-6.1</v>
      </c>
      <c r="BP68" s="63">
        <f t="shared" si="39"/>
        <v>0.90000000000000036</v>
      </c>
      <c r="BQ68" s="62">
        <v>-3.4</v>
      </c>
      <c r="BR68" s="62">
        <v>3.5</v>
      </c>
      <c r="BS68" s="63">
        <f t="shared" si="40"/>
        <v>6.9</v>
      </c>
      <c r="BT68" s="62">
        <v>4</v>
      </c>
      <c r="BU68" s="62">
        <v>15.7</v>
      </c>
      <c r="BV68" s="63">
        <f t="shared" si="41"/>
        <v>11.7</v>
      </c>
      <c r="BW68" s="62">
        <v>6.7</v>
      </c>
      <c r="BX68" s="62">
        <v>12.4</v>
      </c>
      <c r="BY68" s="63">
        <f t="shared" si="42"/>
        <v>5.7</v>
      </c>
      <c r="BZ68" s="62">
        <v>3.2</v>
      </c>
      <c r="CA68" s="62">
        <v>15.8</v>
      </c>
      <c r="CB68" s="62">
        <f t="shared" si="43"/>
        <v>12.600000000000001</v>
      </c>
      <c r="CC68" s="59">
        <v>6</v>
      </c>
      <c r="CD68" s="59" t="s">
        <v>99</v>
      </c>
      <c r="CE68" s="59" t="s">
        <v>99</v>
      </c>
      <c r="CF68" s="59" t="s">
        <v>100</v>
      </c>
      <c r="CG68" s="59" t="s">
        <v>100</v>
      </c>
    </row>
    <row r="69" spans="1:85" s="45" customFormat="1" x14ac:dyDescent="0.2">
      <c r="A69" s="71">
        <v>65</v>
      </c>
      <c r="B69" s="45" t="s">
        <v>31</v>
      </c>
      <c r="C69" s="45">
        <v>48</v>
      </c>
      <c r="D69" s="45" t="s">
        <v>77</v>
      </c>
      <c r="E69" s="45" t="s">
        <v>117</v>
      </c>
      <c r="F69" s="59">
        <v>5</v>
      </c>
      <c r="G69" s="59">
        <v>1</v>
      </c>
      <c r="H69" s="59">
        <v>2</v>
      </c>
      <c r="I69" s="59">
        <v>0</v>
      </c>
      <c r="J69" s="59">
        <v>0</v>
      </c>
      <c r="K69" s="59">
        <v>0</v>
      </c>
      <c r="L69" s="59">
        <v>46</v>
      </c>
      <c r="M69" s="59">
        <v>10</v>
      </c>
      <c r="N69" s="59">
        <v>14</v>
      </c>
      <c r="O69" s="59">
        <v>8</v>
      </c>
      <c r="P69" s="59">
        <v>39</v>
      </c>
      <c r="Q69" s="60">
        <v>42787</v>
      </c>
      <c r="R69" s="59" t="s">
        <v>24</v>
      </c>
      <c r="S69" s="59" t="s">
        <v>23</v>
      </c>
      <c r="T69" s="59">
        <v>170</v>
      </c>
      <c r="U69" s="59">
        <v>120</v>
      </c>
      <c r="V69" s="59" t="s">
        <v>29</v>
      </c>
      <c r="W69" s="59">
        <v>16.7</v>
      </c>
      <c r="X69" s="59">
        <v>6.2</v>
      </c>
      <c r="Y69" s="61">
        <f>(W69+X69)/2</f>
        <v>11.45</v>
      </c>
      <c r="Z69" s="59">
        <v>18.2</v>
      </c>
      <c r="AA69" s="59">
        <v>8.6999999999999993</v>
      </c>
      <c r="AB69" s="61">
        <f>(Z69+AA69)/2</f>
        <v>13.45</v>
      </c>
      <c r="AC69" s="59">
        <v>16.899999999999999</v>
      </c>
      <c r="AD69" s="59">
        <v>8.1999999999999993</v>
      </c>
      <c r="AE69" s="61">
        <f>(AC69+AD69)/2</f>
        <v>12.549999999999999</v>
      </c>
      <c r="AF69" s="59">
        <v>15.2</v>
      </c>
      <c r="AG69" s="59">
        <v>7.8</v>
      </c>
      <c r="AH69" s="61">
        <f>(AF69+AG69)/2</f>
        <v>11.5</v>
      </c>
      <c r="AI69" s="59">
        <v>8.9</v>
      </c>
      <c r="AJ69" s="59">
        <v>6.9</v>
      </c>
      <c r="AK69" s="59">
        <v>5.0999999999999996</v>
      </c>
      <c r="AL69" s="59">
        <v>5</v>
      </c>
      <c r="AM69" s="59">
        <f>(AI69-AJ69)/AI69*100</f>
        <v>22.471910112359549</v>
      </c>
      <c r="AN69" s="59">
        <f>(AI69-AL69)/AI69*100</f>
        <v>43.820224719101127</v>
      </c>
      <c r="AO69" s="59">
        <f>AM69-AN69</f>
        <v>-21.348314606741578</v>
      </c>
      <c r="AP69" s="59">
        <f>ABS(AO69)</f>
        <v>21.348314606741578</v>
      </c>
      <c r="AQ69" s="59">
        <v>40.700000000000003</v>
      </c>
      <c r="AR69" s="59">
        <f>AI69/AQ69</f>
        <v>0.21867321867321868</v>
      </c>
      <c r="AS69" s="59">
        <f>AR69*100</f>
        <v>21.867321867321866</v>
      </c>
      <c r="AT69" s="59">
        <f>AJ69/AQ69</f>
        <v>0.16953316953316952</v>
      </c>
      <c r="AU69" s="59">
        <f>AT69*100</f>
        <v>16.953316953316953</v>
      </c>
      <c r="AV69" s="59">
        <f>AK69/AQ69</f>
        <v>0.12530712530712529</v>
      </c>
      <c r="AW69" s="59">
        <f>AL69/AQ69</f>
        <v>0.12285012285012284</v>
      </c>
      <c r="AX69" s="59">
        <f>AW69*100</f>
        <v>12.285012285012284</v>
      </c>
      <c r="AY69" s="59">
        <v>18.399999999999999</v>
      </c>
      <c r="AZ69" s="59">
        <v>13.5</v>
      </c>
      <c r="BA69" s="59">
        <v>12.8</v>
      </c>
      <c r="BB69" s="59">
        <v>12.2</v>
      </c>
      <c r="BC69" s="59">
        <v>7.8</v>
      </c>
      <c r="BD69" s="59">
        <v>5.4</v>
      </c>
      <c r="BE69" s="59">
        <v>7.3</v>
      </c>
      <c r="BF69" s="59">
        <v>7.6</v>
      </c>
      <c r="BG69" s="59">
        <v>67.3</v>
      </c>
      <c r="BH69" s="59">
        <v>49</v>
      </c>
      <c r="BI69" s="59">
        <v>55.8</v>
      </c>
      <c r="BJ69" s="59">
        <v>57.3</v>
      </c>
      <c r="BK69" s="62">
        <v>6.6</v>
      </c>
      <c r="BL69" s="62">
        <v>19.3</v>
      </c>
      <c r="BM69" s="63">
        <f>BL69-BK69</f>
        <v>12.700000000000001</v>
      </c>
      <c r="BN69" s="62">
        <v>4.5999999999999996</v>
      </c>
      <c r="BO69" s="62">
        <v>10</v>
      </c>
      <c r="BP69" s="63">
        <f>BO69-BN69</f>
        <v>5.4</v>
      </c>
      <c r="BQ69" s="62">
        <v>4.3</v>
      </c>
      <c r="BR69" s="62">
        <v>17.3</v>
      </c>
      <c r="BS69" s="63">
        <f>BR69-BQ69</f>
        <v>13</v>
      </c>
      <c r="BT69" s="62">
        <v>-0.9</v>
      </c>
      <c r="BU69" s="62">
        <v>7.6</v>
      </c>
      <c r="BV69" s="63">
        <f>BU69-BT69</f>
        <v>8.5</v>
      </c>
      <c r="BW69" s="62">
        <v>2.7</v>
      </c>
      <c r="BX69" s="62">
        <v>10.5</v>
      </c>
      <c r="BY69" s="63">
        <f>BX69-BW69</f>
        <v>7.8</v>
      </c>
      <c r="BZ69" s="62">
        <v>1.3</v>
      </c>
      <c r="CA69" s="62">
        <v>13.9</v>
      </c>
      <c r="CB69" s="62">
        <f>CA69-BZ69</f>
        <v>12.6</v>
      </c>
      <c r="CC69" s="59">
        <v>6</v>
      </c>
      <c r="CD69" s="69" t="s">
        <v>99</v>
      </c>
      <c r="CE69" s="69" t="s">
        <v>108</v>
      </c>
      <c r="CF69" s="64" t="s">
        <v>99</v>
      </c>
      <c r="CG69" s="64" t="s">
        <v>100</v>
      </c>
    </row>
    <row r="70" spans="1:85" x14ac:dyDescent="0.2">
      <c r="A70">
        <v>66</v>
      </c>
      <c r="B70" t="s">
        <v>21</v>
      </c>
      <c r="C70">
        <v>22</v>
      </c>
      <c r="D70" t="s">
        <v>63</v>
      </c>
      <c r="E70" t="s">
        <v>113</v>
      </c>
      <c r="F70" s="13">
        <v>7</v>
      </c>
      <c r="G70" s="13">
        <v>2</v>
      </c>
      <c r="H70" s="13">
        <v>0</v>
      </c>
      <c r="I70" s="13">
        <v>0</v>
      </c>
      <c r="J70" s="13">
        <v>0</v>
      </c>
      <c r="K70" s="13">
        <v>0</v>
      </c>
      <c r="L70" s="13">
        <v>46</v>
      </c>
      <c r="M70" s="13">
        <v>25</v>
      </c>
      <c r="N70" s="13">
        <v>10</v>
      </c>
      <c r="O70" s="13">
        <v>10</v>
      </c>
      <c r="P70" s="13">
        <v>33</v>
      </c>
      <c r="Q70" s="29">
        <v>42997</v>
      </c>
      <c r="R70" s="13" t="s">
        <v>33</v>
      </c>
      <c r="S70" s="13" t="s">
        <v>23</v>
      </c>
      <c r="T70" s="13">
        <v>218</v>
      </c>
      <c r="U70" s="13">
        <v>30</v>
      </c>
      <c r="V70" s="13" t="s">
        <v>64</v>
      </c>
      <c r="W70" s="13">
        <v>19.899999999999999</v>
      </c>
      <c r="X70" s="13">
        <v>6.6</v>
      </c>
      <c r="Y70" s="39">
        <f t="shared" si="24"/>
        <v>13.25</v>
      </c>
      <c r="Z70" s="13">
        <v>16.7</v>
      </c>
      <c r="AA70" s="13">
        <v>10</v>
      </c>
      <c r="AB70" s="39">
        <f t="shared" si="25"/>
        <v>13.35</v>
      </c>
      <c r="AC70" s="13">
        <v>14.5</v>
      </c>
      <c r="AD70" s="13">
        <v>10.1</v>
      </c>
      <c r="AE70" s="39">
        <f t="shared" si="26"/>
        <v>12.3</v>
      </c>
      <c r="AF70" s="13">
        <v>13.7</v>
      </c>
      <c r="AG70" s="13">
        <v>9.6</v>
      </c>
      <c r="AH70" s="39">
        <f t="shared" si="27"/>
        <v>11.649999999999999</v>
      </c>
      <c r="AI70" s="13">
        <v>6.5</v>
      </c>
      <c r="AJ70" s="13">
        <v>3.5</v>
      </c>
      <c r="AK70" s="13">
        <v>4</v>
      </c>
      <c r="AL70" s="13">
        <v>4.2</v>
      </c>
      <c r="AM70" s="13">
        <f t="shared" si="28"/>
        <v>46.153846153846153</v>
      </c>
      <c r="AN70" s="13">
        <f t="shared" si="29"/>
        <v>35.38461538461538</v>
      </c>
      <c r="AO70" s="13">
        <f t="shared" si="30"/>
        <v>10.769230769230774</v>
      </c>
      <c r="AP70" s="13">
        <f t="shared" si="44"/>
        <v>10.769230769230774</v>
      </c>
      <c r="AQ70" s="13">
        <v>38.799999999999997</v>
      </c>
      <c r="AR70" s="13">
        <f t="shared" si="31"/>
        <v>0.1675257731958763</v>
      </c>
      <c r="AS70" s="13">
        <f t="shared" si="32"/>
        <v>16.75257731958763</v>
      </c>
      <c r="AT70" s="13">
        <f t="shared" si="33"/>
        <v>9.0206185567010322E-2</v>
      </c>
      <c r="AU70" s="13">
        <f t="shared" si="34"/>
        <v>9.0206185567010326</v>
      </c>
      <c r="AV70" s="13">
        <f t="shared" si="35"/>
        <v>0.10309278350515465</v>
      </c>
      <c r="AW70" s="13">
        <f t="shared" si="36"/>
        <v>0.10824742268041239</v>
      </c>
      <c r="AX70" s="13">
        <f t="shared" si="37"/>
        <v>10.82474226804124</v>
      </c>
      <c r="AY70" s="13">
        <v>22.3</v>
      </c>
      <c r="AZ70" s="13">
        <v>9.3000000000000007</v>
      </c>
      <c r="BA70" s="13">
        <v>7</v>
      </c>
      <c r="BB70" s="13">
        <v>8.4</v>
      </c>
      <c r="BC70" s="13">
        <v>18.399999999999999</v>
      </c>
      <c r="BD70" s="13">
        <v>11.3</v>
      </c>
      <c r="BE70" s="13">
        <v>14</v>
      </c>
      <c r="BF70" s="13">
        <v>14.8</v>
      </c>
      <c r="BG70" s="13">
        <v>75</v>
      </c>
      <c r="BH70" s="13">
        <v>52.3</v>
      </c>
      <c r="BI70" s="13">
        <v>60.5</v>
      </c>
      <c r="BJ70" s="13">
        <v>58.9</v>
      </c>
      <c r="BK70" s="20">
        <v>-6.6</v>
      </c>
      <c r="BL70" s="20">
        <v>25.1</v>
      </c>
      <c r="BM70" s="38">
        <f t="shared" si="38"/>
        <v>31.700000000000003</v>
      </c>
      <c r="BN70" s="20">
        <v>-0.7</v>
      </c>
      <c r="BO70" s="20">
        <v>5.6</v>
      </c>
      <c r="BP70" s="38">
        <f t="shared" si="39"/>
        <v>6.3</v>
      </c>
      <c r="BQ70" s="20">
        <v>2.6</v>
      </c>
      <c r="BR70" s="20">
        <v>13.2</v>
      </c>
      <c r="BS70" s="38">
        <f t="shared" si="40"/>
        <v>10.6</v>
      </c>
      <c r="BT70" s="20">
        <v>-5.0999999999999996</v>
      </c>
      <c r="BU70" s="20">
        <v>13.8</v>
      </c>
      <c r="BV70" s="38">
        <f t="shared" si="41"/>
        <v>18.899999999999999</v>
      </c>
      <c r="BW70" s="20">
        <v>7.8</v>
      </c>
      <c r="BX70" s="20">
        <v>13.9</v>
      </c>
      <c r="BY70" s="38">
        <f t="shared" si="42"/>
        <v>6.1000000000000005</v>
      </c>
      <c r="BZ70" s="20">
        <v>5.2</v>
      </c>
      <c r="CA70" s="20">
        <v>15.9</v>
      </c>
      <c r="CB70" s="20">
        <f t="shared" si="43"/>
        <v>10.7</v>
      </c>
      <c r="CC70" s="13">
        <v>8</v>
      </c>
      <c r="CD70" s="13" t="s">
        <v>99</v>
      </c>
      <c r="CE70" s="13" t="s">
        <v>99</v>
      </c>
      <c r="CF70" s="13" t="s">
        <v>100</v>
      </c>
      <c r="CG70" s="13" t="s">
        <v>100</v>
      </c>
    </row>
    <row r="71" spans="1:85" x14ac:dyDescent="0.2">
      <c r="A71" s="45">
        <v>67</v>
      </c>
      <c r="B71" t="s">
        <v>31</v>
      </c>
      <c r="C71">
        <v>16</v>
      </c>
      <c r="D71" t="s">
        <v>66</v>
      </c>
      <c r="E71" t="s">
        <v>117</v>
      </c>
      <c r="F71" s="13">
        <v>7</v>
      </c>
      <c r="G71" s="13">
        <v>3</v>
      </c>
      <c r="H71" s="13">
        <v>0</v>
      </c>
      <c r="I71" s="13">
        <v>0</v>
      </c>
      <c r="J71" s="13">
        <v>0</v>
      </c>
      <c r="K71" s="13">
        <v>0</v>
      </c>
      <c r="L71" s="13">
        <v>52</v>
      </c>
      <c r="M71" s="13">
        <v>20</v>
      </c>
      <c r="N71" s="13">
        <v>4.4000000000000004</v>
      </c>
      <c r="O71" s="13">
        <v>9</v>
      </c>
      <c r="P71" s="13">
        <v>47</v>
      </c>
      <c r="Q71" s="29">
        <v>42760</v>
      </c>
      <c r="R71" s="13" t="s">
        <v>24</v>
      </c>
      <c r="S71" s="13" t="s">
        <v>23</v>
      </c>
      <c r="T71" s="13">
        <v>231</v>
      </c>
      <c r="U71" s="13">
        <v>50</v>
      </c>
      <c r="V71" s="13" t="s">
        <v>29</v>
      </c>
      <c r="W71" s="13">
        <v>12.4</v>
      </c>
      <c r="X71" s="13">
        <v>11.1</v>
      </c>
      <c r="Y71" s="39">
        <f t="shared" si="24"/>
        <v>11.75</v>
      </c>
      <c r="Z71" s="13">
        <v>16.2</v>
      </c>
      <c r="AA71" s="13">
        <v>11.7</v>
      </c>
      <c r="AB71" s="39">
        <f t="shared" si="25"/>
        <v>13.95</v>
      </c>
      <c r="AC71" s="13">
        <v>13</v>
      </c>
      <c r="AD71" s="13">
        <v>10.9</v>
      </c>
      <c r="AE71" s="39">
        <f t="shared" si="26"/>
        <v>11.95</v>
      </c>
      <c r="AF71" s="13">
        <v>16.899999999999999</v>
      </c>
      <c r="AG71" s="13">
        <v>9.3000000000000007</v>
      </c>
      <c r="AH71" s="39">
        <f t="shared" si="27"/>
        <v>13.1</v>
      </c>
      <c r="AI71" s="13">
        <v>3.5</v>
      </c>
      <c r="AJ71" s="13">
        <v>0</v>
      </c>
      <c r="AK71" s="13">
        <v>0</v>
      </c>
      <c r="AL71" s="13">
        <v>0</v>
      </c>
      <c r="AM71" s="13">
        <f t="shared" si="28"/>
        <v>100</v>
      </c>
      <c r="AN71" s="13">
        <f t="shared" si="29"/>
        <v>100</v>
      </c>
      <c r="AO71" s="13">
        <f t="shared" si="30"/>
        <v>0</v>
      </c>
      <c r="AP71" s="13">
        <f t="shared" si="44"/>
        <v>0</v>
      </c>
      <c r="AQ71" s="13">
        <v>43.6</v>
      </c>
      <c r="AR71" s="13">
        <f t="shared" si="31"/>
        <v>8.0275229357798156E-2</v>
      </c>
      <c r="AS71" s="13">
        <f t="shared" si="32"/>
        <v>8.0275229357798157</v>
      </c>
      <c r="AT71" s="13">
        <f t="shared" si="33"/>
        <v>0</v>
      </c>
      <c r="AU71" s="13">
        <f t="shared" si="34"/>
        <v>0</v>
      </c>
      <c r="AV71" s="13">
        <f t="shared" si="35"/>
        <v>0</v>
      </c>
      <c r="AW71" s="13">
        <f t="shared" si="36"/>
        <v>0</v>
      </c>
      <c r="AX71" s="13">
        <f t="shared" si="37"/>
        <v>0</v>
      </c>
      <c r="AY71" s="13">
        <v>3.5</v>
      </c>
      <c r="AZ71" s="13">
        <v>5</v>
      </c>
      <c r="BA71" s="13">
        <v>5.4</v>
      </c>
      <c r="BB71" s="13">
        <v>10.3</v>
      </c>
      <c r="BC71" s="13">
        <v>8.5</v>
      </c>
      <c r="BD71" s="13">
        <v>6</v>
      </c>
      <c r="BE71" s="13">
        <v>7.7</v>
      </c>
      <c r="BF71" s="13">
        <v>9.6</v>
      </c>
      <c r="BG71" s="13">
        <v>14.2</v>
      </c>
      <c r="BH71" s="13">
        <v>25.2</v>
      </c>
      <c r="BI71" s="13">
        <v>14.1</v>
      </c>
      <c r="BJ71" s="13">
        <v>21.1</v>
      </c>
      <c r="BK71" s="20">
        <v>-9.9</v>
      </c>
      <c r="BL71" s="20">
        <v>2.2000000000000002</v>
      </c>
      <c r="BM71" s="38">
        <f t="shared" si="38"/>
        <v>12.100000000000001</v>
      </c>
      <c r="BN71" s="20">
        <v>-12.3</v>
      </c>
      <c r="BO71" s="20">
        <v>6.3</v>
      </c>
      <c r="BP71" s="38">
        <f t="shared" si="39"/>
        <v>18.600000000000001</v>
      </c>
      <c r="BQ71" s="20">
        <v>-6.7</v>
      </c>
      <c r="BR71" s="20">
        <v>13.7</v>
      </c>
      <c r="BS71" s="38">
        <f t="shared" si="40"/>
        <v>20.399999999999999</v>
      </c>
      <c r="BT71" s="20">
        <v>-1.2</v>
      </c>
      <c r="BU71" s="20">
        <v>5.6</v>
      </c>
      <c r="BV71" s="38">
        <f t="shared" si="41"/>
        <v>6.8</v>
      </c>
      <c r="BW71" s="20">
        <v>-6.2</v>
      </c>
      <c r="BX71" s="20">
        <v>8.6</v>
      </c>
      <c r="BY71" s="38">
        <f t="shared" si="42"/>
        <v>14.8</v>
      </c>
      <c r="BZ71" s="20">
        <v>-2.7</v>
      </c>
      <c r="CA71" s="20">
        <v>9.9</v>
      </c>
      <c r="CB71" s="20">
        <f t="shared" si="43"/>
        <v>12.600000000000001</v>
      </c>
      <c r="CC71" s="13">
        <v>9</v>
      </c>
      <c r="CD71" s="13" t="s">
        <v>99</v>
      </c>
      <c r="CE71" s="13" t="s">
        <v>99</v>
      </c>
      <c r="CF71" s="13" t="s">
        <v>100</v>
      </c>
      <c r="CG71" s="13" t="s">
        <v>100</v>
      </c>
    </row>
    <row r="72" spans="1:85" x14ac:dyDescent="0.2">
      <c r="A72" s="71">
        <v>68</v>
      </c>
      <c r="B72" t="s">
        <v>21</v>
      </c>
      <c r="C72">
        <v>43</v>
      </c>
      <c r="D72" t="s">
        <v>62</v>
      </c>
      <c r="E72" t="s">
        <v>113</v>
      </c>
      <c r="F72" s="13">
        <v>6</v>
      </c>
      <c r="G72" s="13">
        <v>3</v>
      </c>
      <c r="H72" s="13">
        <v>1</v>
      </c>
      <c r="I72" s="13">
        <v>0</v>
      </c>
      <c r="J72" s="13">
        <v>0</v>
      </c>
      <c r="K72" s="13">
        <v>0</v>
      </c>
      <c r="L72" s="13">
        <v>56</v>
      </c>
      <c r="M72" s="13">
        <v>20</v>
      </c>
      <c r="N72" s="13">
        <v>14</v>
      </c>
      <c r="O72" s="13">
        <v>8</v>
      </c>
      <c r="P72" s="13">
        <v>39</v>
      </c>
      <c r="Q72" s="29">
        <v>42907</v>
      </c>
      <c r="R72" s="13" t="s">
        <v>33</v>
      </c>
      <c r="S72" s="13" t="s">
        <v>23</v>
      </c>
      <c r="T72" s="13">
        <v>276</v>
      </c>
      <c r="U72" s="13">
        <v>110</v>
      </c>
      <c r="V72" s="13" t="s">
        <v>29</v>
      </c>
      <c r="W72" s="13">
        <v>8.5</v>
      </c>
      <c r="X72" s="13">
        <v>7.8</v>
      </c>
      <c r="Y72" s="39">
        <f t="shared" si="24"/>
        <v>8.15</v>
      </c>
      <c r="Z72" s="13">
        <v>10.1</v>
      </c>
      <c r="AA72" s="13">
        <v>5.3</v>
      </c>
      <c r="AB72" s="39">
        <f t="shared" si="25"/>
        <v>7.6999999999999993</v>
      </c>
      <c r="AC72" s="13">
        <v>7</v>
      </c>
      <c r="AD72" s="13">
        <v>5.5</v>
      </c>
      <c r="AE72" s="39">
        <f t="shared" si="26"/>
        <v>6.25</v>
      </c>
      <c r="AF72" s="13">
        <v>6.8</v>
      </c>
      <c r="AG72" s="13">
        <v>5.2</v>
      </c>
      <c r="AH72" s="39">
        <f t="shared" si="27"/>
        <v>6</v>
      </c>
      <c r="AI72" s="13">
        <v>8.9</v>
      </c>
      <c r="AJ72" s="13">
        <v>3.8</v>
      </c>
      <c r="AK72" s="13">
        <v>3.1</v>
      </c>
      <c r="AL72" s="13">
        <v>3</v>
      </c>
      <c r="AM72" s="13">
        <f t="shared" si="28"/>
        <v>57.303370786516858</v>
      </c>
      <c r="AN72" s="13">
        <f t="shared" si="29"/>
        <v>66.292134831460686</v>
      </c>
      <c r="AO72" s="13">
        <f t="shared" si="30"/>
        <v>-8.988764044943828</v>
      </c>
      <c r="AP72" s="13">
        <f t="shared" si="44"/>
        <v>8.988764044943828</v>
      </c>
      <c r="AQ72" s="13">
        <v>38.799999999999997</v>
      </c>
      <c r="AR72" s="13">
        <f t="shared" si="31"/>
        <v>0.22938144329896909</v>
      </c>
      <c r="AS72" s="13">
        <f t="shared" si="32"/>
        <v>22.938144329896907</v>
      </c>
      <c r="AT72" s="13">
        <f t="shared" si="33"/>
        <v>9.7938144329896906E-2</v>
      </c>
      <c r="AU72" s="13">
        <f t="shared" si="34"/>
        <v>9.7938144329896915</v>
      </c>
      <c r="AV72" s="13">
        <f t="shared" si="35"/>
        <v>7.9896907216494853E-2</v>
      </c>
      <c r="AW72" s="13">
        <f t="shared" si="36"/>
        <v>7.7319587628865982E-2</v>
      </c>
      <c r="AX72" s="13">
        <f t="shared" si="37"/>
        <v>7.731958762886598</v>
      </c>
      <c r="AY72" s="13">
        <v>7.6</v>
      </c>
      <c r="AZ72" s="13">
        <v>1.6</v>
      </c>
      <c r="BA72" s="13">
        <v>2</v>
      </c>
      <c r="BB72" s="13">
        <v>3.5</v>
      </c>
      <c r="BC72" s="13">
        <v>13.6</v>
      </c>
      <c r="BD72" s="13">
        <v>14.2</v>
      </c>
      <c r="BE72" s="13">
        <v>6.8</v>
      </c>
      <c r="BF72" s="13">
        <v>8.9</v>
      </c>
      <c r="BG72" s="13">
        <v>60.3</v>
      </c>
      <c r="BH72" s="13">
        <v>44.7</v>
      </c>
      <c r="BI72" s="13">
        <v>46.1</v>
      </c>
      <c r="BJ72" s="13">
        <v>49.2</v>
      </c>
      <c r="BK72" s="20">
        <v>2.7</v>
      </c>
      <c r="BL72" s="20">
        <v>11.4</v>
      </c>
      <c r="BM72" s="38">
        <f t="shared" si="38"/>
        <v>8.6999999999999993</v>
      </c>
      <c r="BN72" s="20">
        <v>-4.9000000000000004</v>
      </c>
      <c r="BO72" s="20">
        <v>3.2</v>
      </c>
      <c r="BP72" s="38">
        <f t="shared" si="39"/>
        <v>8.1000000000000014</v>
      </c>
      <c r="BQ72" s="20">
        <v>-5.3</v>
      </c>
      <c r="BR72" s="20">
        <v>6.3</v>
      </c>
      <c r="BS72" s="38">
        <f t="shared" si="40"/>
        <v>11.6</v>
      </c>
      <c r="BT72" s="20">
        <v>7.4</v>
      </c>
      <c r="BU72" s="20">
        <v>11.4</v>
      </c>
      <c r="BV72" s="38">
        <f t="shared" si="41"/>
        <v>4</v>
      </c>
      <c r="BW72" s="20">
        <v>3.4</v>
      </c>
      <c r="BX72" s="20">
        <v>8.4</v>
      </c>
      <c r="BY72" s="38">
        <f t="shared" si="42"/>
        <v>5</v>
      </c>
      <c r="BZ72" s="20">
        <v>1.2</v>
      </c>
      <c r="CA72" s="20">
        <v>12.6</v>
      </c>
      <c r="CB72" s="20">
        <f t="shared" si="43"/>
        <v>11.4</v>
      </c>
      <c r="CC72" s="13">
        <v>12</v>
      </c>
      <c r="CD72" s="34" t="s">
        <v>99</v>
      </c>
      <c r="CE72" s="34" t="s">
        <v>108</v>
      </c>
      <c r="CF72" s="34" t="s">
        <v>99</v>
      </c>
      <c r="CG72" s="34" t="s">
        <v>108</v>
      </c>
    </row>
    <row r="73" spans="1:85" s="45" customFormat="1" x14ac:dyDescent="0.2">
      <c r="A73">
        <v>69</v>
      </c>
      <c r="B73" s="45" t="s">
        <v>21</v>
      </c>
      <c r="C73" s="45">
        <v>45</v>
      </c>
      <c r="D73" s="45" t="s">
        <v>81</v>
      </c>
      <c r="E73" s="45" t="s">
        <v>82</v>
      </c>
      <c r="F73" s="59">
        <v>6</v>
      </c>
      <c r="G73" s="59">
        <v>2</v>
      </c>
      <c r="H73" s="59">
        <v>2</v>
      </c>
      <c r="I73" s="59">
        <v>0</v>
      </c>
      <c r="J73" s="59">
        <v>0</v>
      </c>
      <c r="K73" s="59">
        <v>0</v>
      </c>
      <c r="L73" s="59">
        <v>46</v>
      </c>
      <c r="M73" s="59">
        <v>23.33</v>
      </c>
      <c r="N73" s="59">
        <v>20</v>
      </c>
      <c r="O73" s="59">
        <v>9</v>
      </c>
      <c r="P73" s="59">
        <v>32</v>
      </c>
      <c r="Q73" s="60">
        <v>43215</v>
      </c>
      <c r="R73" s="59" t="s">
        <v>33</v>
      </c>
      <c r="S73" s="59" t="s">
        <v>23</v>
      </c>
      <c r="T73" s="59">
        <v>347</v>
      </c>
      <c r="U73" s="59">
        <v>50</v>
      </c>
      <c r="V73" s="59" t="s">
        <v>29</v>
      </c>
      <c r="W73" s="59">
        <v>14.1</v>
      </c>
      <c r="X73" s="59">
        <v>7.5</v>
      </c>
      <c r="Y73" s="61">
        <f>(W73+X73)/2</f>
        <v>10.8</v>
      </c>
      <c r="Z73" s="59">
        <v>16.3</v>
      </c>
      <c r="AA73" s="59">
        <v>11.3</v>
      </c>
      <c r="AB73" s="61">
        <f>(Z73+AA73)/2</f>
        <v>13.8</v>
      </c>
      <c r="AC73" s="59">
        <v>15</v>
      </c>
      <c r="AD73" s="59">
        <v>10.3</v>
      </c>
      <c r="AE73" s="61">
        <f>(AC73+AD73)/2</f>
        <v>12.65</v>
      </c>
      <c r="AF73" s="59">
        <v>14.7</v>
      </c>
      <c r="AG73" s="59">
        <v>9.8000000000000007</v>
      </c>
      <c r="AH73" s="61">
        <f>(AF73+AG73)/2</f>
        <v>12.25</v>
      </c>
      <c r="AI73" s="59">
        <v>14.1</v>
      </c>
      <c r="AJ73" s="59">
        <v>4.5</v>
      </c>
      <c r="AK73" s="59">
        <v>4.8</v>
      </c>
      <c r="AL73" s="59">
        <v>4.7</v>
      </c>
      <c r="AM73" s="59">
        <f>(AI73-AJ73)/AI73*100</f>
        <v>68.085106382978722</v>
      </c>
      <c r="AN73" s="59">
        <f>(AI73-AL73)/AI73*100</f>
        <v>66.666666666666657</v>
      </c>
      <c r="AO73" s="59">
        <f>AM73-AN73</f>
        <v>1.418439716312065</v>
      </c>
      <c r="AP73" s="59">
        <f>ABS(AO73)</f>
        <v>1.418439716312065</v>
      </c>
      <c r="AQ73" s="59">
        <v>43.9</v>
      </c>
      <c r="AR73" s="59">
        <f>AI73/AQ73</f>
        <v>0.32118451025056949</v>
      </c>
      <c r="AS73" s="59">
        <f>AR73*100</f>
        <v>32.118451025056949</v>
      </c>
      <c r="AT73" s="59">
        <f>AJ73/AQ73</f>
        <v>0.10250569476082005</v>
      </c>
      <c r="AU73" s="59">
        <f>AT73*100</f>
        <v>10.250569476082006</v>
      </c>
      <c r="AV73" s="59">
        <f>AK73/AQ73</f>
        <v>0.10933940774487472</v>
      </c>
      <c r="AW73" s="59">
        <f>AL73/AQ73</f>
        <v>0.1070615034168565</v>
      </c>
      <c r="AX73" s="59">
        <f>AW73*100</f>
        <v>10.70615034168565</v>
      </c>
      <c r="AY73" s="59">
        <v>17.2</v>
      </c>
      <c r="AZ73" s="59">
        <v>10</v>
      </c>
      <c r="BA73" s="59">
        <v>9.8000000000000007</v>
      </c>
      <c r="BB73" s="59">
        <v>9.3000000000000007</v>
      </c>
      <c r="BC73" s="59">
        <v>18.899999999999999</v>
      </c>
      <c r="BD73" s="59">
        <v>10.199999999999999</v>
      </c>
      <c r="BE73" s="59">
        <v>11.3</v>
      </c>
      <c r="BF73" s="59">
        <v>11.7</v>
      </c>
      <c r="BG73" s="59">
        <v>57.8</v>
      </c>
      <c r="BH73" s="59">
        <v>35.4</v>
      </c>
      <c r="BI73" s="59">
        <v>40.5</v>
      </c>
      <c r="BJ73" s="59">
        <v>44.6</v>
      </c>
      <c r="BK73" s="62">
        <v>4.4000000000000004</v>
      </c>
      <c r="BL73" s="62">
        <v>16.100000000000001</v>
      </c>
      <c r="BM73" s="63">
        <f>BL73-BK73</f>
        <v>11.700000000000001</v>
      </c>
      <c r="BN73" s="62">
        <v>3.2</v>
      </c>
      <c r="BO73" s="62">
        <v>15.9</v>
      </c>
      <c r="BP73" s="63">
        <f>BO73-BN73</f>
        <v>12.7</v>
      </c>
      <c r="BQ73" s="62">
        <v>3.5</v>
      </c>
      <c r="BR73" s="62">
        <v>18.5</v>
      </c>
      <c r="BS73" s="63">
        <f>BR73-BQ73</f>
        <v>15</v>
      </c>
      <c r="BT73" s="62">
        <v>9.8000000000000007</v>
      </c>
      <c r="BU73" s="62">
        <v>16.399999999999999</v>
      </c>
      <c r="BV73" s="63">
        <f>BU73-BT73</f>
        <v>6.5999999999999979</v>
      </c>
      <c r="BW73" s="62">
        <v>5.4</v>
      </c>
      <c r="BX73" s="62">
        <v>17.2</v>
      </c>
      <c r="BY73" s="63">
        <f>BX73-BW73</f>
        <v>11.799999999999999</v>
      </c>
      <c r="BZ73" s="62">
        <v>2.1</v>
      </c>
      <c r="CA73" s="62">
        <v>18.600000000000001</v>
      </c>
      <c r="CB73" s="62">
        <f>CA73-BZ73</f>
        <v>16.5</v>
      </c>
      <c r="CC73" s="59">
        <v>15</v>
      </c>
      <c r="CD73" s="69" t="s">
        <v>99</v>
      </c>
      <c r="CE73" s="69" t="s">
        <v>108</v>
      </c>
      <c r="CF73" s="59" t="s">
        <v>100</v>
      </c>
      <c r="CG73" s="59" t="s">
        <v>100</v>
      </c>
    </row>
    <row r="74" spans="1:85" x14ac:dyDescent="0.2"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13"/>
      <c r="CD74" s="13"/>
      <c r="CE74" s="13"/>
      <c r="CF74" s="13"/>
      <c r="CG74" s="13"/>
    </row>
    <row r="75" spans="1:85" x14ac:dyDescent="0.2">
      <c r="A75" t="s">
        <v>126</v>
      </c>
      <c r="B75">
        <v>69</v>
      </c>
    </row>
    <row r="76" spans="1:85" x14ac:dyDescent="0.2">
      <c r="A76" t="s">
        <v>127</v>
      </c>
      <c r="B76">
        <v>37</v>
      </c>
    </row>
    <row r="77" spans="1:85" x14ac:dyDescent="0.2">
      <c r="A77" t="s">
        <v>128</v>
      </c>
      <c r="B77">
        <v>32</v>
      </c>
    </row>
    <row r="78" spans="1:85" x14ac:dyDescent="0.2">
      <c r="A78" t="s">
        <v>24</v>
      </c>
      <c r="B78">
        <v>13</v>
      </c>
      <c r="C78" t="s">
        <v>129</v>
      </c>
      <c r="D78" t="s">
        <v>130</v>
      </c>
    </row>
    <row r="79" spans="1:85" x14ac:dyDescent="0.2">
      <c r="A79" t="s">
        <v>33</v>
      </c>
      <c r="B79">
        <v>56</v>
      </c>
      <c r="C79" t="s">
        <v>287</v>
      </c>
      <c r="D79" t="s">
        <v>288</v>
      </c>
    </row>
    <row r="80" spans="1:85" x14ac:dyDescent="0.2">
      <c r="A80" t="s">
        <v>133</v>
      </c>
      <c r="B80">
        <v>15</v>
      </c>
    </row>
    <row r="81" spans="1:2" x14ac:dyDescent="0.2">
      <c r="A81" t="s">
        <v>134</v>
      </c>
      <c r="B81">
        <v>11</v>
      </c>
    </row>
  </sheetData>
  <mergeCells count="25">
    <mergeCell ref="BT3:BV3"/>
    <mergeCell ref="BT2:CB2"/>
    <mergeCell ref="BK2:BS2"/>
    <mergeCell ref="CF2:CG2"/>
    <mergeCell ref="Z3:AB3"/>
    <mergeCell ref="AC3:AE3"/>
    <mergeCell ref="AF3:AH3"/>
    <mergeCell ref="W2:AH2"/>
    <mergeCell ref="BK3:BM3"/>
    <mergeCell ref="W1:CE1"/>
    <mergeCell ref="A1:E1"/>
    <mergeCell ref="F1:N1"/>
    <mergeCell ref="Q1:R1"/>
    <mergeCell ref="AY2:BB2"/>
    <mergeCell ref="CD2:CE2"/>
    <mergeCell ref="AI2:AL2"/>
    <mergeCell ref="F2:H2"/>
    <mergeCell ref="I2:K2"/>
    <mergeCell ref="L2:N2"/>
    <mergeCell ref="BC2:BF2"/>
    <mergeCell ref="AQ2:AW2"/>
    <mergeCell ref="P1:P4"/>
    <mergeCell ref="AQ3:AR3"/>
    <mergeCell ref="BG2:BJ2"/>
    <mergeCell ref="W3:Y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A8D56-561E-4F5D-A1B5-9CDA1140E1C9}">
  <dimension ref="A1:CG82"/>
  <sheetViews>
    <sheetView tabSelected="1" workbookViewId="0">
      <pane ySplit="3" topLeftCell="A47" activePane="bottomLeft" state="frozen"/>
      <selection pane="bottomLeft" activeCell="A77" sqref="A77"/>
    </sheetView>
  </sheetViews>
  <sheetFormatPr defaultRowHeight="14.25" x14ac:dyDescent="0.2"/>
  <cols>
    <col min="1" max="1" width="9.5" customWidth="1"/>
    <col min="2" max="2" width="6" customWidth="1"/>
    <col min="3" max="3" width="5.875" customWidth="1"/>
    <col min="17" max="17" width="10.75" customWidth="1"/>
    <col min="18" max="18" width="8.125" customWidth="1"/>
    <col min="19" max="19" width="6.375" customWidth="1"/>
    <col min="82" max="82" width="8.25" customWidth="1"/>
  </cols>
  <sheetData>
    <row r="1" spans="1:85" x14ac:dyDescent="0.2">
      <c r="A1" s="76" t="s">
        <v>20</v>
      </c>
      <c r="B1" s="76"/>
      <c r="C1" s="76"/>
      <c r="D1" s="76"/>
      <c r="E1" s="76"/>
      <c r="F1" s="77" t="s">
        <v>1</v>
      </c>
      <c r="G1" s="78"/>
      <c r="H1" s="78"/>
      <c r="I1" s="78"/>
      <c r="J1" s="78"/>
      <c r="K1" s="78"/>
      <c r="L1" s="78"/>
      <c r="M1" s="78"/>
      <c r="N1" s="79"/>
      <c r="O1" s="40"/>
      <c r="P1" s="89" t="s">
        <v>138</v>
      </c>
      <c r="Q1" s="80" t="s">
        <v>0</v>
      </c>
      <c r="R1" s="81"/>
      <c r="S1" s="9"/>
      <c r="T1" s="9"/>
      <c r="U1" s="9"/>
      <c r="V1" s="9"/>
      <c r="W1" s="116" t="s">
        <v>10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</row>
    <row r="2" spans="1:85" x14ac:dyDescent="0.2">
      <c r="A2" s="5"/>
      <c r="B2" s="5"/>
      <c r="C2" s="5"/>
      <c r="D2" s="5"/>
      <c r="E2" s="5"/>
      <c r="F2" s="85" t="s">
        <v>8</v>
      </c>
      <c r="G2" s="86"/>
      <c r="H2" s="87"/>
      <c r="I2" s="85" t="s">
        <v>9</v>
      </c>
      <c r="J2" s="86"/>
      <c r="K2" s="86"/>
      <c r="L2" s="85" t="s">
        <v>27</v>
      </c>
      <c r="M2" s="86"/>
      <c r="N2" s="87"/>
      <c r="O2" s="16" t="s">
        <v>91</v>
      </c>
      <c r="P2" s="89"/>
      <c r="Q2" s="11"/>
      <c r="R2" s="7"/>
      <c r="S2" s="7"/>
      <c r="T2" s="8"/>
      <c r="U2" s="8"/>
      <c r="V2" s="8"/>
      <c r="W2" s="118" t="s">
        <v>18</v>
      </c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9" t="s">
        <v>11</v>
      </c>
      <c r="AJ2" s="119"/>
      <c r="AK2" s="119"/>
      <c r="AL2" s="119"/>
      <c r="AM2" s="48" t="s">
        <v>253</v>
      </c>
      <c r="AN2" s="48"/>
      <c r="AO2" s="48"/>
      <c r="AP2" s="48" t="s">
        <v>254</v>
      </c>
      <c r="AQ2" s="115" t="s">
        <v>16</v>
      </c>
      <c r="AR2" s="115"/>
      <c r="AS2" s="115"/>
      <c r="AT2" s="115"/>
      <c r="AU2" s="115"/>
      <c r="AV2" s="115"/>
      <c r="AW2" s="115"/>
      <c r="AX2" s="49"/>
      <c r="AY2" s="82" t="s">
        <v>245</v>
      </c>
      <c r="AZ2" s="82"/>
      <c r="BA2" s="82"/>
      <c r="BB2" s="82"/>
      <c r="BC2" s="88" t="s">
        <v>92</v>
      </c>
      <c r="BD2" s="88"/>
      <c r="BE2" s="88"/>
      <c r="BF2" s="88"/>
      <c r="BG2" s="111" t="s">
        <v>17</v>
      </c>
      <c r="BH2" s="111"/>
      <c r="BI2" s="111"/>
      <c r="BJ2" s="111"/>
      <c r="BK2" s="97" t="s">
        <v>94</v>
      </c>
      <c r="BL2" s="97"/>
      <c r="BM2" s="97"/>
      <c r="BN2" s="97"/>
      <c r="BO2" s="97"/>
      <c r="BP2" s="97"/>
      <c r="BQ2" s="97"/>
      <c r="BR2" s="97"/>
      <c r="BS2" s="97"/>
      <c r="BT2" s="121" t="s">
        <v>19</v>
      </c>
      <c r="BU2" s="121"/>
      <c r="BV2" s="121"/>
      <c r="BW2" s="121"/>
      <c r="BX2" s="121"/>
      <c r="BY2" s="121"/>
      <c r="BZ2" s="121"/>
      <c r="CA2" s="121"/>
      <c r="CB2" s="121"/>
      <c r="CC2" s="28" t="s">
        <v>60</v>
      </c>
      <c r="CD2" s="83" t="s">
        <v>286</v>
      </c>
      <c r="CE2" s="83"/>
      <c r="CF2" s="120" t="s">
        <v>101</v>
      </c>
      <c r="CG2" s="120"/>
    </row>
    <row r="3" spans="1:85" x14ac:dyDescent="0.2">
      <c r="A3" s="5"/>
      <c r="B3" s="5"/>
      <c r="C3" s="5"/>
      <c r="D3" s="5"/>
      <c r="E3" s="5"/>
      <c r="F3" s="14"/>
      <c r="G3" s="15"/>
      <c r="H3" s="16"/>
      <c r="I3" s="14"/>
      <c r="J3" s="15"/>
      <c r="K3" s="15"/>
      <c r="L3" s="14"/>
      <c r="M3" s="15"/>
      <c r="N3" s="16">
        <f>T1</f>
        <v>0</v>
      </c>
      <c r="O3" s="16"/>
      <c r="P3" s="89"/>
      <c r="Q3" s="11"/>
      <c r="R3" s="7"/>
      <c r="S3" s="7"/>
      <c r="T3" s="8"/>
      <c r="U3" s="8"/>
      <c r="V3" s="8"/>
      <c r="W3" s="112" t="s">
        <v>111</v>
      </c>
      <c r="X3" s="113"/>
      <c r="Y3" s="114"/>
      <c r="Z3" s="112" t="s">
        <v>87</v>
      </c>
      <c r="AA3" s="113"/>
      <c r="AB3" s="114"/>
      <c r="AC3" s="112" t="s">
        <v>93</v>
      </c>
      <c r="AD3" s="113"/>
      <c r="AE3" s="114"/>
      <c r="AF3" s="112" t="s">
        <v>15</v>
      </c>
      <c r="AG3" s="113"/>
      <c r="AH3" s="114"/>
      <c r="AI3" s="13"/>
      <c r="AJ3" s="13"/>
      <c r="AK3" s="13"/>
      <c r="AL3" s="13"/>
      <c r="AM3" s="13"/>
      <c r="AN3" s="13"/>
      <c r="AO3" s="13"/>
      <c r="AP3" s="13"/>
      <c r="AQ3" s="27" t="s">
        <v>90</v>
      </c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94" t="s">
        <v>97</v>
      </c>
      <c r="BL3" s="95"/>
      <c r="BM3" s="95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</row>
    <row r="4" spans="1:85" ht="28.5" x14ac:dyDescent="0.2">
      <c r="A4" s="5" t="s">
        <v>2</v>
      </c>
      <c r="B4" s="5" t="s">
        <v>3</v>
      </c>
      <c r="C4" s="5" t="s">
        <v>4</v>
      </c>
      <c r="D4" s="5" t="s">
        <v>35</v>
      </c>
      <c r="E4" s="5" t="s">
        <v>25</v>
      </c>
      <c r="F4" s="6" t="s">
        <v>12</v>
      </c>
      <c r="G4" s="6" t="s">
        <v>26</v>
      </c>
      <c r="H4" s="6" t="s">
        <v>15</v>
      </c>
      <c r="I4" s="6" t="s">
        <v>12</v>
      </c>
      <c r="J4" s="6" t="s">
        <v>26</v>
      </c>
      <c r="K4" s="6" t="s">
        <v>15</v>
      </c>
      <c r="L4" s="6" t="s">
        <v>12</v>
      </c>
      <c r="M4" s="6" t="s">
        <v>26</v>
      </c>
      <c r="N4" s="6" t="s">
        <v>15</v>
      </c>
      <c r="O4" s="6" t="s">
        <v>105</v>
      </c>
      <c r="P4" s="90"/>
      <c r="Q4" s="7" t="s">
        <v>28</v>
      </c>
      <c r="R4" s="7" t="s">
        <v>5</v>
      </c>
      <c r="S4" s="7" t="s">
        <v>22</v>
      </c>
      <c r="T4" s="7" t="s">
        <v>30</v>
      </c>
      <c r="U4" s="7" t="s">
        <v>6</v>
      </c>
      <c r="V4" s="7" t="s">
        <v>7</v>
      </c>
      <c r="W4" s="3" t="s">
        <v>84</v>
      </c>
      <c r="X4" s="3" t="s">
        <v>85</v>
      </c>
      <c r="Y4" s="3" t="s">
        <v>110</v>
      </c>
      <c r="Z4" s="3" t="s">
        <v>84</v>
      </c>
      <c r="AA4" s="3" t="s">
        <v>85</v>
      </c>
      <c r="AB4" s="3" t="s">
        <v>110</v>
      </c>
      <c r="AC4" s="3" t="s">
        <v>84</v>
      </c>
      <c r="AD4" s="3" t="s">
        <v>85</v>
      </c>
      <c r="AE4" s="3" t="s">
        <v>110</v>
      </c>
      <c r="AF4" s="3" t="s">
        <v>84</v>
      </c>
      <c r="AG4" s="3" t="s">
        <v>85</v>
      </c>
      <c r="AH4" s="3" t="s">
        <v>110</v>
      </c>
      <c r="AI4" s="2" t="s">
        <v>12</v>
      </c>
      <c r="AJ4" s="1" t="s">
        <v>13</v>
      </c>
      <c r="AK4" s="1" t="s">
        <v>14</v>
      </c>
      <c r="AL4" s="1" t="s">
        <v>15</v>
      </c>
      <c r="AM4" s="1"/>
      <c r="AN4" s="1"/>
      <c r="AO4" s="1"/>
      <c r="AP4" s="1"/>
      <c r="AQ4" s="1"/>
      <c r="AR4" s="3" t="s">
        <v>12</v>
      </c>
      <c r="AS4" s="3"/>
      <c r="AT4" s="3" t="s">
        <v>13</v>
      </c>
      <c r="AU4" s="3"/>
      <c r="AV4" s="3" t="s">
        <v>14</v>
      </c>
      <c r="AW4" s="3" t="s">
        <v>15</v>
      </c>
      <c r="AX4" s="3"/>
      <c r="AY4" s="3" t="s">
        <v>12</v>
      </c>
      <c r="AZ4" s="3" t="s">
        <v>13</v>
      </c>
      <c r="BA4" s="3" t="s">
        <v>14</v>
      </c>
      <c r="BB4" s="3" t="s">
        <v>15</v>
      </c>
      <c r="BC4" s="3" t="s">
        <v>12</v>
      </c>
      <c r="BD4" s="3" t="s">
        <v>59</v>
      </c>
      <c r="BE4" s="3" t="s">
        <v>93</v>
      </c>
      <c r="BF4" s="3" t="s">
        <v>15</v>
      </c>
      <c r="BG4" t="s">
        <v>12</v>
      </c>
      <c r="BH4" t="s">
        <v>59</v>
      </c>
      <c r="BI4" t="s">
        <v>14</v>
      </c>
      <c r="BJ4" t="s">
        <v>15</v>
      </c>
      <c r="BK4" s="21" t="s">
        <v>95</v>
      </c>
      <c r="BL4" s="22" t="s">
        <v>96</v>
      </c>
      <c r="BM4" s="22" t="s">
        <v>102</v>
      </c>
      <c r="BN4" s="21" t="s">
        <v>95</v>
      </c>
      <c r="BO4" s="22" t="s">
        <v>96</v>
      </c>
      <c r="BP4" s="22" t="s">
        <v>103</v>
      </c>
      <c r="BQ4" s="21" t="s">
        <v>95</v>
      </c>
      <c r="BR4" s="22" t="s">
        <v>96</v>
      </c>
      <c r="BS4" s="22" t="s">
        <v>105</v>
      </c>
      <c r="BT4" s="21" t="s">
        <v>95</v>
      </c>
      <c r="BU4" s="22" t="s">
        <v>96</v>
      </c>
      <c r="BV4" s="22" t="s">
        <v>102</v>
      </c>
      <c r="BW4" s="21" t="s">
        <v>95</v>
      </c>
      <c r="BX4" s="22" t="s">
        <v>96</v>
      </c>
      <c r="BY4" s="22" t="s">
        <v>103</v>
      </c>
      <c r="BZ4" s="21" t="s">
        <v>95</v>
      </c>
      <c r="CA4" s="22" t="s">
        <v>96</v>
      </c>
      <c r="CB4" s="22" t="s">
        <v>105</v>
      </c>
      <c r="CD4" t="s">
        <v>12</v>
      </c>
      <c r="CE4" t="s">
        <v>15</v>
      </c>
      <c r="CF4" t="s">
        <v>12</v>
      </c>
      <c r="CG4" t="s">
        <v>15</v>
      </c>
    </row>
    <row r="5" spans="1:85" x14ac:dyDescent="0.2">
      <c r="A5">
        <v>1</v>
      </c>
      <c r="B5" s="42" t="s">
        <v>31</v>
      </c>
      <c r="C5">
        <v>68</v>
      </c>
      <c r="E5" t="s">
        <v>187</v>
      </c>
      <c r="F5">
        <v>6</v>
      </c>
      <c r="G5">
        <v>4</v>
      </c>
      <c r="H5">
        <v>2</v>
      </c>
      <c r="I5">
        <v>0</v>
      </c>
      <c r="J5">
        <v>0</v>
      </c>
      <c r="K5">
        <v>0</v>
      </c>
      <c r="L5">
        <v>46</v>
      </c>
      <c r="M5">
        <v>26</v>
      </c>
      <c r="N5">
        <v>20</v>
      </c>
      <c r="O5">
        <v>8</v>
      </c>
      <c r="P5">
        <v>56</v>
      </c>
      <c r="Q5" t="s">
        <v>188</v>
      </c>
      <c r="R5" t="s">
        <v>153</v>
      </c>
      <c r="S5" t="s">
        <v>141</v>
      </c>
      <c r="T5">
        <v>320</v>
      </c>
      <c r="U5">
        <v>300</v>
      </c>
      <c r="V5" t="s">
        <v>29</v>
      </c>
      <c r="W5">
        <v>9.6</v>
      </c>
      <c r="X5">
        <v>7.5</v>
      </c>
      <c r="Y5">
        <f>(W5+X5)/2</f>
        <v>8.5500000000000007</v>
      </c>
      <c r="Z5">
        <v>15.2</v>
      </c>
      <c r="AA5">
        <v>10.3</v>
      </c>
      <c r="AB5">
        <f>(Z5+AA5)/2</f>
        <v>12.75</v>
      </c>
      <c r="AC5">
        <v>14.5</v>
      </c>
      <c r="AD5">
        <v>9.6</v>
      </c>
      <c r="AE5">
        <f>(AC5+AD5)/2</f>
        <v>12.05</v>
      </c>
      <c r="AF5">
        <v>14.3</v>
      </c>
      <c r="AG5">
        <v>9</v>
      </c>
      <c r="AH5">
        <f>(AF5+AG5)/2</f>
        <v>11.65</v>
      </c>
      <c r="AI5">
        <v>7.3</v>
      </c>
      <c r="AJ5">
        <v>2.2999999999999998</v>
      </c>
      <c r="AK5">
        <v>2.8</v>
      </c>
      <c r="AL5">
        <v>3</v>
      </c>
      <c r="AM5">
        <f>(AI5-AJ5)/AI5*100</f>
        <v>68.493150684931507</v>
      </c>
      <c r="AN5">
        <f>(AI5-AL5)/AI5*100</f>
        <v>58.904109589041099</v>
      </c>
      <c r="AO5">
        <f>AM5-AN5</f>
        <v>9.5890410958904084</v>
      </c>
      <c r="AP5">
        <f>ABS(AO5)</f>
        <v>9.5890410958904084</v>
      </c>
      <c r="AQ5">
        <v>38.200000000000003</v>
      </c>
      <c r="AR5">
        <f>AI5/AQ5</f>
        <v>0.19109947643979056</v>
      </c>
      <c r="AS5">
        <f>AR5*100</f>
        <v>19.109947643979055</v>
      </c>
      <c r="AT5">
        <f>AJ5/AQ5</f>
        <v>6.0209424083769628E-2</v>
      </c>
      <c r="AU5">
        <f>AT5*100</f>
        <v>6.0209424083769632</v>
      </c>
      <c r="AV5">
        <f>AK5/AQ5</f>
        <v>7.3298429319371722E-2</v>
      </c>
      <c r="AW5">
        <f>AL5/AQ5</f>
        <v>7.8534031413612565E-2</v>
      </c>
      <c r="AX5">
        <f>AW5*100</f>
        <v>7.8534031413612562</v>
      </c>
      <c r="AY5">
        <v>3.1</v>
      </c>
      <c r="AZ5">
        <v>7.3</v>
      </c>
      <c r="BA5">
        <v>7.8</v>
      </c>
      <c r="BB5">
        <v>7.6</v>
      </c>
      <c r="BC5">
        <v>9.5</v>
      </c>
      <c r="BD5">
        <v>10</v>
      </c>
      <c r="BE5">
        <v>10.7</v>
      </c>
      <c r="BF5">
        <v>11.9</v>
      </c>
      <c r="BG5">
        <v>44.2</v>
      </c>
      <c r="BH5">
        <v>43.4</v>
      </c>
      <c r="BI5">
        <v>54.5</v>
      </c>
      <c r="BJ5">
        <v>55.3</v>
      </c>
      <c r="BK5">
        <v>-3.8</v>
      </c>
      <c r="BL5">
        <v>4.4000000000000004</v>
      </c>
      <c r="BM5">
        <f>BL5-BK5</f>
        <v>8.1999999999999993</v>
      </c>
      <c r="BN5">
        <v>7.9</v>
      </c>
      <c r="BO5">
        <v>8</v>
      </c>
      <c r="BP5">
        <f>BO5-BN5</f>
        <v>9.9999999999999645E-2</v>
      </c>
      <c r="BQ5">
        <v>7.8</v>
      </c>
      <c r="BR5">
        <v>7.8</v>
      </c>
      <c r="BS5">
        <f>BR5-BQ5</f>
        <v>0</v>
      </c>
      <c r="BT5">
        <v>4.5999999999999996</v>
      </c>
      <c r="BU5">
        <v>11.7</v>
      </c>
      <c r="BV5">
        <f>BU5-BT5</f>
        <v>7.1</v>
      </c>
      <c r="BW5">
        <v>5.9</v>
      </c>
      <c r="BX5">
        <v>10.1</v>
      </c>
      <c r="BY5">
        <f>BX5-BW5</f>
        <v>4.1999999999999993</v>
      </c>
      <c r="BZ5">
        <v>5.5</v>
      </c>
      <c r="CA5">
        <v>13.2</v>
      </c>
      <c r="CB5">
        <f>CA5-BZ5</f>
        <v>7.6999999999999993</v>
      </c>
      <c r="CC5">
        <v>9</v>
      </c>
      <c r="CD5" t="s">
        <v>108</v>
      </c>
      <c r="CE5" t="s">
        <v>248</v>
      </c>
      <c r="CF5" t="s">
        <v>99</v>
      </c>
      <c r="CG5" t="s">
        <v>99</v>
      </c>
    </row>
    <row r="6" spans="1:85" x14ac:dyDescent="0.2">
      <c r="A6">
        <v>2</v>
      </c>
      <c r="B6" s="42" t="s">
        <v>21</v>
      </c>
      <c r="C6">
        <v>49</v>
      </c>
      <c r="E6" t="s">
        <v>231</v>
      </c>
      <c r="F6">
        <v>5</v>
      </c>
      <c r="G6">
        <v>3</v>
      </c>
      <c r="H6">
        <v>1</v>
      </c>
      <c r="I6">
        <v>0</v>
      </c>
      <c r="J6">
        <v>0</v>
      </c>
      <c r="K6">
        <v>0</v>
      </c>
      <c r="L6">
        <v>56</v>
      </c>
      <c r="M6">
        <v>20</v>
      </c>
      <c r="N6">
        <v>12</v>
      </c>
      <c r="O6">
        <v>9</v>
      </c>
      <c r="P6">
        <v>56</v>
      </c>
      <c r="Q6" t="s">
        <v>232</v>
      </c>
      <c r="R6" t="s">
        <v>153</v>
      </c>
      <c r="S6" t="s">
        <v>141</v>
      </c>
      <c r="T6">
        <v>160</v>
      </c>
      <c r="U6">
        <v>150</v>
      </c>
      <c r="V6" t="s">
        <v>29</v>
      </c>
      <c r="W6">
        <v>5.3</v>
      </c>
      <c r="X6">
        <v>2.1</v>
      </c>
      <c r="Y6">
        <f>(W6+X6)/2</f>
        <v>3.7</v>
      </c>
      <c r="Z6">
        <v>14.7</v>
      </c>
      <c r="AA6">
        <v>10.3</v>
      </c>
      <c r="AB6">
        <f>(Z6+AA6)/2</f>
        <v>12.5</v>
      </c>
      <c r="AC6">
        <v>13.6</v>
      </c>
      <c r="AD6">
        <v>9.8000000000000007</v>
      </c>
      <c r="AE6">
        <f>(AC6+AD6)/2</f>
        <v>11.7</v>
      </c>
      <c r="AF6">
        <v>13.2</v>
      </c>
      <c r="AG6">
        <v>9.5</v>
      </c>
      <c r="AH6">
        <f>(AF6+AG6)/2</f>
        <v>11.35</v>
      </c>
      <c r="AI6">
        <v>8.3000000000000007</v>
      </c>
      <c r="AJ6">
        <v>0</v>
      </c>
      <c r="AK6">
        <v>0</v>
      </c>
      <c r="AL6">
        <v>0</v>
      </c>
      <c r="AM6">
        <f>(AI6-AJ6)/AI6*100</f>
        <v>100</v>
      </c>
      <c r="AN6">
        <f>(AI6-AL6)/AI6*100</f>
        <v>100</v>
      </c>
      <c r="AO6">
        <f>AM6-AN6</f>
        <v>0</v>
      </c>
      <c r="AP6">
        <f>ABS(AO6)</f>
        <v>0</v>
      </c>
      <c r="AQ6">
        <v>38.5</v>
      </c>
      <c r="AR6">
        <f>AI6/AQ6</f>
        <v>0.2155844155844156</v>
      </c>
      <c r="AS6">
        <f>AR6*100</f>
        <v>21.558441558441562</v>
      </c>
      <c r="AT6">
        <f>AJ6/AQ6</f>
        <v>0</v>
      </c>
      <c r="AU6">
        <f>AT6*100</f>
        <v>0</v>
      </c>
      <c r="AV6">
        <f>AK6/AQ6</f>
        <v>0</v>
      </c>
      <c r="AW6">
        <f>AL6/AQ6</f>
        <v>0</v>
      </c>
      <c r="AX6">
        <f>AW6*100</f>
        <v>0</v>
      </c>
      <c r="AY6">
        <v>2.8</v>
      </c>
      <c r="AZ6">
        <v>5</v>
      </c>
      <c r="BA6">
        <v>6.5</v>
      </c>
      <c r="BB6">
        <v>6</v>
      </c>
      <c r="BC6">
        <v>7.9</v>
      </c>
      <c r="BD6">
        <v>6.2</v>
      </c>
      <c r="BE6">
        <v>10.5</v>
      </c>
      <c r="BF6">
        <v>13.7</v>
      </c>
      <c r="BG6">
        <v>42</v>
      </c>
      <c r="BH6">
        <v>42.2</v>
      </c>
      <c r="BI6">
        <v>35.9</v>
      </c>
      <c r="BJ6">
        <v>46.3</v>
      </c>
      <c r="BK6" s="45">
        <v>2.2000000000000002</v>
      </c>
      <c r="BL6" s="45">
        <v>7.1</v>
      </c>
      <c r="BM6">
        <f>BL6-BK6</f>
        <v>4.8999999999999995</v>
      </c>
      <c r="BN6">
        <v>6.3</v>
      </c>
      <c r="BO6">
        <v>6.5</v>
      </c>
      <c r="BP6">
        <f>BO6-BN6</f>
        <v>0.20000000000000018</v>
      </c>
      <c r="BQ6">
        <v>5.9</v>
      </c>
      <c r="BR6">
        <v>6</v>
      </c>
      <c r="BS6">
        <f>BR6-BQ6</f>
        <v>9.9999999999999645E-2</v>
      </c>
      <c r="BT6">
        <v>5.9</v>
      </c>
      <c r="BU6">
        <v>12</v>
      </c>
      <c r="BV6">
        <f>BU6-BT6</f>
        <v>6.1</v>
      </c>
      <c r="BW6">
        <v>4.3</v>
      </c>
      <c r="BX6">
        <v>14.7</v>
      </c>
      <c r="BY6">
        <f>BX6-BW6</f>
        <v>10.399999999999999</v>
      </c>
      <c r="BZ6">
        <v>7.5</v>
      </c>
      <c r="CA6">
        <v>17.600000000000001</v>
      </c>
      <c r="CB6">
        <f>CA6-BZ6</f>
        <v>10.100000000000001</v>
      </c>
      <c r="CC6">
        <v>10</v>
      </c>
      <c r="CD6" t="s">
        <v>249</v>
      </c>
      <c r="CE6" t="s">
        <v>248</v>
      </c>
      <c r="CF6" t="s">
        <v>100</v>
      </c>
      <c r="CG6" t="s">
        <v>99</v>
      </c>
    </row>
    <row r="7" spans="1:85" x14ac:dyDescent="0.2">
      <c r="A7">
        <v>3</v>
      </c>
      <c r="B7" s="42" t="s">
        <v>21</v>
      </c>
      <c r="C7">
        <v>58</v>
      </c>
      <c r="E7" t="s">
        <v>264</v>
      </c>
      <c r="F7">
        <v>5</v>
      </c>
      <c r="G7">
        <v>3</v>
      </c>
      <c r="H7">
        <v>2</v>
      </c>
      <c r="I7">
        <v>7</v>
      </c>
      <c r="J7">
        <v>3</v>
      </c>
      <c r="K7">
        <v>0</v>
      </c>
      <c r="L7">
        <v>70</v>
      </c>
      <c r="M7">
        <v>30</v>
      </c>
      <c r="N7">
        <v>16</v>
      </c>
      <c r="O7">
        <v>9</v>
      </c>
      <c r="P7">
        <v>52</v>
      </c>
      <c r="Q7" t="s">
        <v>265</v>
      </c>
      <c r="R7" t="s">
        <v>140</v>
      </c>
      <c r="S7" t="s">
        <v>141</v>
      </c>
      <c r="T7">
        <v>160</v>
      </c>
      <c r="U7">
        <v>300</v>
      </c>
      <c r="V7" t="s">
        <v>29</v>
      </c>
      <c r="W7">
        <v>13.9</v>
      </c>
      <c r="X7">
        <v>5.6</v>
      </c>
      <c r="Y7">
        <f>(W7+X7)/2</f>
        <v>9.75</v>
      </c>
      <c r="Z7">
        <v>15.7</v>
      </c>
      <c r="AA7">
        <v>10.8</v>
      </c>
      <c r="AB7">
        <f>(Z7+AA7)/2</f>
        <v>13.25</v>
      </c>
      <c r="AC7">
        <v>15.2</v>
      </c>
      <c r="AD7">
        <v>10.3</v>
      </c>
      <c r="AE7">
        <f>(AC7+AD7)/2</f>
        <v>12.75</v>
      </c>
      <c r="AF7">
        <v>14.6</v>
      </c>
      <c r="AG7">
        <v>9.3000000000000007</v>
      </c>
      <c r="AH7">
        <f>(AF7+AG7)/2</f>
        <v>11.95</v>
      </c>
      <c r="AI7">
        <v>9</v>
      </c>
      <c r="AJ7">
        <v>0</v>
      </c>
      <c r="AK7">
        <v>0</v>
      </c>
      <c r="AL7">
        <v>0</v>
      </c>
      <c r="AM7">
        <f>(AI7-AJ7)/AI7*100</f>
        <v>100</v>
      </c>
      <c r="AN7">
        <f>(AI7-AL7)/AI7*100</f>
        <v>100</v>
      </c>
      <c r="AO7">
        <f>AM7-AN7</f>
        <v>0</v>
      </c>
      <c r="AP7">
        <f>ABS(AO7)</f>
        <v>0</v>
      </c>
      <c r="AQ7">
        <v>38.1</v>
      </c>
      <c r="AR7">
        <f>AI7/AQ7</f>
        <v>0.23622047244094488</v>
      </c>
      <c r="AS7">
        <f>AR7*100</f>
        <v>23.622047244094489</v>
      </c>
      <c r="AT7">
        <f>AJ7/AQ7</f>
        <v>0</v>
      </c>
      <c r="AU7">
        <f>AT7*100</f>
        <v>0</v>
      </c>
      <c r="AV7">
        <f>AK7/AQ7</f>
        <v>0</v>
      </c>
      <c r="AW7">
        <f>AL7/AQ7</f>
        <v>0</v>
      </c>
      <c r="AX7">
        <f>AW7*100</f>
        <v>0</v>
      </c>
      <c r="AY7">
        <v>11.9</v>
      </c>
      <c r="AZ7">
        <v>12.6</v>
      </c>
      <c r="BA7">
        <v>12.1</v>
      </c>
      <c r="BB7">
        <v>11.5</v>
      </c>
      <c r="BC7">
        <v>16.8</v>
      </c>
      <c r="BD7">
        <v>12.7</v>
      </c>
      <c r="BE7">
        <v>14.7</v>
      </c>
      <c r="BF7">
        <v>13.3</v>
      </c>
      <c r="BG7">
        <v>67.7</v>
      </c>
      <c r="BH7">
        <v>45.7</v>
      </c>
      <c r="BI7">
        <v>57.3</v>
      </c>
      <c r="BJ7">
        <v>55.1</v>
      </c>
      <c r="BK7">
        <v>11.8</v>
      </c>
      <c r="BL7">
        <v>16</v>
      </c>
      <c r="BM7">
        <f>BL7-BK7</f>
        <v>4.1999999999999993</v>
      </c>
      <c r="BN7">
        <v>12.1</v>
      </c>
      <c r="BO7">
        <v>12.2</v>
      </c>
      <c r="BP7">
        <f>BO7-BN7</f>
        <v>9.9999999999999645E-2</v>
      </c>
      <c r="BQ7">
        <v>11.5</v>
      </c>
      <c r="BR7">
        <v>11.5</v>
      </c>
      <c r="BS7">
        <f>BR7-BQ7</f>
        <v>0</v>
      </c>
      <c r="BT7">
        <v>10.6</v>
      </c>
      <c r="BU7">
        <v>17.3</v>
      </c>
      <c r="BV7">
        <f>BU7-BT7</f>
        <v>6.7000000000000011</v>
      </c>
      <c r="BW7">
        <v>7.5</v>
      </c>
      <c r="BX7">
        <v>14.8</v>
      </c>
      <c r="BY7">
        <f>BX7-BW7</f>
        <v>7.3000000000000007</v>
      </c>
      <c r="BZ7">
        <v>5.4</v>
      </c>
      <c r="CA7">
        <v>18.600000000000001</v>
      </c>
      <c r="CB7">
        <f>CA7-BZ7</f>
        <v>13.200000000000001</v>
      </c>
      <c r="CC7">
        <v>12</v>
      </c>
      <c r="CD7" t="s">
        <v>108</v>
      </c>
      <c r="CE7" t="s">
        <v>248</v>
      </c>
      <c r="CF7" t="s">
        <v>100</v>
      </c>
      <c r="CG7" t="s">
        <v>99</v>
      </c>
    </row>
    <row r="8" spans="1:85" x14ac:dyDescent="0.2">
      <c r="A8">
        <v>4</v>
      </c>
      <c r="B8" t="s">
        <v>21</v>
      </c>
      <c r="C8">
        <v>50</v>
      </c>
      <c r="E8" t="s">
        <v>143</v>
      </c>
      <c r="F8">
        <v>6</v>
      </c>
      <c r="G8">
        <v>4</v>
      </c>
      <c r="H8">
        <v>2</v>
      </c>
      <c r="I8">
        <v>0</v>
      </c>
      <c r="J8">
        <v>0</v>
      </c>
      <c r="K8">
        <v>0</v>
      </c>
      <c r="L8">
        <v>48</v>
      </c>
      <c r="M8">
        <v>20</v>
      </c>
      <c r="N8">
        <v>14</v>
      </c>
      <c r="O8">
        <v>10</v>
      </c>
      <c r="P8">
        <v>67</v>
      </c>
      <c r="Q8" t="s">
        <v>144</v>
      </c>
      <c r="R8" t="s">
        <v>140</v>
      </c>
      <c r="S8" t="s">
        <v>141</v>
      </c>
      <c r="T8">
        <v>210</v>
      </c>
      <c r="U8">
        <v>250</v>
      </c>
      <c r="V8" t="s">
        <v>29</v>
      </c>
      <c r="W8">
        <v>12.3</v>
      </c>
      <c r="X8">
        <v>8.3000000000000007</v>
      </c>
      <c r="Y8">
        <f t="shared" ref="Y8:Y75" si="0">(W8+X8)/2</f>
        <v>10.3</v>
      </c>
      <c r="Z8">
        <v>18.7</v>
      </c>
      <c r="AA8">
        <v>10.3</v>
      </c>
      <c r="AB8">
        <f t="shared" ref="AB8:AB75" si="1">(Z8+AA8)/2</f>
        <v>14.5</v>
      </c>
      <c r="AC8">
        <v>18.3</v>
      </c>
      <c r="AD8">
        <v>9.9</v>
      </c>
      <c r="AE8">
        <f t="shared" ref="AE8:AE72" si="2">(AC8+AD8)/2</f>
        <v>14.100000000000001</v>
      </c>
      <c r="AF8">
        <v>18</v>
      </c>
      <c r="AG8">
        <v>9.6999999999999993</v>
      </c>
      <c r="AH8">
        <f t="shared" ref="AH8:AH72" si="3">(AF8+AG8)/2</f>
        <v>13.85</v>
      </c>
      <c r="AI8">
        <v>9.6</v>
      </c>
      <c r="AJ8">
        <v>-3.5</v>
      </c>
      <c r="AK8">
        <v>-3.2</v>
      </c>
      <c r="AL8">
        <v>-3</v>
      </c>
      <c r="AM8">
        <f t="shared" ref="AM8:AM75" si="4">(AI8-AJ8)/AI8*100</f>
        <v>136.45833333333331</v>
      </c>
      <c r="AN8">
        <f t="shared" ref="AN8:AN72" si="5">(AI8-AL8)/AI8*100</f>
        <v>131.25</v>
      </c>
      <c r="AO8">
        <f t="shared" ref="AO8:AO72" si="6">AM8-AN8</f>
        <v>5.2083333333333144</v>
      </c>
      <c r="AP8">
        <f t="shared" ref="AP8:AP72" si="7">ABS(AO8)</f>
        <v>5.2083333333333144</v>
      </c>
      <c r="AQ8">
        <v>39.1</v>
      </c>
      <c r="AR8">
        <f t="shared" ref="AR8:AR75" si="8">AI8/AQ8</f>
        <v>0.24552429667519179</v>
      </c>
      <c r="AS8">
        <f t="shared" ref="AS8:AS75" si="9">AR8*100</f>
        <v>24.552429667519178</v>
      </c>
      <c r="AT8">
        <f t="shared" ref="AT8:AT75" si="10">AJ8/AQ8</f>
        <v>-8.9514066496163683E-2</v>
      </c>
      <c r="AU8">
        <f t="shared" ref="AU8:AU75" si="11">AT8*100</f>
        <v>-8.9514066496163682</v>
      </c>
      <c r="AV8">
        <f t="shared" ref="AV8:AV72" si="12">AK8/AQ8</f>
        <v>-8.1841432225063945E-2</v>
      </c>
      <c r="AW8">
        <f t="shared" ref="AW8:AW62" si="13">AL8/AQ8</f>
        <v>-7.6726342710997444E-2</v>
      </c>
      <c r="AX8">
        <f t="shared" ref="AX8:AX72" si="14">AW8*100</f>
        <v>-7.6726342710997448</v>
      </c>
      <c r="AY8">
        <v>6.2</v>
      </c>
      <c r="AZ8">
        <v>12.6</v>
      </c>
      <c r="BA8">
        <v>12.1</v>
      </c>
      <c r="BB8">
        <v>11</v>
      </c>
      <c r="BC8">
        <v>15.2</v>
      </c>
      <c r="BD8">
        <v>10.5</v>
      </c>
      <c r="BE8">
        <v>14.2</v>
      </c>
      <c r="BF8">
        <v>14.6</v>
      </c>
      <c r="BG8">
        <v>56.8</v>
      </c>
      <c r="BH8">
        <v>57.6</v>
      </c>
      <c r="BI8">
        <v>59.3</v>
      </c>
      <c r="BJ8">
        <v>58.7</v>
      </c>
      <c r="BK8">
        <v>0.1</v>
      </c>
      <c r="BL8">
        <v>6</v>
      </c>
      <c r="BM8">
        <f t="shared" ref="BM8:BM75" si="15">BL8-BK8</f>
        <v>5.9</v>
      </c>
      <c r="BN8">
        <v>12</v>
      </c>
      <c r="BO8">
        <v>12.2</v>
      </c>
      <c r="BP8">
        <f t="shared" ref="BP8:BP72" si="16">BO8-BN8</f>
        <v>0.19999999999999929</v>
      </c>
      <c r="BQ8">
        <v>11</v>
      </c>
      <c r="BR8">
        <v>11</v>
      </c>
      <c r="BS8">
        <f t="shared" ref="BS8:BS72" si="17">BR8-BQ8</f>
        <v>0</v>
      </c>
      <c r="BT8">
        <v>12.6</v>
      </c>
      <c r="BU8">
        <v>16</v>
      </c>
      <c r="BV8">
        <f t="shared" ref="BV8:BV75" si="18">BU8-BT8</f>
        <v>3.4000000000000004</v>
      </c>
      <c r="BW8">
        <v>7.5</v>
      </c>
      <c r="BX8">
        <v>16.7</v>
      </c>
      <c r="BY8">
        <f t="shared" ref="BY8:BY72" si="19">BX8-BW8</f>
        <v>9.1999999999999993</v>
      </c>
      <c r="BZ8">
        <v>6.3</v>
      </c>
      <c r="CA8">
        <v>16.2</v>
      </c>
      <c r="CB8">
        <f t="shared" ref="CB8:CB72" si="20">CA8-BZ8</f>
        <v>9.8999999999999986</v>
      </c>
      <c r="CC8">
        <v>12</v>
      </c>
      <c r="CD8" t="s">
        <v>108</v>
      </c>
      <c r="CE8" t="s">
        <v>248</v>
      </c>
      <c r="CF8" t="s">
        <v>99</v>
      </c>
      <c r="CG8" t="s">
        <v>108</v>
      </c>
    </row>
    <row r="9" spans="1:85" x14ac:dyDescent="0.2">
      <c r="A9">
        <v>5</v>
      </c>
      <c r="B9" s="42" t="s">
        <v>21</v>
      </c>
      <c r="C9">
        <v>56</v>
      </c>
      <c r="D9" t="s">
        <v>29</v>
      </c>
      <c r="E9" t="s">
        <v>179</v>
      </c>
      <c r="F9">
        <v>5</v>
      </c>
      <c r="G9">
        <v>2</v>
      </c>
      <c r="H9">
        <v>1</v>
      </c>
      <c r="I9">
        <v>2</v>
      </c>
      <c r="J9">
        <v>0</v>
      </c>
      <c r="K9">
        <v>0</v>
      </c>
      <c r="L9">
        <v>52.5</v>
      </c>
      <c r="M9">
        <v>15.5</v>
      </c>
      <c r="N9">
        <v>16</v>
      </c>
      <c r="O9">
        <v>10</v>
      </c>
      <c r="P9">
        <v>45</v>
      </c>
      <c r="Q9" t="s">
        <v>180</v>
      </c>
      <c r="R9" t="s">
        <v>153</v>
      </c>
      <c r="S9" t="s">
        <v>141</v>
      </c>
      <c r="T9">
        <v>160</v>
      </c>
      <c r="U9">
        <v>100</v>
      </c>
      <c r="V9" t="s">
        <v>29</v>
      </c>
      <c r="W9">
        <v>13.2</v>
      </c>
      <c r="X9">
        <v>6.3</v>
      </c>
      <c r="Y9">
        <f>(W9+X9)/2</f>
        <v>9.75</v>
      </c>
      <c r="Z9">
        <v>17.5</v>
      </c>
      <c r="AA9">
        <v>8.6999999999999993</v>
      </c>
      <c r="AB9">
        <f>(Z9+AA9)/2</f>
        <v>13.1</v>
      </c>
      <c r="AC9">
        <v>15.1</v>
      </c>
      <c r="AD9">
        <v>6</v>
      </c>
      <c r="AE9">
        <f>(AC9+AD9)/2</f>
        <v>10.55</v>
      </c>
      <c r="AF9">
        <v>14.7</v>
      </c>
      <c r="AG9">
        <v>6</v>
      </c>
      <c r="AH9">
        <f>(AF9+AG9)/2</f>
        <v>10.35</v>
      </c>
      <c r="AI9">
        <v>9.5</v>
      </c>
      <c r="AJ9">
        <v>0</v>
      </c>
      <c r="AK9">
        <v>0</v>
      </c>
      <c r="AL9">
        <v>0</v>
      </c>
      <c r="AM9">
        <f>(AI9-AJ9)/AI9*100</f>
        <v>100</v>
      </c>
      <c r="AN9">
        <f>(AI9-AL9)/AI9*100</f>
        <v>100</v>
      </c>
      <c r="AO9">
        <f>AM9-AN9</f>
        <v>0</v>
      </c>
      <c r="AP9">
        <f>ABS(AO9)</f>
        <v>0</v>
      </c>
      <c r="AQ9">
        <v>43.3</v>
      </c>
      <c r="AR9">
        <f>AI9/AQ9</f>
        <v>0.21939953810623558</v>
      </c>
      <c r="AS9">
        <f>AR9*100</f>
        <v>21.939953810623557</v>
      </c>
      <c r="AT9">
        <f>AJ9/AQ9</f>
        <v>0</v>
      </c>
      <c r="AU9">
        <f>AT9*100</f>
        <v>0</v>
      </c>
      <c r="AV9">
        <f>AK9/AQ9</f>
        <v>0</v>
      </c>
      <c r="AW9">
        <f>AL9/AQ9</f>
        <v>0</v>
      </c>
      <c r="AX9">
        <f>AW9*100</f>
        <v>0</v>
      </c>
      <c r="AY9">
        <v>7.8</v>
      </c>
      <c r="AZ9">
        <v>9.8000000000000007</v>
      </c>
      <c r="BA9">
        <v>12.7</v>
      </c>
      <c r="BB9">
        <v>12.4</v>
      </c>
      <c r="BC9">
        <v>11</v>
      </c>
      <c r="BD9">
        <v>10</v>
      </c>
      <c r="BE9">
        <v>9.8000000000000007</v>
      </c>
      <c r="BF9">
        <v>13.8</v>
      </c>
      <c r="BG9">
        <v>69.5</v>
      </c>
      <c r="BH9">
        <v>59.4</v>
      </c>
      <c r="BI9">
        <v>68.400000000000006</v>
      </c>
      <c r="BJ9">
        <v>65.5</v>
      </c>
      <c r="BK9">
        <v>-2.8</v>
      </c>
      <c r="BL9">
        <v>11.7</v>
      </c>
      <c r="BM9">
        <f>BL9-BK9</f>
        <v>14.5</v>
      </c>
      <c r="BN9">
        <v>3.2</v>
      </c>
      <c r="BO9">
        <v>9.8000000000000007</v>
      </c>
      <c r="BP9">
        <f>BO9-BN9</f>
        <v>6.6000000000000005</v>
      </c>
      <c r="BQ9">
        <v>12.4</v>
      </c>
      <c r="BR9">
        <v>12.4</v>
      </c>
      <c r="BS9">
        <f>BR9-BQ9</f>
        <v>0</v>
      </c>
      <c r="BT9">
        <v>7.5</v>
      </c>
      <c r="BU9">
        <v>12.3</v>
      </c>
      <c r="BV9">
        <f>BU9-BT9</f>
        <v>4.8000000000000007</v>
      </c>
      <c r="BW9">
        <v>-1.4</v>
      </c>
      <c r="BX9">
        <v>13</v>
      </c>
      <c r="BY9">
        <f>BX9-BW9</f>
        <v>14.4</v>
      </c>
      <c r="BZ9">
        <v>2.6</v>
      </c>
      <c r="CA9">
        <v>15.2</v>
      </c>
      <c r="CB9">
        <f>CA9-BZ9</f>
        <v>12.6</v>
      </c>
      <c r="CC9">
        <v>10</v>
      </c>
      <c r="CD9" t="s">
        <v>108</v>
      </c>
      <c r="CE9" t="s">
        <v>248</v>
      </c>
      <c r="CF9" t="s">
        <v>99</v>
      </c>
      <c r="CG9" t="s">
        <v>99</v>
      </c>
    </row>
    <row r="10" spans="1:85" x14ac:dyDescent="0.2">
      <c r="A10">
        <v>6</v>
      </c>
      <c r="B10" s="42" t="s">
        <v>21</v>
      </c>
      <c r="C10">
        <v>59</v>
      </c>
      <c r="D10" t="s">
        <v>146</v>
      </c>
      <c r="E10" s="43" t="s">
        <v>147</v>
      </c>
      <c r="F10">
        <v>5</v>
      </c>
      <c r="G10">
        <v>3</v>
      </c>
      <c r="H10">
        <v>1</v>
      </c>
      <c r="I10">
        <v>7</v>
      </c>
      <c r="J10">
        <v>3</v>
      </c>
      <c r="K10">
        <v>0</v>
      </c>
      <c r="L10">
        <v>50.4</v>
      </c>
      <c r="M10">
        <v>18</v>
      </c>
      <c r="N10">
        <v>12</v>
      </c>
      <c r="O10">
        <v>9</v>
      </c>
      <c r="P10">
        <v>70</v>
      </c>
      <c r="Q10" t="s">
        <v>148</v>
      </c>
      <c r="R10" t="s">
        <v>140</v>
      </c>
      <c r="S10" t="s">
        <v>141</v>
      </c>
      <c r="T10">
        <v>210</v>
      </c>
      <c r="U10">
        <v>300</v>
      </c>
      <c r="V10" t="s">
        <v>255</v>
      </c>
      <c r="W10">
        <v>12.9</v>
      </c>
      <c r="X10">
        <v>6.4</v>
      </c>
      <c r="Y10">
        <f t="shared" si="0"/>
        <v>9.65</v>
      </c>
      <c r="Z10">
        <v>18.7</v>
      </c>
      <c r="AA10">
        <v>9.9</v>
      </c>
      <c r="AB10">
        <f t="shared" si="1"/>
        <v>14.3</v>
      </c>
      <c r="AC10">
        <v>18.2</v>
      </c>
      <c r="AD10">
        <v>9.4</v>
      </c>
      <c r="AE10">
        <f t="shared" si="2"/>
        <v>13.8</v>
      </c>
      <c r="AF10">
        <v>19.600000000000001</v>
      </c>
      <c r="AG10">
        <v>9.4</v>
      </c>
      <c r="AH10">
        <f t="shared" si="3"/>
        <v>14.5</v>
      </c>
      <c r="AI10">
        <v>7.9</v>
      </c>
      <c r="AJ10">
        <v>2.5</v>
      </c>
      <c r="AK10">
        <v>3.6</v>
      </c>
      <c r="AL10">
        <v>3.8</v>
      </c>
      <c r="AM10">
        <f t="shared" si="4"/>
        <v>68.35443037974683</v>
      </c>
      <c r="AN10">
        <f t="shared" si="5"/>
        <v>51.898734177215189</v>
      </c>
      <c r="AO10">
        <f t="shared" si="6"/>
        <v>16.455696202531641</v>
      </c>
      <c r="AP10">
        <f t="shared" si="7"/>
        <v>16.455696202531641</v>
      </c>
      <c r="AQ10">
        <v>37.4</v>
      </c>
      <c r="AR10">
        <f t="shared" si="8"/>
        <v>0.21122994652406418</v>
      </c>
      <c r="AS10">
        <f t="shared" si="9"/>
        <v>21.122994652406419</v>
      </c>
      <c r="AT10">
        <f t="shared" si="10"/>
        <v>6.684491978609626E-2</v>
      </c>
      <c r="AU10">
        <f t="shared" si="11"/>
        <v>6.6844919786096257</v>
      </c>
      <c r="AV10">
        <f t="shared" si="12"/>
        <v>9.625668449197862E-2</v>
      </c>
      <c r="AW10">
        <f t="shared" si="13"/>
        <v>0.10160427807486631</v>
      </c>
      <c r="AX10">
        <f t="shared" si="14"/>
        <v>10.160427807486631</v>
      </c>
      <c r="AY10">
        <v>14.3</v>
      </c>
      <c r="AZ10">
        <v>15.4</v>
      </c>
      <c r="BA10">
        <v>13.5</v>
      </c>
      <c r="BB10">
        <v>16</v>
      </c>
      <c r="BC10">
        <v>13.6</v>
      </c>
      <c r="BD10">
        <v>9.4</v>
      </c>
      <c r="BE10">
        <v>13.8</v>
      </c>
      <c r="BF10">
        <v>14.2</v>
      </c>
      <c r="BG10">
        <v>47</v>
      </c>
      <c r="BH10">
        <v>35.200000000000003</v>
      </c>
      <c r="BI10">
        <v>50.1</v>
      </c>
      <c r="BJ10">
        <v>51.5</v>
      </c>
      <c r="BK10">
        <v>-4.0999999999999996</v>
      </c>
      <c r="BL10">
        <v>14.8</v>
      </c>
      <c r="BM10">
        <f t="shared" si="15"/>
        <v>18.899999999999999</v>
      </c>
      <c r="BN10">
        <v>12.3</v>
      </c>
      <c r="BO10">
        <v>13.4</v>
      </c>
      <c r="BP10">
        <f t="shared" si="16"/>
        <v>1.0999999999999996</v>
      </c>
      <c r="BQ10">
        <v>11.7</v>
      </c>
      <c r="BR10">
        <v>11.7</v>
      </c>
      <c r="BS10">
        <f t="shared" si="17"/>
        <v>0</v>
      </c>
      <c r="BT10">
        <v>-3.5</v>
      </c>
      <c r="BU10">
        <v>13.9</v>
      </c>
      <c r="BV10">
        <f t="shared" si="18"/>
        <v>17.399999999999999</v>
      </c>
      <c r="BW10">
        <v>7.5</v>
      </c>
      <c r="BX10">
        <v>14</v>
      </c>
      <c r="BY10">
        <f t="shared" si="19"/>
        <v>6.5</v>
      </c>
      <c r="BZ10">
        <v>5.4</v>
      </c>
      <c r="CA10">
        <v>17.600000000000001</v>
      </c>
      <c r="CB10">
        <f t="shared" si="20"/>
        <v>12.200000000000001</v>
      </c>
      <c r="CC10">
        <v>9</v>
      </c>
      <c r="CD10" t="s">
        <v>108</v>
      </c>
      <c r="CE10" t="s">
        <v>248</v>
      </c>
      <c r="CF10" t="s">
        <v>99</v>
      </c>
      <c r="CG10" t="s">
        <v>99</v>
      </c>
    </row>
    <row r="11" spans="1:85" x14ac:dyDescent="0.2">
      <c r="A11">
        <v>7</v>
      </c>
      <c r="B11" s="42" t="s">
        <v>21</v>
      </c>
      <c r="C11">
        <v>46</v>
      </c>
      <c r="E11" t="s">
        <v>191</v>
      </c>
      <c r="F11">
        <v>5</v>
      </c>
      <c r="G11">
        <v>3</v>
      </c>
      <c r="H11">
        <v>0</v>
      </c>
      <c r="I11">
        <v>4</v>
      </c>
      <c r="J11">
        <v>2</v>
      </c>
      <c r="K11">
        <v>0</v>
      </c>
      <c r="L11">
        <v>50</v>
      </c>
      <c r="M11">
        <v>26</v>
      </c>
      <c r="N11">
        <v>10</v>
      </c>
      <c r="O11">
        <v>10</v>
      </c>
      <c r="P11">
        <v>55</v>
      </c>
      <c r="Q11" t="s">
        <v>192</v>
      </c>
      <c r="R11" t="s">
        <v>140</v>
      </c>
      <c r="S11" t="s">
        <v>141</v>
      </c>
      <c r="T11">
        <v>280</v>
      </c>
      <c r="U11">
        <v>250</v>
      </c>
      <c r="V11" t="s">
        <v>29</v>
      </c>
      <c r="W11">
        <v>3.5</v>
      </c>
      <c r="X11">
        <v>6.2</v>
      </c>
      <c r="Y11">
        <f>(W11+X11)/2</f>
        <v>4.8499999999999996</v>
      </c>
      <c r="Z11">
        <v>13.5</v>
      </c>
      <c r="AA11">
        <v>7.8</v>
      </c>
      <c r="AB11">
        <f>(Z11+AA11)/2</f>
        <v>10.65</v>
      </c>
      <c r="AC11">
        <v>13</v>
      </c>
      <c r="AD11">
        <v>7.1</v>
      </c>
      <c r="AE11">
        <f>(AC11+AD11)/2</f>
        <v>10.050000000000001</v>
      </c>
      <c r="AF11">
        <v>12.1</v>
      </c>
      <c r="AG11">
        <v>6.7</v>
      </c>
      <c r="AH11">
        <f>(AF11+AG11)/2</f>
        <v>9.4</v>
      </c>
      <c r="AI11">
        <v>14.2</v>
      </c>
      <c r="AJ11">
        <v>2.7</v>
      </c>
      <c r="AK11">
        <v>2.7</v>
      </c>
      <c r="AL11">
        <v>2.9</v>
      </c>
      <c r="AM11">
        <f>(AI11-AJ11)/AI11*100</f>
        <v>80.985915492957744</v>
      </c>
      <c r="AN11">
        <f>(AI11-AL11)/AI11*100</f>
        <v>79.577464788732385</v>
      </c>
      <c r="AO11">
        <f>AM11-AN11</f>
        <v>1.4084507042253591</v>
      </c>
      <c r="AP11">
        <f>ABS(AO11)</f>
        <v>1.4084507042253591</v>
      </c>
      <c r="AQ11">
        <v>31.3</v>
      </c>
      <c r="AR11">
        <f>AI11/AQ11</f>
        <v>0.45367412140575075</v>
      </c>
      <c r="AS11">
        <f>AR11*100</f>
        <v>45.367412140575077</v>
      </c>
      <c r="AT11">
        <f>AJ11/AQ11</f>
        <v>8.6261980830670937E-2</v>
      </c>
      <c r="AU11">
        <f>AT11*100</f>
        <v>8.6261980830670932</v>
      </c>
      <c r="AV11">
        <f>AK11/AQ11</f>
        <v>8.6261980830670937E-2</v>
      </c>
      <c r="AW11">
        <f>AL11/AQ11</f>
        <v>9.2651757188498399E-2</v>
      </c>
      <c r="AX11">
        <f>AW11*100</f>
        <v>9.2651757188498394</v>
      </c>
      <c r="AY11">
        <v>-2.2999999999999998</v>
      </c>
      <c r="AZ11">
        <v>10.8</v>
      </c>
      <c r="BA11">
        <v>9.9</v>
      </c>
      <c r="BB11">
        <v>9.6</v>
      </c>
      <c r="BC11">
        <v>17.2</v>
      </c>
      <c r="BD11">
        <v>8.6</v>
      </c>
      <c r="BE11">
        <v>10.7</v>
      </c>
      <c r="BF11">
        <v>11.3</v>
      </c>
      <c r="BG11">
        <v>53.5</v>
      </c>
      <c r="BH11">
        <v>31.8</v>
      </c>
      <c r="BI11">
        <v>50.8</v>
      </c>
      <c r="BJ11">
        <v>52.2</v>
      </c>
      <c r="BK11" s="45">
        <v>6.9</v>
      </c>
      <c r="BL11" s="45">
        <v>16.3</v>
      </c>
      <c r="BM11">
        <f>BL11-BK11</f>
        <v>9.4</v>
      </c>
      <c r="BN11">
        <v>10.6</v>
      </c>
      <c r="BO11">
        <v>10.7</v>
      </c>
      <c r="BP11">
        <f>BO11-BN11</f>
        <v>9.9999999999999645E-2</v>
      </c>
      <c r="BQ11">
        <v>9.6</v>
      </c>
      <c r="BR11">
        <v>9.6999999999999993</v>
      </c>
      <c r="BS11">
        <f>BR11-BQ11</f>
        <v>9.9999999999999645E-2</v>
      </c>
      <c r="BT11">
        <v>3.7</v>
      </c>
      <c r="BU11">
        <v>14.6</v>
      </c>
      <c r="BV11">
        <f>BU11-BT11</f>
        <v>10.899999999999999</v>
      </c>
      <c r="BW11">
        <v>5.2</v>
      </c>
      <c r="BX11">
        <v>12.9</v>
      </c>
      <c r="BY11">
        <f>BX11-BW11</f>
        <v>7.7</v>
      </c>
      <c r="BZ11">
        <v>6.6</v>
      </c>
      <c r="CA11">
        <v>11.2</v>
      </c>
      <c r="CB11">
        <f>CA11-BZ11</f>
        <v>4.5999999999999996</v>
      </c>
      <c r="CC11">
        <v>9</v>
      </c>
      <c r="CD11" t="s">
        <v>249</v>
      </c>
      <c r="CE11" t="s">
        <v>248</v>
      </c>
      <c r="CF11" t="s">
        <v>99</v>
      </c>
      <c r="CG11" t="s">
        <v>99</v>
      </c>
    </row>
    <row r="12" spans="1:85" x14ac:dyDescent="0.2">
      <c r="A12">
        <v>8</v>
      </c>
      <c r="B12" s="42" t="s">
        <v>31</v>
      </c>
      <c r="C12">
        <v>41</v>
      </c>
      <c r="E12" t="s">
        <v>193</v>
      </c>
      <c r="F12">
        <v>5</v>
      </c>
      <c r="G12">
        <v>3</v>
      </c>
      <c r="H12">
        <v>1</v>
      </c>
      <c r="I12">
        <v>0</v>
      </c>
      <c r="J12">
        <v>0</v>
      </c>
      <c r="K12">
        <v>0</v>
      </c>
      <c r="L12">
        <v>56</v>
      </c>
      <c r="M12">
        <v>30</v>
      </c>
      <c r="N12">
        <v>5</v>
      </c>
      <c r="O12">
        <v>9</v>
      </c>
      <c r="P12">
        <v>50</v>
      </c>
      <c r="Q12" t="s">
        <v>194</v>
      </c>
      <c r="R12" t="s">
        <v>140</v>
      </c>
      <c r="S12" t="s">
        <v>141</v>
      </c>
      <c r="T12">
        <v>260</v>
      </c>
      <c r="U12">
        <v>200</v>
      </c>
      <c r="V12" t="s">
        <v>29</v>
      </c>
      <c r="W12">
        <v>5.3</v>
      </c>
      <c r="X12">
        <v>2.1</v>
      </c>
      <c r="Y12">
        <f>(W12+X12)/2</f>
        <v>3.7</v>
      </c>
      <c r="Z12">
        <v>17.600000000000001</v>
      </c>
      <c r="AA12">
        <v>8.5</v>
      </c>
      <c r="AB12">
        <f>(Z12+AA12)/2</f>
        <v>13.05</v>
      </c>
      <c r="AC12">
        <v>17.3</v>
      </c>
      <c r="AD12">
        <v>8.1999999999999993</v>
      </c>
      <c r="AE12">
        <f>(AC12+AD12)/2</f>
        <v>12.75</v>
      </c>
      <c r="AF12">
        <v>17.3</v>
      </c>
      <c r="AG12">
        <v>8</v>
      </c>
      <c r="AH12">
        <f>(AF12+AG12)/2</f>
        <v>12.65</v>
      </c>
      <c r="AI12">
        <v>14.7</v>
      </c>
      <c r="AJ12">
        <v>3.5</v>
      </c>
      <c r="AK12">
        <v>3.7</v>
      </c>
      <c r="AL12">
        <v>3.7</v>
      </c>
      <c r="AM12">
        <f>(AI12-AJ12)/AI12*100</f>
        <v>76.19047619047619</v>
      </c>
      <c r="AN12">
        <f>(AI12-AL12)/AI12*100</f>
        <v>74.829931972789126</v>
      </c>
      <c r="AO12">
        <f>AM12-AN12</f>
        <v>1.3605442176870639</v>
      </c>
      <c r="AP12">
        <f>ABS(AO12)</f>
        <v>1.3605442176870639</v>
      </c>
      <c r="AQ12">
        <v>39.799999999999997</v>
      </c>
      <c r="AR12">
        <f>AI12/AQ12</f>
        <v>0.3693467336683417</v>
      </c>
      <c r="AS12">
        <f>AR12*100</f>
        <v>36.934673366834168</v>
      </c>
      <c r="AT12">
        <f>AJ12/AQ12</f>
        <v>8.7939698492462318E-2</v>
      </c>
      <c r="AU12">
        <f>AT12*100</f>
        <v>8.7939698492462313</v>
      </c>
      <c r="AV12">
        <f>AK12/AQ12</f>
        <v>9.2964824120603029E-2</v>
      </c>
      <c r="AW12">
        <f>AL12/AQ12</f>
        <v>9.2964824120603029E-2</v>
      </c>
      <c r="AX12">
        <f>AW12*100</f>
        <v>9.2964824120603033</v>
      </c>
      <c r="AY12">
        <v>5.8</v>
      </c>
      <c r="AZ12">
        <v>12.3</v>
      </c>
      <c r="BA12">
        <v>12</v>
      </c>
      <c r="BB12">
        <v>12</v>
      </c>
      <c r="BC12">
        <v>6.9</v>
      </c>
      <c r="BD12">
        <v>10.3</v>
      </c>
      <c r="BE12">
        <v>13.2</v>
      </c>
      <c r="BF12">
        <v>14.6</v>
      </c>
      <c r="BG12">
        <v>35.9</v>
      </c>
      <c r="BH12">
        <v>42.6</v>
      </c>
      <c r="BI12">
        <v>48.9</v>
      </c>
      <c r="BJ12">
        <v>47.5</v>
      </c>
      <c r="BK12">
        <v>1.5</v>
      </c>
      <c r="BL12">
        <v>2.7</v>
      </c>
      <c r="BM12">
        <f>BL12-BK12</f>
        <v>1.2000000000000002</v>
      </c>
      <c r="BN12">
        <v>9.9</v>
      </c>
      <c r="BO12">
        <v>10</v>
      </c>
      <c r="BP12">
        <f>BO12-BN12</f>
        <v>9.9999999999999645E-2</v>
      </c>
      <c r="BQ12">
        <v>9.6</v>
      </c>
      <c r="BR12">
        <v>9.6</v>
      </c>
      <c r="BS12">
        <f>BR12-BQ12</f>
        <v>0</v>
      </c>
      <c r="BT12">
        <v>6.3</v>
      </c>
      <c r="BU12">
        <v>10.199999999999999</v>
      </c>
      <c r="BV12">
        <f>BU12-BT12</f>
        <v>3.8999999999999995</v>
      </c>
      <c r="BW12">
        <v>3.2</v>
      </c>
      <c r="BX12">
        <v>13.7</v>
      </c>
      <c r="BY12">
        <f>BX12-BW12</f>
        <v>10.5</v>
      </c>
      <c r="BZ12">
        <v>3.5</v>
      </c>
      <c r="CA12">
        <v>14.2</v>
      </c>
      <c r="CB12">
        <f>CA12-BZ12</f>
        <v>10.7</v>
      </c>
      <c r="CC12">
        <v>6</v>
      </c>
      <c r="CD12" t="s">
        <v>249</v>
      </c>
      <c r="CE12" t="s">
        <v>248</v>
      </c>
      <c r="CF12" t="s">
        <v>107</v>
      </c>
      <c r="CG12" t="s">
        <v>100</v>
      </c>
    </row>
    <row r="13" spans="1:85" x14ac:dyDescent="0.2">
      <c r="A13">
        <v>9</v>
      </c>
      <c r="B13" s="42" t="s">
        <v>21</v>
      </c>
      <c r="C13">
        <v>51</v>
      </c>
      <c r="E13" t="s">
        <v>170</v>
      </c>
      <c r="F13">
        <v>7</v>
      </c>
      <c r="G13">
        <v>3</v>
      </c>
      <c r="H13">
        <v>1</v>
      </c>
      <c r="I13">
        <v>0</v>
      </c>
      <c r="J13">
        <v>0</v>
      </c>
      <c r="K13">
        <v>0</v>
      </c>
      <c r="L13">
        <v>50</v>
      </c>
      <c r="M13">
        <v>20</v>
      </c>
      <c r="N13">
        <v>10</v>
      </c>
      <c r="O13">
        <v>9</v>
      </c>
      <c r="P13">
        <v>48</v>
      </c>
      <c r="Q13" t="s">
        <v>247</v>
      </c>
      <c r="R13" t="s">
        <v>140</v>
      </c>
      <c r="S13" t="s">
        <v>141</v>
      </c>
      <c r="T13">
        <v>280</v>
      </c>
      <c r="U13">
        <v>300</v>
      </c>
      <c r="V13" t="s">
        <v>29</v>
      </c>
      <c r="W13">
        <v>13.3</v>
      </c>
      <c r="X13">
        <v>7.8</v>
      </c>
      <c r="Y13">
        <f>(W13+X13)/2</f>
        <v>10.55</v>
      </c>
      <c r="Z13">
        <v>16.7</v>
      </c>
      <c r="AA13">
        <v>10.1</v>
      </c>
      <c r="AB13">
        <f>(Z13+AA13)/2</f>
        <v>13.399999999999999</v>
      </c>
      <c r="AC13">
        <v>16.3</v>
      </c>
      <c r="AD13">
        <v>9.5</v>
      </c>
      <c r="AE13">
        <f>(AC13+AD13)/2</f>
        <v>12.9</v>
      </c>
      <c r="AF13">
        <v>16.100000000000001</v>
      </c>
      <c r="AG13">
        <v>9.3000000000000007</v>
      </c>
      <c r="AH13">
        <f>(AF13+AG13)/2</f>
        <v>12.700000000000001</v>
      </c>
      <c r="AI13">
        <v>15.6</v>
      </c>
      <c r="AJ13">
        <v>0</v>
      </c>
      <c r="AK13">
        <v>0</v>
      </c>
      <c r="AL13">
        <v>0</v>
      </c>
      <c r="AM13">
        <f>(AI13-AJ13)/AI13*100</f>
        <v>100</v>
      </c>
      <c r="AN13">
        <f>(AI13-AL13)/AI13*100</f>
        <v>100</v>
      </c>
      <c r="AO13">
        <f>AM13-AN13</f>
        <v>0</v>
      </c>
      <c r="AP13">
        <f>ABS(AO13)</f>
        <v>0</v>
      </c>
      <c r="AQ13">
        <v>39.799999999999997</v>
      </c>
      <c r="AR13">
        <f>AI13/AQ13</f>
        <v>0.39195979899497491</v>
      </c>
      <c r="AS13">
        <f>AR13*100</f>
        <v>39.195979899497488</v>
      </c>
      <c r="AT13">
        <f>AJ13/AQ13</f>
        <v>0</v>
      </c>
      <c r="AU13">
        <f>AT13*100</f>
        <v>0</v>
      </c>
      <c r="AV13">
        <f>AK13/AQ13</f>
        <v>0</v>
      </c>
      <c r="AW13">
        <f>AL13/AQ13</f>
        <v>0</v>
      </c>
      <c r="AX13">
        <f>AW13*100</f>
        <v>0</v>
      </c>
      <c r="AY13">
        <v>1.5</v>
      </c>
      <c r="AZ13">
        <v>10.6</v>
      </c>
      <c r="BA13">
        <v>10.1</v>
      </c>
      <c r="BB13">
        <v>9.5</v>
      </c>
      <c r="BC13">
        <v>8.8000000000000007</v>
      </c>
      <c r="BD13">
        <v>5.0999999999999996</v>
      </c>
      <c r="BE13">
        <v>12.6</v>
      </c>
      <c r="BF13">
        <v>14.3</v>
      </c>
      <c r="BG13">
        <v>61.9</v>
      </c>
      <c r="BH13">
        <v>49.1</v>
      </c>
      <c r="BI13">
        <v>57.4</v>
      </c>
      <c r="BJ13">
        <v>62.7</v>
      </c>
      <c r="BK13">
        <v>1</v>
      </c>
      <c r="BL13">
        <v>6.5</v>
      </c>
      <c r="BM13">
        <f>BL13-BK13</f>
        <v>5.5</v>
      </c>
      <c r="BN13">
        <v>10.1</v>
      </c>
      <c r="BO13">
        <v>10.1</v>
      </c>
      <c r="BP13">
        <f>BO13-BN13</f>
        <v>0</v>
      </c>
      <c r="BQ13">
        <v>9.5</v>
      </c>
      <c r="BR13">
        <v>9.5</v>
      </c>
      <c r="BS13">
        <f>BR13-BQ13</f>
        <v>0</v>
      </c>
      <c r="BT13">
        <v>4.9000000000000004</v>
      </c>
      <c r="BU13">
        <v>8.8000000000000007</v>
      </c>
      <c r="BV13">
        <f>BU13-BT13</f>
        <v>3.9000000000000004</v>
      </c>
      <c r="BW13">
        <v>3.6</v>
      </c>
      <c r="BX13">
        <v>16.3</v>
      </c>
      <c r="BY13">
        <f>BX13-BW13</f>
        <v>12.700000000000001</v>
      </c>
      <c r="BZ13">
        <v>4.2</v>
      </c>
      <c r="CA13">
        <v>15.7</v>
      </c>
      <c r="CB13">
        <f>CA13-BZ13</f>
        <v>11.5</v>
      </c>
      <c r="CC13">
        <v>12</v>
      </c>
      <c r="CD13" t="s">
        <v>108</v>
      </c>
      <c r="CE13" t="s">
        <v>248</v>
      </c>
      <c r="CF13" t="s">
        <v>99</v>
      </c>
      <c r="CG13" t="s">
        <v>99</v>
      </c>
    </row>
    <row r="14" spans="1:85" x14ac:dyDescent="0.2">
      <c r="A14">
        <v>10</v>
      </c>
      <c r="B14" s="42" t="s">
        <v>21</v>
      </c>
      <c r="C14">
        <v>73</v>
      </c>
      <c r="E14" t="s">
        <v>191</v>
      </c>
      <c r="F14">
        <v>4</v>
      </c>
      <c r="G14">
        <v>3</v>
      </c>
      <c r="H14">
        <v>2</v>
      </c>
      <c r="I14">
        <v>6</v>
      </c>
      <c r="J14">
        <v>2</v>
      </c>
      <c r="K14">
        <v>0</v>
      </c>
      <c r="L14">
        <v>60</v>
      </c>
      <c r="M14">
        <v>20</v>
      </c>
      <c r="N14">
        <v>16</v>
      </c>
      <c r="O14">
        <v>9</v>
      </c>
      <c r="P14">
        <v>49</v>
      </c>
      <c r="Q14" t="s">
        <v>195</v>
      </c>
      <c r="R14" t="s">
        <v>140</v>
      </c>
      <c r="S14" t="s">
        <v>141</v>
      </c>
      <c r="T14">
        <v>210</v>
      </c>
      <c r="U14">
        <v>200</v>
      </c>
      <c r="V14" t="s">
        <v>29</v>
      </c>
      <c r="W14">
        <v>12.1</v>
      </c>
      <c r="X14">
        <v>5.3</v>
      </c>
      <c r="Y14">
        <f>(W14+X14)/2</f>
        <v>8.6999999999999993</v>
      </c>
      <c r="Z14">
        <v>17.100000000000001</v>
      </c>
      <c r="AA14">
        <v>7.8</v>
      </c>
      <c r="AB14">
        <f>(Z14+AA14)/2</f>
        <v>12.450000000000001</v>
      </c>
      <c r="AC14">
        <v>16.8</v>
      </c>
      <c r="AD14">
        <v>7.8</v>
      </c>
      <c r="AE14">
        <f>(AC14+AD14)/2</f>
        <v>12.3</v>
      </c>
      <c r="AF14">
        <v>16.5</v>
      </c>
      <c r="AG14">
        <v>7.6</v>
      </c>
      <c r="AH14">
        <f>(AF14+AG14)/2</f>
        <v>12.05</v>
      </c>
      <c r="AI14">
        <v>8.5</v>
      </c>
      <c r="AJ14">
        <v>4.4000000000000004</v>
      </c>
      <c r="AK14">
        <v>4.5</v>
      </c>
      <c r="AL14">
        <v>4.5</v>
      </c>
      <c r="AM14">
        <f>(AI14-AJ14)/AI14*100</f>
        <v>48.235294117647051</v>
      </c>
      <c r="AN14">
        <f>(AI14-AL14)/AI14*100</f>
        <v>47.058823529411761</v>
      </c>
      <c r="AO14">
        <f>AM14-AN14</f>
        <v>1.1764705882352899</v>
      </c>
      <c r="AP14">
        <f>ABS(AO14)</f>
        <v>1.1764705882352899</v>
      </c>
      <c r="AQ14">
        <v>30.8</v>
      </c>
      <c r="AR14">
        <f>AI14/AQ14</f>
        <v>0.27597402597402598</v>
      </c>
      <c r="AS14">
        <f>AR14*100</f>
        <v>27.597402597402599</v>
      </c>
      <c r="AT14">
        <f>AJ14/AQ14</f>
        <v>0.14285714285714288</v>
      </c>
      <c r="AU14">
        <f>AT14*100</f>
        <v>14.285714285714288</v>
      </c>
      <c r="AV14">
        <f>AK14/AQ14</f>
        <v>0.1461038961038961</v>
      </c>
      <c r="AW14">
        <f>AL14/AQ14</f>
        <v>0.1461038961038961</v>
      </c>
      <c r="AX14">
        <f>AW14*100</f>
        <v>14.61038961038961</v>
      </c>
      <c r="AY14">
        <v>6.6</v>
      </c>
      <c r="AZ14">
        <v>9.1</v>
      </c>
      <c r="BA14">
        <v>9.5</v>
      </c>
      <c r="BB14">
        <v>9.5</v>
      </c>
      <c r="BC14">
        <v>15.7</v>
      </c>
      <c r="BD14">
        <v>14.9</v>
      </c>
      <c r="BE14">
        <v>17</v>
      </c>
      <c r="BF14">
        <v>15.5</v>
      </c>
      <c r="BG14">
        <v>52.2</v>
      </c>
      <c r="BH14">
        <v>52.6</v>
      </c>
      <c r="BI14">
        <v>65.900000000000006</v>
      </c>
      <c r="BJ14">
        <v>63.7</v>
      </c>
      <c r="BK14">
        <v>0.4</v>
      </c>
      <c r="BL14">
        <v>9.8000000000000007</v>
      </c>
      <c r="BM14">
        <f>BL14-BK14</f>
        <v>9.4</v>
      </c>
      <c r="BN14">
        <v>9.5</v>
      </c>
      <c r="BO14">
        <v>9.5</v>
      </c>
      <c r="BP14">
        <f>BO14-BN14</f>
        <v>0</v>
      </c>
      <c r="BQ14">
        <v>9.5</v>
      </c>
      <c r="BR14">
        <v>9.5</v>
      </c>
      <c r="BS14">
        <f>BR14-BQ14</f>
        <v>0</v>
      </c>
      <c r="BT14">
        <v>5.8</v>
      </c>
      <c r="BU14">
        <v>16</v>
      </c>
      <c r="BV14">
        <f>BU14-BT14</f>
        <v>10.199999999999999</v>
      </c>
      <c r="BW14">
        <v>6.5</v>
      </c>
      <c r="BX14">
        <v>18.2</v>
      </c>
      <c r="BY14">
        <f>BX14-BW14</f>
        <v>11.7</v>
      </c>
      <c r="BZ14">
        <v>7.3</v>
      </c>
      <c r="CA14">
        <v>19.600000000000001</v>
      </c>
      <c r="CB14">
        <f>CA14-BZ14</f>
        <v>12.3</v>
      </c>
      <c r="CC14">
        <v>9</v>
      </c>
      <c r="CD14" t="s">
        <v>249</v>
      </c>
      <c r="CE14" t="s">
        <v>248</v>
      </c>
      <c r="CF14" t="s">
        <v>99</v>
      </c>
      <c r="CG14" t="s">
        <v>99</v>
      </c>
    </row>
    <row r="15" spans="1:85" x14ac:dyDescent="0.2">
      <c r="A15">
        <v>11</v>
      </c>
      <c r="B15" s="42" t="s">
        <v>31</v>
      </c>
      <c r="C15">
        <v>50</v>
      </c>
      <c r="E15" t="s">
        <v>154</v>
      </c>
      <c r="F15">
        <v>5</v>
      </c>
      <c r="G15">
        <v>3</v>
      </c>
      <c r="H15">
        <v>1</v>
      </c>
      <c r="I15">
        <v>6</v>
      </c>
      <c r="J15">
        <v>2</v>
      </c>
      <c r="K15">
        <v>0</v>
      </c>
      <c r="L15">
        <v>60</v>
      </c>
      <c r="M15">
        <v>30</v>
      </c>
      <c r="N15">
        <v>10</v>
      </c>
      <c r="O15">
        <v>9</v>
      </c>
      <c r="P15">
        <v>65</v>
      </c>
      <c r="Q15" t="s">
        <v>250</v>
      </c>
      <c r="R15" t="s">
        <v>140</v>
      </c>
      <c r="S15" t="s">
        <v>141</v>
      </c>
      <c r="T15">
        <v>324</v>
      </c>
      <c r="U15">
        <v>300</v>
      </c>
      <c r="V15" t="s">
        <v>29</v>
      </c>
      <c r="W15">
        <v>7.8</v>
      </c>
      <c r="X15">
        <v>4.3</v>
      </c>
      <c r="Y15">
        <f>(W15+X15)/2</f>
        <v>6.05</v>
      </c>
      <c r="Z15">
        <v>16.8</v>
      </c>
      <c r="AA15">
        <v>10.3</v>
      </c>
      <c r="AB15">
        <f>(Z15+AA15)/2</f>
        <v>13.55</v>
      </c>
      <c r="AC15">
        <v>16.5</v>
      </c>
      <c r="AD15">
        <v>10</v>
      </c>
      <c r="AE15">
        <f>(AC15+AD15)/2</f>
        <v>13.25</v>
      </c>
      <c r="AF15">
        <v>16.2</v>
      </c>
      <c r="AG15">
        <v>9.6999999999999993</v>
      </c>
      <c r="AH15">
        <f>(AF15+AG15)/2</f>
        <v>12.95</v>
      </c>
      <c r="AI15">
        <v>12.5</v>
      </c>
      <c r="AJ15">
        <v>0</v>
      </c>
      <c r="AK15">
        <v>0</v>
      </c>
      <c r="AL15">
        <v>0</v>
      </c>
      <c r="AM15">
        <f>(AI15-AJ15)/AI15*100</f>
        <v>100</v>
      </c>
      <c r="AN15">
        <f>(AI15-AL15)/AI15*100</f>
        <v>100</v>
      </c>
      <c r="AO15">
        <f>AM15-AN15</f>
        <v>0</v>
      </c>
      <c r="AP15">
        <f>ABS(AO15)</f>
        <v>0</v>
      </c>
      <c r="AQ15">
        <v>38.700000000000003</v>
      </c>
      <c r="AR15">
        <f>AI15/AQ15</f>
        <v>0.32299741602067183</v>
      </c>
      <c r="AS15">
        <f>AR15*100</f>
        <v>32.299741602067186</v>
      </c>
      <c r="AT15">
        <f>AJ15/AQ15</f>
        <v>0</v>
      </c>
      <c r="AU15">
        <f>AT15*100</f>
        <v>0</v>
      </c>
      <c r="AV15">
        <f>AK15/AQ15</f>
        <v>0</v>
      </c>
      <c r="AW15">
        <f>AL15/AQ15</f>
        <v>0</v>
      </c>
      <c r="AX15">
        <f>AW15*100</f>
        <v>0</v>
      </c>
      <c r="AY15">
        <v>4.2</v>
      </c>
      <c r="AZ15">
        <v>15.4</v>
      </c>
      <c r="BA15">
        <v>15.3</v>
      </c>
      <c r="BB15">
        <v>15</v>
      </c>
      <c r="BC15">
        <v>14</v>
      </c>
      <c r="BD15">
        <v>13.6</v>
      </c>
      <c r="BE15">
        <v>16.5</v>
      </c>
      <c r="BF15">
        <v>13.5</v>
      </c>
      <c r="BG15">
        <v>48.8</v>
      </c>
      <c r="BH15">
        <v>46.8</v>
      </c>
      <c r="BI15">
        <v>53.1</v>
      </c>
      <c r="BJ15">
        <v>55.2</v>
      </c>
      <c r="BK15">
        <v>3.9</v>
      </c>
      <c r="BL15">
        <v>4.8</v>
      </c>
      <c r="BM15">
        <f>BL15-BK15</f>
        <v>0.89999999999999991</v>
      </c>
      <c r="BN15">
        <v>15.1</v>
      </c>
      <c r="BO15">
        <v>15.3</v>
      </c>
      <c r="BP15">
        <f>BO15-BN15</f>
        <v>0.20000000000000107</v>
      </c>
      <c r="BQ15">
        <v>15</v>
      </c>
      <c r="BR15">
        <v>15</v>
      </c>
      <c r="BS15">
        <f>BR15-BQ15</f>
        <v>0</v>
      </c>
      <c r="BT15">
        <v>6.3</v>
      </c>
      <c r="BU15">
        <v>12.8</v>
      </c>
      <c r="BV15">
        <f>BU15-BT15</f>
        <v>6.5000000000000009</v>
      </c>
      <c r="BW15">
        <v>7.6</v>
      </c>
      <c r="BX15">
        <v>18</v>
      </c>
      <c r="BY15">
        <f>BX15-BW15</f>
        <v>10.4</v>
      </c>
      <c r="BZ15">
        <v>7</v>
      </c>
      <c r="CA15">
        <v>16.5</v>
      </c>
      <c r="CB15">
        <f>CA15-BZ15</f>
        <v>9.5</v>
      </c>
      <c r="CC15">
        <v>6</v>
      </c>
      <c r="CD15" t="s">
        <v>249</v>
      </c>
      <c r="CE15" t="s">
        <v>248</v>
      </c>
      <c r="CF15" t="s">
        <v>99</v>
      </c>
      <c r="CG15" t="s">
        <v>99</v>
      </c>
    </row>
    <row r="16" spans="1:85" x14ac:dyDescent="0.2">
      <c r="A16">
        <v>12</v>
      </c>
      <c r="B16" s="42" t="s">
        <v>21</v>
      </c>
      <c r="C16">
        <v>45</v>
      </c>
      <c r="D16" t="s">
        <v>150</v>
      </c>
      <c r="E16" s="43" t="s">
        <v>151</v>
      </c>
      <c r="F16">
        <v>6</v>
      </c>
      <c r="G16">
        <v>4</v>
      </c>
      <c r="H16">
        <v>0</v>
      </c>
      <c r="I16">
        <v>2</v>
      </c>
      <c r="J16">
        <v>3</v>
      </c>
      <c r="K16">
        <v>0</v>
      </c>
      <c r="L16">
        <v>56</v>
      </c>
      <c r="M16">
        <v>30</v>
      </c>
      <c r="N16">
        <v>14</v>
      </c>
      <c r="O16">
        <v>9</v>
      </c>
      <c r="P16">
        <v>56</v>
      </c>
      <c r="Q16" t="s">
        <v>152</v>
      </c>
      <c r="R16" t="s">
        <v>153</v>
      </c>
      <c r="S16" t="s">
        <v>141</v>
      </c>
      <c r="T16">
        <v>180</v>
      </c>
      <c r="U16">
        <v>310</v>
      </c>
      <c r="V16" t="s">
        <v>29</v>
      </c>
      <c r="W16">
        <v>16.2</v>
      </c>
      <c r="X16">
        <v>12.3</v>
      </c>
      <c r="Y16">
        <f t="shared" si="0"/>
        <v>14.25</v>
      </c>
      <c r="Z16">
        <v>15.5</v>
      </c>
      <c r="AA16">
        <v>12.5</v>
      </c>
      <c r="AB16">
        <f t="shared" si="1"/>
        <v>14</v>
      </c>
      <c r="AC16">
        <v>14.6</v>
      </c>
      <c r="AD16">
        <v>11.2</v>
      </c>
      <c r="AE16">
        <f t="shared" si="2"/>
        <v>12.899999999999999</v>
      </c>
      <c r="AF16">
        <v>14.2</v>
      </c>
      <c r="AG16">
        <v>10.5</v>
      </c>
      <c r="AH16">
        <f t="shared" si="3"/>
        <v>12.35</v>
      </c>
      <c r="AI16">
        <v>15.7</v>
      </c>
      <c r="AJ16">
        <v>0</v>
      </c>
      <c r="AK16">
        <v>0</v>
      </c>
      <c r="AL16">
        <v>0</v>
      </c>
      <c r="AM16">
        <f t="shared" si="4"/>
        <v>100</v>
      </c>
      <c r="AN16">
        <f t="shared" si="5"/>
        <v>100</v>
      </c>
      <c r="AO16">
        <f t="shared" si="6"/>
        <v>0</v>
      </c>
      <c r="AP16">
        <f t="shared" si="7"/>
        <v>0</v>
      </c>
      <c r="AQ16">
        <v>45.7</v>
      </c>
      <c r="AR16">
        <f t="shared" si="8"/>
        <v>0.34354485776805249</v>
      </c>
      <c r="AS16">
        <f t="shared" si="9"/>
        <v>34.354485776805248</v>
      </c>
      <c r="AT16">
        <f t="shared" si="10"/>
        <v>0</v>
      </c>
      <c r="AU16">
        <f t="shared" si="11"/>
        <v>0</v>
      </c>
      <c r="AV16">
        <f t="shared" si="12"/>
        <v>0</v>
      </c>
      <c r="AW16">
        <f t="shared" si="13"/>
        <v>0</v>
      </c>
      <c r="AX16">
        <f t="shared" si="14"/>
        <v>0</v>
      </c>
      <c r="AY16">
        <v>7</v>
      </c>
      <c r="AZ16">
        <v>8.8000000000000007</v>
      </c>
      <c r="BA16">
        <v>6.5</v>
      </c>
      <c r="BB16">
        <v>6.1</v>
      </c>
      <c r="BC16">
        <v>8.1</v>
      </c>
      <c r="BD16">
        <v>8.3000000000000007</v>
      </c>
      <c r="BE16">
        <v>12</v>
      </c>
      <c r="BF16">
        <v>13.6</v>
      </c>
      <c r="BG16">
        <v>47.3</v>
      </c>
      <c r="BH16">
        <v>40.4</v>
      </c>
      <c r="BI16">
        <v>46.2</v>
      </c>
      <c r="BJ16">
        <v>56.4</v>
      </c>
      <c r="BK16">
        <v>-2.2000000000000002</v>
      </c>
      <c r="BL16">
        <v>8.9</v>
      </c>
      <c r="BM16">
        <f t="shared" si="15"/>
        <v>11.100000000000001</v>
      </c>
      <c r="BN16">
        <v>6.5</v>
      </c>
      <c r="BO16">
        <v>6.6</v>
      </c>
      <c r="BP16">
        <f t="shared" si="16"/>
        <v>9.9999999999999645E-2</v>
      </c>
      <c r="BQ16">
        <v>6.1</v>
      </c>
      <c r="BR16">
        <v>6.1</v>
      </c>
      <c r="BS16">
        <f t="shared" si="17"/>
        <v>0</v>
      </c>
      <c r="BT16">
        <v>5.3</v>
      </c>
      <c r="BU16">
        <v>14.8</v>
      </c>
      <c r="BV16">
        <f t="shared" si="18"/>
        <v>9.5</v>
      </c>
      <c r="BW16">
        <v>4.0999999999999996</v>
      </c>
      <c r="BX16">
        <v>10.5</v>
      </c>
      <c r="BY16">
        <f t="shared" si="19"/>
        <v>6.4</v>
      </c>
      <c r="BZ16">
        <v>3.7</v>
      </c>
      <c r="CA16">
        <v>12.5</v>
      </c>
      <c r="CB16">
        <f t="shared" si="20"/>
        <v>8.8000000000000007</v>
      </c>
      <c r="CC16">
        <v>12</v>
      </c>
      <c r="CD16" t="s">
        <v>108</v>
      </c>
      <c r="CE16" t="s">
        <v>248</v>
      </c>
      <c r="CF16" t="s">
        <v>100</v>
      </c>
      <c r="CG16" t="s">
        <v>99</v>
      </c>
    </row>
    <row r="17" spans="1:85" x14ac:dyDescent="0.2">
      <c r="A17">
        <v>13</v>
      </c>
      <c r="B17" s="42" t="s">
        <v>31</v>
      </c>
      <c r="C17">
        <v>54</v>
      </c>
      <c r="D17" t="s">
        <v>155</v>
      </c>
      <c r="E17" t="s">
        <v>154</v>
      </c>
      <c r="F17">
        <v>5</v>
      </c>
      <c r="G17">
        <v>3</v>
      </c>
      <c r="H17">
        <v>1</v>
      </c>
      <c r="I17">
        <v>0</v>
      </c>
      <c r="J17">
        <v>0</v>
      </c>
      <c r="K17">
        <v>0</v>
      </c>
      <c r="L17">
        <v>48</v>
      </c>
      <c r="M17">
        <v>20</v>
      </c>
      <c r="N17">
        <v>6</v>
      </c>
      <c r="O17">
        <v>10</v>
      </c>
      <c r="P17">
        <v>66</v>
      </c>
      <c r="Q17" t="s">
        <v>156</v>
      </c>
      <c r="R17" t="s">
        <v>140</v>
      </c>
      <c r="S17" t="s">
        <v>141</v>
      </c>
      <c r="T17">
        <v>220</v>
      </c>
      <c r="U17">
        <v>300</v>
      </c>
      <c r="V17" t="s">
        <v>29</v>
      </c>
      <c r="W17">
        <v>15.7</v>
      </c>
      <c r="X17">
        <v>7.2</v>
      </c>
      <c r="Y17">
        <f t="shared" si="0"/>
        <v>11.45</v>
      </c>
      <c r="Z17">
        <v>19.3</v>
      </c>
      <c r="AA17">
        <v>9.5</v>
      </c>
      <c r="AB17">
        <f t="shared" si="1"/>
        <v>14.4</v>
      </c>
      <c r="AC17">
        <v>19.100000000000001</v>
      </c>
      <c r="AD17">
        <v>9.1999999999999993</v>
      </c>
      <c r="AE17">
        <f t="shared" si="2"/>
        <v>14.15</v>
      </c>
      <c r="AF17">
        <v>18.8</v>
      </c>
      <c r="AG17">
        <v>9.1</v>
      </c>
      <c r="AH17">
        <f t="shared" si="3"/>
        <v>13.95</v>
      </c>
      <c r="AI17">
        <v>11.2</v>
      </c>
      <c r="AJ17">
        <v>2</v>
      </c>
      <c r="AK17">
        <v>2.2999999999999998</v>
      </c>
      <c r="AL17">
        <v>2.2999999999999998</v>
      </c>
      <c r="AM17">
        <f t="shared" si="4"/>
        <v>82.142857142857139</v>
      </c>
      <c r="AN17">
        <f t="shared" si="5"/>
        <v>79.464285714285708</v>
      </c>
      <c r="AO17">
        <f t="shared" si="6"/>
        <v>2.6785714285714306</v>
      </c>
      <c r="AP17">
        <f t="shared" si="7"/>
        <v>2.6785714285714306</v>
      </c>
      <c r="AQ17">
        <v>42.2</v>
      </c>
      <c r="AR17">
        <f t="shared" si="8"/>
        <v>0.2654028436018957</v>
      </c>
      <c r="AS17">
        <f t="shared" si="9"/>
        <v>26.54028436018957</v>
      </c>
      <c r="AT17">
        <f t="shared" si="10"/>
        <v>4.7393364928909949E-2</v>
      </c>
      <c r="AU17">
        <f t="shared" si="11"/>
        <v>4.7393364928909953</v>
      </c>
      <c r="AV17">
        <f t="shared" si="12"/>
        <v>5.4502369668246439E-2</v>
      </c>
      <c r="AW17">
        <f t="shared" si="13"/>
        <v>5.4502369668246439E-2</v>
      </c>
      <c r="AX17">
        <f t="shared" si="14"/>
        <v>5.4502369668246438</v>
      </c>
      <c r="AY17">
        <v>16.899999999999999</v>
      </c>
      <c r="AZ17">
        <v>16.3</v>
      </c>
      <c r="BA17">
        <v>16.600000000000001</v>
      </c>
      <c r="BB17">
        <v>16.600000000000001</v>
      </c>
      <c r="BC17">
        <v>12.8</v>
      </c>
      <c r="BD17">
        <v>6.1</v>
      </c>
      <c r="BE17">
        <v>11.8</v>
      </c>
      <c r="BF17">
        <v>9.6</v>
      </c>
      <c r="BG17">
        <v>48.9</v>
      </c>
      <c r="BH17">
        <v>33.700000000000003</v>
      </c>
      <c r="BI17">
        <v>54.7</v>
      </c>
      <c r="BJ17">
        <v>51.5</v>
      </c>
      <c r="BK17">
        <v>6.8</v>
      </c>
      <c r="BL17">
        <v>19.399999999999999</v>
      </c>
      <c r="BM17">
        <f t="shared" si="15"/>
        <v>12.599999999999998</v>
      </c>
      <c r="BN17">
        <v>15</v>
      </c>
      <c r="BO17">
        <v>15.5</v>
      </c>
      <c r="BP17">
        <f t="shared" si="16"/>
        <v>0.5</v>
      </c>
      <c r="BQ17">
        <v>16.3</v>
      </c>
      <c r="BR17">
        <v>16.399999999999999</v>
      </c>
      <c r="BS17">
        <f t="shared" si="17"/>
        <v>9.9999999999997868E-2</v>
      </c>
      <c r="BT17">
        <v>-1.5</v>
      </c>
      <c r="BU17">
        <v>10.8</v>
      </c>
      <c r="BV17">
        <f t="shared" si="18"/>
        <v>12.3</v>
      </c>
      <c r="BW17">
        <v>11.2</v>
      </c>
      <c r="BX17">
        <v>14.6</v>
      </c>
      <c r="BY17">
        <f t="shared" si="19"/>
        <v>3.4000000000000004</v>
      </c>
      <c r="BZ17">
        <v>2.9</v>
      </c>
      <c r="CA17">
        <v>10.1</v>
      </c>
      <c r="CB17">
        <f t="shared" si="20"/>
        <v>7.1999999999999993</v>
      </c>
      <c r="CC17">
        <v>8</v>
      </c>
      <c r="CD17" t="s">
        <v>108</v>
      </c>
      <c r="CE17" t="s">
        <v>248</v>
      </c>
      <c r="CF17" t="s">
        <v>99</v>
      </c>
      <c r="CG17" t="s">
        <v>99</v>
      </c>
    </row>
    <row r="18" spans="1:85" x14ac:dyDescent="0.2">
      <c r="A18">
        <v>14</v>
      </c>
      <c r="B18" s="42" t="s">
        <v>21</v>
      </c>
      <c r="C18">
        <v>36</v>
      </c>
      <c r="D18" t="s">
        <v>164</v>
      </c>
      <c r="E18" t="s">
        <v>165</v>
      </c>
      <c r="F18">
        <v>6</v>
      </c>
      <c r="G18">
        <v>2</v>
      </c>
      <c r="H18">
        <v>2</v>
      </c>
      <c r="I18">
        <v>0</v>
      </c>
      <c r="J18">
        <v>0</v>
      </c>
      <c r="K18">
        <v>0</v>
      </c>
      <c r="L18">
        <v>56</v>
      </c>
      <c r="M18">
        <v>16</v>
      </c>
      <c r="N18">
        <v>20</v>
      </c>
      <c r="O18">
        <v>9</v>
      </c>
      <c r="P18">
        <v>64</v>
      </c>
      <c r="Q18" t="s">
        <v>166</v>
      </c>
      <c r="R18" t="s">
        <v>153</v>
      </c>
      <c r="S18" t="s">
        <v>141</v>
      </c>
      <c r="T18">
        <v>200</v>
      </c>
      <c r="U18">
        <v>500</v>
      </c>
      <c r="V18" t="s">
        <v>29</v>
      </c>
      <c r="W18">
        <v>15.3</v>
      </c>
      <c r="X18">
        <v>6.8</v>
      </c>
      <c r="Y18">
        <f t="shared" si="0"/>
        <v>11.05</v>
      </c>
      <c r="Z18">
        <v>12.9</v>
      </c>
      <c r="AA18">
        <v>9.3000000000000007</v>
      </c>
      <c r="AB18">
        <f t="shared" si="1"/>
        <v>11.100000000000001</v>
      </c>
      <c r="AC18">
        <v>12.1</v>
      </c>
      <c r="AD18">
        <v>9.1</v>
      </c>
      <c r="AE18">
        <f t="shared" si="2"/>
        <v>10.6</v>
      </c>
      <c r="AF18">
        <v>11.6</v>
      </c>
      <c r="AG18">
        <v>8.4</v>
      </c>
      <c r="AH18">
        <f t="shared" si="3"/>
        <v>10</v>
      </c>
      <c r="AI18">
        <v>13.5</v>
      </c>
      <c r="AJ18">
        <v>0</v>
      </c>
      <c r="AK18">
        <v>0</v>
      </c>
      <c r="AL18">
        <v>0</v>
      </c>
      <c r="AM18">
        <f t="shared" si="4"/>
        <v>100</v>
      </c>
      <c r="AN18">
        <f t="shared" si="5"/>
        <v>100</v>
      </c>
      <c r="AO18">
        <f t="shared" si="6"/>
        <v>0</v>
      </c>
      <c r="AP18">
        <f t="shared" si="7"/>
        <v>0</v>
      </c>
      <c r="AQ18">
        <v>34.299999999999997</v>
      </c>
      <c r="AR18">
        <f t="shared" si="8"/>
        <v>0.39358600583090381</v>
      </c>
      <c r="AS18">
        <f t="shared" si="9"/>
        <v>39.358600583090379</v>
      </c>
      <c r="AT18">
        <f t="shared" si="10"/>
        <v>0</v>
      </c>
      <c r="AU18">
        <f t="shared" si="11"/>
        <v>0</v>
      </c>
      <c r="AV18">
        <f t="shared" si="12"/>
        <v>0</v>
      </c>
      <c r="AW18">
        <f t="shared" si="13"/>
        <v>0</v>
      </c>
      <c r="AX18">
        <f t="shared" si="14"/>
        <v>0</v>
      </c>
      <c r="AY18">
        <v>6.2</v>
      </c>
      <c r="AZ18">
        <v>10.1</v>
      </c>
      <c r="BA18">
        <v>9.6</v>
      </c>
      <c r="BB18">
        <v>7.5</v>
      </c>
      <c r="BC18">
        <v>7.9</v>
      </c>
      <c r="BD18">
        <v>8.8000000000000007</v>
      </c>
      <c r="BE18">
        <v>12.4</v>
      </c>
      <c r="BF18">
        <v>15.2</v>
      </c>
      <c r="BG18">
        <v>59.8</v>
      </c>
      <c r="BH18">
        <v>57.3</v>
      </c>
      <c r="BI18">
        <v>68.8</v>
      </c>
      <c r="BJ18">
        <v>73.8</v>
      </c>
      <c r="BK18">
        <v>-1.8</v>
      </c>
      <c r="BL18">
        <v>6.9</v>
      </c>
      <c r="BM18">
        <f t="shared" si="15"/>
        <v>8.7000000000000011</v>
      </c>
      <c r="BN18">
        <v>9.6</v>
      </c>
      <c r="BO18">
        <v>9.6</v>
      </c>
      <c r="BP18">
        <f t="shared" si="16"/>
        <v>0</v>
      </c>
      <c r="BQ18">
        <v>6.1</v>
      </c>
      <c r="BR18">
        <v>6.6</v>
      </c>
      <c r="BS18">
        <f t="shared" si="17"/>
        <v>0.5</v>
      </c>
      <c r="BT18">
        <v>5.2</v>
      </c>
      <c r="BU18">
        <v>10.3</v>
      </c>
      <c r="BV18">
        <f t="shared" si="18"/>
        <v>5.1000000000000005</v>
      </c>
      <c r="BW18">
        <v>-1.4</v>
      </c>
      <c r="BX18">
        <v>12.5</v>
      </c>
      <c r="BY18">
        <f t="shared" si="19"/>
        <v>13.9</v>
      </c>
      <c r="BZ18">
        <v>-0.8</v>
      </c>
      <c r="CA18">
        <v>15.6</v>
      </c>
      <c r="CB18">
        <f t="shared" si="20"/>
        <v>16.399999999999999</v>
      </c>
      <c r="CC18">
        <v>12</v>
      </c>
      <c r="CD18" t="s">
        <v>108</v>
      </c>
      <c r="CE18" t="s">
        <v>248</v>
      </c>
      <c r="CF18" t="s">
        <v>100</v>
      </c>
      <c r="CG18" t="s">
        <v>99</v>
      </c>
    </row>
    <row r="19" spans="1:85" x14ac:dyDescent="0.2">
      <c r="A19">
        <v>15</v>
      </c>
      <c r="B19" s="42" t="s">
        <v>21</v>
      </c>
      <c r="C19">
        <v>37</v>
      </c>
      <c r="D19" t="s">
        <v>29</v>
      </c>
      <c r="E19" t="s">
        <v>203</v>
      </c>
      <c r="F19">
        <v>4</v>
      </c>
      <c r="G19">
        <v>2</v>
      </c>
      <c r="H19">
        <v>0</v>
      </c>
      <c r="I19">
        <v>4</v>
      </c>
      <c r="J19">
        <v>2</v>
      </c>
      <c r="K19">
        <v>0</v>
      </c>
      <c r="L19">
        <v>43</v>
      </c>
      <c r="M19">
        <v>24</v>
      </c>
      <c r="N19">
        <v>10</v>
      </c>
      <c r="O19">
        <v>9</v>
      </c>
      <c r="P19">
        <v>57</v>
      </c>
      <c r="Q19" t="s">
        <v>204</v>
      </c>
      <c r="R19" t="s">
        <v>140</v>
      </c>
      <c r="S19" t="s">
        <v>141</v>
      </c>
      <c r="T19">
        <v>330</v>
      </c>
      <c r="U19">
        <v>210</v>
      </c>
      <c r="V19" t="s">
        <v>29</v>
      </c>
      <c r="W19">
        <v>8.6999999999999993</v>
      </c>
      <c r="X19">
        <v>5.6</v>
      </c>
      <c r="Y19">
        <f>(W19+X19)/2</f>
        <v>7.1499999999999995</v>
      </c>
      <c r="Z19">
        <v>15.3</v>
      </c>
      <c r="AA19">
        <v>10.199999999999999</v>
      </c>
      <c r="AB19">
        <f>(Z19+AA19)/2</f>
        <v>12.75</v>
      </c>
      <c r="AC19">
        <v>15</v>
      </c>
      <c r="AD19">
        <v>9.9</v>
      </c>
      <c r="AE19">
        <f>(AC19+AD19)/2</f>
        <v>12.45</v>
      </c>
      <c r="AF19">
        <v>14.5</v>
      </c>
      <c r="AG19">
        <v>9.6</v>
      </c>
      <c r="AH19">
        <f>(AF19+AG19)/2</f>
        <v>12.05</v>
      </c>
      <c r="AI19">
        <v>13.5</v>
      </c>
      <c r="AJ19">
        <v>3.6</v>
      </c>
      <c r="AK19">
        <v>3.8</v>
      </c>
      <c r="AL19">
        <v>3.8</v>
      </c>
      <c r="AM19">
        <f>(AI19-AJ19)/AI19*100</f>
        <v>73.333333333333343</v>
      </c>
      <c r="AN19">
        <f>(AI19-AL19)/AI19*100</f>
        <v>71.851851851851848</v>
      </c>
      <c r="AO19">
        <f>AM19-AN19</f>
        <v>1.4814814814814952</v>
      </c>
      <c r="AP19">
        <f>ABS(AO19)</f>
        <v>1.4814814814814952</v>
      </c>
      <c r="AQ19">
        <v>38.1</v>
      </c>
      <c r="AR19">
        <f>AI19/AQ19</f>
        <v>0.3543307086614173</v>
      </c>
      <c r="AS19">
        <f>AR19*100</f>
        <v>35.433070866141733</v>
      </c>
      <c r="AT19">
        <f>AJ19/AQ19</f>
        <v>9.4488188976377951E-2</v>
      </c>
      <c r="AU19">
        <f>AT19*100</f>
        <v>9.4488188976377945</v>
      </c>
      <c r="AV19">
        <f>AK19/AQ19</f>
        <v>9.9737532808398935E-2</v>
      </c>
      <c r="AW19">
        <f>AL19/AQ19</f>
        <v>9.9737532808398935E-2</v>
      </c>
      <c r="AX19">
        <f>AW19*100</f>
        <v>9.9737532808398939</v>
      </c>
      <c r="AY19">
        <v>7.1</v>
      </c>
      <c r="AZ19">
        <v>12.5</v>
      </c>
      <c r="BA19">
        <v>12.3</v>
      </c>
      <c r="BB19">
        <v>12.2</v>
      </c>
      <c r="BC19">
        <v>16.5</v>
      </c>
      <c r="BD19">
        <v>8.1</v>
      </c>
      <c r="BE19">
        <v>15.7</v>
      </c>
      <c r="BF19">
        <v>16.3</v>
      </c>
      <c r="BG19">
        <v>61.8</v>
      </c>
      <c r="BH19">
        <v>43.6</v>
      </c>
      <c r="BI19">
        <v>58.8</v>
      </c>
      <c r="BJ19">
        <v>62.3</v>
      </c>
      <c r="BK19">
        <v>-0.8</v>
      </c>
      <c r="BL19">
        <v>14.4</v>
      </c>
      <c r="BM19">
        <f>BL19-BK19</f>
        <v>15.200000000000001</v>
      </c>
      <c r="BN19">
        <v>12.2</v>
      </c>
      <c r="BO19">
        <v>12.3</v>
      </c>
      <c r="BP19">
        <f>BO19-BN19</f>
        <v>0.10000000000000142</v>
      </c>
      <c r="BQ19">
        <v>12.2</v>
      </c>
      <c r="BR19">
        <v>12.2</v>
      </c>
      <c r="BS19">
        <f>BR19-BQ19</f>
        <v>0</v>
      </c>
      <c r="BT19">
        <v>-1</v>
      </c>
      <c r="BU19">
        <v>18.3</v>
      </c>
      <c r="BV19">
        <f>BU19-BT19</f>
        <v>19.3</v>
      </c>
      <c r="BW19">
        <v>3.2</v>
      </c>
      <c r="BX19">
        <v>13.7</v>
      </c>
      <c r="BY19">
        <f>BX19-BW19</f>
        <v>10.5</v>
      </c>
      <c r="BZ19">
        <v>5.3</v>
      </c>
      <c r="CA19">
        <v>17.7</v>
      </c>
      <c r="CB19">
        <f>CA19-BZ19</f>
        <v>12.399999999999999</v>
      </c>
      <c r="CC19">
        <v>6</v>
      </c>
      <c r="CD19" t="s">
        <v>108</v>
      </c>
      <c r="CE19" t="s">
        <v>248</v>
      </c>
      <c r="CF19" t="s">
        <v>100</v>
      </c>
      <c r="CG19" t="s">
        <v>100</v>
      </c>
    </row>
    <row r="20" spans="1:85" x14ac:dyDescent="0.2">
      <c r="A20">
        <v>16</v>
      </c>
      <c r="B20" s="42" t="s">
        <v>21</v>
      </c>
      <c r="C20">
        <v>45</v>
      </c>
      <c r="D20" t="s">
        <v>150</v>
      </c>
      <c r="E20" t="s">
        <v>219</v>
      </c>
      <c r="F20">
        <v>6</v>
      </c>
      <c r="G20">
        <v>2</v>
      </c>
      <c r="H20">
        <v>0</v>
      </c>
      <c r="I20">
        <v>4</v>
      </c>
      <c r="J20">
        <v>1</v>
      </c>
      <c r="K20">
        <v>0</v>
      </c>
      <c r="L20">
        <v>54</v>
      </c>
      <c r="M20">
        <v>26</v>
      </c>
      <c r="N20">
        <v>2</v>
      </c>
      <c r="O20">
        <v>9</v>
      </c>
      <c r="P20">
        <v>55</v>
      </c>
      <c r="Q20" t="s">
        <v>220</v>
      </c>
      <c r="R20" t="s">
        <v>153</v>
      </c>
      <c r="S20" t="s">
        <v>141</v>
      </c>
      <c r="T20">
        <v>200</v>
      </c>
      <c r="U20">
        <v>300</v>
      </c>
      <c r="V20" t="s">
        <v>149</v>
      </c>
      <c r="W20">
        <v>1.6</v>
      </c>
      <c r="X20">
        <v>2.5</v>
      </c>
      <c r="Y20">
        <f>(W20+X20)/2</f>
        <v>2.0499999999999998</v>
      </c>
      <c r="Z20">
        <v>19.7</v>
      </c>
      <c r="AA20">
        <v>9.4</v>
      </c>
      <c r="AB20">
        <f>(Z20+AA20)/2</f>
        <v>14.55</v>
      </c>
      <c r="AC20">
        <v>19.2</v>
      </c>
      <c r="AD20">
        <v>8.8000000000000007</v>
      </c>
      <c r="AE20">
        <f>(AC20+AD20)/2</f>
        <v>14</v>
      </c>
      <c r="AF20">
        <v>18.899999999999999</v>
      </c>
      <c r="AG20">
        <v>8.4</v>
      </c>
      <c r="AH20">
        <f>(AF20+AG20)/2</f>
        <v>13.649999999999999</v>
      </c>
      <c r="AI20">
        <v>13</v>
      </c>
      <c r="AJ20">
        <v>0</v>
      </c>
      <c r="AK20">
        <v>0</v>
      </c>
      <c r="AL20">
        <v>0</v>
      </c>
      <c r="AM20">
        <f>(AI20-AJ20)/AI20*100</f>
        <v>100</v>
      </c>
      <c r="AN20">
        <f>(AI20-AL20)/AI20*100</f>
        <v>100</v>
      </c>
      <c r="AO20">
        <f>AM20-AN20</f>
        <v>0</v>
      </c>
      <c r="AP20">
        <f>ABS(AO20)</f>
        <v>0</v>
      </c>
      <c r="AQ20">
        <v>33.5</v>
      </c>
      <c r="AR20">
        <f>AI20/AQ20</f>
        <v>0.38805970149253732</v>
      </c>
      <c r="AS20">
        <f>AR20*100</f>
        <v>38.805970149253731</v>
      </c>
      <c r="AT20">
        <f>AJ20/AQ20</f>
        <v>0</v>
      </c>
      <c r="AU20">
        <f>AT20*100</f>
        <v>0</v>
      </c>
      <c r="AV20">
        <f>AK20/AQ20</f>
        <v>0</v>
      </c>
      <c r="AW20">
        <f>AL20/AQ20</f>
        <v>0</v>
      </c>
      <c r="AX20">
        <f>AW20*100</f>
        <v>0</v>
      </c>
      <c r="AY20">
        <v>-10.7</v>
      </c>
      <c r="AZ20">
        <v>14.9</v>
      </c>
      <c r="BA20">
        <v>14.5</v>
      </c>
      <c r="BB20">
        <v>14.1</v>
      </c>
      <c r="BC20">
        <v>13</v>
      </c>
      <c r="BD20">
        <v>4.5999999999999996</v>
      </c>
      <c r="BE20">
        <v>12</v>
      </c>
      <c r="BF20">
        <v>12.6</v>
      </c>
      <c r="BG20">
        <v>33.700000000000003</v>
      </c>
      <c r="BH20">
        <v>38.9</v>
      </c>
      <c r="BI20">
        <v>51.2</v>
      </c>
      <c r="BJ20">
        <v>57</v>
      </c>
      <c r="BK20">
        <v>11.3</v>
      </c>
      <c r="BL20">
        <v>12.1</v>
      </c>
      <c r="BM20">
        <f>BL20-BK20</f>
        <v>0.79999999999999893</v>
      </c>
      <c r="BN20">
        <v>12.7</v>
      </c>
      <c r="BO20">
        <v>12.5</v>
      </c>
      <c r="BP20">
        <f>BO20-BN20</f>
        <v>-0.19999999999999929</v>
      </c>
      <c r="BQ20">
        <v>14</v>
      </c>
      <c r="BR20">
        <v>14.1</v>
      </c>
      <c r="BS20">
        <f>BR20-BQ20</f>
        <v>9.9999999999999645E-2</v>
      </c>
      <c r="BT20">
        <v>11.8</v>
      </c>
      <c r="BU20">
        <v>13.8</v>
      </c>
      <c r="BV20">
        <f>BU20-BT20</f>
        <v>2</v>
      </c>
      <c r="BW20">
        <v>9.1</v>
      </c>
      <c r="BX20">
        <v>13.3</v>
      </c>
      <c r="BY20">
        <f>BX20-BW20</f>
        <v>4.2000000000000011</v>
      </c>
      <c r="BZ20">
        <v>1.6</v>
      </c>
      <c r="CA20">
        <v>10.3</v>
      </c>
      <c r="CB20">
        <f>CA20-BZ20</f>
        <v>8.7000000000000011</v>
      </c>
      <c r="CC20">
        <v>12</v>
      </c>
      <c r="CD20" t="s">
        <v>249</v>
      </c>
      <c r="CE20" t="s">
        <v>248</v>
      </c>
      <c r="CF20" t="s">
        <v>100</v>
      </c>
      <c r="CG20" t="s">
        <v>99</v>
      </c>
    </row>
    <row r="21" spans="1:85" x14ac:dyDescent="0.2">
      <c r="A21">
        <v>17</v>
      </c>
      <c r="B21" s="42" t="s">
        <v>21</v>
      </c>
      <c r="C21">
        <v>64</v>
      </c>
      <c r="E21" t="s">
        <v>239</v>
      </c>
      <c r="F21">
        <v>7</v>
      </c>
      <c r="G21">
        <v>3</v>
      </c>
      <c r="H21">
        <v>2</v>
      </c>
      <c r="I21">
        <v>0</v>
      </c>
      <c r="J21">
        <v>0</v>
      </c>
      <c r="K21">
        <v>0</v>
      </c>
      <c r="L21">
        <v>76</v>
      </c>
      <c r="M21">
        <v>26</v>
      </c>
      <c r="N21">
        <v>0</v>
      </c>
      <c r="O21">
        <v>9</v>
      </c>
      <c r="P21">
        <v>45</v>
      </c>
      <c r="Q21" t="s">
        <v>240</v>
      </c>
      <c r="R21" t="s">
        <v>140</v>
      </c>
      <c r="S21" t="s">
        <v>141</v>
      </c>
      <c r="T21">
        <v>180</v>
      </c>
      <c r="U21">
        <v>100</v>
      </c>
      <c r="V21" t="s">
        <v>29</v>
      </c>
      <c r="W21">
        <v>12.3</v>
      </c>
      <c r="X21">
        <v>3.1</v>
      </c>
      <c r="Y21">
        <f>(W21+X21)/2</f>
        <v>7.7</v>
      </c>
      <c r="Z21">
        <v>13.8</v>
      </c>
      <c r="AA21">
        <v>10.1</v>
      </c>
      <c r="AB21">
        <f>(Z21+AA21)/2</f>
        <v>11.95</v>
      </c>
      <c r="AC21">
        <v>13.6</v>
      </c>
      <c r="AD21">
        <v>9.8000000000000007</v>
      </c>
      <c r="AE21">
        <f>(AC21+AD21)/2</f>
        <v>11.7</v>
      </c>
      <c r="AF21">
        <v>13.5</v>
      </c>
      <c r="AG21">
        <v>9.6</v>
      </c>
      <c r="AH21">
        <f>(AF21+AG21)/2</f>
        <v>11.55</v>
      </c>
      <c r="AI21">
        <v>7.6</v>
      </c>
      <c r="AJ21">
        <v>2.2999999999999998</v>
      </c>
      <c r="AK21">
        <v>2.5</v>
      </c>
      <c r="AL21">
        <v>2.5</v>
      </c>
      <c r="AM21">
        <f>(AI21-AJ21)/AI21*100</f>
        <v>69.736842105263165</v>
      </c>
      <c r="AN21">
        <f>(AI21-AL21)/AI21*100</f>
        <v>67.10526315789474</v>
      </c>
      <c r="AO21">
        <f>AM21-AN21</f>
        <v>2.6315789473684248</v>
      </c>
      <c r="AP21">
        <f>ABS(AO21)</f>
        <v>2.6315789473684248</v>
      </c>
      <c r="AQ21">
        <v>37.9</v>
      </c>
      <c r="AR21">
        <f>AI21/AQ21</f>
        <v>0.20052770448548812</v>
      </c>
      <c r="AS21">
        <f>AR21*100</f>
        <v>20.052770448548813</v>
      </c>
      <c r="AT21">
        <f>AJ21/AQ21</f>
        <v>6.068601583113456E-2</v>
      </c>
      <c r="AU21">
        <f>AT21*100</f>
        <v>6.0686015831134563</v>
      </c>
      <c r="AV21">
        <f>AK21/AQ21</f>
        <v>6.5963060686015831E-2</v>
      </c>
      <c r="AW21">
        <f>AL21/AQ21</f>
        <v>6.5963060686015831E-2</v>
      </c>
      <c r="AX21">
        <f>AW21*100</f>
        <v>6.5963060686015833</v>
      </c>
      <c r="AY21">
        <v>13.1</v>
      </c>
      <c r="AZ21">
        <v>11.7</v>
      </c>
      <c r="BA21">
        <v>11.4</v>
      </c>
      <c r="BB21">
        <v>11.3</v>
      </c>
      <c r="BC21">
        <v>11.1</v>
      </c>
      <c r="BD21">
        <v>11.4</v>
      </c>
      <c r="BE21">
        <v>11.5</v>
      </c>
      <c r="BF21">
        <v>11.3</v>
      </c>
      <c r="BG21">
        <v>38.299999999999997</v>
      </c>
      <c r="BH21">
        <v>36.700000000000003</v>
      </c>
      <c r="BI21">
        <v>39.799999999999997</v>
      </c>
      <c r="BJ21">
        <v>46.3</v>
      </c>
      <c r="BK21">
        <v>7</v>
      </c>
      <c r="BL21">
        <v>10.9</v>
      </c>
      <c r="BM21">
        <f>BL21-BK21</f>
        <v>3.9000000000000004</v>
      </c>
      <c r="BN21">
        <v>11.3</v>
      </c>
      <c r="BO21">
        <v>11.5</v>
      </c>
      <c r="BP21">
        <f>BO21-BN21</f>
        <v>0.19999999999999929</v>
      </c>
      <c r="BQ21">
        <v>11.3</v>
      </c>
      <c r="BR21">
        <v>11.4</v>
      </c>
      <c r="BS21">
        <f>BR21-BQ21</f>
        <v>9.9999999999999645E-2</v>
      </c>
      <c r="BT21">
        <v>7.3</v>
      </c>
      <c r="BU21">
        <v>10.3</v>
      </c>
      <c r="BV21">
        <f>BU21-BT21</f>
        <v>3.0000000000000009</v>
      </c>
      <c r="BW21">
        <v>3.9</v>
      </c>
      <c r="BX21">
        <v>14.3</v>
      </c>
      <c r="BY21">
        <f>BX21-BW21</f>
        <v>10.4</v>
      </c>
      <c r="BZ21">
        <v>4.5</v>
      </c>
      <c r="CA21">
        <v>16.7</v>
      </c>
      <c r="CB21">
        <f>CA21-BZ21</f>
        <v>12.2</v>
      </c>
      <c r="CC21">
        <v>6</v>
      </c>
      <c r="CD21" t="s">
        <v>249</v>
      </c>
      <c r="CE21" t="s">
        <v>248</v>
      </c>
      <c r="CF21" t="s">
        <v>99</v>
      </c>
      <c r="CG21" t="s">
        <v>108</v>
      </c>
    </row>
    <row r="22" spans="1:85" x14ac:dyDescent="0.2">
      <c r="A22">
        <v>18</v>
      </c>
      <c r="B22" s="42" t="s">
        <v>21</v>
      </c>
      <c r="C22">
        <v>43</v>
      </c>
      <c r="E22" t="s">
        <v>170</v>
      </c>
      <c r="F22">
        <v>5</v>
      </c>
      <c r="G22">
        <v>2</v>
      </c>
      <c r="H22">
        <v>1</v>
      </c>
      <c r="I22">
        <v>6</v>
      </c>
      <c r="J22">
        <v>2</v>
      </c>
      <c r="K22">
        <v>0</v>
      </c>
      <c r="L22">
        <v>54</v>
      </c>
      <c r="M22">
        <v>24</v>
      </c>
      <c r="N22">
        <v>12</v>
      </c>
      <c r="O22">
        <v>9</v>
      </c>
      <c r="P22">
        <v>59</v>
      </c>
      <c r="Q22" t="s">
        <v>171</v>
      </c>
      <c r="R22" t="s">
        <v>140</v>
      </c>
      <c r="S22" t="s">
        <v>141</v>
      </c>
      <c r="T22">
        <v>344</v>
      </c>
      <c r="U22">
        <v>500</v>
      </c>
      <c r="V22" t="s">
        <v>252</v>
      </c>
      <c r="W22">
        <v>9.8000000000000007</v>
      </c>
      <c r="X22">
        <v>6.9</v>
      </c>
      <c r="Y22">
        <f t="shared" si="0"/>
        <v>8.3500000000000014</v>
      </c>
      <c r="Z22">
        <v>13.5</v>
      </c>
      <c r="AA22">
        <v>9.6</v>
      </c>
      <c r="AB22">
        <f t="shared" si="1"/>
        <v>11.55</v>
      </c>
      <c r="AC22">
        <v>12.8</v>
      </c>
      <c r="AD22">
        <v>9.5</v>
      </c>
      <c r="AE22">
        <f t="shared" si="2"/>
        <v>11.15</v>
      </c>
      <c r="AF22">
        <v>12.5</v>
      </c>
      <c r="AG22">
        <v>9.1</v>
      </c>
      <c r="AH22">
        <f t="shared" si="3"/>
        <v>10.8</v>
      </c>
      <c r="AI22">
        <v>15.2</v>
      </c>
      <c r="AJ22">
        <v>3.8</v>
      </c>
      <c r="AK22">
        <v>5.0999999999999996</v>
      </c>
      <c r="AL22">
        <v>5.3</v>
      </c>
      <c r="AM22">
        <f t="shared" si="4"/>
        <v>74.999999999999986</v>
      </c>
      <c r="AN22">
        <f t="shared" si="5"/>
        <v>65.131578947368425</v>
      </c>
      <c r="AO22">
        <f t="shared" si="6"/>
        <v>9.868421052631561</v>
      </c>
      <c r="AP22">
        <f t="shared" si="7"/>
        <v>9.868421052631561</v>
      </c>
      <c r="AQ22">
        <v>39.6</v>
      </c>
      <c r="AR22">
        <f t="shared" si="8"/>
        <v>0.38383838383838381</v>
      </c>
      <c r="AS22">
        <f t="shared" si="9"/>
        <v>38.383838383838381</v>
      </c>
      <c r="AT22">
        <f t="shared" si="10"/>
        <v>9.5959595959595953E-2</v>
      </c>
      <c r="AU22">
        <f t="shared" si="11"/>
        <v>9.5959595959595951</v>
      </c>
      <c r="AV22">
        <f t="shared" si="12"/>
        <v>0.12878787878787878</v>
      </c>
      <c r="AW22">
        <f t="shared" si="13"/>
        <v>0.13383838383838384</v>
      </c>
      <c r="AX22">
        <f t="shared" si="14"/>
        <v>13.383838383838384</v>
      </c>
      <c r="AY22">
        <v>2.6</v>
      </c>
      <c r="AZ22">
        <v>5.8</v>
      </c>
      <c r="BA22">
        <v>5.3</v>
      </c>
      <c r="BB22">
        <v>4.3</v>
      </c>
      <c r="BC22">
        <v>16.2</v>
      </c>
      <c r="BD22">
        <v>8.8000000000000007</v>
      </c>
      <c r="BE22">
        <v>13</v>
      </c>
      <c r="BF22">
        <v>15.1</v>
      </c>
      <c r="BG22">
        <v>59.3</v>
      </c>
      <c r="BH22">
        <v>41.5</v>
      </c>
      <c r="BI22">
        <v>56.2</v>
      </c>
      <c r="BJ22">
        <v>61.8</v>
      </c>
      <c r="BK22">
        <v>-5.7</v>
      </c>
      <c r="BL22">
        <v>5.4</v>
      </c>
      <c r="BM22">
        <f t="shared" si="15"/>
        <v>11.100000000000001</v>
      </c>
      <c r="BN22">
        <v>5.3</v>
      </c>
      <c r="BO22">
        <v>5.3</v>
      </c>
      <c r="BP22">
        <f t="shared" si="16"/>
        <v>0</v>
      </c>
      <c r="BQ22">
        <v>4</v>
      </c>
      <c r="BR22">
        <v>4</v>
      </c>
      <c r="BS22">
        <f t="shared" si="17"/>
        <v>0</v>
      </c>
      <c r="BT22">
        <v>3.5</v>
      </c>
      <c r="BU22">
        <v>13.1</v>
      </c>
      <c r="BV22">
        <f t="shared" si="18"/>
        <v>9.6</v>
      </c>
      <c r="BW22">
        <v>2.8</v>
      </c>
      <c r="BX22">
        <v>19.5</v>
      </c>
      <c r="BY22">
        <f t="shared" si="19"/>
        <v>16.7</v>
      </c>
      <c r="BZ22">
        <v>1.7</v>
      </c>
      <c r="CA22">
        <v>18.8</v>
      </c>
      <c r="CB22">
        <f t="shared" si="20"/>
        <v>17.100000000000001</v>
      </c>
      <c r="CC22">
        <v>9</v>
      </c>
      <c r="CD22" t="s">
        <v>249</v>
      </c>
      <c r="CE22" t="s">
        <v>248</v>
      </c>
      <c r="CF22" t="s">
        <v>100</v>
      </c>
      <c r="CG22" t="s">
        <v>99</v>
      </c>
    </row>
    <row r="23" spans="1:85" x14ac:dyDescent="0.2">
      <c r="A23">
        <v>19</v>
      </c>
      <c r="B23" s="42" t="s">
        <v>21</v>
      </c>
      <c r="C23">
        <v>41</v>
      </c>
      <c r="D23" t="s">
        <v>29</v>
      </c>
      <c r="E23" t="s">
        <v>42</v>
      </c>
      <c r="F23">
        <v>5</v>
      </c>
      <c r="G23">
        <v>3</v>
      </c>
      <c r="H23">
        <v>0</v>
      </c>
      <c r="I23">
        <v>6</v>
      </c>
      <c r="J23">
        <v>2</v>
      </c>
      <c r="K23">
        <v>0</v>
      </c>
      <c r="L23">
        <v>62</v>
      </c>
      <c r="M23">
        <v>26</v>
      </c>
      <c r="N23">
        <v>6</v>
      </c>
      <c r="O23">
        <v>9</v>
      </c>
      <c r="P23">
        <v>51</v>
      </c>
      <c r="Q23" t="s">
        <v>197</v>
      </c>
      <c r="R23" t="s">
        <v>140</v>
      </c>
      <c r="S23" t="s">
        <v>141</v>
      </c>
      <c r="T23">
        <v>180</v>
      </c>
      <c r="U23">
        <v>150</v>
      </c>
      <c r="V23" t="s">
        <v>29</v>
      </c>
      <c r="W23">
        <v>9.6</v>
      </c>
      <c r="X23">
        <v>7.8</v>
      </c>
      <c r="Y23">
        <f t="shared" ref="Y23:Y46" si="21">(W23+X23)/2</f>
        <v>8.6999999999999993</v>
      </c>
      <c r="Z23">
        <v>13.5</v>
      </c>
      <c r="AA23">
        <v>11.9</v>
      </c>
      <c r="AB23">
        <f t="shared" ref="AB23:AB46" si="22">(Z23+AA23)/2</f>
        <v>12.7</v>
      </c>
      <c r="AC23">
        <v>13.3</v>
      </c>
      <c r="AD23">
        <v>11.5</v>
      </c>
      <c r="AE23">
        <f t="shared" ref="AE23:AE46" si="23">(AC23+AD23)/2</f>
        <v>12.4</v>
      </c>
      <c r="AF23">
        <v>13</v>
      </c>
      <c r="AG23">
        <v>11.2</v>
      </c>
      <c r="AH23">
        <f t="shared" ref="AH23:AH46" si="24">(AF23+AG23)/2</f>
        <v>12.1</v>
      </c>
      <c r="AI23">
        <v>7.1</v>
      </c>
      <c r="AJ23">
        <v>0</v>
      </c>
      <c r="AK23">
        <v>0</v>
      </c>
      <c r="AL23">
        <v>0</v>
      </c>
      <c r="AM23">
        <f t="shared" ref="AM23:AM46" si="25">(AI23-AJ23)/AI23*100</f>
        <v>100</v>
      </c>
      <c r="AN23">
        <f t="shared" ref="AN23:AN46" si="26">(AI23-AL23)/AI23*100</f>
        <v>100</v>
      </c>
      <c r="AO23">
        <f t="shared" ref="AO23:AO46" si="27">AM23-AN23</f>
        <v>0</v>
      </c>
      <c r="AP23">
        <f t="shared" ref="AP23:AP46" si="28">ABS(AO23)</f>
        <v>0</v>
      </c>
      <c r="AQ23">
        <v>40.5</v>
      </c>
      <c r="AR23">
        <f t="shared" ref="AR23:AR46" si="29">AI23/AQ23</f>
        <v>0.17530864197530863</v>
      </c>
      <c r="AS23">
        <f t="shared" ref="AS23:AS46" si="30">AR23*100</f>
        <v>17.530864197530864</v>
      </c>
      <c r="AT23">
        <f t="shared" ref="AT23:AT46" si="31">AJ23/AQ23</f>
        <v>0</v>
      </c>
      <c r="AU23">
        <f t="shared" ref="AU23:AU46" si="32">AT23*100</f>
        <v>0</v>
      </c>
      <c r="AV23">
        <f t="shared" ref="AV23:AV46" si="33">AK23/AQ23</f>
        <v>0</v>
      </c>
      <c r="AW23">
        <f t="shared" ref="AW23:AW46" si="34">AL23/AQ23</f>
        <v>0</v>
      </c>
      <c r="AX23">
        <f t="shared" ref="AX23:AX46" si="35">AW23*100</f>
        <v>0</v>
      </c>
      <c r="AY23">
        <v>1.3</v>
      </c>
      <c r="AZ23">
        <v>6.3</v>
      </c>
      <c r="BA23">
        <v>6.5</v>
      </c>
      <c r="BB23">
        <v>6.2</v>
      </c>
      <c r="BC23">
        <v>10.6</v>
      </c>
      <c r="BD23">
        <v>14.3</v>
      </c>
      <c r="BE23">
        <v>15.8</v>
      </c>
      <c r="BF23">
        <v>15.9</v>
      </c>
      <c r="BG23">
        <v>37.299999999999997</v>
      </c>
      <c r="BH23">
        <v>35.6</v>
      </c>
      <c r="BI23">
        <v>39.6</v>
      </c>
      <c r="BJ23">
        <v>43.5</v>
      </c>
      <c r="BK23">
        <v>-2</v>
      </c>
      <c r="BL23">
        <v>3.6</v>
      </c>
      <c r="BM23">
        <f t="shared" ref="BM23:BM46" si="36">BL23-BK23</f>
        <v>5.6</v>
      </c>
      <c r="BN23">
        <v>6.5</v>
      </c>
      <c r="BO23">
        <v>6.5</v>
      </c>
      <c r="BP23">
        <f t="shared" ref="BP23:BP46" si="37">BO23-BN23</f>
        <v>0</v>
      </c>
      <c r="BQ23">
        <v>6.2</v>
      </c>
      <c r="BR23">
        <v>6.2</v>
      </c>
      <c r="BS23">
        <f t="shared" ref="BS23:BS46" si="38">BR23-BQ23</f>
        <v>0</v>
      </c>
      <c r="BT23">
        <v>3.1</v>
      </c>
      <c r="BU23">
        <v>7.2</v>
      </c>
      <c r="BV23">
        <f t="shared" ref="BV23:BV46" si="39">BU23-BT23</f>
        <v>4.0999999999999996</v>
      </c>
      <c r="BW23">
        <v>6.3</v>
      </c>
      <c r="BX23">
        <v>18.3</v>
      </c>
      <c r="BY23">
        <f t="shared" ref="BY23:BY46" si="40">BX23-BW23</f>
        <v>12</v>
      </c>
      <c r="BZ23">
        <v>7.6</v>
      </c>
      <c r="CA23">
        <v>18.5</v>
      </c>
      <c r="CB23">
        <f t="shared" ref="CB23:CB46" si="41">CA23-BZ23</f>
        <v>10.9</v>
      </c>
      <c r="CC23">
        <v>12</v>
      </c>
      <c r="CD23" t="s">
        <v>249</v>
      </c>
      <c r="CE23" t="s">
        <v>248</v>
      </c>
      <c r="CF23" t="s">
        <v>99</v>
      </c>
      <c r="CG23" t="s">
        <v>99</v>
      </c>
    </row>
    <row r="24" spans="1:85" x14ac:dyDescent="0.2">
      <c r="A24">
        <v>20</v>
      </c>
      <c r="B24" s="42" t="s">
        <v>21</v>
      </c>
      <c r="C24">
        <v>42</v>
      </c>
      <c r="D24" t="s">
        <v>29</v>
      </c>
      <c r="E24" t="s">
        <v>213</v>
      </c>
      <c r="F24">
        <v>6</v>
      </c>
      <c r="G24">
        <v>2</v>
      </c>
      <c r="H24">
        <v>0</v>
      </c>
      <c r="I24">
        <v>0</v>
      </c>
      <c r="J24">
        <v>0</v>
      </c>
      <c r="K24">
        <v>0</v>
      </c>
      <c r="L24">
        <v>50</v>
      </c>
      <c r="M24">
        <v>26</v>
      </c>
      <c r="N24">
        <v>14</v>
      </c>
      <c r="O24">
        <v>9</v>
      </c>
      <c r="P24">
        <v>57</v>
      </c>
      <c r="Q24" t="s">
        <v>214</v>
      </c>
      <c r="R24" t="s">
        <v>153</v>
      </c>
      <c r="S24" t="s">
        <v>141</v>
      </c>
      <c r="T24">
        <v>180</v>
      </c>
      <c r="U24">
        <v>200</v>
      </c>
      <c r="V24" t="s">
        <v>29</v>
      </c>
      <c r="W24">
        <v>10.5</v>
      </c>
      <c r="X24">
        <v>0</v>
      </c>
      <c r="Y24">
        <f t="shared" si="21"/>
        <v>5.25</v>
      </c>
      <c r="Z24">
        <v>18.899999999999999</v>
      </c>
      <c r="AA24">
        <v>11.4</v>
      </c>
      <c r="AB24">
        <f t="shared" si="22"/>
        <v>15.149999999999999</v>
      </c>
      <c r="AC24">
        <v>18.600000000000001</v>
      </c>
      <c r="AD24">
        <v>11.3</v>
      </c>
      <c r="AE24">
        <f t="shared" si="23"/>
        <v>14.950000000000001</v>
      </c>
      <c r="AF24">
        <v>18.2</v>
      </c>
      <c r="AG24">
        <v>11</v>
      </c>
      <c r="AH24">
        <f t="shared" si="24"/>
        <v>14.6</v>
      </c>
      <c r="AI24">
        <v>13.6</v>
      </c>
      <c r="AJ24">
        <v>0</v>
      </c>
      <c r="AK24">
        <v>0</v>
      </c>
      <c r="AL24">
        <v>0</v>
      </c>
      <c r="AM24">
        <f t="shared" si="25"/>
        <v>100</v>
      </c>
      <c r="AN24">
        <f t="shared" si="26"/>
        <v>100</v>
      </c>
      <c r="AO24">
        <f t="shared" si="27"/>
        <v>0</v>
      </c>
      <c r="AP24">
        <f t="shared" si="28"/>
        <v>0</v>
      </c>
      <c r="AQ24">
        <v>38.200000000000003</v>
      </c>
      <c r="AR24">
        <f t="shared" si="29"/>
        <v>0.35602094240837695</v>
      </c>
      <c r="AS24">
        <f t="shared" si="30"/>
        <v>35.602094240837694</v>
      </c>
      <c r="AT24">
        <f t="shared" si="31"/>
        <v>0</v>
      </c>
      <c r="AU24">
        <f t="shared" si="32"/>
        <v>0</v>
      </c>
      <c r="AV24">
        <f t="shared" si="33"/>
        <v>0</v>
      </c>
      <c r="AW24">
        <f t="shared" si="34"/>
        <v>0</v>
      </c>
      <c r="AX24">
        <f t="shared" si="35"/>
        <v>0</v>
      </c>
      <c r="AY24">
        <v>15.8</v>
      </c>
      <c r="AZ24">
        <v>19.600000000000001</v>
      </c>
      <c r="BA24">
        <v>18.600000000000001</v>
      </c>
      <c r="BB24">
        <v>18.5</v>
      </c>
      <c r="BC24">
        <v>10.199999999999999</v>
      </c>
      <c r="BD24">
        <v>6.8</v>
      </c>
      <c r="BE24">
        <v>11.9</v>
      </c>
      <c r="BF24">
        <v>13.6</v>
      </c>
      <c r="BG24">
        <v>49.3</v>
      </c>
      <c r="BH24">
        <v>36.9</v>
      </c>
      <c r="BI24">
        <v>50.2</v>
      </c>
      <c r="BJ24">
        <v>54.6</v>
      </c>
      <c r="BK24">
        <v>15.7</v>
      </c>
      <c r="BL24">
        <v>15.8</v>
      </c>
      <c r="BM24">
        <f t="shared" si="36"/>
        <v>0.10000000000000142</v>
      </c>
      <c r="BN24">
        <v>18.5</v>
      </c>
      <c r="BO24">
        <v>18.600000000000001</v>
      </c>
      <c r="BP24">
        <f t="shared" si="37"/>
        <v>0.10000000000000142</v>
      </c>
      <c r="BQ24">
        <v>18.5</v>
      </c>
      <c r="BR24">
        <v>18.5</v>
      </c>
      <c r="BS24">
        <f t="shared" si="38"/>
        <v>0</v>
      </c>
      <c r="BT24">
        <v>8.9</v>
      </c>
      <c r="BU24">
        <v>14.4</v>
      </c>
      <c r="BV24">
        <f t="shared" si="39"/>
        <v>5.5</v>
      </c>
      <c r="BW24">
        <v>6.8</v>
      </c>
      <c r="BX24">
        <v>14.6</v>
      </c>
      <c r="BY24">
        <f t="shared" si="40"/>
        <v>7.8</v>
      </c>
      <c r="BZ24">
        <v>6.5</v>
      </c>
      <c r="CA24">
        <v>15.9</v>
      </c>
      <c r="CB24">
        <f t="shared" si="41"/>
        <v>9.4</v>
      </c>
      <c r="CC24">
        <v>13</v>
      </c>
      <c r="CD24" t="s">
        <v>249</v>
      </c>
      <c r="CE24" t="s">
        <v>248</v>
      </c>
      <c r="CF24" t="s">
        <v>107</v>
      </c>
      <c r="CG24" t="s">
        <v>100</v>
      </c>
    </row>
    <row r="25" spans="1:85" x14ac:dyDescent="0.2">
      <c r="A25">
        <v>21</v>
      </c>
      <c r="B25" s="42" t="s">
        <v>21</v>
      </c>
      <c r="C25">
        <v>50</v>
      </c>
      <c r="E25" t="s">
        <v>227</v>
      </c>
      <c r="F25">
        <v>3</v>
      </c>
      <c r="G25">
        <v>2</v>
      </c>
      <c r="H25">
        <v>0</v>
      </c>
      <c r="I25">
        <v>6</v>
      </c>
      <c r="J25">
        <v>2</v>
      </c>
      <c r="K25">
        <v>1</v>
      </c>
      <c r="L25">
        <v>42</v>
      </c>
      <c r="M25">
        <v>30</v>
      </c>
      <c r="N25">
        <v>4</v>
      </c>
      <c r="O25">
        <v>9</v>
      </c>
      <c r="P25">
        <v>53</v>
      </c>
      <c r="Q25" t="s">
        <v>228</v>
      </c>
      <c r="R25" t="s">
        <v>153</v>
      </c>
      <c r="S25" t="s">
        <v>141</v>
      </c>
      <c r="T25">
        <v>270</v>
      </c>
      <c r="U25">
        <v>200</v>
      </c>
      <c r="V25" t="s">
        <v>29</v>
      </c>
      <c r="W25">
        <v>2</v>
      </c>
      <c r="X25">
        <v>5.8</v>
      </c>
      <c r="Y25">
        <f t="shared" si="21"/>
        <v>3.9</v>
      </c>
      <c r="Z25">
        <v>9.6</v>
      </c>
      <c r="AA25">
        <v>12.3</v>
      </c>
      <c r="AB25">
        <f t="shared" si="22"/>
        <v>10.95</v>
      </c>
      <c r="AC25">
        <v>9</v>
      </c>
      <c r="AD25">
        <v>11.7</v>
      </c>
      <c r="AE25">
        <f t="shared" si="23"/>
        <v>10.35</v>
      </c>
      <c r="AF25">
        <v>8.8000000000000007</v>
      </c>
      <c r="AG25">
        <v>11.6</v>
      </c>
      <c r="AH25">
        <f t="shared" si="24"/>
        <v>10.199999999999999</v>
      </c>
      <c r="AI25">
        <v>9.6999999999999993</v>
      </c>
      <c r="AJ25">
        <v>5.0999999999999996</v>
      </c>
      <c r="AK25">
        <v>5.5</v>
      </c>
      <c r="AL25">
        <v>5.5</v>
      </c>
      <c r="AM25">
        <f t="shared" si="25"/>
        <v>47.422680412371129</v>
      </c>
      <c r="AN25">
        <f t="shared" si="26"/>
        <v>43.298969072164944</v>
      </c>
      <c r="AO25">
        <f t="shared" si="27"/>
        <v>4.1237113402061851</v>
      </c>
      <c r="AP25">
        <f t="shared" si="28"/>
        <v>4.1237113402061851</v>
      </c>
      <c r="AQ25">
        <v>38.6</v>
      </c>
      <c r="AR25">
        <f t="shared" si="29"/>
        <v>0.25129533678756472</v>
      </c>
      <c r="AS25">
        <f t="shared" si="30"/>
        <v>25.12953367875647</v>
      </c>
      <c r="AT25">
        <f t="shared" si="31"/>
        <v>0.13212435233160622</v>
      </c>
      <c r="AU25">
        <f t="shared" si="32"/>
        <v>13.212435233160621</v>
      </c>
      <c r="AV25">
        <f t="shared" si="33"/>
        <v>0.14248704663212436</v>
      </c>
      <c r="AW25">
        <f t="shared" si="34"/>
        <v>0.14248704663212436</v>
      </c>
      <c r="AX25">
        <f t="shared" si="35"/>
        <v>14.248704663212436</v>
      </c>
      <c r="AY25">
        <v>-8</v>
      </c>
      <c r="AZ25">
        <v>-1.7</v>
      </c>
      <c r="BA25">
        <v>-0.5</v>
      </c>
      <c r="BB25">
        <v>-0.5</v>
      </c>
      <c r="BC25">
        <v>12</v>
      </c>
      <c r="BD25">
        <v>9.6</v>
      </c>
      <c r="BE25">
        <v>9.8000000000000007</v>
      </c>
      <c r="BF25">
        <v>13.5</v>
      </c>
      <c r="BG25">
        <v>46.3</v>
      </c>
      <c r="BH25">
        <v>42.1</v>
      </c>
      <c r="BI25">
        <v>42.7</v>
      </c>
      <c r="BJ25">
        <v>48.9</v>
      </c>
      <c r="BK25" s="45">
        <v>9.1</v>
      </c>
      <c r="BL25" s="45">
        <v>18.399999999999999</v>
      </c>
      <c r="BM25">
        <f t="shared" si="36"/>
        <v>9.2999999999999989</v>
      </c>
      <c r="BN25">
        <v>-0.5</v>
      </c>
      <c r="BO25">
        <v>-0.5</v>
      </c>
      <c r="BP25">
        <f t="shared" si="37"/>
        <v>0</v>
      </c>
      <c r="BQ25">
        <v>-0.5</v>
      </c>
      <c r="BR25">
        <v>-0.5</v>
      </c>
      <c r="BS25">
        <f t="shared" si="38"/>
        <v>0</v>
      </c>
      <c r="BT25">
        <v>3.7</v>
      </c>
      <c r="BU25">
        <v>12.4</v>
      </c>
      <c r="BV25">
        <f t="shared" si="39"/>
        <v>8.6999999999999993</v>
      </c>
      <c r="BW25">
        <v>5.6</v>
      </c>
      <c r="BX25">
        <v>14.3</v>
      </c>
      <c r="BY25">
        <f t="shared" si="40"/>
        <v>8.7000000000000011</v>
      </c>
      <c r="BZ25">
        <v>6.2</v>
      </c>
      <c r="CA25">
        <v>16.8</v>
      </c>
      <c r="CB25">
        <f t="shared" si="41"/>
        <v>10.600000000000001</v>
      </c>
      <c r="CC25">
        <v>15</v>
      </c>
      <c r="CD25" t="s">
        <v>249</v>
      </c>
      <c r="CE25" t="s">
        <v>248</v>
      </c>
      <c r="CF25" t="s">
        <v>99</v>
      </c>
      <c r="CG25" t="s">
        <v>99</v>
      </c>
    </row>
    <row r="26" spans="1:85" x14ac:dyDescent="0.2">
      <c r="A26">
        <v>22</v>
      </c>
      <c r="B26" s="42" t="s">
        <v>21</v>
      </c>
      <c r="C26">
        <v>49</v>
      </c>
      <c r="E26" t="s">
        <v>53</v>
      </c>
      <c r="F26">
        <v>5</v>
      </c>
      <c r="G26">
        <v>2</v>
      </c>
      <c r="H26">
        <v>0</v>
      </c>
      <c r="I26">
        <v>6</v>
      </c>
      <c r="J26">
        <v>1</v>
      </c>
      <c r="K26">
        <v>0</v>
      </c>
      <c r="L26">
        <v>56</v>
      </c>
      <c r="M26">
        <v>20</v>
      </c>
      <c r="N26">
        <v>10</v>
      </c>
      <c r="O26">
        <v>10</v>
      </c>
      <c r="P26">
        <v>72</v>
      </c>
      <c r="Q26" t="s">
        <v>229</v>
      </c>
      <c r="R26" t="s">
        <v>140</v>
      </c>
      <c r="S26" t="s">
        <v>141</v>
      </c>
      <c r="T26">
        <v>210</v>
      </c>
      <c r="U26">
        <v>200</v>
      </c>
      <c r="V26" t="s">
        <v>29</v>
      </c>
      <c r="W26">
        <v>7.6</v>
      </c>
      <c r="X26">
        <v>6.8</v>
      </c>
      <c r="Y26">
        <f t="shared" si="21"/>
        <v>7.1999999999999993</v>
      </c>
      <c r="Z26">
        <v>21.7</v>
      </c>
      <c r="AA26">
        <v>10.6</v>
      </c>
      <c r="AB26">
        <f t="shared" si="22"/>
        <v>16.149999999999999</v>
      </c>
      <c r="AC26">
        <v>20.3</v>
      </c>
      <c r="AD26">
        <v>8.9</v>
      </c>
      <c r="AE26">
        <f t="shared" si="23"/>
        <v>14.600000000000001</v>
      </c>
      <c r="AF26">
        <v>20</v>
      </c>
      <c r="AG26">
        <v>8.8000000000000007</v>
      </c>
      <c r="AH26">
        <f t="shared" si="24"/>
        <v>14.4</v>
      </c>
      <c r="AI26">
        <v>5.5</v>
      </c>
      <c r="AJ26">
        <v>0</v>
      </c>
      <c r="AK26">
        <v>0</v>
      </c>
      <c r="AL26">
        <v>0</v>
      </c>
      <c r="AM26">
        <f t="shared" si="25"/>
        <v>100</v>
      </c>
      <c r="AN26">
        <f t="shared" si="26"/>
        <v>100</v>
      </c>
      <c r="AO26">
        <f t="shared" si="27"/>
        <v>0</v>
      </c>
      <c r="AP26">
        <f t="shared" si="28"/>
        <v>0</v>
      </c>
      <c r="AQ26">
        <v>36.6</v>
      </c>
      <c r="AR26">
        <f t="shared" si="29"/>
        <v>0.15027322404371585</v>
      </c>
      <c r="AS26">
        <f t="shared" si="30"/>
        <v>15.027322404371585</v>
      </c>
      <c r="AT26">
        <f t="shared" si="31"/>
        <v>0</v>
      </c>
      <c r="AU26">
        <f t="shared" si="32"/>
        <v>0</v>
      </c>
      <c r="AV26">
        <f t="shared" si="33"/>
        <v>0</v>
      </c>
      <c r="AW26">
        <f t="shared" si="34"/>
        <v>0</v>
      </c>
      <c r="AX26">
        <f t="shared" si="35"/>
        <v>0</v>
      </c>
      <c r="AY26">
        <v>1.9</v>
      </c>
      <c r="AZ26">
        <v>19.5</v>
      </c>
      <c r="BA26">
        <v>16</v>
      </c>
      <c r="BB26">
        <v>15.5</v>
      </c>
      <c r="BC26">
        <v>13.6</v>
      </c>
      <c r="BD26">
        <v>8.8000000000000007</v>
      </c>
      <c r="BE26">
        <v>10.9</v>
      </c>
      <c r="BF26">
        <v>12.9</v>
      </c>
      <c r="BG26">
        <v>45.4</v>
      </c>
      <c r="BH26">
        <v>35</v>
      </c>
      <c r="BI26">
        <v>38.200000000000003</v>
      </c>
      <c r="BJ26">
        <v>47.5</v>
      </c>
      <c r="BK26">
        <v>-1.7</v>
      </c>
      <c r="BL26">
        <v>5.6</v>
      </c>
      <c r="BM26">
        <f t="shared" si="36"/>
        <v>7.3</v>
      </c>
      <c r="BN26">
        <v>15.5</v>
      </c>
      <c r="BO26">
        <v>16</v>
      </c>
      <c r="BP26">
        <f t="shared" si="37"/>
        <v>0.5</v>
      </c>
      <c r="BQ26">
        <v>15.5</v>
      </c>
      <c r="BR26">
        <v>15.6</v>
      </c>
      <c r="BS26">
        <f t="shared" si="38"/>
        <v>9.9999999999999645E-2</v>
      </c>
      <c r="BT26">
        <v>1.5</v>
      </c>
      <c r="BU26">
        <v>18.600000000000001</v>
      </c>
      <c r="BV26">
        <f t="shared" si="39"/>
        <v>17.100000000000001</v>
      </c>
      <c r="BW26">
        <v>4.7</v>
      </c>
      <c r="BX26">
        <v>15.7</v>
      </c>
      <c r="BY26">
        <f t="shared" si="40"/>
        <v>11</v>
      </c>
      <c r="BZ26">
        <v>5.8</v>
      </c>
      <c r="CA26">
        <v>17.100000000000001</v>
      </c>
      <c r="CB26">
        <f t="shared" si="41"/>
        <v>11.3</v>
      </c>
      <c r="CC26">
        <v>12</v>
      </c>
      <c r="CD26" t="s">
        <v>108</v>
      </c>
      <c r="CE26" t="s">
        <v>248</v>
      </c>
      <c r="CF26" t="s">
        <v>108</v>
      </c>
      <c r="CG26" t="s">
        <v>108</v>
      </c>
    </row>
    <row r="27" spans="1:85" x14ac:dyDescent="0.2">
      <c r="A27">
        <v>23</v>
      </c>
      <c r="B27" s="42" t="s">
        <v>21</v>
      </c>
      <c r="C27">
        <v>42</v>
      </c>
      <c r="D27" t="s">
        <v>146</v>
      </c>
      <c r="E27" t="s">
        <v>217</v>
      </c>
      <c r="F27">
        <v>4</v>
      </c>
      <c r="G27">
        <v>3</v>
      </c>
      <c r="H27">
        <v>0</v>
      </c>
      <c r="I27">
        <v>7</v>
      </c>
      <c r="J27">
        <v>3</v>
      </c>
      <c r="K27">
        <v>1</v>
      </c>
      <c r="L27">
        <v>70</v>
      </c>
      <c r="M27">
        <v>38</v>
      </c>
      <c r="N27">
        <v>20</v>
      </c>
      <c r="O27">
        <v>9</v>
      </c>
      <c r="P27">
        <v>54</v>
      </c>
      <c r="Q27" t="s">
        <v>218</v>
      </c>
      <c r="R27" t="s">
        <v>140</v>
      </c>
      <c r="S27" t="s">
        <v>141</v>
      </c>
      <c r="T27">
        <v>230</v>
      </c>
      <c r="U27">
        <v>200</v>
      </c>
      <c r="V27" t="s">
        <v>29</v>
      </c>
      <c r="W27">
        <v>10.9</v>
      </c>
      <c r="X27">
        <v>9.4</v>
      </c>
      <c r="Y27">
        <f t="shared" si="21"/>
        <v>10.15</v>
      </c>
      <c r="Z27">
        <v>14.1</v>
      </c>
      <c r="AA27">
        <v>7.5</v>
      </c>
      <c r="AB27">
        <f t="shared" si="22"/>
        <v>10.8</v>
      </c>
      <c r="AC27">
        <v>13.6</v>
      </c>
      <c r="AD27">
        <v>7.2</v>
      </c>
      <c r="AE27">
        <f t="shared" si="23"/>
        <v>10.4</v>
      </c>
      <c r="AF27">
        <v>13.3</v>
      </c>
      <c r="AG27">
        <v>7.1</v>
      </c>
      <c r="AH27">
        <f t="shared" si="24"/>
        <v>10.199999999999999</v>
      </c>
      <c r="AI27">
        <v>7.9</v>
      </c>
      <c r="AJ27">
        <v>0</v>
      </c>
      <c r="AK27">
        <v>0</v>
      </c>
      <c r="AL27">
        <v>0</v>
      </c>
      <c r="AM27">
        <f t="shared" si="25"/>
        <v>100</v>
      </c>
      <c r="AN27">
        <f t="shared" si="26"/>
        <v>100</v>
      </c>
      <c r="AO27">
        <f t="shared" si="27"/>
        <v>0</v>
      </c>
      <c r="AP27">
        <f t="shared" si="28"/>
        <v>0</v>
      </c>
      <c r="AQ27">
        <v>36.9</v>
      </c>
      <c r="AR27">
        <f t="shared" si="29"/>
        <v>0.21409214092140924</v>
      </c>
      <c r="AS27">
        <f t="shared" si="30"/>
        <v>21.409214092140925</v>
      </c>
      <c r="AT27">
        <f t="shared" si="31"/>
        <v>0</v>
      </c>
      <c r="AU27">
        <f t="shared" si="32"/>
        <v>0</v>
      </c>
      <c r="AV27">
        <f t="shared" si="33"/>
        <v>0</v>
      </c>
      <c r="AW27">
        <f t="shared" si="34"/>
        <v>0</v>
      </c>
      <c r="AX27">
        <f t="shared" si="35"/>
        <v>0</v>
      </c>
      <c r="AY27">
        <v>0.2</v>
      </c>
      <c r="AZ27">
        <v>10.3</v>
      </c>
      <c r="BA27">
        <v>10</v>
      </c>
      <c r="BB27">
        <v>9.9</v>
      </c>
      <c r="BC27">
        <v>10.199999999999999</v>
      </c>
      <c r="BD27">
        <v>8.3000000000000007</v>
      </c>
      <c r="BE27">
        <v>12.3</v>
      </c>
      <c r="BF27">
        <v>11.7</v>
      </c>
      <c r="BG27">
        <v>33.1</v>
      </c>
      <c r="BH27">
        <v>48.8</v>
      </c>
      <c r="BI27">
        <v>53.8</v>
      </c>
      <c r="BJ27">
        <v>54.5</v>
      </c>
      <c r="BK27">
        <v>0.2</v>
      </c>
      <c r="BL27">
        <v>1.5</v>
      </c>
      <c r="BM27">
        <f t="shared" si="36"/>
        <v>1.3</v>
      </c>
      <c r="BN27">
        <v>9.9</v>
      </c>
      <c r="BO27">
        <v>9.9</v>
      </c>
      <c r="BP27">
        <f t="shared" si="37"/>
        <v>0</v>
      </c>
      <c r="BQ27">
        <v>10.199999999999999</v>
      </c>
      <c r="BR27">
        <v>10.199999999999999</v>
      </c>
      <c r="BS27">
        <f t="shared" si="38"/>
        <v>0</v>
      </c>
      <c r="BT27">
        <v>9.6999999999999993</v>
      </c>
      <c r="BU27">
        <v>10.1</v>
      </c>
      <c r="BV27">
        <f t="shared" si="39"/>
        <v>0.40000000000000036</v>
      </c>
      <c r="BW27">
        <v>7.1</v>
      </c>
      <c r="BX27">
        <v>14.7</v>
      </c>
      <c r="BY27">
        <f t="shared" si="40"/>
        <v>7.6</v>
      </c>
      <c r="BZ27">
        <v>7.9</v>
      </c>
      <c r="CA27">
        <v>16.3</v>
      </c>
      <c r="CB27">
        <f t="shared" si="41"/>
        <v>8.4</v>
      </c>
      <c r="CC27">
        <v>6</v>
      </c>
      <c r="CD27" t="s">
        <v>249</v>
      </c>
      <c r="CE27" t="s">
        <v>248</v>
      </c>
      <c r="CF27" t="s">
        <v>100</v>
      </c>
      <c r="CG27" t="s">
        <v>99</v>
      </c>
    </row>
    <row r="28" spans="1:85" x14ac:dyDescent="0.2">
      <c r="A28">
        <v>24</v>
      </c>
      <c r="B28" s="42" t="s">
        <v>31</v>
      </c>
      <c r="C28">
        <v>51</v>
      </c>
      <c r="D28" t="s">
        <v>62</v>
      </c>
      <c r="E28" t="s">
        <v>198</v>
      </c>
      <c r="F28">
        <v>4</v>
      </c>
      <c r="G28">
        <v>3</v>
      </c>
      <c r="H28">
        <v>0</v>
      </c>
      <c r="I28">
        <v>6</v>
      </c>
      <c r="J28">
        <v>1</v>
      </c>
      <c r="K28">
        <v>0</v>
      </c>
      <c r="L28">
        <v>54</v>
      </c>
      <c r="M28">
        <v>15</v>
      </c>
      <c r="N28">
        <v>12</v>
      </c>
      <c r="O28">
        <v>10</v>
      </c>
      <c r="P28">
        <v>58</v>
      </c>
      <c r="Q28" t="s">
        <v>199</v>
      </c>
      <c r="R28" t="s">
        <v>153</v>
      </c>
      <c r="S28" t="s">
        <v>141</v>
      </c>
      <c r="T28">
        <v>230</v>
      </c>
      <c r="U28">
        <v>190</v>
      </c>
      <c r="V28" t="s">
        <v>29</v>
      </c>
      <c r="W28">
        <v>13.2</v>
      </c>
      <c r="X28">
        <v>7.8</v>
      </c>
      <c r="Y28">
        <f t="shared" si="21"/>
        <v>10.5</v>
      </c>
      <c r="Z28">
        <v>15.5</v>
      </c>
      <c r="AA28">
        <v>10.3</v>
      </c>
      <c r="AB28">
        <f t="shared" si="22"/>
        <v>12.9</v>
      </c>
      <c r="AC28">
        <v>15</v>
      </c>
      <c r="AD28">
        <v>10</v>
      </c>
      <c r="AE28">
        <f t="shared" si="23"/>
        <v>12.5</v>
      </c>
      <c r="AF28">
        <v>15</v>
      </c>
      <c r="AG28">
        <v>10</v>
      </c>
      <c r="AH28">
        <f t="shared" si="24"/>
        <v>12.5</v>
      </c>
      <c r="AI28">
        <v>9.6999999999999993</v>
      </c>
      <c r="AJ28">
        <v>2.5</v>
      </c>
      <c r="AK28">
        <v>2.8</v>
      </c>
      <c r="AL28">
        <v>3</v>
      </c>
      <c r="AM28">
        <f t="shared" si="25"/>
        <v>74.226804123711347</v>
      </c>
      <c r="AN28">
        <f t="shared" si="26"/>
        <v>69.072164948453604</v>
      </c>
      <c r="AO28">
        <f t="shared" si="27"/>
        <v>5.1546391752577421</v>
      </c>
      <c r="AP28">
        <f t="shared" si="28"/>
        <v>5.1546391752577421</v>
      </c>
      <c r="AQ28">
        <v>39.799999999999997</v>
      </c>
      <c r="AR28">
        <f t="shared" si="29"/>
        <v>0.24371859296482412</v>
      </c>
      <c r="AS28">
        <f t="shared" si="30"/>
        <v>24.371859296482413</v>
      </c>
      <c r="AT28">
        <f t="shared" si="31"/>
        <v>6.2814070351758802E-2</v>
      </c>
      <c r="AU28">
        <f t="shared" si="32"/>
        <v>6.2814070351758806</v>
      </c>
      <c r="AV28">
        <f t="shared" si="33"/>
        <v>7.0351758793969849E-2</v>
      </c>
      <c r="AW28">
        <f t="shared" si="34"/>
        <v>7.537688442211056E-2</v>
      </c>
      <c r="AX28">
        <f t="shared" si="35"/>
        <v>7.5376884422110564</v>
      </c>
      <c r="AY28">
        <v>7.5</v>
      </c>
      <c r="AZ28">
        <v>7.6</v>
      </c>
      <c r="BA28">
        <v>7.3</v>
      </c>
      <c r="BB28">
        <v>7.3</v>
      </c>
      <c r="BC28">
        <v>12.3</v>
      </c>
      <c r="BD28">
        <v>7.6</v>
      </c>
      <c r="BE28">
        <v>13.6</v>
      </c>
      <c r="BF28">
        <v>14.7</v>
      </c>
      <c r="BG28">
        <v>53.6</v>
      </c>
      <c r="BH28">
        <v>43.1</v>
      </c>
      <c r="BI28">
        <v>55.7</v>
      </c>
      <c r="BJ28">
        <v>58.2</v>
      </c>
      <c r="BK28">
        <v>4.2</v>
      </c>
      <c r="BL28">
        <v>7.2</v>
      </c>
      <c r="BM28">
        <f t="shared" si="36"/>
        <v>3</v>
      </c>
      <c r="BN28">
        <v>7.3</v>
      </c>
      <c r="BO28">
        <v>7.3</v>
      </c>
      <c r="BP28">
        <f t="shared" si="37"/>
        <v>0</v>
      </c>
      <c r="BQ28">
        <v>7.3</v>
      </c>
      <c r="BR28">
        <v>7.3</v>
      </c>
      <c r="BS28">
        <f t="shared" si="38"/>
        <v>0</v>
      </c>
      <c r="BT28">
        <v>5.7</v>
      </c>
      <c r="BU28">
        <v>13.2</v>
      </c>
      <c r="BV28">
        <f t="shared" si="39"/>
        <v>7.4999999999999991</v>
      </c>
      <c r="BW28">
        <v>7.8</v>
      </c>
      <c r="BX28">
        <v>17.5</v>
      </c>
      <c r="BY28">
        <f t="shared" si="40"/>
        <v>9.6999999999999993</v>
      </c>
      <c r="BZ28">
        <v>6.4</v>
      </c>
      <c r="CA28">
        <v>17.8</v>
      </c>
      <c r="CB28">
        <f t="shared" si="41"/>
        <v>11.4</v>
      </c>
      <c r="CC28">
        <v>6</v>
      </c>
      <c r="CD28" t="s">
        <v>108</v>
      </c>
      <c r="CE28" t="s">
        <v>248</v>
      </c>
      <c r="CF28" t="s">
        <v>100</v>
      </c>
      <c r="CG28" t="s">
        <v>99</v>
      </c>
    </row>
    <row r="29" spans="1:85" x14ac:dyDescent="0.2">
      <c r="A29">
        <v>25</v>
      </c>
      <c r="B29" s="42" t="s">
        <v>21</v>
      </c>
      <c r="C29">
        <v>56</v>
      </c>
      <c r="D29" t="s">
        <v>200</v>
      </c>
      <c r="E29" t="s">
        <v>165</v>
      </c>
      <c r="F29">
        <v>4</v>
      </c>
      <c r="G29">
        <v>2</v>
      </c>
      <c r="H29">
        <v>2</v>
      </c>
      <c r="I29">
        <v>6</v>
      </c>
      <c r="J29">
        <v>1</v>
      </c>
      <c r="K29">
        <v>0</v>
      </c>
      <c r="L29">
        <v>52</v>
      </c>
      <c r="M29">
        <v>25.7</v>
      </c>
      <c r="N29">
        <v>2</v>
      </c>
      <c r="O29">
        <v>10</v>
      </c>
      <c r="P29">
        <v>53</v>
      </c>
      <c r="Q29" t="s">
        <v>201</v>
      </c>
      <c r="R29" t="s">
        <v>153</v>
      </c>
      <c r="S29" t="s">
        <v>141</v>
      </c>
      <c r="T29">
        <v>200</v>
      </c>
      <c r="U29">
        <v>100</v>
      </c>
      <c r="V29" t="s">
        <v>29</v>
      </c>
      <c r="W29">
        <v>5.3</v>
      </c>
      <c r="X29">
        <v>2.6</v>
      </c>
      <c r="Y29">
        <f t="shared" si="21"/>
        <v>3.95</v>
      </c>
      <c r="Z29">
        <v>12.5</v>
      </c>
      <c r="AA29">
        <v>10.6</v>
      </c>
      <c r="AB29">
        <f t="shared" si="22"/>
        <v>11.55</v>
      </c>
      <c r="AC29">
        <v>12.3</v>
      </c>
      <c r="AD29">
        <v>9.6</v>
      </c>
      <c r="AE29">
        <f t="shared" si="23"/>
        <v>10.95</v>
      </c>
      <c r="AF29">
        <v>12</v>
      </c>
      <c r="AG29">
        <v>9.5</v>
      </c>
      <c r="AH29">
        <f t="shared" si="24"/>
        <v>10.75</v>
      </c>
      <c r="AI29">
        <v>12.3</v>
      </c>
      <c r="AJ29">
        <v>0</v>
      </c>
      <c r="AK29">
        <v>1.6</v>
      </c>
      <c r="AL29">
        <v>2</v>
      </c>
      <c r="AM29">
        <f t="shared" si="25"/>
        <v>100</v>
      </c>
      <c r="AN29">
        <f t="shared" si="26"/>
        <v>83.739837398373979</v>
      </c>
      <c r="AO29">
        <f t="shared" si="27"/>
        <v>16.260162601626021</v>
      </c>
      <c r="AP29">
        <f t="shared" si="28"/>
        <v>16.260162601626021</v>
      </c>
      <c r="AQ29">
        <v>38.5</v>
      </c>
      <c r="AR29">
        <f t="shared" si="29"/>
        <v>0.31948051948051948</v>
      </c>
      <c r="AS29">
        <f t="shared" si="30"/>
        <v>31.948051948051948</v>
      </c>
      <c r="AT29">
        <f t="shared" si="31"/>
        <v>0</v>
      </c>
      <c r="AU29">
        <f t="shared" si="32"/>
        <v>0</v>
      </c>
      <c r="AV29">
        <f t="shared" si="33"/>
        <v>4.1558441558441558E-2</v>
      </c>
      <c r="AW29">
        <f t="shared" si="34"/>
        <v>5.1948051948051951E-2</v>
      </c>
      <c r="AX29">
        <f t="shared" si="35"/>
        <v>5.1948051948051948</v>
      </c>
      <c r="AY29">
        <v>-4.3</v>
      </c>
      <c r="AZ29">
        <v>10.9</v>
      </c>
      <c r="BA29">
        <v>11.6</v>
      </c>
      <c r="BB29">
        <v>11.6</v>
      </c>
      <c r="BC29">
        <v>17.600000000000001</v>
      </c>
      <c r="BD29">
        <v>9.4</v>
      </c>
      <c r="BE29">
        <v>14.8</v>
      </c>
      <c r="BF29">
        <v>14.5</v>
      </c>
      <c r="BG29">
        <v>64.8</v>
      </c>
      <c r="BH29">
        <v>44.2</v>
      </c>
      <c r="BI29">
        <v>64.099999999999994</v>
      </c>
      <c r="BJ29">
        <v>65.8</v>
      </c>
      <c r="BK29">
        <v>-8.8000000000000007</v>
      </c>
      <c r="BL29">
        <v>1.2</v>
      </c>
      <c r="BM29">
        <f t="shared" si="36"/>
        <v>10</v>
      </c>
      <c r="BN29">
        <v>10.9</v>
      </c>
      <c r="BO29">
        <v>11.9</v>
      </c>
      <c r="BP29">
        <f t="shared" si="37"/>
        <v>1</v>
      </c>
      <c r="BQ29">
        <v>11.6</v>
      </c>
      <c r="BR29">
        <v>11.6</v>
      </c>
      <c r="BS29">
        <f t="shared" si="38"/>
        <v>0</v>
      </c>
      <c r="BT29">
        <v>1.1000000000000001</v>
      </c>
      <c r="BU29">
        <v>17.7</v>
      </c>
      <c r="BV29">
        <f t="shared" si="39"/>
        <v>16.599999999999998</v>
      </c>
      <c r="BW29">
        <v>8.6</v>
      </c>
      <c r="BX29">
        <v>16.8</v>
      </c>
      <c r="BY29">
        <f t="shared" si="40"/>
        <v>8.2000000000000011</v>
      </c>
      <c r="BZ29">
        <v>8.1</v>
      </c>
      <c r="CA29">
        <v>18.3</v>
      </c>
      <c r="CB29">
        <f t="shared" si="41"/>
        <v>10.200000000000001</v>
      </c>
      <c r="CC29">
        <v>6</v>
      </c>
      <c r="CD29" t="s">
        <v>249</v>
      </c>
      <c r="CE29" t="s">
        <v>248</v>
      </c>
      <c r="CF29" t="s">
        <v>99</v>
      </c>
      <c r="CG29" t="s">
        <v>108</v>
      </c>
    </row>
    <row r="30" spans="1:85" x14ac:dyDescent="0.2">
      <c r="A30">
        <v>26</v>
      </c>
      <c r="B30" s="42" t="s">
        <v>31</v>
      </c>
      <c r="C30">
        <v>75</v>
      </c>
      <c r="E30" t="s">
        <v>205</v>
      </c>
      <c r="F30">
        <v>5</v>
      </c>
      <c r="G30">
        <v>3</v>
      </c>
      <c r="H30">
        <v>1</v>
      </c>
      <c r="I30">
        <v>6</v>
      </c>
      <c r="J30">
        <v>2</v>
      </c>
      <c r="K30">
        <v>1</v>
      </c>
      <c r="L30">
        <v>56</v>
      </c>
      <c r="M30">
        <v>30</v>
      </c>
      <c r="N30">
        <v>12</v>
      </c>
      <c r="O30">
        <v>9</v>
      </c>
      <c r="P30">
        <v>52</v>
      </c>
      <c r="Q30" t="s">
        <v>206</v>
      </c>
      <c r="R30" t="s">
        <v>140</v>
      </c>
      <c r="S30" t="s">
        <v>141</v>
      </c>
      <c r="T30">
        <v>260</v>
      </c>
      <c r="U30">
        <v>180</v>
      </c>
      <c r="V30" t="s">
        <v>29</v>
      </c>
      <c r="W30">
        <v>9.8000000000000007</v>
      </c>
      <c r="X30">
        <v>5.2</v>
      </c>
      <c r="Y30">
        <f t="shared" si="21"/>
        <v>7.5</v>
      </c>
      <c r="Z30">
        <v>18.100000000000001</v>
      </c>
      <c r="AA30">
        <v>13.6</v>
      </c>
      <c r="AB30">
        <f t="shared" si="22"/>
        <v>15.850000000000001</v>
      </c>
      <c r="AC30">
        <v>17.8</v>
      </c>
      <c r="AD30">
        <v>12.5</v>
      </c>
      <c r="AE30">
        <f t="shared" si="23"/>
        <v>15.15</v>
      </c>
      <c r="AF30">
        <v>17.3</v>
      </c>
      <c r="AG30">
        <v>12.2</v>
      </c>
      <c r="AH30">
        <f t="shared" si="24"/>
        <v>14.75</v>
      </c>
      <c r="AI30">
        <v>17.8</v>
      </c>
      <c r="AJ30">
        <v>3.2</v>
      </c>
      <c r="AK30">
        <v>3.5</v>
      </c>
      <c r="AL30">
        <v>3.5</v>
      </c>
      <c r="AM30">
        <f t="shared" si="25"/>
        <v>82.022471910112358</v>
      </c>
      <c r="AN30">
        <f t="shared" si="26"/>
        <v>80.337078651685388</v>
      </c>
      <c r="AO30">
        <f t="shared" si="27"/>
        <v>1.68539325842697</v>
      </c>
      <c r="AP30">
        <f t="shared" si="28"/>
        <v>1.68539325842697</v>
      </c>
      <c r="AQ30">
        <v>47.7</v>
      </c>
      <c r="AR30">
        <f t="shared" si="29"/>
        <v>0.37316561844863733</v>
      </c>
      <c r="AS30">
        <f t="shared" si="30"/>
        <v>37.316561844863735</v>
      </c>
      <c r="AT30">
        <f t="shared" si="31"/>
        <v>6.7085953878406712E-2</v>
      </c>
      <c r="AU30">
        <f t="shared" si="32"/>
        <v>6.7085953878406714</v>
      </c>
      <c r="AV30">
        <f t="shared" si="33"/>
        <v>7.337526205450734E-2</v>
      </c>
      <c r="AW30">
        <f t="shared" si="34"/>
        <v>7.337526205450734E-2</v>
      </c>
      <c r="AX30">
        <f t="shared" si="35"/>
        <v>7.3375262054507342</v>
      </c>
      <c r="AY30">
        <v>7.3</v>
      </c>
      <c r="AZ30">
        <v>12.2</v>
      </c>
      <c r="BA30">
        <v>11.8</v>
      </c>
      <c r="BB30">
        <v>11.8</v>
      </c>
      <c r="BC30">
        <v>13.3</v>
      </c>
      <c r="BD30">
        <v>7.9</v>
      </c>
      <c r="BE30">
        <v>7.7</v>
      </c>
      <c r="BF30">
        <v>12.5</v>
      </c>
      <c r="BG30">
        <v>64.599999999999994</v>
      </c>
      <c r="BH30">
        <v>55</v>
      </c>
      <c r="BI30">
        <v>62.8</v>
      </c>
      <c r="BJ30">
        <v>65.099999999999994</v>
      </c>
      <c r="BK30">
        <v>0.9</v>
      </c>
      <c r="BL30">
        <v>2.4</v>
      </c>
      <c r="BM30">
        <f t="shared" si="36"/>
        <v>1.5</v>
      </c>
      <c r="BN30">
        <v>11.8</v>
      </c>
      <c r="BO30">
        <v>12</v>
      </c>
      <c r="BP30">
        <f t="shared" si="37"/>
        <v>0.19999999999999929</v>
      </c>
      <c r="BQ30">
        <v>11.8</v>
      </c>
      <c r="BR30">
        <v>11.8</v>
      </c>
      <c r="BS30">
        <f t="shared" si="38"/>
        <v>0</v>
      </c>
      <c r="BT30">
        <v>-9.1</v>
      </c>
      <c r="BU30">
        <v>11.2</v>
      </c>
      <c r="BV30">
        <f t="shared" si="39"/>
        <v>20.299999999999997</v>
      </c>
      <c r="BW30">
        <v>3.5</v>
      </c>
      <c r="BX30">
        <v>12.6</v>
      </c>
      <c r="BY30">
        <f t="shared" si="40"/>
        <v>9.1</v>
      </c>
      <c r="BZ30">
        <v>4.3</v>
      </c>
      <c r="CA30">
        <v>16.5</v>
      </c>
      <c r="CB30">
        <f t="shared" si="41"/>
        <v>12.2</v>
      </c>
      <c r="CC30">
        <v>12</v>
      </c>
      <c r="CD30" t="s">
        <v>249</v>
      </c>
      <c r="CE30" t="s">
        <v>248</v>
      </c>
      <c r="CF30" t="s">
        <v>108</v>
      </c>
      <c r="CG30" t="s">
        <v>108</v>
      </c>
    </row>
    <row r="31" spans="1:85" x14ac:dyDescent="0.2">
      <c r="A31">
        <v>27</v>
      </c>
      <c r="B31" s="42" t="s">
        <v>21</v>
      </c>
      <c r="C31">
        <v>47</v>
      </c>
      <c r="E31" t="s">
        <v>154</v>
      </c>
      <c r="F31">
        <v>4</v>
      </c>
      <c r="G31">
        <v>2</v>
      </c>
      <c r="H31">
        <v>1</v>
      </c>
      <c r="I31">
        <v>3</v>
      </c>
      <c r="J31">
        <v>1</v>
      </c>
      <c r="K31">
        <v>0</v>
      </c>
      <c r="L31">
        <v>50</v>
      </c>
      <c r="M31">
        <v>20</v>
      </c>
      <c r="N31">
        <v>0</v>
      </c>
      <c r="O31">
        <v>9</v>
      </c>
      <c r="P31">
        <v>55</v>
      </c>
      <c r="Q31" t="s">
        <v>199</v>
      </c>
      <c r="R31" t="s">
        <v>140</v>
      </c>
      <c r="S31" t="s">
        <v>141</v>
      </c>
      <c r="T31">
        <v>200</v>
      </c>
      <c r="U31">
        <v>150</v>
      </c>
      <c r="V31" t="s">
        <v>29</v>
      </c>
      <c r="W31">
        <v>5.3</v>
      </c>
      <c r="X31">
        <v>4.7</v>
      </c>
      <c r="Y31">
        <f t="shared" si="21"/>
        <v>5</v>
      </c>
      <c r="Z31">
        <v>12.7</v>
      </c>
      <c r="AA31">
        <v>11</v>
      </c>
      <c r="AB31">
        <f t="shared" si="22"/>
        <v>11.85</v>
      </c>
      <c r="AC31">
        <v>12.3</v>
      </c>
      <c r="AD31">
        <v>10.8</v>
      </c>
      <c r="AE31">
        <f t="shared" si="23"/>
        <v>11.55</v>
      </c>
      <c r="AF31">
        <v>11.8</v>
      </c>
      <c r="AG31">
        <v>8.6</v>
      </c>
      <c r="AH31">
        <f t="shared" si="24"/>
        <v>10.199999999999999</v>
      </c>
      <c r="AI31">
        <v>15.6</v>
      </c>
      <c r="AJ31">
        <v>7</v>
      </c>
      <c r="AK31">
        <v>7.8</v>
      </c>
      <c r="AL31">
        <v>8.4</v>
      </c>
      <c r="AM31">
        <f t="shared" si="25"/>
        <v>55.128205128205131</v>
      </c>
      <c r="AN31">
        <f t="shared" si="26"/>
        <v>46.153846153846153</v>
      </c>
      <c r="AO31">
        <f t="shared" si="27"/>
        <v>8.974358974358978</v>
      </c>
      <c r="AP31">
        <f t="shared" si="28"/>
        <v>8.974358974358978</v>
      </c>
      <c r="AQ31">
        <v>30.5</v>
      </c>
      <c r="AR31">
        <f t="shared" si="29"/>
        <v>0.51147540983606554</v>
      </c>
      <c r="AS31">
        <f t="shared" si="30"/>
        <v>51.147540983606554</v>
      </c>
      <c r="AT31">
        <f t="shared" si="31"/>
        <v>0.22950819672131148</v>
      </c>
      <c r="AU31">
        <f t="shared" si="32"/>
        <v>22.950819672131146</v>
      </c>
      <c r="AV31">
        <f t="shared" si="33"/>
        <v>0.25573770491803277</v>
      </c>
      <c r="AW31">
        <f t="shared" si="34"/>
        <v>0.27540983606557379</v>
      </c>
      <c r="AX31">
        <f t="shared" si="35"/>
        <v>27.540983606557379</v>
      </c>
      <c r="AY31">
        <v>-4.7</v>
      </c>
      <c r="AZ31">
        <v>8.5</v>
      </c>
      <c r="BA31">
        <v>8.3000000000000007</v>
      </c>
      <c r="BB31">
        <v>8.1999999999999993</v>
      </c>
      <c r="BC31">
        <v>10.5</v>
      </c>
      <c r="BD31">
        <v>7.4</v>
      </c>
      <c r="BE31">
        <v>17.899999999999999</v>
      </c>
      <c r="BF31">
        <v>17.5</v>
      </c>
      <c r="BG31">
        <v>57.2</v>
      </c>
      <c r="BH31">
        <v>47.9</v>
      </c>
      <c r="BI31">
        <v>66.8</v>
      </c>
      <c r="BJ31">
        <v>72.5</v>
      </c>
      <c r="BK31" s="45">
        <v>5.2</v>
      </c>
      <c r="BL31" s="45">
        <v>5.7</v>
      </c>
      <c r="BM31">
        <f t="shared" si="36"/>
        <v>0.5</v>
      </c>
      <c r="BN31">
        <v>8.5</v>
      </c>
      <c r="BO31">
        <v>8.6</v>
      </c>
      <c r="BP31">
        <f t="shared" si="37"/>
        <v>9.9999999999999645E-2</v>
      </c>
      <c r="BQ31">
        <v>8.1999999999999993</v>
      </c>
      <c r="BR31">
        <v>8.1999999999999993</v>
      </c>
      <c r="BS31">
        <f t="shared" si="38"/>
        <v>0</v>
      </c>
      <c r="BT31">
        <v>1.8</v>
      </c>
      <c r="BU31">
        <v>16.2</v>
      </c>
      <c r="BV31">
        <f t="shared" si="39"/>
        <v>14.399999999999999</v>
      </c>
      <c r="BW31">
        <v>9</v>
      </c>
      <c r="BX31">
        <v>14.8</v>
      </c>
      <c r="BY31">
        <f t="shared" si="40"/>
        <v>5.8000000000000007</v>
      </c>
      <c r="BZ31">
        <v>14.7</v>
      </c>
      <c r="CA31">
        <v>24.4</v>
      </c>
      <c r="CB31">
        <f t="shared" si="41"/>
        <v>9.6999999999999993</v>
      </c>
      <c r="CC31">
        <v>12</v>
      </c>
      <c r="CD31" t="s">
        <v>249</v>
      </c>
      <c r="CE31" t="s">
        <v>248</v>
      </c>
      <c r="CF31" t="s">
        <v>99</v>
      </c>
      <c r="CG31" t="s">
        <v>99</v>
      </c>
    </row>
    <row r="32" spans="1:85" x14ac:dyDescent="0.2">
      <c r="A32">
        <v>28</v>
      </c>
      <c r="B32" s="42" t="s">
        <v>21</v>
      </c>
      <c r="C32">
        <v>46</v>
      </c>
      <c r="D32" t="s">
        <v>29</v>
      </c>
      <c r="E32" t="s">
        <v>73</v>
      </c>
      <c r="F32">
        <v>6</v>
      </c>
      <c r="G32">
        <v>3</v>
      </c>
      <c r="H32">
        <v>0</v>
      </c>
      <c r="I32">
        <v>0</v>
      </c>
      <c r="J32">
        <v>0</v>
      </c>
      <c r="K32">
        <v>0</v>
      </c>
      <c r="L32">
        <v>56</v>
      </c>
      <c r="M32">
        <v>26</v>
      </c>
      <c r="N32">
        <v>0</v>
      </c>
      <c r="O32">
        <v>9</v>
      </c>
      <c r="P32">
        <v>52</v>
      </c>
      <c r="Q32" t="s">
        <v>207</v>
      </c>
      <c r="R32" t="s">
        <v>153</v>
      </c>
      <c r="S32" t="s">
        <v>141</v>
      </c>
      <c r="T32">
        <v>240</v>
      </c>
      <c r="U32">
        <v>200</v>
      </c>
      <c r="V32" t="s">
        <v>29</v>
      </c>
      <c r="W32">
        <v>5.2</v>
      </c>
      <c r="X32">
        <v>2.4</v>
      </c>
      <c r="Y32">
        <f t="shared" si="21"/>
        <v>3.8</v>
      </c>
      <c r="Z32">
        <v>13.9</v>
      </c>
      <c r="AA32">
        <v>9.5</v>
      </c>
      <c r="AB32">
        <f t="shared" si="22"/>
        <v>11.7</v>
      </c>
      <c r="AC32">
        <v>13.6</v>
      </c>
      <c r="AD32">
        <v>9.3000000000000007</v>
      </c>
      <c r="AE32">
        <f t="shared" si="23"/>
        <v>11.45</v>
      </c>
      <c r="AF32">
        <v>13.5</v>
      </c>
      <c r="AG32">
        <v>9.1</v>
      </c>
      <c r="AH32">
        <f t="shared" si="24"/>
        <v>11.3</v>
      </c>
      <c r="AI32">
        <v>7.1</v>
      </c>
      <c r="AJ32">
        <v>-2.5</v>
      </c>
      <c r="AK32">
        <v>0</v>
      </c>
      <c r="AL32">
        <v>0</v>
      </c>
      <c r="AM32">
        <f t="shared" si="25"/>
        <v>135.21126760563379</v>
      </c>
      <c r="AN32">
        <f t="shared" si="26"/>
        <v>100</v>
      </c>
      <c r="AO32">
        <f t="shared" si="27"/>
        <v>35.211267605633793</v>
      </c>
      <c r="AP32">
        <f t="shared" si="28"/>
        <v>35.211267605633793</v>
      </c>
      <c r="AQ32">
        <v>40.9</v>
      </c>
      <c r="AR32">
        <f t="shared" si="29"/>
        <v>0.17359413202933985</v>
      </c>
      <c r="AS32">
        <f t="shared" si="30"/>
        <v>17.359413202933986</v>
      </c>
      <c r="AT32">
        <f t="shared" si="31"/>
        <v>-6.1124694376528121E-2</v>
      </c>
      <c r="AU32">
        <f t="shared" si="32"/>
        <v>-6.1124694376528126</v>
      </c>
      <c r="AV32">
        <f t="shared" si="33"/>
        <v>0</v>
      </c>
      <c r="AW32">
        <f t="shared" si="34"/>
        <v>0</v>
      </c>
      <c r="AX32">
        <f t="shared" si="35"/>
        <v>0</v>
      </c>
      <c r="AY32">
        <v>3.2</v>
      </c>
      <c r="AZ32">
        <v>11.2</v>
      </c>
      <c r="BA32">
        <v>11.4</v>
      </c>
      <c r="BB32">
        <v>11</v>
      </c>
      <c r="BC32">
        <v>8.6999999999999993</v>
      </c>
      <c r="BD32">
        <v>7.8</v>
      </c>
      <c r="BE32">
        <v>5.4</v>
      </c>
      <c r="BF32">
        <v>9.6</v>
      </c>
      <c r="BG32">
        <v>30</v>
      </c>
      <c r="BH32">
        <v>31</v>
      </c>
      <c r="BI32">
        <v>30</v>
      </c>
      <c r="BJ32">
        <v>35.9</v>
      </c>
      <c r="BK32">
        <v>-15.8</v>
      </c>
      <c r="BL32">
        <v>2.9</v>
      </c>
      <c r="BM32">
        <f t="shared" si="36"/>
        <v>18.7</v>
      </c>
      <c r="BN32">
        <v>11.4</v>
      </c>
      <c r="BO32">
        <v>11.4</v>
      </c>
      <c r="BP32">
        <f t="shared" si="37"/>
        <v>0</v>
      </c>
      <c r="BQ32">
        <v>11</v>
      </c>
      <c r="BR32">
        <v>11</v>
      </c>
      <c r="BS32">
        <f t="shared" si="38"/>
        <v>0</v>
      </c>
      <c r="BT32">
        <v>-2.5</v>
      </c>
      <c r="BU32">
        <v>7.2</v>
      </c>
      <c r="BV32">
        <f t="shared" si="39"/>
        <v>9.6999999999999993</v>
      </c>
      <c r="BW32">
        <v>-0.7</v>
      </c>
      <c r="BX32">
        <v>8.6</v>
      </c>
      <c r="BY32">
        <f t="shared" si="40"/>
        <v>9.2999999999999989</v>
      </c>
      <c r="BZ32">
        <v>-1.5</v>
      </c>
      <c r="CA32">
        <v>14.7</v>
      </c>
      <c r="CB32">
        <f t="shared" si="41"/>
        <v>16.2</v>
      </c>
      <c r="CC32">
        <v>6</v>
      </c>
      <c r="CD32" t="s">
        <v>249</v>
      </c>
      <c r="CE32" t="s">
        <v>248</v>
      </c>
      <c r="CF32" t="s">
        <v>100</v>
      </c>
      <c r="CG32" t="s">
        <v>99</v>
      </c>
    </row>
    <row r="33" spans="1:85" x14ac:dyDescent="0.2">
      <c r="A33">
        <v>29</v>
      </c>
      <c r="B33" s="42" t="s">
        <v>21</v>
      </c>
      <c r="C33">
        <v>50</v>
      </c>
      <c r="D33" t="s">
        <v>29</v>
      </c>
      <c r="E33" t="s">
        <v>179</v>
      </c>
      <c r="F33">
        <v>3</v>
      </c>
      <c r="G33">
        <v>2</v>
      </c>
      <c r="H33">
        <v>0</v>
      </c>
      <c r="I33">
        <v>0</v>
      </c>
      <c r="J33">
        <v>0</v>
      </c>
      <c r="K33">
        <v>0</v>
      </c>
      <c r="L33">
        <v>42</v>
      </c>
      <c r="M33">
        <v>5</v>
      </c>
      <c r="N33">
        <v>2</v>
      </c>
      <c r="O33">
        <v>9</v>
      </c>
      <c r="P33">
        <v>50</v>
      </c>
      <c r="Q33" t="s">
        <v>181</v>
      </c>
      <c r="R33" t="s">
        <v>153</v>
      </c>
      <c r="S33" t="s">
        <v>141</v>
      </c>
      <c r="T33">
        <v>150</v>
      </c>
      <c r="U33">
        <v>100</v>
      </c>
      <c r="V33" t="s">
        <v>252</v>
      </c>
      <c r="W33">
        <v>9.3000000000000007</v>
      </c>
      <c r="X33">
        <v>0</v>
      </c>
      <c r="Y33">
        <f t="shared" si="21"/>
        <v>4.6500000000000004</v>
      </c>
      <c r="Z33">
        <v>19.600000000000001</v>
      </c>
      <c r="AA33">
        <v>9.8000000000000007</v>
      </c>
      <c r="AB33">
        <f t="shared" si="22"/>
        <v>14.700000000000001</v>
      </c>
      <c r="AC33">
        <v>18.7</v>
      </c>
      <c r="AD33">
        <v>9.4</v>
      </c>
      <c r="AE33">
        <f t="shared" si="23"/>
        <v>14.05</v>
      </c>
      <c r="AF33">
        <v>13.1</v>
      </c>
      <c r="AG33">
        <v>8.6999999999999993</v>
      </c>
      <c r="AH33">
        <f t="shared" si="24"/>
        <v>10.899999999999999</v>
      </c>
      <c r="AI33">
        <v>9.6999999999999993</v>
      </c>
      <c r="AJ33">
        <v>0</v>
      </c>
      <c r="AK33">
        <v>2.7</v>
      </c>
      <c r="AL33">
        <v>2.9</v>
      </c>
      <c r="AM33">
        <f t="shared" si="25"/>
        <v>100</v>
      </c>
      <c r="AN33">
        <f t="shared" si="26"/>
        <v>70.103092783505147</v>
      </c>
      <c r="AO33">
        <f t="shared" si="27"/>
        <v>29.896907216494853</v>
      </c>
      <c r="AP33">
        <f t="shared" si="28"/>
        <v>29.896907216494853</v>
      </c>
      <c r="AQ33">
        <v>39.1</v>
      </c>
      <c r="AR33">
        <f t="shared" si="29"/>
        <v>0.24808184143222503</v>
      </c>
      <c r="AS33">
        <f t="shared" si="30"/>
        <v>24.808184143222505</v>
      </c>
      <c r="AT33">
        <f t="shared" si="31"/>
        <v>0</v>
      </c>
      <c r="AU33">
        <f t="shared" si="32"/>
        <v>0</v>
      </c>
      <c r="AV33">
        <f t="shared" si="33"/>
        <v>6.9053708439897707E-2</v>
      </c>
      <c r="AW33">
        <f t="shared" si="34"/>
        <v>7.4168797953964194E-2</v>
      </c>
      <c r="AX33">
        <f t="shared" si="35"/>
        <v>7.4168797953964196</v>
      </c>
      <c r="AY33">
        <v>11.4</v>
      </c>
      <c r="AZ33">
        <v>11.7</v>
      </c>
      <c r="BA33">
        <v>11.4</v>
      </c>
      <c r="BB33">
        <v>10.8</v>
      </c>
      <c r="BC33">
        <v>9.4</v>
      </c>
      <c r="BD33">
        <v>6.4</v>
      </c>
      <c r="BE33">
        <v>11.7</v>
      </c>
      <c r="BF33">
        <v>10.7</v>
      </c>
      <c r="BG33">
        <v>51.2</v>
      </c>
      <c r="BH33">
        <v>59.4</v>
      </c>
      <c r="BI33">
        <v>57.1</v>
      </c>
      <c r="BJ33">
        <v>60.1</v>
      </c>
      <c r="BK33">
        <v>2.1</v>
      </c>
      <c r="BL33">
        <v>11</v>
      </c>
      <c r="BM33">
        <f t="shared" si="36"/>
        <v>8.9</v>
      </c>
      <c r="BN33">
        <v>11.5</v>
      </c>
      <c r="BO33">
        <v>11.8</v>
      </c>
      <c r="BP33">
        <f t="shared" si="37"/>
        <v>0.30000000000000071</v>
      </c>
      <c r="BQ33">
        <v>10.8</v>
      </c>
      <c r="BR33">
        <v>10.8</v>
      </c>
      <c r="BS33">
        <f t="shared" si="38"/>
        <v>0</v>
      </c>
      <c r="BT33">
        <v>-0.6</v>
      </c>
      <c r="BU33">
        <v>11.1</v>
      </c>
      <c r="BV33">
        <f t="shared" si="39"/>
        <v>11.7</v>
      </c>
      <c r="BW33">
        <v>-0.3</v>
      </c>
      <c r="BX33">
        <v>12.9</v>
      </c>
      <c r="BY33">
        <f t="shared" si="40"/>
        <v>13.200000000000001</v>
      </c>
      <c r="BZ33">
        <v>-0.4</v>
      </c>
      <c r="CA33">
        <v>11.4</v>
      </c>
      <c r="CB33">
        <f t="shared" si="41"/>
        <v>11.8</v>
      </c>
      <c r="CC33">
        <v>12</v>
      </c>
      <c r="CD33" t="s">
        <v>249</v>
      </c>
      <c r="CE33" t="s">
        <v>248</v>
      </c>
      <c r="CF33" t="s">
        <v>100</v>
      </c>
      <c r="CG33" t="s">
        <v>99</v>
      </c>
    </row>
    <row r="34" spans="1:85" x14ac:dyDescent="0.2">
      <c r="A34">
        <v>30</v>
      </c>
      <c r="B34" s="42" t="s">
        <v>21</v>
      </c>
      <c r="C34">
        <v>52</v>
      </c>
      <c r="D34" t="s">
        <v>182</v>
      </c>
      <c r="E34" t="s">
        <v>183</v>
      </c>
      <c r="F34">
        <v>5</v>
      </c>
      <c r="G34">
        <v>3</v>
      </c>
      <c r="H34">
        <v>1</v>
      </c>
      <c r="I34">
        <v>7</v>
      </c>
      <c r="J34">
        <v>2</v>
      </c>
      <c r="K34">
        <v>0</v>
      </c>
      <c r="L34">
        <v>47.5</v>
      </c>
      <c r="M34">
        <v>18</v>
      </c>
      <c r="N34">
        <v>4</v>
      </c>
      <c r="O34">
        <v>9</v>
      </c>
      <c r="P34">
        <v>50</v>
      </c>
      <c r="Q34" t="s">
        <v>184</v>
      </c>
      <c r="R34" t="s">
        <v>140</v>
      </c>
      <c r="S34" t="s">
        <v>141</v>
      </c>
      <c r="T34">
        <v>197</v>
      </c>
      <c r="U34">
        <v>180</v>
      </c>
      <c r="V34" t="s">
        <v>252</v>
      </c>
      <c r="W34">
        <v>4.5</v>
      </c>
      <c r="X34">
        <v>0</v>
      </c>
      <c r="Y34">
        <f t="shared" si="21"/>
        <v>2.25</v>
      </c>
      <c r="Z34">
        <v>12.5</v>
      </c>
      <c r="AA34">
        <v>9.1</v>
      </c>
      <c r="AB34">
        <f t="shared" si="22"/>
        <v>10.8</v>
      </c>
      <c r="AC34">
        <v>11.8</v>
      </c>
      <c r="AD34">
        <v>9</v>
      </c>
      <c r="AE34">
        <f t="shared" si="23"/>
        <v>10.4</v>
      </c>
      <c r="AF34">
        <v>10.9</v>
      </c>
      <c r="AG34">
        <v>8.6999999999999993</v>
      </c>
      <c r="AH34">
        <f t="shared" si="24"/>
        <v>9.8000000000000007</v>
      </c>
      <c r="AI34">
        <v>18.7</v>
      </c>
      <c r="AJ34">
        <v>4.5</v>
      </c>
      <c r="AK34">
        <v>5.3</v>
      </c>
      <c r="AL34">
        <v>6</v>
      </c>
      <c r="AM34">
        <f t="shared" si="25"/>
        <v>75.935828877005349</v>
      </c>
      <c r="AN34">
        <f t="shared" si="26"/>
        <v>67.914438502673789</v>
      </c>
      <c r="AO34">
        <f t="shared" si="27"/>
        <v>8.0213903743315598</v>
      </c>
      <c r="AP34">
        <f t="shared" si="28"/>
        <v>8.0213903743315598</v>
      </c>
      <c r="AQ34">
        <v>41.2</v>
      </c>
      <c r="AR34">
        <f t="shared" si="29"/>
        <v>0.45388349514563103</v>
      </c>
      <c r="AS34">
        <f t="shared" si="30"/>
        <v>45.388349514563103</v>
      </c>
      <c r="AT34">
        <f t="shared" si="31"/>
        <v>0.10922330097087378</v>
      </c>
      <c r="AU34">
        <f t="shared" si="32"/>
        <v>10.922330097087379</v>
      </c>
      <c r="AV34">
        <f t="shared" si="33"/>
        <v>0.12864077669902912</v>
      </c>
      <c r="AW34">
        <f t="shared" si="34"/>
        <v>0.14563106796116504</v>
      </c>
      <c r="AX34">
        <f t="shared" si="35"/>
        <v>14.563106796116504</v>
      </c>
      <c r="AY34">
        <v>2.5</v>
      </c>
      <c r="AZ34">
        <v>9.4</v>
      </c>
      <c r="BA34">
        <v>9.3000000000000007</v>
      </c>
      <c r="BB34">
        <v>8.6999999999999993</v>
      </c>
      <c r="BC34">
        <v>10.4</v>
      </c>
      <c r="BD34">
        <v>11.2</v>
      </c>
      <c r="BE34">
        <v>13</v>
      </c>
      <c r="BF34">
        <v>14.7</v>
      </c>
      <c r="BG34">
        <v>52</v>
      </c>
      <c r="BH34">
        <v>46.2</v>
      </c>
      <c r="BI34">
        <v>68.2</v>
      </c>
      <c r="BJ34">
        <v>65.7</v>
      </c>
      <c r="BK34">
        <v>-5.7</v>
      </c>
      <c r="BL34">
        <v>4.9000000000000004</v>
      </c>
      <c r="BM34">
        <f t="shared" si="36"/>
        <v>10.600000000000001</v>
      </c>
      <c r="BN34">
        <v>9.3000000000000007</v>
      </c>
      <c r="BO34">
        <v>9.3000000000000007</v>
      </c>
      <c r="BP34">
        <f t="shared" si="37"/>
        <v>0</v>
      </c>
      <c r="BQ34">
        <v>8.6999999999999993</v>
      </c>
      <c r="BR34">
        <v>8.6999999999999993</v>
      </c>
      <c r="BS34">
        <f t="shared" si="38"/>
        <v>0</v>
      </c>
      <c r="BT34">
        <v>-3.9</v>
      </c>
      <c r="BU34">
        <v>16.600000000000001</v>
      </c>
      <c r="BV34">
        <f t="shared" si="39"/>
        <v>20.5</v>
      </c>
      <c r="BW34">
        <v>-0.4</v>
      </c>
      <c r="BX34">
        <v>15.6</v>
      </c>
      <c r="BY34">
        <f t="shared" si="40"/>
        <v>16</v>
      </c>
      <c r="BZ34">
        <v>-2.8</v>
      </c>
      <c r="CA34">
        <v>13.8</v>
      </c>
      <c r="CB34">
        <f t="shared" si="41"/>
        <v>16.600000000000001</v>
      </c>
      <c r="CC34">
        <v>12</v>
      </c>
      <c r="CD34" t="s">
        <v>249</v>
      </c>
      <c r="CE34" t="s">
        <v>248</v>
      </c>
      <c r="CF34" t="s">
        <v>99</v>
      </c>
      <c r="CG34" t="s">
        <v>99</v>
      </c>
    </row>
    <row r="35" spans="1:85" x14ac:dyDescent="0.2">
      <c r="A35">
        <v>31</v>
      </c>
      <c r="B35" s="42" t="s">
        <v>21</v>
      </c>
      <c r="C35">
        <v>46</v>
      </c>
      <c r="E35" t="s">
        <v>154</v>
      </c>
      <c r="F35">
        <v>5</v>
      </c>
      <c r="G35">
        <v>3</v>
      </c>
      <c r="H35">
        <v>0</v>
      </c>
      <c r="I35">
        <v>7</v>
      </c>
      <c r="J35">
        <v>2</v>
      </c>
      <c r="K35">
        <v>0</v>
      </c>
      <c r="L35">
        <v>70</v>
      </c>
      <c r="M35">
        <v>30</v>
      </c>
      <c r="N35">
        <v>6</v>
      </c>
      <c r="O35">
        <v>10</v>
      </c>
      <c r="P35">
        <v>53</v>
      </c>
      <c r="Q35" t="s">
        <v>223</v>
      </c>
      <c r="R35" t="s">
        <v>140</v>
      </c>
      <c r="S35" t="s">
        <v>141</v>
      </c>
      <c r="T35">
        <v>260</v>
      </c>
      <c r="U35">
        <v>300</v>
      </c>
      <c r="V35" t="s">
        <v>29</v>
      </c>
      <c r="W35">
        <v>13.7</v>
      </c>
      <c r="X35">
        <v>8.6</v>
      </c>
      <c r="Y35">
        <f t="shared" si="21"/>
        <v>11.149999999999999</v>
      </c>
      <c r="Z35">
        <v>19.600000000000001</v>
      </c>
      <c r="AA35">
        <v>12.5</v>
      </c>
      <c r="AB35">
        <f t="shared" si="22"/>
        <v>16.05</v>
      </c>
      <c r="AC35">
        <v>18.8</v>
      </c>
      <c r="AD35">
        <v>11.8</v>
      </c>
      <c r="AE35">
        <f t="shared" si="23"/>
        <v>15.3</v>
      </c>
      <c r="AF35">
        <v>18.5</v>
      </c>
      <c r="AG35">
        <v>11.4</v>
      </c>
      <c r="AH35">
        <f t="shared" si="24"/>
        <v>14.95</v>
      </c>
      <c r="AI35">
        <v>7.8</v>
      </c>
      <c r="AJ35">
        <v>3.1</v>
      </c>
      <c r="AK35">
        <v>3.7</v>
      </c>
      <c r="AL35">
        <v>4</v>
      </c>
      <c r="AM35">
        <f t="shared" si="25"/>
        <v>60.256410256410255</v>
      </c>
      <c r="AN35">
        <f t="shared" si="26"/>
        <v>48.717948717948715</v>
      </c>
      <c r="AO35">
        <f t="shared" si="27"/>
        <v>11.53846153846154</v>
      </c>
      <c r="AP35">
        <f t="shared" si="28"/>
        <v>11.53846153846154</v>
      </c>
      <c r="AQ35">
        <v>39.799999999999997</v>
      </c>
      <c r="AR35">
        <f t="shared" si="29"/>
        <v>0.19597989949748745</v>
      </c>
      <c r="AS35">
        <f t="shared" si="30"/>
        <v>19.597989949748744</v>
      </c>
      <c r="AT35">
        <f t="shared" si="31"/>
        <v>7.7889447236180909E-2</v>
      </c>
      <c r="AU35">
        <f t="shared" si="32"/>
        <v>7.7889447236180906</v>
      </c>
      <c r="AV35">
        <f t="shared" si="33"/>
        <v>9.2964824120603029E-2</v>
      </c>
      <c r="AW35">
        <f t="shared" si="34"/>
        <v>0.10050251256281408</v>
      </c>
      <c r="AX35">
        <f t="shared" si="35"/>
        <v>10.050251256281408</v>
      </c>
      <c r="AY35">
        <v>17.2</v>
      </c>
      <c r="AZ35">
        <v>11.8</v>
      </c>
      <c r="BA35">
        <v>10.6</v>
      </c>
      <c r="BB35">
        <v>10.5</v>
      </c>
      <c r="BC35">
        <v>15.9</v>
      </c>
      <c r="BD35">
        <v>13.4</v>
      </c>
      <c r="BE35">
        <v>13.8</v>
      </c>
      <c r="BF35">
        <v>13.6</v>
      </c>
      <c r="BG35">
        <v>70.8</v>
      </c>
      <c r="BH35">
        <v>60.9</v>
      </c>
      <c r="BI35">
        <v>65.2</v>
      </c>
      <c r="BJ35">
        <v>66.400000000000006</v>
      </c>
      <c r="BK35">
        <v>3.9</v>
      </c>
      <c r="BL35">
        <v>19.8</v>
      </c>
      <c r="BM35">
        <f t="shared" si="36"/>
        <v>15.9</v>
      </c>
      <c r="BN35">
        <v>10.5</v>
      </c>
      <c r="BO35">
        <v>10.8</v>
      </c>
      <c r="BP35">
        <f t="shared" si="37"/>
        <v>0.30000000000000071</v>
      </c>
      <c r="BQ35">
        <v>10.5</v>
      </c>
      <c r="BR35">
        <v>10.5</v>
      </c>
      <c r="BS35">
        <f t="shared" si="38"/>
        <v>0</v>
      </c>
      <c r="BT35">
        <v>13.2</v>
      </c>
      <c r="BU35">
        <v>13.5</v>
      </c>
      <c r="BV35">
        <f t="shared" si="39"/>
        <v>0.30000000000000071</v>
      </c>
      <c r="BW35">
        <v>11.7</v>
      </c>
      <c r="BX35">
        <v>15.1</v>
      </c>
      <c r="BY35">
        <f t="shared" si="40"/>
        <v>3.4000000000000004</v>
      </c>
      <c r="BZ35">
        <v>10.7</v>
      </c>
      <c r="CA35">
        <v>17.3</v>
      </c>
      <c r="CB35">
        <f t="shared" si="41"/>
        <v>6.6000000000000014</v>
      </c>
      <c r="CC35">
        <v>12</v>
      </c>
      <c r="CD35" t="s">
        <v>108</v>
      </c>
      <c r="CE35" t="s">
        <v>248</v>
      </c>
      <c r="CF35" t="s">
        <v>100</v>
      </c>
      <c r="CG35" t="s">
        <v>99</v>
      </c>
    </row>
    <row r="36" spans="1:85" x14ac:dyDescent="0.2">
      <c r="A36">
        <v>32</v>
      </c>
      <c r="B36" s="42" t="s">
        <v>21</v>
      </c>
      <c r="C36">
        <v>52</v>
      </c>
      <c r="E36" t="s">
        <v>165</v>
      </c>
      <c r="F36">
        <v>5</v>
      </c>
      <c r="G36">
        <v>3</v>
      </c>
      <c r="H36">
        <v>1</v>
      </c>
      <c r="I36">
        <v>0</v>
      </c>
      <c r="J36">
        <v>0</v>
      </c>
      <c r="K36">
        <v>0</v>
      </c>
      <c r="L36">
        <v>50</v>
      </c>
      <c r="M36">
        <v>26</v>
      </c>
      <c r="N36">
        <v>14</v>
      </c>
      <c r="O36">
        <v>9</v>
      </c>
      <c r="P36">
        <v>48</v>
      </c>
      <c r="Q36" t="s">
        <v>251</v>
      </c>
      <c r="R36" t="s">
        <v>153</v>
      </c>
      <c r="S36" t="s">
        <v>141</v>
      </c>
      <c r="T36">
        <v>150</v>
      </c>
      <c r="U36">
        <v>80</v>
      </c>
      <c r="V36" t="s">
        <v>29</v>
      </c>
      <c r="W36">
        <v>4.7</v>
      </c>
      <c r="X36">
        <v>5.9</v>
      </c>
      <c r="Y36">
        <f t="shared" si="21"/>
        <v>5.3000000000000007</v>
      </c>
      <c r="Z36">
        <v>19.7</v>
      </c>
      <c r="AA36">
        <v>10.6</v>
      </c>
      <c r="AB36">
        <f t="shared" si="22"/>
        <v>15.149999999999999</v>
      </c>
      <c r="AC36">
        <v>17.7</v>
      </c>
      <c r="AD36">
        <v>10.1</v>
      </c>
      <c r="AE36">
        <f t="shared" si="23"/>
        <v>13.899999999999999</v>
      </c>
      <c r="AF36">
        <v>17.3</v>
      </c>
      <c r="AG36">
        <v>9.6999999999999993</v>
      </c>
      <c r="AH36">
        <f t="shared" si="24"/>
        <v>13.5</v>
      </c>
      <c r="AI36">
        <v>13.6</v>
      </c>
      <c r="AJ36">
        <v>0</v>
      </c>
      <c r="AK36">
        <v>0</v>
      </c>
      <c r="AL36">
        <v>0</v>
      </c>
      <c r="AM36">
        <f t="shared" si="25"/>
        <v>100</v>
      </c>
      <c r="AN36">
        <f t="shared" si="26"/>
        <v>100</v>
      </c>
      <c r="AO36">
        <f t="shared" si="27"/>
        <v>0</v>
      </c>
      <c r="AP36">
        <f t="shared" si="28"/>
        <v>0</v>
      </c>
      <c r="AQ36">
        <v>38.799999999999997</v>
      </c>
      <c r="AR36">
        <f t="shared" si="29"/>
        <v>0.3505154639175258</v>
      </c>
      <c r="AS36">
        <f t="shared" si="30"/>
        <v>35.051546391752581</v>
      </c>
      <c r="AT36">
        <f t="shared" si="31"/>
        <v>0</v>
      </c>
      <c r="AU36">
        <f t="shared" si="32"/>
        <v>0</v>
      </c>
      <c r="AV36">
        <f t="shared" si="33"/>
        <v>0</v>
      </c>
      <c r="AW36">
        <f t="shared" si="34"/>
        <v>0</v>
      </c>
      <c r="AX36">
        <f t="shared" si="35"/>
        <v>0</v>
      </c>
      <c r="AY36">
        <v>-6.7</v>
      </c>
      <c r="AZ36">
        <v>16.2</v>
      </c>
      <c r="BA36">
        <v>12.5</v>
      </c>
      <c r="BB36">
        <v>12</v>
      </c>
      <c r="BC36">
        <v>5.8</v>
      </c>
      <c r="BD36">
        <v>5.6</v>
      </c>
      <c r="BE36">
        <v>11.3</v>
      </c>
      <c r="BF36">
        <v>13.2</v>
      </c>
      <c r="BG36">
        <v>43</v>
      </c>
      <c r="BH36">
        <v>57.8</v>
      </c>
      <c r="BI36">
        <v>56.6</v>
      </c>
      <c r="BJ36">
        <v>55.2</v>
      </c>
      <c r="BK36">
        <v>-8</v>
      </c>
      <c r="BL36">
        <v>0.8</v>
      </c>
      <c r="BM36">
        <f t="shared" si="36"/>
        <v>8.8000000000000007</v>
      </c>
      <c r="BN36">
        <v>12.3</v>
      </c>
      <c r="BO36">
        <v>12.5</v>
      </c>
      <c r="BP36">
        <f t="shared" si="37"/>
        <v>0.19999999999999929</v>
      </c>
      <c r="BQ36">
        <v>12</v>
      </c>
      <c r="BR36">
        <v>12</v>
      </c>
      <c r="BS36">
        <f t="shared" si="38"/>
        <v>0</v>
      </c>
      <c r="BT36">
        <v>4.4000000000000004</v>
      </c>
      <c r="BU36">
        <v>7.7</v>
      </c>
      <c r="BV36">
        <f t="shared" si="39"/>
        <v>3.3</v>
      </c>
      <c r="BW36">
        <v>7.5</v>
      </c>
      <c r="BX36">
        <v>15.2</v>
      </c>
      <c r="BY36">
        <f t="shared" si="40"/>
        <v>7.6999999999999993</v>
      </c>
      <c r="BZ36">
        <v>7.6</v>
      </c>
      <c r="CA36">
        <v>17.600000000000001</v>
      </c>
      <c r="CB36">
        <f t="shared" si="41"/>
        <v>10.000000000000002</v>
      </c>
      <c r="CC36">
        <v>9</v>
      </c>
      <c r="CD36" t="s">
        <v>249</v>
      </c>
      <c r="CE36" t="s">
        <v>248</v>
      </c>
      <c r="CF36" t="s">
        <v>99</v>
      </c>
      <c r="CG36" t="s">
        <v>99</v>
      </c>
    </row>
    <row r="37" spans="1:85" x14ac:dyDescent="0.2">
      <c r="A37">
        <v>33</v>
      </c>
      <c r="B37" s="42" t="s">
        <v>21</v>
      </c>
      <c r="C37">
        <v>59</v>
      </c>
      <c r="E37" t="s">
        <v>165</v>
      </c>
      <c r="F37">
        <v>5</v>
      </c>
      <c r="G37">
        <v>2</v>
      </c>
      <c r="H37">
        <v>1</v>
      </c>
      <c r="I37">
        <v>0</v>
      </c>
      <c r="J37">
        <v>0</v>
      </c>
      <c r="K37">
        <v>0</v>
      </c>
      <c r="L37">
        <v>46</v>
      </c>
      <c r="M37">
        <v>16</v>
      </c>
      <c r="N37">
        <v>5.7</v>
      </c>
      <c r="O37">
        <v>9</v>
      </c>
      <c r="P37">
        <v>55</v>
      </c>
      <c r="Q37" t="s">
        <v>224</v>
      </c>
      <c r="R37" t="s">
        <v>153</v>
      </c>
      <c r="S37" t="s">
        <v>141</v>
      </c>
      <c r="T37">
        <v>170</v>
      </c>
      <c r="U37">
        <v>200</v>
      </c>
      <c r="V37" t="s">
        <v>29</v>
      </c>
      <c r="W37">
        <v>17.5</v>
      </c>
      <c r="X37">
        <v>8.1999999999999993</v>
      </c>
      <c r="Y37">
        <f t="shared" si="21"/>
        <v>12.85</v>
      </c>
      <c r="Z37">
        <v>20.3</v>
      </c>
      <c r="AA37">
        <v>9.3000000000000007</v>
      </c>
      <c r="AB37">
        <f t="shared" si="22"/>
        <v>14.8</v>
      </c>
      <c r="AC37">
        <v>19.399999999999999</v>
      </c>
      <c r="AD37">
        <v>8.5</v>
      </c>
      <c r="AE37">
        <f t="shared" si="23"/>
        <v>13.95</v>
      </c>
      <c r="AF37">
        <v>18.100000000000001</v>
      </c>
      <c r="AG37">
        <v>8.6</v>
      </c>
      <c r="AH37">
        <f t="shared" si="24"/>
        <v>13.350000000000001</v>
      </c>
      <c r="AI37">
        <v>7.6</v>
      </c>
      <c r="AJ37">
        <v>0</v>
      </c>
      <c r="AK37">
        <v>0</v>
      </c>
      <c r="AL37">
        <v>0</v>
      </c>
      <c r="AM37">
        <f t="shared" si="25"/>
        <v>100</v>
      </c>
      <c r="AN37">
        <f t="shared" si="26"/>
        <v>100</v>
      </c>
      <c r="AO37">
        <f t="shared" si="27"/>
        <v>0</v>
      </c>
      <c r="AP37">
        <f t="shared" si="28"/>
        <v>0</v>
      </c>
      <c r="AQ37">
        <v>38.4</v>
      </c>
      <c r="AR37">
        <f t="shared" si="29"/>
        <v>0.19791666666666666</v>
      </c>
      <c r="AS37">
        <f t="shared" si="30"/>
        <v>19.791666666666664</v>
      </c>
      <c r="AT37">
        <f t="shared" si="31"/>
        <v>0</v>
      </c>
      <c r="AU37">
        <f t="shared" si="32"/>
        <v>0</v>
      </c>
      <c r="AV37">
        <f t="shared" si="33"/>
        <v>0</v>
      </c>
      <c r="AW37">
        <f t="shared" si="34"/>
        <v>0</v>
      </c>
      <c r="AX37">
        <f t="shared" si="35"/>
        <v>0</v>
      </c>
      <c r="AY37">
        <v>16.3</v>
      </c>
      <c r="AZ37">
        <v>13.4</v>
      </c>
      <c r="BA37">
        <v>11</v>
      </c>
      <c r="BB37">
        <v>11</v>
      </c>
      <c r="BC37">
        <v>11.4</v>
      </c>
      <c r="BD37">
        <v>6.1</v>
      </c>
      <c r="BE37">
        <v>15.3</v>
      </c>
      <c r="BF37">
        <v>14.9</v>
      </c>
      <c r="BG37">
        <v>43.6</v>
      </c>
      <c r="BH37">
        <v>21.1</v>
      </c>
      <c r="BI37">
        <v>39.6</v>
      </c>
      <c r="BJ37">
        <v>47.3</v>
      </c>
      <c r="BK37">
        <v>13.2</v>
      </c>
      <c r="BL37">
        <v>14.8</v>
      </c>
      <c r="BM37">
        <f t="shared" si="36"/>
        <v>1.6000000000000014</v>
      </c>
      <c r="BN37">
        <v>10.9</v>
      </c>
      <c r="BO37">
        <v>11</v>
      </c>
      <c r="BP37">
        <f t="shared" si="37"/>
        <v>9.9999999999999645E-2</v>
      </c>
      <c r="BQ37">
        <v>11</v>
      </c>
      <c r="BR37">
        <v>11</v>
      </c>
      <c r="BS37">
        <f t="shared" si="38"/>
        <v>0</v>
      </c>
      <c r="BT37">
        <v>4.2</v>
      </c>
      <c r="BU37">
        <v>8.5</v>
      </c>
      <c r="BV37">
        <f t="shared" si="39"/>
        <v>4.3</v>
      </c>
      <c r="BW37">
        <v>9.1</v>
      </c>
      <c r="BX37">
        <v>17.3</v>
      </c>
      <c r="BY37">
        <f t="shared" si="40"/>
        <v>8.2000000000000011</v>
      </c>
      <c r="BZ37">
        <v>10.3</v>
      </c>
      <c r="CA37">
        <v>18.899999999999999</v>
      </c>
      <c r="CB37">
        <f t="shared" si="41"/>
        <v>8.5999999999999979</v>
      </c>
      <c r="CC37">
        <v>6</v>
      </c>
      <c r="CD37" t="s">
        <v>108</v>
      </c>
      <c r="CE37" t="s">
        <v>248</v>
      </c>
      <c r="CF37" t="s">
        <v>99</v>
      </c>
      <c r="CG37" t="s">
        <v>99</v>
      </c>
    </row>
    <row r="38" spans="1:85" x14ac:dyDescent="0.2">
      <c r="A38">
        <v>34</v>
      </c>
      <c r="B38" s="42" t="s">
        <v>31</v>
      </c>
      <c r="C38">
        <v>41</v>
      </c>
      <c r="D38" t="s">
        <v>50</v>
      </c>
      <c r="E38" t="s">
        <v>154</v>
      </c>
      <c r="F38">
        <v>4</v>
      </c>
      <c r="G38">
        <v>2</v>
      </c>
      <c r="H38">
        <v>0</v>
      </c>
      <c r="I38">
        <v>6</v>
      </c>
      <c r="J38">
        <v>1</v>
      </c>
      <c r="K38">
        <v>0</v>
      </c>
      <c r="L38">
        <v>50</v>
      </c>
      <c r="M38">
        <v>24</v>
      </c>
      <c r="N38">
        <v>14</v>
      </c>
      <c r="O38">
        <v>10</v>
      </c>
      <c r="P38">
        <v>58</v>
      </c>
      <c r="Q38" t="s">
        <v>244</v>
      </c>
      <c r="R38" t="s">
        <v>140</v>
      </c>
      <c r="S38" t="s">
        <v>141</v>
      </c>
      <c r="T38">
        <v>180</v>
      </c>
      <c r="U38">
        <v>100</v>
      </c>
      <c r="V38" t="s">
        <v>29</v>
      </c>
      <c r="W38">
        <v>7.3</v>
      </c>
      <c r="X38">
        <v>3.8</v>
      </c>
      <c r="Y38">
        <f t="shared" si="21"/>
        <v>5.55</v>
      </c>
      <c r="Z38">
        <v>13.6</v>
      </c>
      <c r="AA38">
        <v>7.7</v>
      </c>
      <c r="AB38">
        <f t="shared" si="22"/>
        <v>10.65</v>
      </c>
      <c r="AC38">
        <v>13.3</v>
      </c>
      <c r="AD38">
        <v>7.5</v>
      </c>
      <c r="AE38">
        <f t="shared" si="23"/>
        <v>10.4</v>
      </c>
      <c r="AF38">
        <v>13</v>
      </c>
      <c r="AG38">
        <v>7.2</v>
      </c>
      <c r="AH38">
        <f t="shared" si="24"/>
        <v>10.1</v>
      </c>
      <c r="AI38">
        <v>12.3</v>
      </c>
      <c r="AJ38">
        <v>3.6</v>
      </c>
      <c r="AK38">
        <v>3.9</v>
      </c>
      <c r="AL38">
        <v>4</v>
      </c>
      <c r="AM38">
        <f t="shared" si="25"/>
        <v>70.731707317073173</v>
      </c>
      <c r="AN38">
        <f t="shared" si="26"/>
        <v>67.479674796747972</v>
      </c>
      <c r="AO38">
        <f t="shared" si="27"/>
        <v>3.2520325203252014</v>
      </c>
      <c r="AP38">
        <f t="shared" si="28"/>
        <v>3.2520325203252014</v>
      </c>
      <c r="AQ38">
        <v>38.6</v>
      </c>
      <c r="AR38">
        <f t="shared" si="29"/>
        <v>0.31865284974093266</v>
      </c>
      <c r="AS38">
        <f t="shared" si="30"/>
        <v>31.865284974093267</v>
      </c>
      <c r="AT38">
        <f t="shared" si="31"/>
        <v>9.3264248704663211E-2</v>
      </c>
      <c r="AU38">
        <f t="shared" si="32"/>
        <v>9.3264248704663206</v>
      </c>
      <c r="AV38">
        <f t="shared" si="33"/>
        <v>0.10103626943005181</v>
      </c>
      <c r="AW38">
        <f t="shared" si="34"/>
        <v>0.10362694300518134</v>
      </c>
      <c r="AX38">
        <f t="shared" si="35"/>
        <v>10.362694300518134</v>
      </c>
      <c r="AY38">
        <v>-6.5</v>
      </c>
      <c r="AZ38">
        <v>11.4</v>
      </c>
      <c r="BA38">
        <v>11.1</v>
      </c>
      <c r="BB38">
        <v>11</v>
      </c>
      <c r="BC38">
        <v>6.4</v>
      </c>
      <c r="BD38">
        <v>11.4</v>
      </c>
      <c r="BE38">
        <v>12.7</v>
      </c>
      <c r="BF38">
        <v>12.5</v>
      </c>
      <c r="BG38">
        <v>35.9</v>
      </c>
      <c r="BH38">
        <v>22.4</v>
      </c>
      <c r="BI38">
        <v>38.700000000000003</v>
      </c>
      <c r="BJ38">
        <v>42.6</v>
      </c>
      <c r="BK38">
        <v>6.3</v>
      </c>
      <c r="BL38">
        <v>11.7</v>
      </c>
      <c r="BM38">
        <f t="shared" si="36"/>
        <v>5.3999999999999995</v>
      </c>
      <c r="BN38">
        <v>11</v>
      </c>
      <c r="BO38">
        <v>11.3</v>
      </c>
      <c r="BP38">
        <f t="shared" si="37"/>
        <v>0.30000000000000071</v>
      </c>
      <c r="BQ38">
        <v>11</v>
      </c>
      <c r="BR38">
        <v>11</v>
      </c>
      <c r="BS38">
        <f t="shared" si="38"/>
        <v>0</v>
      </c>
      <c r="BT38">
        <v>0.1</v>
      </c>
      <c r="BU38">
        <v>8.8000000000000007</v>
      </c>
      <c r="BV38">
        <f t="shared" si="39"/>
        <v>8.7000000000000011</v>
      </c>
      <c r="BW38">
        <v>5.8</v>
      </c>
      <c r="BX38">
        <v>16.399999999999999</v>
      </c>
      <c r="BY38">
        <f t="shared" si="40"/>
        <v>10.599999999999998</v>
      </c>
      <c r="BZ38">
        <v>6.2</v>
      </c>
      <c r="CA38">
        <v>15.3</v>
      </c>
      <c r="CB38">
        <f t="shared" si="41"/>
        <v>9.1000000000000014</v>
      </c>
      <c r="CC38">
        <v>12</v>
      </c>
      <c r="CD38" t="s">
        <v>249</v>
      </c>
      <c r="CE38" t="s">
        <v>248</v>
      </c>
      <c r="CF38" t="s">
        <v>107</v>
      </c>
      <c r="CG38" t="s">
        <v>100</v>
      </c>
    </row>
    <row r="39" spans="1:85" s="46" customFormat="1" x14ac:dyDescent="0.2">
      <c r="A39">
        <v>35</v>
      </c>
      <c r="B39" s="47" t="s">
        <v>31</v>
      </c>
      <c r="C39" s="46">
        <v>57</v>
      </c>
      <c r="D39" s="46" t="s">
        <v>210</v>
      </c>
      <c r="E39" s="46" t="s">
        <v>211</v>
      </c>
      <c r="F39" s="46">
        <v>4</v>
      </c>
      <c r="G39" s="46">
        <v>2</v>
      </c>
      <c r="H39" s="46">
        <v>0</v>
      </c>
      <c r="I39" s="46">
        <v>6</v>
      </c>
      <c r="J39" s="46">
        <v>1</v>
      </c>
      <c r="K39" s="46">
        <v>0</v>
      </c>
      <c r="L39" s="46">
        <v>56</v>
      </c>
      <c r="M39" s="46">
        <v>32</v>
      </c>
      <c r="N39" s="46">
        <v>20</v>
      </c>
      <c r="O39" s="46">
        <v>9</v>
      </c>
      <c r="P39" s="46">
        <v>53</v>
      </c>
      <c r="Q39" s="46" t="s">
        <v>212</v>
      </c>
      <c r="R39" s="46" t="s">
        <v>153</v>
      </c>
      <c r="S39" s="46" t="s">
        <v>141</v>
      </c>
      <c r="T39" s="46">
        <v>180</v>
      </c>
      <c r="U39" s="46">
        <v>150</v>
      </c>
      <c r="V39" s="46" t="s">
        <v>29</v>
      </c>
      <c r="W39" s="46">
        <v>10.5</v>
      </c>
      <c r="X39" s="46">
        <v>6.8</v>
      </c>
      <c r="Y39">
        <f t="shared" si="21"/>
        <v>8.65</v>
      </c>
      <c r="Z39" s="46">
        <v>19.5</v>
      </c>
      <c r="AA39" s="46">
        <v>10.3</v>
      </c>
      <c r="AB39">
        <f t="shared" si="22"/>
        <v>14.9</v>
      </c>
      <c r="AC39" s="46">
        <v>18.7</v>
      </c>
      <c r="AD39" s="46">
        <v>10.199999999999999</v>
      </c>
      <c r="AE39">
        <f t="shared" si="23"/>
        <v>14.45</v>
      </c>
      <c r="AF39" s="46">
        <v>18.399999999999999</v>
      </c>
      <c r="AG39" s="46">
        <v>9.8000000000000007</v>
      </c>
      <c r="AH39">
        <f t="shared" si="24"/>
        <v>14.1</v>
      </c>
      <c r="AI39" s="46">
        <v>9.6999999999999993</v>
      </c>
      <c r="AJ39" s="46">
        <v>0</v>
      </c>
      <c r="AK39" s="46">
        <v>0</v>
      </c>
      <c r="AL39" s="46">
        <v>0</v>
      </c>
      <c r="AM39">
        <f t="shared" si="25"/>
        <v>100</v>
      </c>
      <c r="AN39">
        <f t="shared" si="26"/>
        <v>100</v>
      </c>
      <c r="AO39">
        <f t="shared" si="27"/>
        <v>0</v>
      </c>
      <c r="AP39">
        <f t="shared" si="28"/>
        <v>0</v>
      </c>
      <c r="AQ39" s="46">
        <v>46</v>
      </c>
      <c r="AR39">
        <f t="shared" si="29"/>
        <v>0.21086956521739128</v>
      </c>
      <c r="AS39">
        <f t="shared" si="30"/>
        <v>21.086956521739129</v>
      </c>
      <c r="AT39">
        <f t="shared" si="31"/>
        <v>0</v>
      </c>
      <c r="AU39">
        <f t="shared" si="32"/>
        <v>0</v>
      </c>
      <c r="AV39">
        <f t="shared" si="33"/>
        <v>0</v>
      </c>
      <c r="AW39">
        <f t="shared" si="34"/>
        <v>0</v>
      </c>
      <c r="AX39">
        <f t="shared" si="35"/>
        <v>0</v>
      </c>
      <c r="AY39">
        <v>4.3</v>
      </c>
      <c r="AZ39">
        <v>14.6</v>
      </c>
      <c r="BA39">
        <v>14.4</v>
      </c>
      <c r="BB39" s="46">
        <v>14.1</v>
      </c>
      <c r="BC39">
        <v>12.6</v>
      </c>
      <c r="BD39">
        <v>15.3</v>
      </c>
      <c r="BE39">
        <v>11.4</v>
      </c>
      <c r="BF39" s="46">
        <v>13.5</v>
      </c>
      <c r="BG39">
        <v>54.3</v>
      </c>
      <c r="BH39">
        <v>59.6</v>
      </c>
      <c r="BI39">
        <v>54.6</v>
      </c>
      <c r="BJ39" s="46">
        <v>55.8</v>
      </c>
      <c r="BK39">
        <v>-2.7</v>
      </c>
      <c r="BL39">
        <v>8.1999999999999993</v>
      </c>
      <c r="BM39">
        <f t="shared" si="36"/>
        <v>10.899999999999999</v>
      </c>
      <c r="BN39">
        <v>14.4</v>
      </c>
      <c r="BO39">
        <v>14.5</v>
      </c>
      <c r="BP39">
        <f t="shared" si="37"/>
        <v>9.9999999999999645E-2</v>
      </c>
      <c r="BQ39" s="46">
        <v>14</v>
      </c>
      <c r="BR39" s="46">
        <v>14.1</v>
      </c>
      <c r="BS39">
        <f t="shared" si="38"/>
        <v>9.9999999999999645E-2</v>
      </c>
      <c r="BT39">
        <v>6</v>
      </c>
      <c r="BU39">
        <v>16.899999999999999</v>
      </c>
      <c r="BV39">
        <f t="shared" si="39"/>
        <v>10.899999999999999</v>
      </c>
      <c r="BW39">
        <v>4</v>
      </c>
      <c r="BX39">
        <v>15.2</v>
      </c>
      <c r="BY39">
        <f t="shared" si="40"/>
        <v>11.2</v>
      </c>
      <c r="BZ39" s="46">
        <v>5.8</v>
      </c>
      <c r="CA39" s="46">
        <v>17.2</v>
      </c>
      <c r="CB39">
        <f t="shared" si="41"/>
        <v>11.399999999999999</v>
      </c>
      <c r="CC39" s="46">
        <v>10</v>
      </c>
      <c r="CD39" t="s">
        <v>108</v>
      </c>
      <c r="CE39" t="s">
        <v>248</v>
      </c>
      <c r="CF39" t="s">
        <v>99</v>
      </c>
      <c r="CG39" t="s">
        <v>99</v>
      </c>
    </row>
    <row r="40" spans="1:85" x14ac:dyDescent="0.2">
      <c r="A40">
        <v>36</v>
      </c>
      <c r="B40" s="42" t="s">
        <v>31</v>
      </c>
      <c r="C40">
        <v>67</v>
      </c>
      <c r="D40" t="s">
        <v>29</v>
      </c>
      <c r="E40" t="s">
        <v>157</v>
      </c>
      <c r="F40">
        <v>6</v>
      </c>
      <c r="G40">
        <v>3</v>
      </c>
      <c r="H40">
        <v>2</v>
      </c>
      <c r="I40">
        <v>5</v>
      </c>
      <c r="J40">
        <v>2</v>
      </c>
      <c r="K40">
        <v>0</v>
      </c>
      <c r="L40">
        <v>54</v>
      </c>
      <c r="M40">
        <v>20</v>
      </c>
      <c r="N40">
        <v>20</v>
      </c>
      <c r="O40">
        <v>8</v>
      </c>
      <c r="P40">
        <v>72</v>
      </c>
      <c r="Q40" t="s">
        <v>158</v>
      </c>
      <c r="R40" t="s">
        <v>153</v>
      </c>
      <c r="S40" t="s">
        <v>141</v>
      </c>
      <c r="T40">
        <v>210</v>
      </c>
      <c r="U40">
        <v>300</v>
      </c>
      <c r="V40" t="s">
        <v>29</v>
      </c>
      <c r="W40">
        <v>14</v>
      </c>
      <c r="X40">
        <v>6.4</v>
      </c>
      <c r="Y40">
        <f t="shared" si="21"/>
        <v>10.199999999999999</v>
      </c>
      <c r="Z40">
        <v>18.100000000000001</v>
      </c>
      <c r="AA40">
        <v>8.1999999999999993</v>
      </c>
      <c r="AB40">
        <f t="shared" si="22"/>
        <v>13.15</v>
      </c>
      <c r="AC40">
        <v>18</v>
      </c>
      <c r="AD40">
        <v>7.8</v>
      </c>
      <c r="AE40">
        <f t="shared" si="23"/>
        <v>12.9</v>
      </c>
      <c r="AF40">
        <v>17.899999999999999</v>
      </c>
      <c r="AG40">
        <v>7.8</v>
      </c>
      <c r="AH40">
        <f t="shared" si="24"/>
        <v>12.85</v>
      </c>
      <c r="AI40">
        <v>10</v>
      </c>
      <c r="AJ40">
        <v>2.2999999999999998</v>
      </c>
      <c r="AK40">
        <v>2.6</v>
      </c>
      <c r="AL40">
        <v>2.7</v>
      </c>
      <c r="AM40">
        <f t="shared" si="25"/>
        <v>77</v>
      </c>
      <c r="AN40">
        <f t="shared" si="26"/>
        <v>73</v>
      </c>
      <c r="AO40">
        <f t="shared" si="27"/>
        <v>4</v>
      </c>
      <c r="AP40">
        <f t="shared" si="28"/>
        <v>4</v>
      </c>
      <c r="AQ40">
        <v>42.7</v>
      </c>
      <c r="AR40">
        <f t="shared" si="29"/>
        <v>0.23419203747072598</v>
      </c>
      <c r="AS40">
        <f t="shared" si="30"/>
        <v>23.419203747072597</v>
      </c>
      <c r="AT40">
        <f t="shared" si="31"/>
        <v>5.3864168618266969E-2</v>
      </c>
      <c r="AU40">
        <f t="shared" si="32"/>
        <v>5.3864168618266968</v>
      </c>
      <c r="AV40">
        <f t="shared" si="33"/>
        <v>6.0889929742388757E-2</v>
      </c>
      <c r="AW40">
        <f t="shared" si="34"/>
        <v>6.323185011709602E-2</v>
      </c>
      <c r="AX40">
        <f t="shared" si="35"/>
        <v>6.3231850117096018</v>
      </c>
      <c r="AY40">
        <v>19</v>
      </c>
      <c r="AZ40">
        <v>16.5</v>
      </c>
      <c r="BA40">
        <v>16.3</v>
      </c>
      <c r="BB40">
        <v>16</v>
      </c>
      <c r="BC40">
        <v>7.5</v>
      </c>
      <c r="BD40">
        <v>6.9</v>
      </c>
      <c r="BE40">
        <v>10.6</v>
      </c>
      <c r="BF40">
        <v>12.8</v>
      </c>
      <c r="BG40">
        <v>62.1</v>
      </c>
      <c r="BH40">
        <v>41</v>
      </c>
      <c r="BI40">
        <v>55.7</v>
      </c>
      <c r="BJ40">
        <v>60.3</v>
      </c>
      <c r="BK40">
        <v>-1.2</v>
      </c>
      <c r="BL40">
        <v>16.8</v>
      </c>
      <c r="BM40">
        <f t="shared" si="36"/>
        <v>18</v>
      </c>
      <c r="BN40">
        <v>16.100000000000001</v>
      </c>
      <c r="BO40">
        <v>16.3</v>
      </c>
      <c r="BP40">
        <f t="shared" si="37"/>
        <v>0.19999999999999929</v>
      </c>
      <c r="BQ40">
        <v>16</v>
      </c>
      <c r="BR40">
        <v>16</v>
      </c>
      <c r="BS40">
        <f t="shared" si="38"/>
        <v>0</v>
      </c>
      <c r="BT40">
        <v>4.5999999999999996</v>
      </c>
      <c r="BU40">
        <v>8</v>
      </c>
      <c r="BV40">
        <f t="shared" si="39"/>
        <v>3.4000000000000004</v>
      </c>
      <c r="BW40">
        <v>3.8</v>
      </c>
      <c r="BX40">
        <v>12.7</v>
      </c>
      <c r="BY40">
        <f t="shared" si="40"/>
        <v>8.8999999999999986</v>
      </c>
      <c r="BZ40">
        <v>4.0999999999999996</v>
      </c>
      <c r="CA40">
        <v>15.7</v>
      </c>
      <c r="CB40">
        <f t="shared" si="41"/>
        <v>11.6</v>
      </c>
      <c r="CC40">
        <v>12</v>
      </c>
      <c r="CD40" t="s">
        <v>249</v>
      </c>
      <c r="CE40" t="s">
        <v>248</v>
      </c>
      <c r="CF40" t="s">
        <v>99</v>
      </c>
      <c r="CG40" t="s">
        <v>99</v>
      </c>
    </row>
    <row r="41" spans="1:85" x14ac:dyDescent="0.2">
      <c r="A41">
        <v>37</v>
      </c>
      <c r="B41" s="42" t="s">
        <v>31</v>
      </c>
      <c r="C41">
        <v>60</v>
      </c>
      <c r="D41" t="s">
        <v>62</v>
      </c>
      <c r="E41" t="s">
        <v>208</v>
      </c>
      <c r="F41">
        <v>4</v>
      </c>
      <c r="G41">
        <v>2</v>
      </c>
      <c r="H41">
        <v>1</v>
      </c>
      <c r="I41">
        <v>6</v>
      </c>
      <c r="J41">
        <v>1</v>
      </c>
      <c r="K41">
        <v>0</v>
      </c>
      <c r="L41">
        <v>60</v>
      </c>
      <c r="M41">
        <v>28</v>
      </c>
      <c r="N41">
        <v>12</v>
      </c>
      <c r="O41">
        <v>10</v>
      </c>
      <c r="P41">
        <v>46</v>
      </c>
      <c r="Q41" t="s">
        <v>209</v>
      </c>
      <c r="R41" t="s">
        <v>140</v>
      </c>
      <c r="S41" t="s">
        <v>141</v>
      </c>
      <c r="T41">
        <v>150</v>
      </c>
      <c r="U41">
        <v>100</v>
      </c>
      <c r="V41" t="s">
        <v>29</v>
      </c>
      <c r="W41">
        <v>12.1</v>
      </c>
      <c r="X41">
        <v>13.4</v>
      </c>
      <c r="Y41">
        <f t="shared" si="21"/>
        <v>12.75</v>
      </c>
      <c r="Z41">
        <v>18.8</v>
      </c>
      <c r="AA41">
        <v>8.6</v>
      </c>
      <c r="AB41">
        <f t="shared" si="22"/>
        <v>13.7</v>
      </c>
      <c r="AC41">
        <v>14.6</v>
      </c>
      <c r="AD41">
        <v>8.3000000000000007</v>
      </c>
      <c r="AE41">
        <f t="shared" si="23"/>
        <v>11.45</v>
      </c>
      <c r="AF41">
        <v>14.5</v>
      </c>
      <c r="AG41">
        <v>8.3000000000000007</v>
      </c>
      <c r="AH41">
        <f t="shared" si="24"/>
        <v>11.4</v>
      </c>
      <c r="AI41">
        <v>14.1</v>
      </c>
      <c r="AJ41">
        <v>4.3</v>
      </c>
      <c r="AK41">
        <v>4.3</v>
      </c>
      <c r="AL41">
        <v>4.3</v>
      </c>
      <c r="AM41">
        <f t="shared" si="25"/>
        <v>69.503546099290787</v>
      </c>
      <c r="AN41">
        <f t="shared" si="26"/>
        <v>69.503546099290787</v>
      </c>
      <c r="AO41">
        <f t="shared" si="27"/>
        <v>0</v>
      </c>
      <c r="AP41">
        <f t="shared" si="28"/>
        <v>0</v>
      </c>
      <c r="AQ41">
        <v>40.1</v>
      </c>
      <c r="AR41">
        <f t="shared" si="29"/>
        <v>0.35162094763092266</v>
      </c>
      <c r="AS41">
        <f t="shared" si="30"/>
        <v>35.16209476309227</v>
      </c>
      <c r="AT41">
        <f t="shared" si="31"/>
        <v>0.10723192019950124</v>
      </c>
      <c r="AU41">
        <f t="shared" si="32"/>
        <v>10.723192019950124</v>
      </c>
      <c r="AV41">
        <f t="shared" si="33"/>
        <v>0.10723192019950124</v>
      </c>
      <c r="AW41">
        <f t="shared" si="34"/>
        <v>0.10723192019950124</v>
      </c>
      <c r="AX41">
        <f t="shared" si="35"/>
        <v>10.723192019950124</v>
      </c>
      <c r="AY41">
        <v>-1</v>
      </c>
      <c r="AZ41">
        <v>5</v>
      </c>
      <c r="BA41">
        <v>4.3</v>
      </c>
      <c r="BB41">
        <v>4.2</v>
      </c>
      <c r="BC41">
        <v>6.9</v>
      </c>
      <c r="BD41">
        <v>11.7</v>
      </c>
      <c r="BE41">
        <v>20.8</v>
      </c>
      <c r="BF41">
        <v>18.5</v>
      </c>
      <c r="BG41">
        <v>88.2</v>
      </c>
      <c r="BH41">
        <v>87.1</v>
      </c>
      <c r="BI41">
        <v>84.5</v>
      </c>
      <c r="BJ41">
        <v>85.6</v>
      </c>
      <c r="BK41">
        <v>-0.8</v>
      </c>
      <c r="BL41">
        <v>3.4</v>
      </c>
      <c r="BM41">
        <f t="shared" si="36"/>
        <v>4.2</v>
      </c>
      <c r="BN41">
        <v>4.3</v>
      </c>
      <c r="BO41">
        <v>4.0999999999999996</v>
      </c>
      <c r="BP41">
        <f t="shared" si="37"/>
        <v>-0.20000000000000018</v>
      </c>
      <c r="BQ41">
        <v>4.2</v>
      </c>
      <c r="BR41">
        <v>4.2</v>
      </c>
      <c r="BS41">
        <f t="shared" si="38"/>
        <v>0</v>
      </c>
      <c r="BT41">
        <v>5.7</v>
      </c>
      <c r="BU41">
        <v>12.8</v>
      </c>
      <c r="BV41">
        <f t="shared" si="39"/>
        <v>7.1000000000000005</v>
      </c>
      <c r="BW41">
        <v>13.6</v>
      </c>
      <c r="BX41">
        <v>21.2</v>
      </c>
      <c r="BY41">
        <f t="shared" si="40"/>
        <v>7.6</v>
      </c>
      <c r="BZ41">
        <v>13</v>
      </c>
      <c r="CA41">
        <v>22.8</v>
      </c>
      <c r="CB41">
        <f t="shared" si="41"/>
        <v>9.8000000000000007</v>
      </c>
      <c r="CC41">
        <v>6</v>
      </c>
      <c r="CD41" t="s">
        <v>108</v>
      </c>
      <c r="CE41" t="s">
        <v>248</v>
      </c>
      <c r="CF41" t="s">
        <v>99</v>
      </c>
      <c r="CG41" t="s">
        <v>108</v>
      </c>
    </row>
    <row r="42" spans="1:85" x14ac:dyDescent="0.2">
      <c r="A42">
        <v>38</v>
      </c>
      <c r="B42" s="42" t="s">
        <v>31</v>
      </c>
      <c r="C42">
        <v>58</v>
      </c>
      <c r="D42" t="s">
        <v>146</v>
      </c>
      <c r="E42" t="s">
        <v>154</v>
      </c>
      <c r="F42">
        <v>4</v>
      </c>
      <c r="G42">
        <v>2</v>
      </c>
      <c r="H42">
        <v>2</v>
      </c>
      <c r="I42">
        <v>5</v>
      </c>
      <c r="J42">
        <v>1</v>
      </c>
      <c r="K42">
        <v>0</v>
      </c>
      <c r="L42">
        <v>48</v>
      </c>
      <c r="M42">
        <v>11.4</v>
      </c>
      <c r="N42">
        <v>20</v>
      </c>
      <c r="O42">
        <v>9</v>
      </c>
      <c r="P42">
        <v>52</v>
      </c>
      <c r="Q42" t="s">
        <v>230</v>
      </c>
      <c r="R42" t="s">
        <v>140</v>
      </c>
      <c r="S42" t="s">
        <v>141</v>
      </c>
      <c r="T42">
        <v>310</v>
      </c>
      <c r="U42">
        <v>200</v>
      </c>
      <c r="V42" t="s">
        <v>29</v>
      </c>
      <c r="W42">
        <v>4.3</v>
      </c>
      <c r="X42">
        <v>0</v>
      </c>
      <c r="Y42">
        <f t="shared" si="21"/>
        <v>2.15</v>
      </c>
      <c r="Z42">
        <v>15.2</v>
      </c>
      <c r="AA42">
        <v>9.1</v>
      </c>
      <c r="AB42">
        <f t="shared" si="22"/>
        <v>12.149999999999999</v>
      </c>
      <c r="AC42">
        <v>14.7</v>
      </c>
      <c r="AD42">
        <v>9</v>
      </c>
      <c r="AE42">
        <f t="shared" si="23"/>
        <v>11.85</v>
      </c>
      <c r="AF42">
        <v>14.4</v>
      </c>
      <c r="AG42">
        <v>8.8000000000000007</v>
      </c>
      <c r="AH42">
        <f t="shared" si="24"/>
        <v>11.600000000000001</v>
      </c>
      <c r="AI42">
        <v>18.399999999999999</v>
      </c>
      <c r="AJ42">
        <v>8.5</v>
      </c>
      <c r="AK42">
        <v>8.8000000000000007</v>
      </c>
      <c r="AL42">
        <v>8.9</v>
      </c>
      <c r="AM42">
        <f t="shared" si="25"/>
        <v>53.804347826086953</v>
      </c>
      <c r="AN42">
        <f t="shared" si="26"/>
        <v>51.630434782608688</v>
      </c>
      <c r="AO42">
        <f t="shared" si="27"/>
        <v>2.1739130434782652</v>
      </c>
      <c r="AP42">
        <f t="shared" si="28"/>
        <v>2.1739130434782652</v>
      </c>
      <c r="AQ42">
        <v>43.2</v>
      </c>
      <c r="AR42">
        <f t="shared" si="29"/>
        <v>0.42592592592592587</v>
      </c>
      <c r="AS42">
        <f t="shared" si="30"/>
        <v>42.592592592592588</v>
      </c>
      <c r="AT42">
        <f t="shared" si="31"/>
        <v>0.19675925925925924</v>
      </c>
      <c r="AU42">
        <f t="shared" si="32"/>
        <v>19.675925925925924</v>
      </c>
      <c r="AV42">
        <f t="shared" si="33"/>
        <v>0.20370370370370372</v>
      </c>
      <c r="AW42">
        <f t="shared" si="34"/>
        <v>0.20601851851851852</v>
      </c>
      <c r="AX42">
        <f t="shared" si="35"/>
        <v>20.601851851851851</v>
      </c>
      <c r="AY42">
        <v>2.8</v>
      </c>
      <c r="AZ42">
        <v>13.5</v>
      </c>
      <c r="BA42">
        <v>13.2</v>
      </c>
      <c r="BB42">
        <v>13</v>
      </c>
      <c r="BC42">
        <v>20.6</v>
      </c>
      <c r="BD42">
        <v>9.6</v>
      </c>
      <c r="BE42">
        <v>17.3</v>
      </c>
      <c r="BF42">
        <v>18.5</v>
      </c>
      <c r="BG42">
        <v>49</v>
      </c>
      <c r="BH42">
        <v>49.7</v>
      </c>
      <c r="BI42">
        <v>54.3</v>
      </c>
      <c r="BJ42">
        <v>56.7</v>
      </c>
      <c r="BK42">
        <v>-5.3</v>
      </c>
      <c r="BL42">
        <v>10.9</v>
      </c>
      <c r="BM42">
        <f t="shared" si="36"/>
        <v>16.2</v>
      </c>
      <c r="BN42">
        <v>13</v>
      </c>
      <c r="BO42">
        <v>13.2</v>
      </c>
      <c r="BP42">
        <f t="shared" si="37"/>
        <v>0.19999999999999929</v>
      </c>
      <c r="BQ42">
        <v>13</v>
      </c>
      <c r="BR42">
        <v>13</v>
      </c>
      <c r="BS42">
        <f t="shared" si="38"/>
        <v>0</v>
      </c>
      <c r="BT42">
        <v>10.9</v>
      </c>
      <c r="BU42">
        <v>22.7</v>
      </c>
      <c r="BV42">
        <f t="shared" si="39"/>
        <v>11.799999999999999</v>
      </c>
      <c r="BW42">
        <v>8.6</v>
      </c>
      <c r="BX42">
        <v>18.7</v>
      </c>
      <c r="BY42">
        <f t="shared" si="40"/>
        <v>10.1</v>
      </c>
      <c r="BZ42">
        <v>9</v>
      </c>
      <c r="CA42">
        <v>20.5</v>
      </c>
      <c r="CB42">
        <f t="shared" si="41"/>
        <v>11.5</v>
      </c>
      <c r="CC42">
        <v>9</v>
      </c>
      <c r="CD42" t="s">
        <v>249</v>
      </c>
      <c r="CE42" t="s">
        <v>248</v>
      </c>
      <c r="CF42" t="s">
        <v>99</v>
      </c>
      <c r="CG42" t="s">
        <v>99</v>
      </c>
    </row>
    <row r="43" spans="1:85" x14ac:dyDescent="0.2">
      <c r="A43">
        <v>39</v>
      </c>
      <c r="B43" s="42" t="s">
        <v>21</v>
      </c>
      <c r="C43">
        <v>52</v>
      </c>
      <c r="D43" t="s">
        <v>29</v>
      </c>
      <c r="E43" t="s">
        <v>42</v>
      </c>
      <c r="F43">
        <v>5</v>
      </c>
      <c r="G43">
        <v>2</v>
      </c>
      <c r="H43">
        <v>1</v>
      </c>
      <c r="I43">
        <v>3</v>
      </c>
      <c r="J43">
        <v>1</v>
      </c>
      <c r="K43">
        <v>0</v>
      </c>
      <c r="L43">
        <v>50</v>
      </c>
      <c r="M43">
        <v>30</v>
      </c>
      <c r="N43">
        <v>10</v>
      </c>
      <c r="O43">
        <v>8</v>
      </c>
      <c r="P43">
        <v>63</v>
      </c>
      <c r="Q43" t="s">
        <v>163</v>
      </c>
      <c r="R43" t="s">
        <v>140</v>
      </c>
      <c r="S43" t="s">
        <v>141</v>
      </c>
      <c r="T43">
        <v>170</v>
      </c>
      <c r="U43">
        <v>100</v>
      </c>
      <c r="V43" t="s">
        <v>29</v>
      </c>
      <c r="W43">
        <v>16.5</v>
      </c>
      <c r="X43">
        <v>2.5</v>
      </c>
      <c r="Y43">
        <f t="shared" si="21"/>
        <v>9.5</v>
      </c>
      <c r="Z43">
        <v>21.2</v>
      </c>
      <c r="AA43">
        <v>8.9</v>
      </c>
      <c r="AB43">
        <f t="shared" si="22"/>
        <v>15.05</v>
      </c>
      <c r="AC43">
        <v>21</v>
      </c>
      <c r="AD43">
        <v>8.5</v>
      </c>
      <c r="AE43">
        <f t="shared" si="23"/>
        <v>14.75</v>
      </c>
      <c r="AF43">
        <v>19.2</v>
      </c>
      <c r="AG43">
        <v>8.4</v>
      </c>
      <c r="AH43">
        <f t="shared" si="24"/>
        <v>13.8</v>
      </c>
      <c r="AI43">
        <v>15.6</v>
      </c>
      <c r="AJ43">
        <v>0</v>
      </c>
      <c r="AK43">
        <v>0</v>
      </c>
      <c r="AL43">
        <v>0</v>
      </c>
      <c r="AM43">
        <f t="shared" si="25"/>
        <v>100</v>
      </c>
      <c r="AN43">
        <f t="shared" si="26"/>
        <v>100</v>
      </c>
      <c r="AO43">
        <f t="shared" si="27"/>
        <v>0</v>
      </c>
      <c r="AP43">
        <f t="shared" si="28"/>
        <v>0</v>
      </c>
      <c r="AQ43">
        <v>42.4</v>
      </c>
      <c r="AR43">
        <f t="shared" si="29"/>
        <v>0.36792452830188682</v>
      </c>
      <c r="AS43">
        <f t="shared" si="30"/>
        <v>36.79245283018868</v>
      </c>
      <c r="AT43">
        <f t="shared" si="31"/>
        <v>0</v>
      </c>
      <c r="AU43">
        <f t="shared" si="32"/>
        <v>0</v>
      </c>
      <c r="AV43">
        <f t="shared" si="33"/>
        <v>0</v>
      </c>
      <c r="AW43">
        <f t="shared" si="34"/>
        <v>0</v>
      </c>
      <c r="AX43">
        <f t="shared" si="35"/>
        <v>0</v>
      </c>
      <c r="AY43">
        <v>17.600000000000001</v>
      </c>
      <c r="AZ43">
        <v>19.7</v>
      </c>
      <c r="BA43">
        <v>19.5</v>
      </c>
      <c r="BB43">
        <v>18.399999999999999</v>
      </c>
      <c r="BC43">
        <v>12.6</v>
      </c>
      <c r="BD43">
        <v>6.1</v>
      </c>
      <c r="BE43">
        <v>12.5</v>
      </c>
      <c r="BF43">
        <v>13.7</v>
      </c>
      <c r="BG43">
        <v>47</v>
      </c>
      <c r="BH43">
        <v>33.700000000000003</v>
      </c>
      <c r="BI43">
        <v>45.3</v>
      </c>
      <c r="BJ43">
        <v>55.2</v>
      </c>
      <c r="BK43">
        <v>4</v>
      </c>
      <c r="BL43">
        <v>15.8</v>
      </c>
      <c r="BM43">
        <f t="shared" si="36"/>
        <v>11.8</v>
      </c>
      <c r="BN43">
        <v>19.399999999999999</v>
      </c>
      <c r="BO43">
        <v>19.5</v>
      </c>
      <c r="BP43">
        <f t="shared" si="37"/>
        <v>0.10000000000000142</v>
      </c>
      <c r="BQ43">
        <v>18.399999999999999</v>
      </c>
      <c r="BR43">
        <v>18.399999999999999</v>
      </c>
      <c r="BS43">
        <f t="shared" si="38"/>
        <v>0</v>
      </c>
      <c r="BT43">
        <v>-3.9</v>
      </c>
      <c r="BU43">
        <v>12</v>
      </c>
      <c r="BV43">
        <f t="shared" si="39"/>
        <v>15.9</v>
      </c>
      <c r="BW43">
        <v>5.3</v>
      </c>
      <c r="BX43">
        <v>15.9</v>
      </c>
      <c r="BY43">
        <f t="shared" si="40"/>
        <v>10.600000000000001</v>
      </c>
      <c r="BZ43">
        <v>3.8</v>
      </c>
      <c r="CA43">
        <v>16.7</v>
      </c>
      <c r="CB43">
        <f t="shared" si="41"/>
        <v>12.899999999999999</v>
      </c>
      <c r="CC43">
        <v>13</v>
      </c>
      <c r="CD43" t="s">
        <v>249</v>
      </c>
      <c r="CE43" t="s">
        <v>248</v>
      </c>
      <c r="CF43" t="s">
        <v>99</v>
      </c>
      <c r="CG43" t="s">
        <v>99</v>
      </c>
    </row>
    <row r="44" spans="1:85" x14ac:dyDescent="0.2">
      <c r="A44">
        <v>40</v>
      </c>
      <c r="B44" s="42" t="s">
        <v>21</v>
      </c>
      <c r="C44">
        <v>46</v>
      </c>
      <c r="D44" t="s">
        <v>29</v>
      </c>
      <c r="E44" t="s">
        <v>154</v>
      </c>
      <c r="F44">
        <v>4</v>
      </c>
      <c r="G44">
        <v>3</v>
      </c>
      <c r="H44">
        <v>0</v>
      </c>
      <c r="I44">
        <v>6</v>
      </c>
      <c r="J44">
        <v>2</v>
      </c>
      <c r="K44">
        <v>0</v>
      </c>
      <c r="L44">
        <v>60</v>
      </c>
      <c r="M44">
        <v>20</v>
      </c>
      <c r="N44">
        <v>16</v>
      </c>
      <c r="O44">
        <v>10</v>
      </c>
      <c r="P44">
        <v>39</v>
      </c>
      <c r="Q44" t="s">
        <v>202</v>
      </c>
      <c r="R44" t="s">
        <v>140</v>
      </c>
      <c r="S44" t="s">
        <v>141</v>
      </c>
      <c r="T44">
        <v>300</v>
      </c>
      <c r="U44">
        <v>200</v>
      </c>
      <c r="V44" t="s">
        <v>29</v>
      </c>
      <c r="W44">
        <v>10.5</v>
      </c>
      <c r="X44">
        <v>5.6</v>
      </c>
      <c r="Y44">
        <f t="shared" si="21"/>
        <v>8.0500000000000007</v>
      </c>
      <c r="Z44">
        <v>15.5</v>
      </c>
      <c r="AA44">
        <v>6</v>
      </c>
      <c r="AB44">
        <f t="shared" si="22"/>
        <v>10.75</v>
      </c>
      <c r="AC44">
        <v>15.2</v>
      </c>
      <c r="AD44">
        <v>5.6</v>
      </c>
      <c r="AE44">
        <f t="shared" si="23"/>
        <v>10.399999999999999</v>
      </c>
      <c r="AF44">
        <v>14.8</v>
      </c>
      <c r="AG44">
        <v>5.5</v>
      </c>
      <c r="AH44">
        <f t="shared" si="24"/>
        <v>10.15</v>
      </c>
      <c r="AI44">
        <v>12.5</v>
      </c>
      <c r="AJ44">
        <v>7.7</v>
      </c>
      <c r="AK44">
        <v>7.9</v>
      </c>
      <c r="AL44">
        <v>7.9</v>
      </c>
      <c r="AM44">
        <f t="shared" si="25"/>
        <v>38.4</v>
      </c>
      <c r="AN44">
        <f t="shared" si="26"/>
        <v>36.799999999999997</v>
      </c>
      <c r="AO44">
        <f t="shared" si="27"/>
        <v>1.6000000000000014</v>
      </c>
      <c r="AP44">
        <f t="shared" si="28"/>
        <v>1.6000000000000014</v>
      </c>
      <c r="AQ44">
        <v>38.799999999999997</v>
      </c>
      <c r="AR44">
        <f t="shared" si="29"/>
        <v>0.32216494845360827</v>
      </c>
      <c r="AS44">
        <f t="shared" si="30"/>
        <v>32.216494845360828</v>
      </c>
      <c r="AT44">
        <f t="shared" si="31"/>
        <v>0.1984536082474227</v>
      </c>
      <c r="AU44">
        <f t="shared" si="32"/>
        <v>19.845360824742269</v>
      </c>
      <c r="AV44">
        <f t="shared" si="33"/>
        <v>0.20360824742268044</v>
      </c>
      <c r="AW44">
        <f t="shared" si="34"/>
        <v>0.20360824742268044</v>
      </c>
      <c r="AX44">
        <f t="shared" si="35"/>
        <v>20.360824742268044</v>
      </c>
      <c r="AY44">
        <v>11.6</v>
      </c>
      <c r="AZ44">
        <v>9.8000000000000007</v>
      </c>
      <c r="BA44">
        <v>9.6</v>
      </c>
      <c r="BB44">
        <v>9.5</v>
      </c>
      <c r="BC44">
        <v>16.899999999999999</v>
      </c>
      <c r="BD44">
        <v>14</v>
      </c>
      <c r="BE44">
        <v>15.3</v>
      </c>
      <c r="BF44">
        <v>15.7</v>
      </c>
      <c r="BG44">
        <v>54.4</v>
      </c>
      <c r="BH44">
        <v>53.2</v>
      </c>
      <c r="BI44">
        <v>56.8</v>
      </c>
      <c r="BJ44">
        <v>59.2</v>
      </c>
      <c r="BK44">
        <v>-4.8</v>
      </c>
      <c r="BL44">
        <v>9.1999999999999993</v>
      </c>
      <c r="BM44">
        <f t="shared" si="36"/>
        <v>14</v>
      </c>
      <c r="BN44">
        <v>9.6</v>
      </c>
      <c r="BO44">
        <v>9.6</v>
      </c>
      <c r="BP44">
        <f t="shared" si="37"/>
        <v>0</v>
      </c>
      <c r="BQ44">
        <v>9.5</v>
      </c>
      <c r="BR44">
        <v>9.5</v>
      </c>
      <c r="BS44">
        <f t="shared" si="38"/>
        <v>0</v>
      </c>
      <c r="BT44">
        <v>8.5</v>
      </c>
      <c r="BU44">
        <v>13.7</v>
      </c>
      <c r="BV44">
        <f t="shared" si="39"/>
        <v>5.1999999999999993</v>
      </c>
      <c r="BW44">
        <v>6.5</v>
      </c>
      <c r="BX44">
        <v>18.600000000000001</v>
      </c>
      <c r="BY44">
        <f t="shared" si="40"/>
        <v>12.100000000000001</v>
      </c>
      <c r="BZ44">
        <v>7.8</v>
      </c>
      <c r="CA44">
        <v>18.3</v>
      </c>
      <c r="CB44">
        <f t="shared" si="41"/>
        <v>10.5</v>
      </c>
      <c r="CC44">
        <v>10</v>
      </c>
      <c r="CD44" t="s">
        <v>108</v>
      </c>
      <c r="CE44" t="s">
        <v>248</v>
      </c>
      <c r="CF44" t="s">
        <v>100</v>
      </c>
      <c r="CG44" t="s">
        <v>99</v>
      </c>
    </row>
    <row r="45" spans="1:85" x14ac:dyDescent="0.2">
      <c r="A45">
        <v>41</v>
      </c>
      <c r="B45" s="42" t="s">
        <v>31</v>
      </c>
      <c r="C45">
        <v>52</v>
      </c>
      <c r="E45" t="s">
        <v>215</v>
      </c>
      <c r="F45">
        <v>4</v>
      </c>
      <c r="G45">
        <v>1</v>
      </c>
      <c r="H45">
        <v>2</v>
      </c>
      <c r="I45">
        <v>6</v>
      </c>
      <c r="J45">
        <v>0</v>
      </c>
      <c r="K45">
        <v>0</v>
      </c>
      <c r="L45">
        <v>52</v>
      </c>
      <c r="M45">
        <v>30</v>
      </c>
      <c r="N45">
        <v>6</v>
      </c>
      <c r="O45">
        <v>10</v>
      </c>
      <c r="P45">
        <v>53</v>
      </c>
      <c r="Q45" t="s">
        <v>216</v>
      </c>
      <c r="R45" t="s">
        <v>140</v>
      </c>
      <c r="S45" t="s">
        <v>141</v>
      </c>
      <c r="T45">
        <v>270</v>
      </c>
      <c r="U45">
        <v>170</v>
      </c>
      <c r="V45" t="s">
        <v>29</v>
      </c>
      <c r="W45">
        <v>12.7</v>
      </c>
      <c r="X45">
        <v>4.4000000000000004</v>
      </c>
      <c r="Y45">
        <f t="shared" si="21"/>
        <v>8.5500000000000007</v>
      </c>
      <c r="Z45">
        <v>14.8</v>
      </c>
      <c r="AA45">
        <v>6.8</v>
      </c>
      <c r="AB45">
        <f t="shared" si="22"/>
        <v>10.8</v>
      </c>
      <c r="AC45">
        <v>13.5</v>
      </c>
      <c r="AD45">
        <v>7.1</v>
      </c>
      <c r="AE45">
        <f t="shared" si="23"/>
        <v>10.3</v>
      </c>
      <c r="AF45">
        <v>13.3</v>
      </c>
      <c r="AG45">
        <v>7</v>
      </c>
      <c r="AH45">
        <f t="shared" si="24"/>
        <v>10.15</v>
      </c>
      <c r="AI45">
        <v>9.6</v>
      </c>
      <c r="AJ45">
        <v>0</v>
      </c>
      <c r="AK45">
        <v>1.9</v>
      </c>
      <c r="AL45">
        <v>2</v>
      </c>
      <c r="AM45">
        <f t="shared" si="25"/>
        <v>100</v>
      </c>
      <c r="AN45">
        <f t="shared" si="26"/>
        <v>79.166666666666657</v>
      </c>
      <c r="AO45">
        <f t="shared" si="27"/>
        <v>20.833333333333343</v>
      </c>
      <c r="AP45">
        <f t="shared" si="28"/>
        <v>20.833333333333343</v>
      </c>
      <c r="AQ45">
        <v>40</v>
      </c>
      <c r="AR45">
        <f t="shared" si="29"/>
        <v>0.24</v>
      </c>
      <c r="AS45">
        <f t="shared" si="30"/>
        <v>24</v>
      </c>
      <c r="AT45">
        <f t="shared" si="31"/>
        <v>0</v>
      </c>
      <c r="AU45">
        <f t="shared" si="32"/>
        <v>0</v>
      </c>
      <c r="AV45">
        <f t="shared" si="33"/>
        <v>4.7500000000000001E-2</v>
      </c>
      <c r="AW45">
        <f t="shared" si="34"/>
        <v>0.05</v>
      </c>
      <c r="AX45">
        <f t="shared" si="35"/>
        <v>5</v>
      </c>
      <c r="AY45">
        <v>14.9</v>
      </c>
      <c r="AZ45">
        <v>13.7</v>
      </c>
      <c r="BA45">
        <v>10.3</v>
      </c>
      <c r="BB45">
        <v>10.3</v>
      </c>
      <c r="BC45">
        <v>13.6</v>
      </c>
      <c r="BD45">
        <v>7.5</v>
      </c>
      <c r="BE45">
        <v>12.5</v>
      </c>
      <c r="BF45">
        <v>12.8</v>
      </c>
      <c r="BG45">
        <v>41</v>
      </c>
      <c r="BH45">
        <v>30.8</v>
      </c>
      <c r="BI45">
        <v>45.7</v>
      </c>
      <c r="BJ45">
        <v>47.3</v>
      </c>
      <c r="BK45">
        <v>3</v>
      </c>
      <c r="BL45">
        <v>12.3</v>
      </c>
      <c r="BM45">
        <f t="shared" si="36"/>
        <v>9.3000000000000007</v>
      </c>
      <c r="BN45">
        <v>10.4</v>
      </c>
      <c r="BO45">
        <v>10.4</v>
      </c>
      <c r="BP45">
        <f t="shared" si="37"/>
        <v>0</v>
      </c>
      <c r="BQ45">
        <v>10.3</v>
      </c>
      <c r="BR45">
        <v>10.3</v>
      </c>
      <c r="BS45">
        <f t="shared" si="38"/>
        <v>0</v>
      </c>
      <c r="BT45">
        <v>0.6</v>
      </c>
      <c r="BU45">
        <v>13.6</v>
      </c>
      <c r="BV45">
        <f t="shared" si="39"/>
        <v>13</v>
      </c>
      <c r="BW45">
        <v>2.9</v>
      </c>
      <c r="BX45">
        <v>8.9</v>
      </c>
      <c r="BY45">
        <f t="shared" si="40"/>
        <v>6</v>
      </c>
      <c r="BZ45">
        <v>7.9</v>
      </c>
      <c r="CA45">
        <v>15.3</v>
      </c>
      <c r="CB45">
        <f t="shared" si="41"/>
        <v>7.4</v>
      </c>
      <c r="CC45">
        <v>6</v>
      </c>
      <c r="CD45" t="s">
        <v>249</v>
      </c>
      <c r="CE45" t="s">
        <v>248</v>
      </c>
      <c r="CF45" t="s">
        <v>99</v>
      </c>
      <c r="CG45" t="s">
        <v>99</v>
      </c>
    </row>
    <row r="46" spans="1:85" x14ac:dyDescent="0.2">
      <c r="A46">
        <v>42</v>
      </c>
      <c r="B46" s="42" t="s">
        <v>31</v>
      </c>
      <c r="C46">
        <v>43</v>
      </c>
      <c r="D46" t="s">
        <v>29</v>
      </c>
      <c r="E46" t="s">
        <v>167</v>
      </c>
      <c r="F46">
        <v>5</v>
      </c>
      <c r="G46">
        <v>3</v>
      </c>
      <c r="H46">
        <v>0</v>
      </c>
      <c r="I46">
        <v>4</v>
      </c>
      <c r="J46">
        <v>1</v>
      </c>
      <c r="K46">
        <v>0</v>
      </c>
      <c r="L46">
        <v>48</v>
      </c>
      <c r="M46">
        <v>26</v>
      </c>
      <c r="N46">
        <v>16</v>
      </c>
      <c r="O46">
        <v>10</v>
      </c>
      <c r="P46">
        <v>55</v>
      </c>
      <c r="Q46" t="s">
        <v>168</v>
      </c>
      <c r="R46" t="s">
        <v>153</v>
      </c>
      <c r="S46" t="s">
        <v>141</v>
      </c>
      <c r="T46">
        <v>218</v>
      </c>
      <c r="U46">
        <v>300</v>
      </c>
      <c r="V46" t="s">
        <v>169</v>
      </c>
      <c r="W46">
        <v>4.5999999999999996</v>
      </c>
      <c r="X46">
        <v>3.6</v>
      </c>
      <c r="Y46">
        <f t="shared" si="21"/>
        <v>4.0999999999999996</v>
      </c>
      <c r="Z46">
        <v>13.7</v>
      </c>
      <c r="AA46">
        <v>9.6999999999999993</v>
      </c>
      <c r="AB46">
        <f t="shared" si="22"/>
        <v>11.7</v>
      </c>
      <c r="AC46">
        <v>12.4</v>
      </c>
      <c r="AD46">
        <v>9.3000000000000007</v>
      </c>
      <c r="AE46">
        <f t="shared" si="23"/>
        <v>10.850000000000001</v>
      </c>
      <c r="AF46">
        <v>12</v>
      </c>
      <c r="AG46">
        <v>8.6</v>
      </c>
      <c r="AH46">
        <f t="shared" si="24"/>
        <v>10.3</v>
      </c>
      <c r="AI46">
        <v>17.100000000000001</v>
      </c>
      <c r="AJ46">
        <v>1.8</v>
      </c>
      <c r="AK46">
        <v>2</v>
      </c>
      <c r="AL46">
        <v>2</v>
      </c>
      <c r="AM46">
        <f t="shared" si="25"/>
        <v>89.473684210526315</v>
      </c>
      <c r="AN46">
        <f t="shared" si="26"/>
        <v>88.304093567251456</v>
      </c>
      <c r="AO46">
        <f t="shared" si="27"/>
        <v>1.1695906432748586</v>
      </c>
      <c r="AP46">
        <f t="shared" si="28"/>
        <v>1.1695906432748586</v>
      </c>
      <c r="AQ46">
        <v>37.9</v>
      </c>
      <c r="AR46">
        <f t="shared" si="29"/>
        <v>0.45118733509234832</v>
      </c>
      <c r="AS46">
        <f t="shared" si="30"/>
        <v>45.118733509234829</v>
      </c>
      <c r="AT46">
        <f t="shared" si="31"/>
        <v>4.7493403693931402E-2</v>
      </c>
      <c r="AU46">
        <f t="shared" si="32"/>
        <v>4.7493403693931402</v>
      </c>
      <c r="AV46">
        <f t="shared" si="33"/>
        <v>5.2770448548812667E-2</v>
      </c>
      <c r="AW46">
        <f t="shared" si="34"/>
        <v>5.2770448548812667E-2</v>
      </c>
      <c r="AX46">
        <f t="shared" si="35"/>
        <v>5.2770448548812663</v>
      </c>
      <c r="AY46">
        <v>3.2</v>
      </c>
      <c r="AZ46">
        <v>6.8</v>
      </c>
      <c r="BA46">
        <v>6.5</v>
      </c>
      <c r="BB46">
        <v>6.5</v>
      </c>
      <c r="BC46">
        <v>9.1</v>
      </c>
      <c r="BD46">
        <v>6.3</v>
      </c>
      <c r="BE46">
        <v>10.9</v>
      </c>
      <c r="BF46">
        <v>14.5</v>
      </c>
      <c r="BG46">
        <v>55</v>
      </c>
      <c r="BH46">
        <v>45.5</v>
      </c>
      <c r="BI46">
        <v>56.7</v>
      </c>
      <c r="BJ46">
        <v>58.8</v>
      </c>
      <c r="BK46">
        <v>2.8</v>
      </c>
      <c r="BL46">
        <v>5.6</v>
      </c>
      <c r="BM46">
        <f t="shared" si="36"/>
        <v>2.8</v>
      </c>
      <c r="BN46">
        <v>6.5</v>
      </c>
      <c r="BO46">
        <v>6.5</v>
      </c>
      <c r="BP46">
        <f t="shared" si="37"/>
        <v>0</v>
      </c>
      <c r="BQ46">
        <v>6.5</v>
      </c>
      <c r="BR46">
        <v>6.5</v>
      </c>
      <c r="BS46">
        <f t="shared" si="38"/>
        <v>0</v>
      </c>
      <c r="BT46">
        <v>9.1999999999999993</v>
      </c>
      <c r="BU46">
        <v>12.3</v>
      </c>
      <c r="BV46">
        <f t="shared" si="39"/>
        <v>3.1000000000000014</v>
      </c>
      <c r="BW46">
        <v>3.4</v>
      </c>
      <c r="BX46">
        <v>14.7</v>
      </c>
      <c r="BY46">
        <f t="shared" si="40"/>
        <v>11.299999999999999</v>
      </c>
      <c r="BZ46">
        <v>5.2</v>
      </c>
      <c r="CA46">
        <v>16.8</v>
      </c>
      <c r="CB46">
        <f t="shared" si="41"/>
        <v>11.600000000000001</v>
      </c>
      <c r="CC46">
        <v>6</v>
      </c>
      <c r="CD46" t="s">
        <v>249</v>
      </c>
      <c r="CE46" t="s">
        <v>248</v>
      </c>
      <c r="CF46" t="s">
        <v>99</v>
      </c>
      <c r="CG46" t="s">
        <v>108</v>
      </c>
    </row>
    <row r="47" spans="1:85" x14ac:dyDescent="0.2">
      <c r="A47">
        <v>43</v>
      </c>
      <c r="B47" s="42" t="s">
        <v>21</v>
      </c>
      <c r="C47">
        <v>42</v>
      </c>
      <c r="D47" t="s">
        <v>175</v>
      </c>
      <c r="E47" t="s">
        <v>178</v>
      </c>
      <c r="F47">
        <v>4</v>
      </c>
      <c r="G47">
        <v>3</v>
      </c>
      <c r="H47">
        <v>0</v>
      </c>
      <c r="I47">
        <v>6</v>
      </c>
      <c r="J47">
        <v>2</v>
      </c>
      <c r="K47">
        <v>0</v>
      </c>
      <c r="L47">
        <v>56</v>
      </c>
      <c r="M47">
        <v>34</v>
      </c>
      <c r="N47">
        <v>6</v>
      </c>
      <c r="O47">
        <v>10</v>
      </c>
      <c r="P47">
        <v>65</v>
      </c>
      <c r="Q47" t="s">
        <v>177</v>
      </c>
      <c r="R47" t="s">
        <v>140</v>
      </c>
      <c r="S47" t="s">
        <v>141</v>
      </c>
      <c r="T47">
        <v>230</v>
      </c>
      <c r="U47">
        <v>300</v>
      </c>
      <c r="V47" t="s">
        <v>29</v>
      </c>
      <c r="W47">
        <v>11.5</v>
      </c>
      <c r="X47">
        <v>5.6</v>
      </c>
      <c r="Y47">
        <f t="shared" si="0"/>
        <v>8.5500000000000007</v>
      </c>
      <c r="Z47">
        <v>15.7</v>
      </c>
      <c r="AA47">
        <v>9.9</v>
      </c>
      <c r="AB47">
        <f t="shared" si="1"/>
        <v>12.8</v>
      </c>
      <c r="AC47">
        <v>15.4</v>
      </c>
      <c r="AD47">
        <v>9.1999999999999993</v>
      </c>
      <c r="AE47">
        <f t="shared" si="2"/>
        <v>12.3</v>
      </c>
      <c r="AF47">
        <v>15</v>
      </c>
      <c r="AG47">
        <v>9</v>
      </c>
      <c r="AH47">
        <f t="shared" si="3"/>
        <v>12</v>
      </c>
      <c r="AI47">
        <v>9</v>
      </c>
      <c r="AJ47">
        <v>0</v>
      </c>
      <c r="AK47">
        <v>0</v>
      </c>
      <c r="AL47">
        <v>0</v>
      </c>
      <c r="AM47">
        <f t="shared" si="4"/>
        <v>100</v>
      </c>
      <c r="AN47">
        <f t="shared" si="5"/>
        <v>100</v>
      </c>
      <c r="AO47">
        <f t="shared" si="6"/>
        <v>0</v>
      </c>
      <c r="AP47">
        <f t="shared" si="7"/>
        <v>0</v>
      </c>
      <c r="AQ47">
        <v>36.700000000000003</v>
      </c>
      <c r="AR47">
        <f t="shared" si="8"/>
        <v>0.24523160762942778</v>
      </c>
      <c r="AS47">
        <f t="shared" si="9"/>
        <v>24.523160762942776</v>
      </c>
      <c r="AT47">
        <f t="shared" si="10"/>
        <v>0</v>
      </c>
      <c r="AU47">
        <f t="shared" si="11"/>
        <v>0</v>
      </c>
      <c r="AV47">
        <f t="shared" si="12"/>
        <v>0</v>
      </c>
      <c r="AW47">
        <f t="shared" si="13"/>
        <v>0</v>
      </c>
      <c r="AX47">
        <f t="shared" si="14"/>
        <v>0</v>
      </c>
      <c r="AY47">
        <v>5.3</v>
      </c>
      <c r="AZ47">
        <v>4.9000000000000004</v>
      </c>
      <c r="BA47">
        <v>5</v>
      </c>
      <c r="BB47">
        <v>4.9000000000000004</v>
      </c>
      <c r="BC47">
        <v>14.6</v>
      </c>
      <c r="BD47">
        <v>12.4</v>
      </c>
      <c r="BE47">
        <v>10.199999999999999</v>
      </c>
      <c r="BF47">
        <v>15.6</v>
      </c>
      <c r="BG47">
        <v>56.5</v>
      </c>
      <c r="BH47">
        <v>39.700000000000003</v>
      </c>
      <c r="BI47">
        <v>55.8</v>
      </c>
      <c r="BJ47">
        <v>59.3</v>
      </c>
      <c r="BK47">
        <v>0.9</v>
      </c>
      <c r="BL47">
        <v>1.3</v>
      </c>
      <c r="BM47">
        <f t="shared" si="15"/>
        <v>0.4</v>
      </c>
      <c r="BN47">
        <v>5.0999999999999996</v>
      </c>
      <c r="BO47">
        <v>5.0999999999999996</v>
      </c>
      <c r="BP47">
        <f t="shared" si="16"/>
        <v>0</v>
      </c>
      <c r="BQ47">
        <v>5</v>
      </c>
      <c r="BR47">
        <v>5</v>
      </c>
      <c r="BS47">
        <f t="shared" si="17"/>
        <v>0</v>
      </c>
      <c r="BT47">
        <v>-0.1</v>
      </c>
      <c r="BU47">
        <v>18.2</v>
      </c>
      <c r="BV47">
        <f t="shared" si="18"/>
        <v>18.3</v>
      </c>
      <c r="BW47">
        <v>-0.2</v>
      </c>
      <c r="BX47">
        <v>17.5</v>
      </c>
      <c r="BY47">
        <f t="shared" si="19"/>
        <v>17.7</v>
      </c>
      <c r="BZ47">
        <v>-0.3</v>
      </c>
      <c r="CA47">
        <v>17.600000000000001</v>
      </c>
      <c r="CB47">
        <f t="shared" si="20"/>
        <v>17.900000000000002</v>
      </c>
      <c r="CC47">
        <v>6</v>
      </c>
      <c r="CD47" t="s">
        <v>249</v>
      </c>
      <c r="CE47" t="s">
        <v>248</v>
      </c>
      <c r="CF47" t="s">
        <v>100</v>
      </c>
      <c r="CG47" t="s">
        <v>99</v>
      </c>
    </row>
    <row r="48" spans="1:85" x14ac:dyDescent="0.2">
      <c r="A48">
        <v>44</v>
      </c>
      <c r="B48" t="s">
        <v>21</v>
      </c>
      <c r="C48">
        <v>56</v>
      </c>
      <c r="E48" t="s">
        <v>142</v>
      </c>
      <c r="F48">
        <v>6</v>
      </c>
      <c r="G48">
        <v>3</v>
      </c>
      <c r="H48">
        <v>1</v>
      </c>
      <c r="I48">
        <v>0</v>
      </c>
      <c r="J48">
        <v>0</v>
      </c>
      <c r="K48">
        <v>0</v>
      </c>
      <c r="L48">
        <v>54</v>
      </c>
      <c r="M48">
        <v>22.4</v>
      </c>
      <c r="N48">
        <v>6</v>
      </c>
      <c r="O48">
        <v>9</v>
      </c>
      <c r="P48">
        <v>54</v>
      </c>
      <c r="Q48" s="41" t="s">
        <v>139</v>
      </c>
      <c r="R48" t="s">
        <v>140</v>
      </c>
      <c r="S48" t="s">
        <v>141</v>
      </c>
      <c r="T48">
        <v>240</v>
      </c>
      <c r="U48">
        <v>400</v>
      </c>
      <c r="V48" t="s">
        <v>29</v>
      </c>
      <c r="W48">
        <v>5.5</v>
      </c>
      <c r="X48">
        <v>3.8</v>
      </c>
      <c r="Y48">
        <f>(W48+X48)/2</f>
        <v>4.6500000000000004</v>
      </c>
      <c r="Z48">
        <v>19.3</v>
      </c>
      <c r="AA48">
        <v>9.5</v>
      </c>
      <c r="AB48">
        <f>(Z48+AA48)/2</f>
        <v>14.4</v>
      </c>
      <c r="AC48">
        <v>18.5</v>
      </c>
      <c r="AD48">
        <v>8.9</v>
      </c>
      <c r="AE48">
        <f>(AC48+AD48)/2</f>
        <v>13.7</v>
      </c>
      <c r="AF48">
        <v>19.5</v>
      </c>
      <c r="AG48">
        <v>9.1</v>
      </c>
      <c r="AH48">
        <f>(AF48+AG48)/2</f>
        <v>14.3</v>
      </c>
      <c r="AI48">
        <v>11.4</v>
      </c>
      <c r="AJ48">
        <v>0</v>
      </c>
      <c r="AK48">
        <v>1.8</v>
      </c>
      <c r="AL48">
        <v>1.7</v>
      </c>
      <c r="AM48">
        <f>(AI48-AJ48)/AI48*100</f>
        <v>100</v>
      </c>
      <c r="AN48">
        <f>(AI48-AL48)/AI48*100</f>
        <v>85.087719298245617</v>
      </c>
      <c r="AO48">
        <f>AM48-AN48</f>
        <v>14.912280701754383</v>
      </c>
      <c r="AP48">
        <f>ABS(AO48)</f>
        <v>14.912280701754383</v>
      </c>
      <c r="AQ48">
        <v>38.1</v>
      </c>
      <c r="AR48">
        <f>AI48/AQ48</f>
        <v>0.29921259842519687</v>
      </c>
      <c r="AS48">
        <f>AR48*100</f>
        <v>29.921259842519689</v>
      </c>
      <c r="AT48">
        <f>AJ48/AQ48</f>
        <v>0</v>
      </c>
      <c r="AU48">
        <f>AT48*100</f>
        <v>0</v>
      </c>
      <c r="AV48">
        <f>AK48/AQ48</f>
        <v>4.7244094488188976E-2</v>
      </c>
      <c r="AW48">
        <f>AL48/AQ48</f>
        <v>4.4619422572178477E-2</v>
      </c>
      <c r="AX48">
        <f>AW48*100</f>
        <v>4.4619422572178475</v>
      </c>
      <c r="AY48">
        <v>5.0999999999999996</v>
      </c>
      <c r="AZ48">
        <v>13.8</v>
      </c>
      <c r="BA48">
        <v>14.8</v>
      </c>
      <c r="BB48">
        <v>15.6</v>
      </c>
      <c r="BC48">
        <v>9.3000000000000007</v>
      </c>
      <c r="BD48">
        <v>6.5</v>
      </c>
      <c r="BE48">
        <v>4.9000000000000004</v>
      </c>
      <c r="BF48">
        <v>10.9</v>
      </c>
      <c r="BG48">
        <v>52</v>
      </c>
      <c r="BH48">
        <v>54.5</v>
      </c>
      <c r="BI48">
        <v>57.4</v>
      </c>
      <c r="BJ48">
        <v>66.5</v>
      </c>
      <c r="BK48">
        <v>3.7</v>
      </c>
      <c r="BL48">
        <v>6.5</v>
      </c>
      <c r="BM48">
        <f>BL48-BK48</f>
        <v>2.8</v>
      </c>
      <c r="BN48">
        <v>16.8</v>
      </c>
      <c r="BO48">
        <v>16.399999999999999</v>
      </c>
      <c r="BP48">
        <f>BO48-BN48</f>
        <v>-0.40000000000000213</v>
      </c>
      <c r="BQ48">
        <v>16.399999999999999</v>
      </c>
      <c r="BR48">
        <v>16.399999999999999</v>
      </c>
      <c r="BS48">
        <f>BR48-BQ48</f>
        <v>0</v>
      </c>
      <c r="BT48">
        <v>2.2999999999999998</v>
      </c>
      <c r="BU48">
        <v>10.1</v>
      </c>
      <c r="BV48">
        <f>BU48-BT48</f>
        <v>7.8</v>
      </c>
      <c r="BW48">
        <v>-1.9</v>
      </c>
      <c r="BX48">
        <v>9.8000000000000007</v>
      </c>
      <c r="BY48">
        <f>BX48-BW48</f>
        <v>11.700000000000001</v>
      </c>
      <c r="BZ48">
        <v>-6.3</v>
      </c>
      <c r="CA48">
        <v>13.6</v>
      </c>
      <c r="CB48">
        <f>CA48-BZ48</f>
        <v>19.899999999999999</v>
      </c>
      <c r="CC48">
        <v>7</v>
      </c>
      <c r="CD48" t="s">
        <v>108</v>
      </c>
      <c r="CE48" t="s">
        <v>248</v>
      </c>
      <c r="CF48" t="s">
        <v>100</v>
      </c>
      <c r="CG48" t="s">
        <v>99</v>
      </c>
    </row>
    <row r="49" spans="1:85" x14ac:dyDescent="0.2">
      <c r="A49">
        <v>45</v>
      </c>
      <c r="B49" s="42" t="s">
        <v>21</v>
      </c>
      <c r="C49">
        <v>66</v>
      </c>
      <c r="D49" t="s">
        <v>234</v>
      </c>
      <c r="E49" t="s">
        <v>235</v>
      </c>
      <c r="F49">
        <v>5</v>
      </c>
      <c r="G49">
        <v>3</v>
      </c>
      <c r="H49">
        <v>2</v>
      </c>
      <c r="I49">
        <v>4</v>
      </c>
      <c r="J49">
        <v>1</v>
      </c>
      <c r="K49">
        <v>0</v>
      </c>
      <c r="L49">
        <v>46</v>
      </c>
      <c r="M49">
        <v>24</v>
      </c>
      <c r="N49">
        <v>16</v>
      </c>
      <c r="O49">
        <v>10</v>
      </c>
      <c r="P49">
        <v>51</v>
      </c>
      <c r="Q49" t="s">
        <v>236</v>
      </c>
      <c r="R49" t="s">
        <v>140</v>
      </c>
      <c r="S49" t="s">
        <v>141</v>
      </c>
      <c r="T49">
        <v>280</v>
      </c>
      <c r="U49">
        <v>200</v>
      </c>
      <c r="V49" t="s">
        <v>29</v>
      </c>
      <c r="W49">
        <v>3.7</v>
      </c>
      <c r="X49">
        <v>0</v>
      </c>
      <c r="Y49">
        <f>(W49+X49)/2</f>
        <v>1.85</v>
      </c>
      <c r="Z49">
        <v>13.9</v>
      </c>
      <c r="AA49">
        <v>8.4</v>
      </c>
      <c r="AB49">
        <f>(Z49+AA49)/2</f>
        <v>11.15</v>
      </c>
      <c r="AC49">
        <v>13.2</v>
      </c>
      <c r="AD49">
        <v>8.1</v>
      </c>
      <c r="AE49">
        <f>(AC49+AD49)/2</f>
        <v>10.649999999999999</v>
      </c>
      <c r="AF49">
        <v>13</v>
      </c>
      <c r="AG49">
        <v>7.8</v>
      </c>
      <c r="AH49">
        <f>(AF49+AG49)/2</f>
        <v>10.4</v>
      </c>
      <c r="AI49">
        <v>14.4</v>
      </c>
      <c r="AJ49">
        <v>0</v>
      </c>
      <c r="AK49">
        <v>0</v>
      </c>
      <c r="AL49">
        <v>0</v>
      </c>
      <c r="AM49">
        <f>(AI49-AJ49)/AI49*100</f>
        <v>100</v>
      </c>
      <c r="AN49">
        <f>(AI49-AL49)/AI49*100</f>
        <v>100</v>
      </c>
      <c r="AO49">
        <f>AM49-AN49</f>
        <v>0</v>
      </c>
      <c r="AP49">
        <f>ABS(AO49)</f>
        <v>0</v>
      </c>
      <c r="AQ49">
        <v>42.1</v>
      </c>
      <c r="AR49">
        <f>AI49/AQ49</f>
        <v>0.34204275534441803</v>
      </c>
      <c r="AS49">
        <f>AR49*100</f>
        <v>34.204275534441805</v>
      </c>
      <c r="AT49">
        <f>AJ49/AQ49</f>
        <v>0</v>
      </c>
      <c r="AU49">
        <f>AT49*100</f>
        <v>0</v>
      </c>
      <c r="AV49">
        <f>AK49/AQ49</f>
        <v>0</v>
      </c>
      <c r="AW49">
        <f>AL49/AQ49</f>
        <v>0</v>
      </c>
      <c r="AX49">
        <f>AW49*100</f>
        <v>0</v>
      </c>
      <c r="AY49">
        <v>-0.2</v>
      </c>
      <c r="AZ49">
        <v>7.3</v>
      </c>
      <c r="BA49">
        <v>7.2</v>
      </c>
      <c r="BB49">
        <v>7</v>
      </c>
      <c r="BC49">
        <v>12.6</v>
      </c>
      <c r="BD49">
        <v>9.6999999999999993</v>
      </c>
      <c r="BE49">
        <v>13.7</v>
      </c>
      <c r="BF49">
        <v>14.2</v>
      </c>
      <c r="BG49">
        <v>47.4</v>
      </c>
      <c r="BH49">
        <v>44.9</v>
      </c>
      <c r="BI49">
        <v>48.9</v>
      </c>
      <c r="BJ49">
        <v>51.3</v>
      </c>
      <c r="BK49">
        <v>-8.6</v>
      </c>
      <c r="BL49">
        <v>0.4</v>
      </c>
      <c r="BM49">
        <f>BL49-BK49</f>
        <v>9</v>
      </c>
      <c r="BN49">
        <v>7.2</v>
      </c>
      <c r="BO49">
        <v>7.2</v>
      </c>
      <c r="BP49">
        <f>BO49-BN49</f>
        <v>0</v>
      </c>
      <c r="BQ49">
        <v>7</v>
      </c>
      <c r="BR49">
        <v>7</v>
      </c>
      <c r="BS49">
        <f>BR49-BQ49</f>
        <v>0</v>
      </c>
      <c r="BT49">
        <v>-2.8</v>
      </c>
      <c r="BU49">
        <v>17.600000000000001</v>
      </c>
      <c r="BV49">
        <f>BU49-BT49</f>
        <v>20.400000000000002</v>
      </c>
      <c r="BW49">
        <v>8.3000000000000007</v>
      </c>
      <c r="BX49">
        <v>16.2</v>
      </c>
      <c r="BY49">
        <f>BX49-BW49</f>
        <v>7.8999999999999986</v>
      </c>
      <c r="BZ49">
        <v>7.1</v>
      </c>
      <c r="CA49">
        <v>17.600000000000001</v>
      </c>
      <c r="CB49">
        <f>CA49-BZ49</f>
        <v>10.500000000000002</v>
      </c>
      <c r="CC49">
        <v>6</v>
      </c>
      <c r="CD49" t="s">
        <v>249</v>
      </c>
      <c r="CE49" t="s">
        <v>248</v>
      </c>
      <c r="CF49" t="s">
        <v>99</v>
      </c>
      <c r="CG49" t="s">
        <v>99</v>
      </c>
    </row>
    <row r="50" spans="1:85" x14ac:dyDescent="0.2">
      <c r="A50">
        <v>46</v>
      </c>
      <c r="B50" s="42" t="s">
        <v>31</v>
      </c>
      <c r="C50">
        <v>44</v>
      </c>
      <c r="E50" t="s">
        <v>154</v>
      </c>
      <c r="F50">
        <v>5</v>
      </c>
      <c r="G50">
        <v>2</v>
      </c>
      <c r="H50">
        <v>0</v>
      </c>
      <c r="I50">
        <v>6</v>
      </c>
      <c r="J50">
        <v>1</v>
      </c>
      <c r="K50">
        <v>0</v>
      </c>
      <c r="L50">
        <v>56</v>
      </c>
      <c r="M50">
        <v>20</v>
      </c>
      <c r="N50">
        <v>14</v>
      </c>
      <c r="O50">
        <v>9</v>
      </c>
      <c r="P50">
        <v>57</v>
      </c>
      <c r="Q50" t="s">
        <v>196</v>
      </c>
      <c r="R50" t="s">
        <v>140</v>
      </c>
      <c r="S50" t="s">
        <v>141</v>
      </c>
      <c r="T50">
        <v>150</v>
      </c>
      <c r="U50">
        <v>80</v>
      </c>
      <c r="V50" t="s">
        <v>29</v>
      </c>
      <c r="W50">
        <v>9.5</v>
      </c>
      <c r="X50">
        <v>8.6</v>
      </c>
      <c r="Y50">
        <f>(W50+X50)/2</f>
        <v>9.0500000000000007</v>
      </c>
      <c r="Z50">
        <v>20.7</v>
      </c>
      <c r="AA50">
        <v>14.1</v>
      </c>
      <c r="AB50">
        <f>(Z50+AA50)/2</f>
        <v>17.399999999999999</v>
      </c>
      <c r="AC50">
        <v>20.3</v>
      </c>
      <c r="AD50">
        <v>13.9</v>
      </c>
      <c r="AE50">
        <f>(AC50+AD50)/2</f>
        <v>17.100000000000001</v>
      </c>
      <c r="AF50">
        <v>19.5</v>
      </c>
      <c r="AG50">
        <v>13.2</v>
      </c>
      <c r="AH50">
        <f>(AF50+AG50)/2</f>
        <v>16.350000000000001</v>
      </c>
      <c r="AI50">
        <v>14.5</v>
      </c>
      <c r="AJ50">
        <v>-2</v>
      </c>
      <c r="AK50">
        <v>0</v>
      </c>
      <c r="AL50">
        <v>0</v>
      </c>
      <c r="AM50">
        <f>(AI50-AJ50)/AI50*100</f>
        <v>113.79310344827587</v>
      </c>
      <c r="AN50">
        <f>(AI50-AL50)/AI50*100</f>
        <v>100</v>
      </c>
      <c r="AO50">
        <f>AM50-AN50</f>
        <v>13.793103448275872</v>
      </c>
      <c r="AP50">
        <f>ABS(AO50)</f>
        <v>13.793103448275872</v>
      </c>
      <c r="AQ50">
        <v>41.7</v>
      </c>
      <c r="AR50">
        <f>AI50/AQ50</f>
        <v>0.34772182254196643</v>
      </c>
      <c r="AS50">
        <f>AR50*100</f>
        <v>34.772182254196643</v>
      </c>
      <c r="AT50">
        <f>AJ50/AQ50</f>
        <v>-4.7961630695443645E-2</v>
      </c>
      <c r="AU50">
        <f>AT50*100</f>
        <v>-4.7961630695443649</v>
      </c>
      <c r="AV50">
        <f>AK50/AQ50</f>
        <v>0</v>
      </c>
      <c r="AW50">
        <f>AL50/AQ50</f>
        <v>0</v>
      </c>
      <c r="AX50">
        <f>AW50*100</f>
        <v>0</v>
      </c>
      <c r="AY50">
        <v>3.7</v>
      </c>
      <c r="AZ50">
        <v>12.9</v>
      </c>
      <c r="BA50">
        <v>12.7</v>
      </c>
      <c r="BB50">
        <v>12.3</v>
      </c>
      <c r="BC50">
        <v>8.1999999999999993</v>
      </c>
      <c r="BD50">
        <v>17.7</v>
      </c>
      <c r="BE50">
        <v>16.3</v>
      </c>
      <c r="BF50">
        <v>15.4</v>
      </c>
      <c r="BG50">
        <v>11.6</v>
      </c>
      <c r="BH50">
        <v>37.1</v>
      </c>
      <c r="BI50">
        <v>45.3</v>
      </c>
      <c r="BJ50">
        <v>47.2</v>
      </c>
      <c r="BK50">
        <v>-1.2</v>
      </c>
      <c r="BL50">
        <v>5.7</v>
      </c>
      <c r="BM50">
        <f>BL50-BK50</f>
        <v>6.9</v>
      </c>
      <c r="BN50">
        <v>12.7</v>
      </c>
      <c r="BO50">
        <v>12.7</v>
      </c>
      <c r="BP50">
        <f>BO50-BN50</f>
        <v>0</v>
      </c>
      <c r="BQ50">
        <v>12.3</v>
      </c>
      <c r="BR50">
        <v>12.3</v>
      </c>
      <c r="BS50">
        <f>BR50-BQ50</f>
        <v>0</v>
      </c>
      <c r="BT50">
        <v>9.4</v>
      </c>
      <c r="BU50">
        <v>16.7</v>
      </c>
      <c r="BV50">
        <f>BU50-BT50</f>
        <v>7.2999999999999989</v>
      </c>
      <c r="BW50">
        <v>8.5</v>
      </c>
      <c r="BX50">
        <v>18.5</v>
      </c>
      <c r="BY50">
        <f>BX50-BW50</f>
        <v>10</v>
      </c>
      <c r="BZ50">
        <v>7.2</v>
      </c>
      <c r="CA50">
        <v>17.7</v>
      </c>
      <c r="CB50">
        <f>CA50-BZ50</f>
        <v>10.5</v>
      </c>
      <c r="CC50">
        <v>12</v>
      </c>
      <c r="CD50" t="s">
        <v>99</v>
      </c>
      <c r="CE50" t="s">
        <v>248</v>
      </c>
      <c r="CF50" t="s">
        <v>99</v>
      </c>
      <c r="CG50" t="s">
        <v>99</v>
      </c>
    </row>
    <row r="51" spans="1:85" x14ac:dyDescent="0.2">
      <c r="A51">
        <v>47</v>
      </c>
      <c r="B51" s="42" t="s">
        <v>21</v>
      </c>
      <c r="C51">
        <v>48</v>
      </c>
      <c r="E51" t="s">
        <v>187</v>
      </c>
      <c r="F51">
        <v>4</v>
      </c>
      <c r="G51">
        <v>2</v>
      </c>
      <c r="H51">
        <v>1</v>
      </c>
      <c r="I51">
        <v>6</v>
      </c>
      <c r="J51">
        <v>1</v>
      </c>
      <c r="K51">
        <v>0</v>
      </c>
      <c r="L51">
        <v>56</v>
      </c>
      <c r="M51">
        <v>20</v>
      </c>
      <c r="N51">
        <v>2</v>
      </c>
      <c r="O51">
        <v>9</v>
      </c>
      <c r="P51">
        <v>45</v>
      </c>
      <c r="Q51" t="s">
        <v>189</v>
      </c>
      <c r="R51" t="s">
        <v>153</v>
      </c>
      <c r="S51" t="s">
        <v>141</v>
      </c>
      <c r="T51">
        <v>255</v>
      </c>
      <c r="U51">
        <v>320</v>
      </c>
      <c r="V51" t="s">
        <v>29</v>
      </c>
      <c r="W51">
        <v>7.7</v>
      </c>
      <c r="X51">
        <v>6</v>
      </c>
      <c r="Y51">
        <f t="shared" si="0"/>
        <v>6.85</v>
      </c>
      <c r="Z51">
        <v>15.1</v>
      </c>
      <c r="AA51">
        <v>12.5</v>
      </c>
      <c r="AB51">
        <f t="shared" si="1"/>
        <v>13.8</v>
      </c>
      <c r="AC51">
        <v>15</v>
      </c>
      <c r="AD51">
        <v>12</v>
      </c>
      <c r="AE51">
        <f t="shared" si="2"/>
        <v>13.5</v>
      </c>
      <c r="AF51">
        <v>14.6</v>
      </c>
      <c r="AG51">
        <v>11.7</v>
      </c>
      <c r="AH51">
        <f t="shared" si="3"/>
        <v>13.149999999999999</v>
      </c>
      <c r="AI51">
        <v>10.1</v>
      </c>
      <c r="AJ51">
        <v>2.5</v>
      </c>
      <c r="AK51">
        <v>3</v>
      </c>
      <c r="AL51">
        <v>3</v>
      </c>
      <c r="AM51">
        <f t="shared" si="4"/>
        <v>75.247524752475243</v>
      </c>
      <c r="AN51">
        <f t="shared" si="5"/>
        <v>70.297029702970292</v>
      </c>
      <c r="AO51">
        <f t="shared" si="6"/>
        <v>4.9504950495049513</v>
      </c>
      <c r="AP51">
        <f t="shared" si="7"/>
        <v>4.9504950495049513</v>
      </c>
      <c r="AQ51">
        <v>41.7</v>
      </c>
      <c r="AR51">
        <f t="shared" si="8"/>
        <v>0.24220623501199037</v>
      </c>
      <c r="AS51">
        <f t="shared" si="9"/>
        <v>24.220623501199036</v>
      </c>
      <c r="AT51">
        <f t="shared" si="10"/>
        <v>5.9952038369304551E-2</v>
      </c>
      <c r="AU51">
        <f t="shared" si="11"/>
        <v>5.9952038369304548</v>
      </c>
      <c r="AV51">
        <f t="shared" si="12"/>
        <v>7.1942446043165464E-2</v>
      </c>
      <c r="AW51">
        <f t="shared" si="13"/>
        <v>7.1942446043165464E-2</v>
      </c>
      <c r="AX51">
        <f t="shared" si="14"/>
        <v>7.1942446043165464</v>
      </c>
      <c r="AY51">
        <v>2.8</v>
      </c>
      <c r="AZ51">
        <v>3.9</v>
      </c>
      <c r="BA51">
        <v>3.8</v>
      </c>
      <c r="BB51">
        <v>3.8</v>
      </c>
      <c r="BC51">
        <v>7.2</v>
      </c>
      <c r="BD51">
        <v>4.0999999999999996</v>
      </c>
      <c r="BE51">
        <v>8.9</v>
      </c>
      <c r="BF51">
        <v>12.5</v>
      </c>
      <c r="BG51">
        <v>51.4</v>
      </c>
      <c r="BH51">
        <v>28.1</v>
      </c>
      <c r="BI51">
        <v>53.6</v>
      </c>
      <c r="BJ51">
        <v>57.5</v>
      </c>
      <c r="BK51">
        <v>-4.7</v>
      </c>
      <c r="BL51">
        <v>4</v>
      </c>
      <c r="BM51">
        <f t="shared" si="15"/>
        <v>8.6999999999999993</v>
      </c>
      <c r="BN51">
        <v>3.8</v>
      </c>
      <c r="BO51">
        <v>4</v>
      </c>
      <c r="BP51">
        <f t="shared" si="16"/>
        <v>0.20000000000000018</v>
      </c>
      <c r="BQ51">
        <v>3.8</v>
      </c>
      <c r="BR51">
        <v>3.8</v>
      </c>
      <c r="BS51">
        <f t="shared" si="17"/>
        <v>0</v>
      </c>
      <c r="BT51">
        <v>6.1</v>
      </c>
      <c r="BU51">
        <v>11</v>
      </c>
      <c r="BV51">
        <f t="shared" si="18"/>
        <v>4.9000000000000004</v>
      </c>
      <c r="BW51">
        <v>4.3</v>
      </c>
      <c r="BX51">
        <v>8.9</v>
      </c>
      <c r="BY51">
        <f t="shared" si="19"/>
        <v>4.6000000000000005</v>
      </c>
      <c r="BZ51">
        <v>5</v>
      </c>
      <c r="CA51">
        <v>12.7</v>
      </c>
      <c r="CB51">
        <f t="shared" si="20"/>
        <v>7.6999999999999993</v>
      </c>
      <c r="CC51">
        <v>6</v>
      </c>
      <c r="CD51" t="s">
        <v>249</v>
      </c>
      <c r="CE51" t="s">
        <v>248</v>
      </c>
      <c r="CF51" t="s">
        <v>99</v>
      </c>
      <c r="CG51" t="s">
        <v>108</v>
      </c>
    </row>
    <row r="52" spans="1:85" x14ac:dyDescent="0.2">
      <c r="A52">
        <v>48</v>
      </c>
      <c r="B52" s="42" t="s">
        <v>31</v>
      </c>
      <c r="C52">
        <v>41</v>
      </c>
      <c r="E52" t="s">
        <v>264</v>
      </c>
      <c r="F52">
        <v>4</v>
      </c>
      <c r="G52">
        <v>3</v>
      </c>
      <c r="H52">
        <v>0</v>
      </c>
      <c r="I52">
        <v>6</v>
      </c>
      <c r="J52">
        <v>1</v>
      </c>
      <c r="K52">
        <v>0</v>
      </c>
      <c r="L52">
        <v>52</v>
      </c>
      <c r="M52">
        <v>24</v>
      </c>
      <c r="N52">
        <v>10</v>
      </c>
      <c r="O52">
        <v>9</v>
      </c>
      <c r="P52">
        <v>48</v>
      </c>
      <c r="Q52" t="s">
        <v>268</v>
      </c>
      <c r="R52" t="s">
        <v>140</v>
      </c>
      <c r="S52" t="s">
        <v>141</v>
      </c>
      <c r="T52">
        <v>200</v>
      </c>
      <c r="U52">
        <v>120</v>
      </c>
      <c r="V52" t="s">
        <v>29</v>
      </c>
      <c r="W52">
        <v>9.6</v>
      </c>
      <c r="X52">
        <v>4.3</v>
      </c>
      <c r="Y52">
        <f t="shared" si="0"/>
        <v>6.9499999999999993</v>
      </c>
      <c r="Z52">
        <v>16.7</v>
      </c>
      <c r="AA52">
        <v>10.5</v>
      </c>
      <c r="AB52">
        <f t="shared" si="1"/>
        <v>13.6</v>
      </c>
      <c r="AC52">
        <v>15.4</v>
      </c>
      <c r="AD52">
        <v>9.9</v>
      </c>
      <c r="AE52">
        <f t="shared" si="2"/>
        <v>12.65</v>
      </c>
      <c r="AF52">
        <v>14.8</v>
      </c>
      <c r="AG52">
        <v>9.6</v>
      </c>
      <c r="AH52">
        <f t="shared" si="3"/>
        <v>12.2</v>
      </c>
      <c r="AI52">
        <v>12.2</v>
      </c>
      <c r="AJ52">
        <v>3.7</v>
      </c>
      <c r="AK52">
        <v>4.5</v>
      </c>
      <c r="AL52">
        <v>4.5</v>
      </c>
      <c r="AM52">
        <f t="shared" si="4"/>
        <v>69.672131147540981</v>
      </c>
      <c r="AN52">
        <f t="shared" si="5"/>
        <v>63.114754098360649</v>
      </c>
      <c r="AO52">
        <f t="shared" si="6"/>
        <v>6.5573770491803316</v>
      </c>
      <c r="AP52">
        <f t="shared" si="7"/>
        <v>6.5573770491803316</v>
      </c>
      <c r="AQ52">
        <v>37.6</v>
      </c>
      <c r="AR52">
        <f t="shared" si="8"/>
        <v>0.32446808510638298</v>
      </c>
      <c r="AS52">
        <f t="shared" si="9"/>
        <v>32.446808510638299</v>
      </c>
      <c r="AT52">
        <f t="shared" si="10"/>
        <v>9.8404255319148939E-2</v>
      </c>
      <c r="AU52">
        <f t="shared" si="11"/>
        <v>9.8404255319148941</v>
      </c>
      <c r="AV52">
        <f t="shared" si="12"/>
        <v>0.11968085106382978</v>
      </c>
      <c r="AW52">
        <f t="shared" si="13"/>
        <v>0.11968085106382978</v>
      </c>
      <c r="AX52">
        <f t="shared" si="14"/>
        <v>11.968085106382977</v>
      </c>
      <c r="AY52">
        <v>5.5</v>
      </c>
      <c r="AZ52">
        <v>12.7</v>
      </c>
      <c r="BA52">
        <v>12.3</v>
      </c>
      <c r="BB52">
        <v>12.2</v>
      </c>
      <c r="BC52">
        <v>13.7</v>
      </c>
      <c r="BD52">
        <v>10.199999999999999</v>
      </c>
      <c r="BE52">
        <v>12.3</v>
      </c>
      <c r="BF52">
        <v>15.2</v>
      </c>
      <c r="BG52">
        <v>48.7</v>
      </c>
      <c r="BH52">
        <v>45.7</v>
      </c>
      <c r="BI52">
        <v>48.7</v>
      </c>
      <c r="BJ52">
        <v>58.2</v>
      </c>
      <c r="BK52">
        <v>-3.5</v>
      </c>
      <c r="BL52">
        <v>3.5</v>
      </c>
      <c r="BM52">
        <f t="shared" si="15"/>
        <v>7</v>
      </c>
      <c r="BN52">
        <v>12.7</v>
      </c>
      <c r="BO52">
        <v>12.7</v>
      </c>
      <c r="BP52">
        <f t="shared" si="16"/>
        <v>0</v>
      </c>
      <c r="BQ52">
        <v>12.3</v>
      </c>
      <c r="BR52">
        <v>12.3</v>
      </c>
      <c r="BS52">
        <f t="shared" si="17"/>
        <v>0</v>
      </c>
      <c r="BT52">
        <v>8.4</v>
      </c>
      <c r="BU52">
        <v>15.2</v>
      </c>
      <c r="BV52">
        <f t="shared" si="18"/>
        <v>6.7999999999999989</v>
      </c>
      <c r="BW52">
        <v>5.7</v>
      </c>
      <c r="BX52">
        <v>15.7</v>
      </c>
      <c r="BY52">
        <f t="shared" si="19"/>
        <v>10</v>
      </c>
      <c r="BZ52">
        <v>3.5</v>
      </c>
      <c r="CA52">
        <v>14.6</v>
      </c>
      <c r="CB52">
        <f t="shared" si="20"/>
        <v>11.1</v>
      </c>
      <c r="CC52">
        <v>12</v>
      </c>
      <c r="CD52" t="s">
        <v>108</v>
      </c>
      <c r="CE52" t="s">
        <v>248</v>
      </c>
      <c r="CF52" t="s">
        <v>99</v>
      </c>
      <c r="CG52" t="s">
        <v>108</v>
      </c>
    </row>
    <row r="53" spans="1:85" x14ac:dyDescent="0.2">
      <c r="A53">
        <v>49</v>
      </c>
      <c r="B53" s="42" t="s">
        <v>21</v>
      </c>
      <c r="C53">
        <v>50</v>
      </c>
      <c r="E53" t="s">
        <v>270</v>
      </c>
      <c r="F53">
        <v>5</v>
      </c>
      <c r="G53">
        <v>4</v>
      </c>
      <c r="H53">
        <v>1</v>
      </c>
      <c r="I53">
        <v>3</v>
      </c>
      <c r="J53">
        <v>0</v>
      </c>
      <c r="K53">
        <v>0</v>
      </c>
      <c r="L53">
        <v>48</v>
      </c>
      <c r="M53">
        <v>28</v>
      </c>
      <c r="N53">
        <v>12</v>
      </c>
      <c r="O53">
        <v>8</v>
      </c>
      <c r="P53">
        <v>46</v>
      </c>
      <c r="Q53" t="s">
        <v>271</v>
      </c>
      <c r="R53" t="s">
        <v>140</v>
      </c>
      <c r="S53" t="s">
        <v>141</v>
      </c>
      <c r="T53">
        <v>180</v>
      </c>
      <c r="U53">
        <v>320</v>
      </c>
      <c r="V53" t="s">
        <v>29</v>
      </c>
      <c r="W53">
        <v>5.2</v>
      </c>
      <c r="X53">
        <v>3.2</v>
      </c>
      <c r="Y53">
        <f t="shared" si="0"/>
        <v>4.2</v>
      </c>
      <c r="Z53">
        <v>15.6</v>
      </c>
      <c r="AA53">
        <v>9.6999999999999993</v>
      </c>
      <c r="AB53">
        <f t="shared" si="1"/>
        <v>12.649999999999999</v>
      </c>
      <c r="AC53">
        <v>14.3</v>
      </c>
      <c r="AD53">
        <v>9.5</v>
      </c>
      <c r="AE53">
        <f t="shared" si="2"/>
        <v>11.9</v>
      </c>
      <c r="AF53">
        <v>14.2</v>
      </c>
      <c r="AG53">
        <v>9.1999999999999993</v>
      </c>
      <c r="AH53">
        <f t="shared" si="3"/>
        <v>11.7</v>
      </c>
      <c r="AI53">
        <v>10.5</v>
      </c>
      <c r="AJ53">
        <v>2.5</v>
      </c>
      <c r="AK53">
        <v>3</v>
      </c>
      <c r="AL53">
        <v>3.2</v>
      </c>
      <c r="AM53">
        <f t="shared" si="4"/>
        <v>76.19047619047619</v>
      </c>
      <c r="AN53">
        <f t="shared" si="5"/>
        <v>69.523809523809518</v>
      </c>
      <c r="AO53">
        <f t="shared" si="6"/>
        <v>6.6666666666666714</v>
      </c>
      <c r="AP53">
        <f t="shared" si="7"/>
        <v>6.6666666666666714</v>
      </c>
      <c r="AQ53">
        <v>40.130000000000003</v>
      </c>
      <c r="AR53">
        <f t="shared" si="8"/>
        <v>0.26164963867430846</v>
      </c>
      <c r="AS53">
        <f t="shared" si="9"/>
        <v>26.164963867430846</v>
      </c>
      <c r="AT53">
        <f t="shared" si="10"/>
        <v>6.2297533017692495E-2</v>
      </c>
      <c r="AU53">
        <f t="shared" si="11"/>
        <v>6.2297533017692492</v>
      </c>
      <c r="AV53">
        <f t="shared" si="12"/>
        <v>7.4757039621230995E-2</v>
      </c>
      <c r="AW53">
        <f t="shared" si="13"/>
        <v>7.9740842262646397E-2</v>
      </c>
      <c r="AX53">
        <f t="shared" si="14"/>
        <v>7.9740842262646394</v>
      </c>
      <c r="AY53">
        <v>3.2</v>
      </c>
      <c r="AZ53">
        <v>11.8</v>
      </c>
      <c r="BA53">
        <v>11.3</v>
      </c>
      <c r="BB53">
        <v>11.1</v>
      </c>
      <c r="BC53">
        <v>11.8</v>
      </c>
      <c r="BD53">
        <v>8.6999999999999993</v>
      </c>
      <c r="BE53">
        <v>11.9</v>
      </c>
      <c r="BF53">
        <v>13.8</v>
      </c>
      <c r="BG53">
        <v>42.3</v>
      </c>
      <c r="BH53">
        <v>43.4</v>
      </c>
      <c r="BI53">
        <v>49.2</v>
      </c>
      <c r="BJ53">
        <v>59.7</v>
      </c>
      <c r="BK53">
        <v>-2.4</v>
      </c>
      <c r="BL53">
        <v>4.8</v>
      </c>
      <c r="BM53">
        <f t="shared" si="15"/>
        <v>7.1999999999999993</v>
      </c>
      <c r="BN53">
        <v>11.8</v>
      </c>
      <c r="BO53">
        <v>11.9</v>
      </c>
      <c r="BP53">
        <f t="shared" si="16"/>
        <v>9.9999999999999645E-2</v>
      </c>
      <c r="BQ53">
        <v>11.3</v>
      </c>
      <c r="BR53">
        <v>11.5</v>
      </c>
      <c r="BS53">
        <f t="shared" si="17"/>
        <v>0.19999999999999929</v>
      </c>
      <c r="BT53">
        <v>7.3</v>
      </c>
      <c r="BU53">
        <v>17.600000000000001</v>
      </c>
      <c r="BV53">
        <f t="shared" si="18"/>
        <v>10.3</v>
      </c>
      <c r="BW53">
        <v>4.2</v>
      </c>
      <c r="BX53">
        <v>14.1</v>
      </c>
      <c r="BY53">
        <f t="shared" si="19"/>
        <v>9.8999999999999986</v>
      </c>
      <c r="BZ53">
        <v>6.3</v>
      </c>
      <c r="CA53">
        <v>15.3</v>
      </c>
      <c r="CB53">
        <f t="shared" si="20"/>
        <v>9</v>
      </c>
      <c r="CC53">
        <v>15</v>
      </c>
      <c r="CD53" t="s">
        <v>108</v>
      </c>
      <c r="CE53" t="s">
        <v>248</v>
      </c>
      <c r="CF53" t="s">
        <v>99</v>
      </c>
      <c r="CG53" t="s">
        <v>99</v>
      </c>
    </row>
    <row r="54" spans="1:85" x14ac:dyDescent="0.2">
      <c r="A54">
        <v>50</v>
      </c>
      <c r="B54" s="42" t="s">
        <v>21</v>
      </c>
      <c r="C54">
        <v>62</v>
      </c>
      <c r="E54" t="s">
        <v>272</v>
      </c>
      <c r="F54">
        <v>6</v>
      </c>
      <c r="G54">
        <v>3</v>
      </c>
      <c r="H54">
        <v>2</v>
      </c>
      <c r="I54">
        <v>4</v>
      </c>
      <c r="J54">
        <v>0</v>
      </c>
      <c r="K54">
        <v>0</v>
      </c>
      <c r="L54">
        <v>56</v>
      </c>
      <c r="M54">
        <v>30</v>
      </c>
      <c r="N54">
        <v>10</v>
      </c>
      <c r="O54">
        <v>9</v>
      </c>
      <c r="P54">
        <v>45</v>
      </c>
      <c r="Q54" t="s">
        <v>273</v>
      </c>
      <c r="R54" t="s">
        <v>140</v>
      </c>
      <c r="S54" t="s">
        <v>141</v>
      </c>
      <c r="T54">
        <v>220</v>
      </c>
      <c r="U54">
        <v>200</v>
      </c>
      <c r="V54" t="s">
        <v>29</v>
      </c>
      <c r="W54">
        <v>10.6</v>
      </c>
      <c r="X54">
        <v>4.7</v>
      </c>
      <c r="Y54">
        <f t="shared" si="0"/>
        <v>7.65</v>
      </c>
      <c r="Z54">
        <v>15.3</v>
      </c>
      <c r="AA54">
        <v>10.199999999999999</v>
      </c>
      <c r="AB54">
        <f t="shared" si="1"/>
        <v>12.75</v>
      </c>
      <c r="AC54">
        <v>14.7</v>
      </c>
      <c r="AD54">
        <v>9.8000000000000007</v>
      </c>
      <c r="AE54">
        <f t="shared" si="2"/>
        <v>12.25</v>
      </c>
      <c r="AF54">
        <v>13.8</v>
      </c>
      <c r="AG54">
        <v>9.6999999999999993</v>
      </c>
      <c r="AH54">
        <f t="shared" si="3"/>
        <v>11.75</v>
      </c>
      <c r="AI54">
        <v>13.2</v>
      </c>
      <c r="AJ54">
        <v>3.8</v>
      </c>
      <c r="AK54">
        <v>4</v>
      </c>
      <c r="AL54">
        <v>4.7</v>
      </c>
      <c r="AM54">
        <f t="shared" si="4"/>
        <v>71.212121212121204</v>
      </c>
      <c r="AN54">
        <f t="shared" si="5"/>
        <v>64.393939393939391</v>
      </c>
      <c r="AO54">
        <f t="shared" si="6"/>
        <v>6.818181818181813</v>
      </c>
      <c r="AP54">
        <f t="shared" si="7"/>
        <v>6.818181818181813</v>
      </c>
      <c r="AQ54">
        <v>38.6</v>
      </c>
      <c r="AR54">
        <f t="shared" si="8"/>
        <v>0.34196891191709844</v>
      </c>
      <c r="AS54">
        <f t="shared" si="9"/>
        <v>34.196891191709845</v>
      </c>
      <c r="AT54">
        <f t="shared" si="10"/>
        <v>9.8445595854922269E-2</v>
      </c>
      <c r="AU54">
        <f t="shared" si="11"/>
        <v>9.8445595854922274</v>
      </c>
      <c r="AV54">
        <f t="shared" si="12"/>
        <v>0.10362694300518134</v>
      </c>
      <c r="AW54">
        <f t="shared" si="13"/>
        <v>0.12176165803108809</v>
      </c>
      <c r="AX54">
        <f t="shared" si="14"/>
        <v>12.176165803108809</v>
      </c>
      <c r="AY54">
        <v>6.7</v>
      </c>
      <c r="AZ54">
        <v>13.7</v>
      </c>
      <c r="BA54">
        <v>12.9</v>
      </c>
      <c r="BB54">
        <v>11.7</v>
      </c>
      <c r="BC54">
        <v>12.5</v>
      </c>
      <c r="BD54">
        <v>8.9</v>
      </c>
      <c r="BE54">
        <v>10.7</v>
      </c>
      <c r="BF54">
        <v>12.7</v>
      </c>
      <c r="BG54">
        <v>55.9</v>
      </c>
      <c r="BH54">
        <v>47.2</v>
      </c>
      <c r="BI54">
        <v>50.3</v>
      </c>
      <c r="BJ54">
        <v>55.4</v>
      </c>
      <c r="BK54">
        <v>1.3</v>
      </c>
      <c r="BL54">
        <v>7.9</v>
      </c>
      <c r="BM54">
        <f t="shared" si="15"/>
        <v>6.6000000000000005</v>
      </c>
      <c r="BN54">
        <v>13.7</v>
      </c>
      <c r="BO54">
        <v>13.8</v>
      </c>
      <c r="BP54">
        <f t="shared" si="16"/>
        <v>0.10000000000000142</v>
      </c>
      <c r="BQ54">
        <v>12.9</v>
      </c>
      <c r="BR54">
        <v>12.9</v>
      </c>
      <c r="BS54">
        <f t="shared" si="17"/>
        <v>0</v>
      </c>
      <c r="BT54">
        <v>6.5</v>
      </c>
      <c r="BU54">
        <v>14.2</v>
      </c>
      <c r="BV54">
        <f t="shared" si="18"/>
        <v>7.6999999999999993</v>
      </c>
      <c r="BW54">
        <v>3.5</v>
      </c>
      <c r="BX54">
        <v>12.7</v>
      </c>
      <c r="BY54">
        <f t="shared" si="19"/>
        <v>9.1999999999999993</v>
      </c>
      <c r="BZ54">
        <v>4.2</v>
      </c>
      <c r="CA54">
        <v>16.3</v>
      </c>
      <c r="CB54">
        <f t="shared" si="20"/>
        <v>12.100000000000001</v>
      </c>
      <c r="CC54">
        <v>12</v>
      </c>
      <c r="CD54" t="s">
        <v>108</v>
      </c>
      <c r="CE54" t="s">
        <v>248</v>
      </c>
      <c r="CF54" t="s">
        <v>100</v>
      </c>
      <c r="CG54" t="s">
        <v>99</v>
      </c>
    </row>
    <row r="55" spans="1:85" x14ac:dyDescent="0.2">
      <c r="A55">
        <v>51</v>
      </c>
      <c r="B55" s="42" t="s">
        <v>21</v>
      </c>
      <c r="C55">
        <v>51</v>
      </c>
      <c r="E55" t="s">
        <v>272</v>
      </c>
      <c r="F55">
        <v>4</v>
      </c>
      <c r="G55">
        <v>2</v>
      </c>
      <c r="H55">
        <v>1</v>
      </c>
      <c r="I55">
        <v>6</v>
      </c>
      <c r="J55">
        <v>2</v>
      </c>
      <c r="K55">
        <v>0</v>
      </c>
      <c r="L55">
        <v>54</v>
      </c>
      <c r="M55">
        <v>20</v>
      </c>
      <c r="N55">
        <v>16</v>
      </c>
      <c r="O55">
        <v>8</v>
      </c>
      <c r="P55">
        <v>56</v>
      </c>
      <c r="Q55" t="s">
        <v>271</v>
      </c>
      <c r="R55" t="s">
        <v>140</v>
      </c>
      <c r="S55" t="s">
        <v>141</v>
      </c>
      <c r="T55">
        <v>200</v>
      </c>
      <c r="U55">
        <v>300</v>
      </c>
      <c r="V55" t="s">
        <v>29</v>
      </c>
      <c r="W55">
        <v>9.3000000000000007</v>
      </c>
      <c r="X55">
        <v>2.5</v>
      </c>
      <c r="Y55">
        <f t="shared" si="0"/>
        <v>5.9</v>
      </c>
      <c r="Z55">
        <v>16.3</v>
      </c>
      <c r="AA55">
        <v>9.8000000000000007</v>
      </c>
      <c r="AB55">
        <f t="shared" si="1"/>
        <v>13.05</v>
      </c>
      <c r="AC55">
        <v>15.8</v>
      </c>
      <c r="AD55">
        <v>9.9</v>
      </c>
      <c r="AE55">
        <f t="shared" si="2"/>
        <v>12.850000000000001</v>
      </c>
      <c r="AF55">
        <v>14.9</v>
      </c>
      <c r="AG55">
        <v>9.6</v>
      </c>
      <c r="AH55">
        <f t="shared" si="3"/>
        <v>12.25</v>
      </c>
      <c r="AI55">
        <v>9.8000000000000007</v>
      </c>
      <c r="AJ55">
        <v>0</v>
      </c>
      <c r="AK55">
        <v>0</v>
      </c>
      <c r="AL55">
        <v>0</v>
      </c>
      <c r="AM55">
        <f t="shared" si="4"/>
        <v>100</v>
      </c>
      <c r="AN55">
        <f t="shared" si="5"/>
        <v>100</v>
      </c>
      <c r="AO55">
        <f t="shared" si="6"/>
        <v>0</v>
      </c>
      <c r="AP55">
        <f t="shared" si="7"/>
        <v>0</v>
      </c>
      <c r="AQ55">
        <v>38.200000000000003</v>
      </c>
      <c r="AR55">
        <f t="shared" si="8"/>
        <v>0.25654450261780104</v>
      </c>
      <c r="AS55">
        <f t="shared" si="9"/>
        <v>25.654450261780106</v>
      </c>
      <c r="AT55">
        <f t="shared" si="10"/>
        <v>0</v>
      </c>
      <c r="AU55">
        <f t="shared" si="11"/>
        <v>0</v>
      </c>
      <c r="AV55">
        <f t="shared" si="12"/>
        <v>0</v>
      </c>
      <c r="AW55">
        <f t="shared" si="13"/>
        <v>0</v>
      </c>
      <c r="AX55">
        <f t="shared" si="14"/>
        <v>0</v>
      </c>
      <c r="AY55">
        <v>5.2</v>
      </c>
      <c r="AZ55">
        <v>12.4</v>
      </c>
      <c r="BA55">
        <v>11.7</v>
      </c>
      <c r="BB55">
        <v>10.8</v>
      </c>
      <c r="BC55">
        <v>12.3</v>
      </c>
      <c r="BD55">
        <v>12.3</v>
      </c>
      <c r="BE55">
        <v>12.6</v>
      </c>
      <c r="BF55">
        <v>14.5</v>
      </c>
      <c r="BG55">
        <v>56.3</v>
      </c>
      <c r="BH55">
        <v>48.3</v>
      </c>
      <c r="BI55">
        <v>56.2</v>
      </c>
      <c r="BJ55">
        <v>53.2</v>
      </c>
      <c r="BK55">
        <v>5.3</v>
      </c>
      <c r="BL55">
        <v>12.7</v>
      </c>
      <c r="BM55">
        <f t="shared" si="15"/>
        <v>7.3999999999999995</v>
      </c>
      <c r="BN55">
        <v>12.4</v>
      </c>
      <c r="BO55">
        <v>12.4</v>
      </c>
      <c r="BP55">
        <f t="shared" si="16"/>
        <v>0</v>
      </c>
      <c r="BQ55">
        <v>11.7</v>
      </c>
      <c r="BR55">
        <v>11.8</v>
      </c>
      <c r="BS55">
        <f t="shared" si="17"/>
        <v>0.10000000000000142</v>
      </c>
      <c r="BT55">
        <v>8.9</v>
      </c>
      <c r="BU55">
        <v>14.6</v>
      </c>
      <c r="BV55">
        <f t="shared" si="18"/>
        <v>5.6999999999999993</v>
      </c>
      <c r="BW55">
        <v>7.8</v>
      </c>
      <c r="BX55">
        <v>16.5</v>
      </c>
      <c r="BY55">
        <f t="shared" si="19"/>
        <v>8.6999999999999993</v>
      </c>
      <c r="BZ55">
        <v>6.7</v>
      </c>
      <c r="CA55">
        <v>17.399999999999999</v>
      </c>
      <c r="CB55">
        <f t="shared" si="20"/>
        <v>10.7</v>
      </c>
      <c r="CC55">
        <v>18</v>
      </c>
      <c r="CD55" t="s">
        <v>108</v>
      </c>
      <c r="CE55" t="s">
        <v>248</v>
      </c>
      <c r="CF55" t="s">
        <v>100</v>
      </c>
      <c r="CG55" t="s">
        <v>99</v>
      </c>
    </row>
    <row r="56" spans="1:85" x14ac:dyDescent="0.2">
      <c r="A56">
        <v>52</v>
      </c>
      <c r="B56" s="42" t="s">
        <v>21</v>
      </c>
      <c r="C56">
        <v>33</v>
      </c>
      <c r="D56" t="s">
        <v>176</v>
      </c>
      <c r="E56" t="s">
        <v>159</v>
      </c>
      <c r="F56">
        <v>6</v>
      </c>
      <c r="G56">
        <v>3</v>
      </c>
      <c r="H56">
        <v>0</v>
      </c>
      <c r="I56">
        <v>4</v>
      </c>
      <c r="J56">
        <v>2</v>
      </c>
      <c r="K56">
        <v>0</v>
      </c>
      <c r="L56">
        <v>68</v>
      </c>
      <c r="M56">
        <v>33.299999999999997</v>
      </c>
      <c r="N56">
        <v>10</v>
      </c>
      <c r="O56">
        <v>9</v>
      </c>
      <c r="P56">
        <v>51</v>
      </c>
      <c r="Q56" t="s">
        <v>160</v>
      </c>
      <c r="R56" t="s">
        <v>153</v>
      </c>
      <c r="S56" t="s">
        <v>141</v>
      </c>
      <c r="T56">
        <v>210</v>
      </c>
      <c r="U56">
        <v>260</v>
      </c>
      <c r="V56" t="s">
        <v>29</v>
      </c>
      <c r="W56">
        <v>18.399999999999999</v>
      </c>
      <c r="X56">
        <v>7.9</v>
      </c>
      <c r="Y56">
        <f t="shared" ref="Y56:Y61" si="42">(W56+X56)/2</f>
        <v>13.149999999999999</v>
      </c>
      <c r="Z56">
        <v>20.7</v>
      </c>
      <c r="AA56">
        <v>7.7</v>
      </c>
      <c r="AB56">
        <f t="shared" ref="AB56:AB61" si="43">(Z56+AA56)/2</f>
        <v>14.2</v>
      </c>
      <c r="AC56">
        <v>20.9</v>
      </c>
      <c r="AD56">
        <v>7.1</v>
      </c>
      <c r="AE56">
        <f t="shared" ref="AE56:AE61" si="44">(AC56+AD56)/2</f>
        <v>14</v>
      </c>
      <c r="AF56">
        <v>20.100000000000001</v>
      </c>
      <c r="AG56">
        <v>6.7</v>
      </c>
      <c r="AH56">
        <f t="shared" ref="AH56:AH61" si="45">(AF56+AG56)/2</f>
        <v>13.4</v>
      </c>
      <c r="AI56">
        <v>7.2</v>
      </c>
      <c r="AJ56">
        <v>0</v>
      </c>
      <c r="AK56">
        <v>0</v>
      </c>
      <c r="AL56">
        <v>0</v>
      </c>
      <c r="AM56">
        <f>(AI56-AJ56)/AI56*100</f>
        <v>100</v>
      </c>
      <c r="AN56">
        <f t="shared" ref="AN56:AN61" si="46">(AI56-AL56)/AI56*100</f>
        <v>100</v>
      </c>
      <c r="AO56">
        <f t="shared" si="6"/>
        <v>0</v>
      </c>
      <c r="AP56">
        <f t="shared" si="7"/>
        <v>0</v>
      </c>
      <c r="AQ56">
        <v>41.4</v>
      </c>
      <c r="AR56">
        <f t="shared" ref="AR56:AR61" si="47">AI56/AQ56</f>
        <v>0.17391304347826089</v>
      </c>
      <c r="AS56">
        <f t="shared" ref="AS56:AS61" si="48">AR56*100</f>
        <v>17.39130434782609</v>
      </c>
      <c r="AT56">
        <f t="shared" ref="AT56:AT61" si="49">AJ56/AQ56</f>
        <v>0</v>
      </c>
      <c r="AU56">
        <f t="shared" ref="AU56:AU61" si="50">AT56*100</f>
        <v>0</v>
      </c>
      <c r="AV56">
        <f t="shared" ref="AV56:AV61" si="51">AK56/AQ56</f>
        <v>0</v>
      </c>
      <c r="AW56">
        <f t="shared" ref="AW56:AW61" si="52">AL56/AQ56</f>
        <v>0</v>
      </c>
      <c r="AX56">
        <f t="shared" ref="AX56:AX61" si="53">AW56*100</f>
        <v>0</v>
      </c>
      <c r="AY56">
        <v>18.3</v>
      </c>
      <c r="AZ56">
        <v>22.4</v>
      </c>
      <c r="BA56">
        <v>20.2</v>
      </c>
      <c r="BB56">
        <v>17.399999999999999</v>
      </c>
      <c r="BC56">
        <v>13.5</v>
      </c>
      <c r="BD56">
        <v>11.6</v>
      </c>
      <c r="BE56">
        <v>15.6</v>
      </c>
      <c r="BF56">
        <v>14.1</v>
      </c>
      <c r="BG56">
        <v>67.5</v>
      </c>
      <c r="BH56">
        <v>55.5</v>
      </c>
      <c r="BI56">
        <v>69.599999999999994</v>
      </c>
      <c r="BJ56">
        <v>72.2</v>
      </c>
      <c r="BK56">
        <v>11.5</v>
      </c>
      <c r="BL56">
        <v>19.100000000000001</v>
      </c>
      <c r="BM56">
        <f t="shared" ref="BM56:BM61" si="54">BL56-BK56</f>
        <v>7.6000000000000014</v>
      </c>
      <c r="BN56">
        <v>21.4</v>
      </c>
      <c r="BO56">
        <v>20.100000000000001</v>
      </c>
      <c r="BP56">
        <f t="shared" ref="BP56:BP61" si="55">BO56-BN56</f>
        <v>-1.2999999999999972</v>
      </c>
      <c r="BQ56">
        <v>20.2</v>
      </c>
      <c r="BR56">
        <v>17.2</v>
      </c>
      <c r="BS56">
        <f t="shared" ref="BS56:BS61" si="56">BR56-BQ56</f>
        <v>-3</v>
      </c>
      <c r="BT56">
        <v>8.5</v>
      </c>
      <c r="BU56">
        <v>16</v>
      </c>
      <c r="BV56">
        <f t="shared" ref="BV56:BV61" si="57">BU56-BT56</f>
        <v>7.5</v>
      </c>
      <c r="BW56">
        <v>13.3</v>
      </c>
      <c r="BX56">
        <v>15.2</v>
      </c>
      <c r="BY56">
        <f t="shared" ref="BY56:BY61" si="58">BX56-BW56</f>
        <v>1.8999999999999986</v>
      </c>
      <c r="BZ56">
        <v>14.4</v>
      </c>
      <c r="CA56">
        <v>14.7</v>
      </c>
      <c r="CB56">
        <f t="shared" ref="CB56:CB61" si="59">CA56-BZ56</f>
        <v>0.29999999999999893</v>
      </c>
      <c r="CC56">
        <v>6</v>
      </c>
      <c r="CD56" t="s">
        <v>99</v>
      </c>
      <c r="CE56" t="s">
        <v>248</v>
      </c>
      <c r="CF56" t="s">
        <v>100</v>
      </c>
      <c r="CG56" t="s">
        <v>99</v>
      </c>
    </row>
    <row r="57" spans="1:85" x14ac:dyDescent="0.2">
      <c r="A57">
        <v>53</v>
      </c>
      <c r="B57" s="42" t="s">
        <v>21</v>
      </c>
      <c r="C57">
        <v>53</v>
      </c>
      <c r="E57" t="s">
        <v>274</v>
      </c>
      <c r="F57">
        <v>5</v>
      </c>
      <c r="G57">
        <v>2</v>
      </c>
      <c r="H57">
        <v>0</v>
      </c>
      <c r="I57">
        <v>6</v>
      </c>
      <c r="J57">
        <v>1</v>
      </c>
      <c r="K57">
        <v>0</v>
      </c>
      <c r="L57">
        <v>48</v>
      </c>
      <c r="M57">
        <v>18</v>
      </c>
      <c r="N57">
        <v>12</v>
      </c>
      <c r="O57">
        <v>9</v>
      </c>
      <c r="P57">
        <v>50</v>
      </c>
      <c r="Q57" t="s">
        <v>246</v>
      </c>
      <c r="R57" t="s">
        <v>140</v>
      </c>
      <c r="S57" t="s">
        <v>141</v>
      </c>
      <c r="T57">
        <v>170</v>
      </c>
      <c r="U57">
        <v>150</v>
      </c>
      <c r="V57" t="s">
        <v>29</v>
      </c>
      <c r="W57">
        <v>7.3</v>
      </c>
      <c r="X57">
        <v>3.5</v>
      </c>
      <c r="Y57">
        <f t="shared" si="42"/>
        <v>5.4</v>
      </c>
      <c r="Z57">
        <v>17.8</v>
      </c>
      <c r="AA57">
        <v>12.3</v>
      </c>
      <c r="AB57">
        <f t="shared" si="43"/>
        <v>15.05</v>
      </c>
      <c r="AC57">
        <v>16.5</v>
      </c>
      <c r="AD57">
        <v>11.3</v>
      </c>
      <c r="AE57">
        <f t="shared" si="44"/>
        <v>13.9</v>
      </c>
      <c r="AF57">
        <v>15.5</v>
      </c>
      <c r="AG57">
        <v>12</v>
      </c>
      <c r="AH57">
        <f t="shared" si="45"/>
        <v>13.75</v>
      </c>
      <c r="AI57">
        <v>12.8</v>
      </c>
      <c r="AJ57">
        <v>2.6</v>
      </c>
      <c r="AK57">
        <v>3.5</v>
      </c>
      <c r="AL57">
        <v>3.5</v>
      </c>
      <c r="AM57">
        <f t="shared" ref="AM57:AM61" si="60">(AI57-AJ57)/AI57*100</f>
        <v>79.6875</v>
      </c>
      <c r="AN57">
        <f t="shared" si="46"/>
        <v>72.65625</v>
      </c>
      <c r="AO57">
        <f t="shared" si="6"/>
        <v>7.03125</v>
      </c>
      <c r="AP57">
        <f t="shared" si="7"/>
        <v>7.03125</v>
      </c>
      <c r="AQ57">
        <v>39.6</v>
      </c>
      <c r="AR57">
        <f t="shared" si="47"/>
        <v>0.32323232323232326</v>
      </c>
      <c r="AS57">
        <f t="shared" si="48"/>
        <v>32.323232323232325</v>
      </c>
      <c r="AT57">
        <f t="shared" si="49"/>
        <v>6.5656565656565663E-2</v>
      </c>
      <c r="AU57">
        <f t="shared" si="50"/>
        <v>6.5656565656565666</v>
      </c>
      <c r="AV57">
        <f t="shared" si="51"/>
        <v>8.8383838383838384E-2</v>
      </c>
      <c r="AW57">
        <f t="shared" si="52"/>
        <v>8.8383838383838384E-2</v>
      </c>
      <c r="AX57">
        <f t="shared" si="53"/>
        <v>8.8383838383838391</v>
      </c>
      <c r="AY57">
        <v>7.8</v>
      </c>
      <c r="AZ57">
        <v>15.3</v>
      </c>
      <c r="BA57">
        <v>14.5</v>
      </c>
      <c r="BB57">
        <v>13.9</v>
      </c>
      <c r="BC57">
        <v>14.6</v>
      </c>
      <c r="BD57">
        <v>13.4</v>
      </c>
      <c r="BE57">
        <v>12.5</v>
      </c>
      <c r="BF57">
        <v>13.5</v>
      </c>
      <c r="BG57">
        <v>53.2</v>
      </c>
      <c r="BH57">
        <v>49.2</v>
      </c>
      <c r="BI57">
        <v>55.6</v>
      </c>
      <c r="BJ57">
        <v>55.8</v>
      </c>
      <c r="BK57">
        <v>4.2</v>
      </c>
      <c r="BL57">
        <v>13.8</v>
      </c>
      <c r="BM57">
        <f t="shared" si="54"/>
        <v>9.6000000000000014</v>
      </c>
      <c r="BN57">
        <v>15.3</v>
      </c>
      <c r="BO57">
        <v>15.5</v>
      </c>
      <c r="BP57">
        <f t="shared" si="55"/>
        <v>0.19999999999999929</v>
      </c>
      <c r="BQ57">
        <v>14.5</v>
      </c>
      <c r="BR57">
        <v>14.5</v>
      </c>
      <c r="BS57">
        <f t="shared" si="56"/>
        <v>0</v>
      </c>
      <c r="BT57">
        <v>6.3</v>
      </c>
      <c r="BU57">
        <v>12.1</v>
      </c>
      <c r="BV57">
        <f t="shared" si="57"/>
        <v>5.8</v>
      </c>
      <c r="BW57">
        <v>3.5</v>
      </c>
      <c r="BX57">
        <v>15.3</v>
      </c>
      <c r="BY57">
        <f t="shared" si="58"/>
        <v>11.8</v>
      </c>
      <c r="BZ57">
        <v>3.9</v>
      </c>
      <c r="CA57">
        <v>14.2</v>
      </c>
      <c r="CB57">
        <f t="shared" si="59"/>
        <v>10.299999999999999</v>
      </c>
      <c r="CC57">
        <v>15</v>
      </c>
      <c r="CD57" t="s">
        <v>108</v>
      </c>
      <c r="CE57" t="s">
        <v>248</v>
      </c>
      <c r="CF57" t="s">
        <v>99</v>
      </c>
      <c r="CG57" t="s">
        <v>99</v>
      </c>
    </row>
    <row r="58" spans="1:85" x14ac:dyDescent="0.2">
      <c r="A58">
        <v>54</v>
      </c>
      <c r="B58" s="42" t="s">
        <v>21</v>
      </c>
      <c r="C58">
        <v>51</v>
      </c>
      <c r="E58" t="s">
        <v>275</v>
      </c>
      <c r="F58">
        <v>5</v>
      </c>
      <c r="G58">
        <v>4</v>
      </c>
      <c r="H58">
        <v>1</v>
      </c>
      <c r="I58">
        <v>6</v>
      </c>
      <c r="J58">
        <v>2</v>
      </c>
      <c r="K58">
        <v>0</v>
      </c>
      <c r="L58">
        <v>43</v>
      </c>
      <c r="M58">
        <v>26</v>
      </c>
      <c r="N58">
        <v>14</v>
      </c>
      <c r="O58">
        <v>9</v>
      </c>
      <c r="P58">
        <v>52</v>
      </c>
      <c r="Q58" t="s">
        <v>276</v>
      </c>
      <c r="R58" t="s">
        <v>153</v>
      </c>
      <c r="S58" t="s">
        <v>141</v>
      </c>
      <c r="T58">
        <v>185</v>
      </c>
      <c r="U58">
        <v>180</v>
      </c>
      <c r="V58" t="s">
        <v>29</v>
      </c>
      <c r="W58">
        <v>9.1999999999999993</v>
      </c>
      <c r="X58">
        <v>3.1</v>
      </c>
      <c r="Y58">
        <f t="shared" si="42"/>
        <v>6.1499999999999995</v>
      </c>
      <c r="Z58">
        <v>16.399999999999999</v>
      </c>
      <c r="AA58">
        <v>10.7</v>
      </c>
      <c r="AB58">
        <f t="shared" si="43"/>
        <v>13.549999999999999</v>
      </c>
      <c r="AC58">
        <v>15.7</v>
      </c>
      <c r="AD58">
        <v>10.4</v>
      </c>
      <c r="AE58">
        <f t="shared" si="44"/>
        <v>13.05</v>
      </c>
      <c r="AF58">
        <v>14.8</v>
      </c>
      <c r="AG58">
        <v>9.8000000000000007</v>
      </c>
      <c r="AH58">
        <f t="shared" si="45"/>
        <v>12.3</v>
      </c>
      <c r="AI58">
        <v>13.6</v>
      </c>
      <c r="AJ58">
        <v>3.7</v>
      </c>
      <c r="AK58">
        <v>4.3</v>
      </c>
      <c r="AL58">
        <v>4.5</v>
      </c>
      <c r="AM58">
        <f t="shared" si="60"/>
        <v>72.794117647058826</v>
      </c>
      <c r="AN58">
        <f t="shared" si="46"/>
        <v>66.911764705882348</v>
      </c>
      <c r="AO58">
        <f t="shared" si="6"/>
        <v>5.8823529411764781</v>
      </c>
      <c r="AP58">
        <f t="shared" si="7"/>
        <v>5.8823529411764781</v>
      </c>
      <c r="AQ58">
        <v>37.5</v>
      </c>
      <c r="AR58">
        <f t="shared" si="47"/>
        <v>0.36266666666666664</v>
      </c>
      <c r="AS58">
        <f t="shared" si="48"/>
        <v>36.266666666666666</v>
      </c>
      <c r="AT58">
        <f t="shared" si="49"/>
        <v>9.8666666666666666E-2</v>
      </c>
      <c r="AU58">
        <f t="shared" si="50"/>
        <v>9.8666666666666671</v>
      </c>
      <c r="AV58">
        <f t="shared" si="51"/>
        <v>0.11466666666666667</v>
      </c>
      <c r="AW58">
        <f t="shared" si="52"/>
        <v>0.12</v>
      </c>
      <c r="AX58">
        <f t="shared" si="53"/>
        <v>12</v>
      </c>
      <c r="AY58">
        <v>4.5</v>
      </c>
      <c r="AZ58">
        <v>14.6</v>
      </c>
      <c r="BA58">
        <v>13.4</v>
      </c>
      <c r="BB58">
        <v>12.8</v>
      </c>
      <c r="BC58">
        <v>10.199999999999999</v>
      </c>
      <c r="BD58">
        <v>9.6999999999999993</v>
      </c>
      <c r="BE58">
        <v>10.199999999999999</v>
      </c>
      <c r="BF58">
        <v>12.6</v>
      </c>
      <c r="BG58">
        <v>49.4</v>
      </c>
      <c r="BH58">
        <v>45.7</v>
      </c>
      <c r="BI58">
        <v>49.3</v>
      </c>
      <c r="BJ58">
        <v>56.3</v>
      </c>
      <c r="BK58">
        <v>-2.2999999999999998</v>
      </c>
      <c r="BL58">
        <v>5.3</v>
      </c>
      <c r="BM58">
        <f t="shared" si="54"/>
        <v>7.6</v>
      </c>
      <c r="BN58">
        <v>14.7</v>
      </c>
      <c r="BO58">
        <v>14.8</v>
      </c>
      <c r="BP58">
        <f t="shared" si="55"/>
        <v>0.10000000000000142</v>
      </c>
      <c r="BQ58">
        <v>13.4</v>
      </c>
      <c r="BR58">
        <v>13.5</v>
      </c>
      <c r="BS58">
        <f t="shared" si="56"/>
        <v>9.9999999999999645E-2</v>
      </c>
      <c r="BT58">
        <v>8.1999999999999993</v>
      </c>
      <c r="BU58">
        <v>15.3</v>
      </c>
      <c r="BV58">
        <f t="shared" si="57"/>
        <v>7.1000000000000014</v>
      </c>
      <c r="BW58">
        <v>2.7</v>
      </c>
      <c r="BX58">
        <v>12.3</v>
      </c>
      <c r="BY58">
        <f t="shared" si="58"/>
        <v>9.6000000000000014</v>
      </c>
      <c r="BZ58">
        <v>3.5</v>
      </c>
      <c r="CA58">
        <v>12.7</v>
      </c>
      <c r="CB58">
        <f t="shared" si="59"/>
        <v>9.1999999999999993</v>
      </c>
      <c r="CC58">
        <v>12</v>
      </c>
      <c r="CD58" t="s">
        <v>108</v>
      </c>
      <c r="CE58" t="s">
        <v>248</v>
      </c>
      <c r="CF58" t="s">
        <v>100</v>
      </c>
      <c r="CG58" t="s">
        <v>100</v>
      </c>
    </row>
    <row r="59" spans="1:85" x14ac:dyDescent="0.2">
      <c r="A59">
        <v>55</v>
      </c>
      <c r="B59" s="42" t="s">
        <v>31</v>
      </c>
      <c r="C59">
        <v>40</v>
      </c>
      <c r="E59" s="43" t="s">
        <v>151</v>
      </c>
      <c r="F59">
        <v>6</v>
      </c>
      <c r="G59">
        <v>4</v>
      </c>
      <c r="H59">
        <v>1</v>
      </c>
      <c r="I59">
        <v>0</v>
      </c>
      <c r="J59">
        <v>0</v>
      </c>
      <c r="K59">
        <v>0</v>
      </c>
      <c r="L59">
        <v>56</v>
      </c>
      <c r="M59">
        <v>34</v>
      </c>
      <c r="N59">
        <v>10</v>
      </c>
      <c r="O59">
        <v>9</v>
      </c>
      <c r="P59">
        <v>50</v>
      </c>
      <c r="Q59" t="s">
        <v>246</v>
      </c>
      <c r="R59" t="s">
        <v>153</v>
      </c>
      <c r="S59" t="s">
        <v>141</v>
      </c>
      <c r="T59">
        <v>180</v>
      </c>
      <c r="U59">
        <v>100</v>
      </c>
      <c r="V59" t="s">
        <v>29</v>
      </c>
      <c r="W59">
        <v>10.3</v>
      </c>
      <c r="X59">
        <v>6.5</v>
      </c>
      <c r="Y59">
        <f t="shared" si="42"/>
        <v>8.4</v>
      </c>
      <c r="Z59">
        <v>17.100000000000001</v>
      </c>
      <c r="AA59">
        <v>9.5</v>
      </c>
      <c r="AB59">
        <f t="shared" si="43"/>
        <v>13.3</v>
      </c>
      <c r="AC59">
        <v>16</v>
      </c>
      <c r="AD59">
        <v>9.5</v>
      </c>
      <c r="AE59">
        <f t="shared" si="44"/>
        <v>12.75</v>
      </c>
      <c r="AF59">
        <v>15.4</v>
      </c>
      <c r="AG59">
        <v>7.2</v>
      </c>
      <c r="AH59">
        <f t="shared" si="45"/>
        <v>11.3</v>
      </c>
      <c r="AI59">
        <v>9.6</v>
      </c>
      <c r="AJ59">
        <v>2</v>
      </c>
      <c r="AK59">
        <v>2.7</v>
      </c>
      <c r="AL59">
        <v>2.7</v>
      </c>
      <c r="AM59">
        <f t="shared" si="60"/>
        <v>79.166666666666657</v>
      </c>
      <c r="AN59">
        <f t="shared" si="46"/>
        <v>71.875</v>
      </c>
      <c r="AO59">
        <f t="shared" si="6"/>
        <v>7.2916666666666572</v>
      </c>
      <c r="AP59">
        <f t="shared" si="7"/>
        <v>7.2916666666666572</v>
      </c>
      <c r="AQ59">
        <v>42.2</v>
      </c>
      <c r="AR59">
        <f t="shared" si="47"/>
        <v>0.22748815165876776</v>
      </c>
      <c r="AS59">
        <f t="shared" si="48"/>
        <v>22.748815165876778</v>
      </c>
      <c r="AT59">
        <f t="shared" si="49"/>
        <v>4.7393364928909949E-2</v>
      </c>
      <c r="AU59">
        <f t="shared" si="50"/>
        <v>4.7393364928909953</v>
      </c>
      <c r="AV59">
        <f t="shared" si="51"/>
        <v>6.398104265402843E-2</v>
      </c>
      <c r="AW59">
        <f t="shared" si="52"/>
        <v>6.398104265402843E-2</v>
      </c>
      <c r="AX59">
        <f t="shared" si="53"/>
        <v>6.3981042654028428</v>
      </c>
      <c r="AY59">
        <v>12.8</v>
      </c>
      <c r="AZ59">
        <v>11.3</v>
      </c>
      <c r="BA59">
        <v>10.6</v>
      </c>
      <c r="BB59">
        <v>10.4</v>
      </c>
      <c r="BC59">
        <v>7.9</v>
      </c>
      <c r="BD59">
        <v>12.4</v>
      </c>
      <c r="BE59">
        <v>12.4</v>
      </c>
      <c r="BF59">
        <v>12.3</v>
      </c>
      <c r="BG59">
        <v>48.9</v>
      </c>
      <c r="BH59">
        <v>36</v>
      </c>
      <c r="BI59">
        <v>38</v>
      </c>
      <c r="BJ59">
        <v>34.5</v>
      </c>
      <c r="BK59">
        <v>-3.8</v>
      </c>
      <c r="BL59">
        <v>12.6</v>
      </c>
      <c r="BM59">
        <f t="shared" si="54"/>
        <v>16.399999999999999</v>
      </c>
      <c r="BN59">
        <v>10.8</v>
      </c>
      <c r="BO59">
        <v>10.9</v>
      </c>
      <c r="BP59">
        <f t="shared" si="55"/>
        <v>9.9999999999999645E-2</v>
      </c>
      <c r="BQ59">
        <v>9.1999999999999993</v>
      </c>
      <c r="BR59">
        <v>9.4</v>
      </c>
      <c r="BS59">
        <f t="shared" si="56"/>
        <v>0.20000000000000107</v>
      </c>
      <c r="BT59">
        <v>-2.2999999999999998</v>
      </c>
      <c r="BU59">
        <v>13.2</v>
      </c>
      <c r="BV59">
        <f t="shared" si="57"/>
        <v>15.5</v>
      </c>
      <c r="BW59">
        <v>11.4</v>
      </c>
      <c r="BX59">
        <v>19</v>
      </c>
      <c r="BY59">
        <f t="shared" si="58"/>
        <v>7.6</v>
      </c>
      <c r="BZ59">
        <v>9.1999999999999993</v>
      </c>
      <c r="CA59">
        <v>14.7</v>
      </c>
      <c r="CB59">
        <f t="shared" si="59"/>
        <v>5.5</v>
      </c>
      <c r="CC59">
        <v>6</v>
      </c>
      <c r="CD59" t="s">
        <v>108</v>
      </c>
      <c r="CE59" t="s">
        <v>248</v>
      </c>
      <c r="CF59" t="s">
        <v>99</v>
      </c>
      <c r="CG59" t="s">
        <v>99</v>
      </c>
    </row>
    <row r="60" spans="1:85" x14ac:dyDescent="0.2">
      <c r="A60">
        <v>56</v>
      </c>
      <c r="B60" s="42" t="s">
        <v>21</v>
      </c>
      <c r="C60">
        <v>59</v>
      </c>
      <c r="E60" t="s">
        <v>137</v>
      </c>
      <c r="F60">
        <v>5</v>
      </c>
      <c r="G60">
        <v>3</v>
      </c>
      <c r="H60">
        <v>1</v>
      </c>
      <c r="I60">
        <v>4</v>
      </c>
      <c r="J60">
        <v>2</v>
      </c>
      <c r="K60">
        <v>0</v>
      </c>
      <c r="L60">
        <v>50</v>
      </c>
      <c r="M60">
        <v>14.4</v>
      </c>
      <c r="N60">
        <v>5</v>
      </c>
      <c r="O60">
        <v>9</v>
      </c>
      <c r="P60">
        <v>48</v>
      </c>
      <c r="Q60" t="s">
        <v>145</v>
      </c>
      <c r="R60" t="s">
        <v>140</v>
      </c>
      <c r="S60" t="s">
        <v>141</v>
      </c>
      <c r="T60">
        <v>200</v>
      </c>
      <c r="U60" s="44">
        <v>300</v>
      </c>
      <c r="V60" t="s">
        <v>29</v>
      </c>
      <c r="W60">
        <v>11.1</v>
      </c>
      <c r="X60">
        <v>2.1</v>
      </c>
      <c r="Y60">
        <f t="shared" si="42"/>
        <v>6.6</v>
      </c>
      <c r="Z60">
        <v>16.5</v>
      </c>
      <c r="AA60">
        <v>6.7</v>
      </c>
      <c r="AB60">
        <f t="shared" si="43"/>
        <v>11.6</v>
      </c>
      <c r="AC60">
        <v>16.399999999999999</v>
      </c>
      <c r="AD60">
        <v>6.7</v>
      </c>
      <c r="AE60">
        <f t="shared" si="44"/>
        <v>11.549999999999999</v>
      </c>
      <c r="AF60">
        <v>16.100000000000001</v>
      </c>
      <c r="AG60">
        <v>6.5</v>
      </c>
      <c r="AH60">
        <f t="shared" si="45"/>
        <v>11.3</v>
      </c>
      <c r="AI60">
        <v>10.7</v>
      </c>
      <c r="AJ60">
        <v>2</v>
      </c>
      <c r="AK60">
        <v>2.2000000000000002</v>
      </c>
      <c r="AL60">
        <v>2.5</v>
      </c>
      <c r="AM60">
        <f t="shared" si="60"/>
        <v>81.308411214953267</v>
      </c>
      <c r="AN60">
        <f t="shared" si="46"/>
        <v>76.63551401869158</v>
      </c>
      <c r="AO60">
        <f t="shared" si="6"/>
        <v>4.6728971962616868</v>
      </c>
      <c r="AP60">
        <f t="shared" si="7"/>
        <v>4.6728971962616868</v>
      </c>
      <c r="AQ60">
        <v>37.200000000000003</v>
      </c>
      <c r="AR60">
        <f t="shared" si="47"/>
        <v>0.2876344086021505</v>
      </c>
      <c r="AS60">
        <f t="shared" si="48"/>
        <v>28.763440860215049</v>
      </c>
      <c r="AT60">
        <f t="shared" si="49"/>
        <v>5.3763440860215048E-2</v>
      </c>
      <c r="AU60">
        <f t="shared" si="50"/>
        <v>5.376344086021505</v>
      </c>
      <c r="AV60">
        <f t="shared" si="51"/>
        <v>5.9139784946236562E-2</v>
      </c>
      <c r="AW60">
        <f t="shared" si="52"/>
        <v>6.7204301075268813E-2</v>
      </c>
      <c r="AX60">
        <f t="shared" si="53"/>
        <v>6.7204301075268811</v>
      </c>
      <c r="AY60">
        <v>8.6999999999999993</v>
      </c>
      <c r="AZ60">
        <v>13.6</v>
      </c>
      <c r="BA60">
        <v>12.4</v>
      </c>
      <c r="BB60">
        <v>12.2</v>
      </c>
      <c r="BC60">
        <v>15.6</v>
      </c>
      <c r="BD60">
        <v>13.2</v>
      </c>
      <c r="BE60">
        <v>14.7</v>
      </c>
      <c r="BF60">
        <v>15</v>
      </c>
      <c r="BG60">
        <v>54</v>
      </c>
      <c r="BH60">
        <v>47.2</v>
      </c>
      <c r="BI60">
        <v>56.8</v>
      </c>
      <c r="BJ60">
        <v>58.3</v>
      </c>
      <c r="BK60">
        <v>7.6</v>
      </c>
      <c r="BL60">
        <v>14.3</v>
      </c>
      <c r="BM60">
        <f t="shared" si="54"/>
        <v>6.7000000000000011</v>
      </c>
      <c r="BN60">
        <v>12.3</v>
      </c>
      <c r="BO60">
        <v>12.4</v>
      </c>
      <c r="BP60">
        <f t="shared" si="55"/>
        <v>9.9999999999999645E-2</v>
      </c>
      <c r="BQ60">
        <v>12.2</v>
      </c>
      <c r="BR60">
        <v>12.2</v>
      </c>
      <c r="BS60">
        <f t="shared" si="56"/>
        <v>0</v>
      </c>
      <c r="BT60">
        <v>-10.8</v>
      </c>
      <c r="BU60">
        <v>16.2</v>
      </c>
      <c r="BV60">
        <f t="shared" si="57"/>
        <v>27</v>
      </c>
      <c r="BW60">
        <v>5.8</v>
      </c>
      <c r="BX60">
        <v>18.2</v>
      </c>
      <c r="BY60">
        <f t="shared" si="58"/>
        <v>12.399999999999999</v>
      </c>
      <c r="BZ60">
        <v>3.2</v>
      </c>
      <c r="CA60">
        <v>17.5</v>
      </c>
      <c r="CB60">
        <f t="shared" si="59"/>
        <v>14.3</v>
      </c>
      <c r="CC60">
        <v>9</v>
      </c>
      <c r="CD60" t="s">
        <v>108</v>
      </c>
      <c r="CE60" t="s">
        <v>248</v>
      </c>
      <c r="CF60" t="s">
        <v>99</v>
      </c>
      <c r="CG60" t="s">
        <v>99</v>
      </c>
    </row>
    <row r="61" spans="1:85" x14ac:dyDescent="0.2">
      <c r="A61">
        <v>57</v>
      </c>
      <c r="B61" s="42" t="s">
        <v>21</v>
      </c>
      <c r="C61">
        <v>54</v>
      </c>
      <c r="E61" t="s">
        <v>142</v>
      </c>
      <c r="F61">
        <v>6</v>
      </c>
      <c r="G61">
        <v>2</v>
      </c>
      <c r="H61">
        <v>2</v>
      </c>
      <c r="I61">
        <v>4</v>
      </c>
      <c r="J61">
        <v>0</v>
      </c>
      <c r="K61">
        <v>0</v>
      </c>
      <c r="L61">
        <v>52</v>
      </c>
      <c r="M61">
        <v>20</v>
      </c>
      <c r="N61">
        <v>12</v>
      </c>
      <c r="O61">
        <v>8</v>
      </c>
      <c r="P61">
        <v>47</v>
      </c>
      <c r="Q61" t="s">
        <v>279</v>
      </c>
      <c r="R61" t="s">
        <v>140</v>
      </c>
      <c r="S61" t="s">
        <v>141</v>
      </c>
      <c r="T61">
        <v>170</v>
      </c>
      <c r="U61">
        <v>220</v>
      </c>
      <c r="V61" t="s">
        <v>29</v>
      </c>
      <c r="W61">
        <v>7.8</v>
      </c>
      <c r="X61">
        <v>2.2999999999999998</v>
      </c>
      <c r="Y61">
        <f t="shared" si="42"/>
        <v>5.05</v>
      </c>
      <c r="Z61">
        <v>18.5</v>
      </c>
      <c r="AA61">
        <v>11.3</v>
      </c>
      <c r="AB61">
        <f t="shared" si="43"/>
        <v>14.9</v>
      </c>
      <c r="AC61">
        <v>17.600000000000001</v>
      </c>
      <c r="AD61">
        <v>10.8</v>
      </c>
      <c r="AE61">
        <f t="shared" si="44"/>
        <v>14.200000000000001</v>
      </c>
      <c r="AF61">
        <v>16.600000000000001</v>
      </c>
      <c r="AG61">
        <v>10</v>
      </c>
      <c r="AH61">
        <f t="shared" si="45"/>
        <v>13.3</v>
      </c>
      <c r="AI61">
        <v>12.5</v>
      </c>
      <c r="AJ61">
        <v>0</v>
      </c>
      <c r="AK61">
        <v>0</v>
      </c>
      <c r="AL61">
        <v>0</v>
      </c>
      <c r="AM61">
        <f t="shared" si="60"/>
        <v>100</v>
      </c>
      <c r="AN61">
        <f t="shared" si="46"/>
        <v>100</v>
      </c>
      <c r="AO61">
        <f t="shared" si="6"/>
        <v>0</v>
      </c>
      <c r="AP61">
        <f t="shared" si="7"/>
        <v>0</v>
      </c>
      <c r="AQ61">
        <v>40.4</v>
      </c>
      <c r="AR61">
        <f t="shared" si="47"/>
        <v>0.3094059405940594</v>
      </c>
      <c r="AS61">
        <f t="shared" si="48"/>
        <v>30.940594059405939</v>
      </c>
      <c r="AT61">
        <f t="shared" si="49"/>
        <v>0</v>
      </c>
      <c r="AU61">
        <f t="shared" si="50"/>
        <v>0</v>
      </c>
      <c r="AV61">
        <f t="shared" si="51"/>
        <v>0</v>
      </c>
      <c r="AW61">
        <f t="shared" si="52"/>
        <v>0</v>
      </c>
      <c r="AX61">
        <f t="shared" si="53"/>
        <v>0</v>
      </c>
      <c r="AY61">
        <v>7.5</v>
      </c>
      <c r="AZ61">
        <v>13.2</v>
      </c>
      <c r="BA61">
        <v>12.8</v>
      </c>
      <c r="BB61">
        <v>12.4</v>
      </c>
      <c r="BC61">
        <v>13.4</v>
      </c>
      <c r="BD61">
        <v>12.6</v>
      </c>
      <c r="BE61">
        <v>11.8</v>
      </c>
      <c r="BF61">
        <v>14.2</v>
      </c>
      <c r="BG61">
        <v>55.2</v>
      </c>
      <c r="BH61">
        <v>44.3</v>
      </c>
      <c r="BI61">
        <v>48.2</v>
      </c>
      <c r="BJ61">
        <v>54.5</v>
      </c>
      <c r="BK61">
        <v>-3.7</v>
      </c>
      <c r="BL61">
        <v>5.2</v>
      </c>
      <c r="BM61">
        <f t="shared" si="54"/>
        <v>8.9</v>
      </c>
      <c r="BN61">
        <v>13.2</v>
      </c>
      <c r="BO61">
        <v>13.3</v>
      </c>
      <c r="BP61">
        <f t="shared" si="55"/>
        <v>0.10000000000000142</v>
      </c>
      <c r="BQ61">
        <v>12.8</v>
      </c>
      <c r="BR61">
        <v>12.8</v>
      </c>
      <c r="BS61">
        <f t="shared" si="56"/>
        <v>0</v>
      </c>
      <c r="BT61">
        <v>3.6</v>
      </c>
      <c r="BU61">
        <v>12.7</v>
      </c>
      <c r="BV61">
        <f t="shared" si="57"/>
        <v>9.1</v>
      </c>
      <c r="BW61">
        <v>6.3</v>
      </c>
      <c r="BX61">
        <v>13.6</v>
      </c>
      <c r="BY61">
        <f t="shared" si="58"/>
        <v>7.3</v>
      </c>
      <c r="BZ61">
        <v>6.7</v>
      </c>
      <c r="CA61">
        <v>15.3</v>
      </c>
      <c r="CB61">
        <f t="shared" si="59"/>
        <v>8.6000000000000014</v>
      </c>
      <c r="CC61">
        <v>15</v>
      </c>
      <c r="CD61" t="s">
        <v>108</v>
      </c>
      <c r="CE61" t="s">
        <v>248</v>
      </c>
      <c r="CF61" t="s">
        <v>99</v>
      </c>
      <c r="CG61" t="s">
        <v>99</v>
      </c>
    </row>
    <row r="62" spans="1:85" x14ac:dyDescent="0.2">
      <c r="A62">
        <v>58</v>
      </c>
      <c r="B62" s="42" t="s">
        <v>21</v>
      </c>
      <c r="C62">
        <v>47</v>
      </c>
      <c r="D62" t="s">
        <v>50</v>
      </c>
      <c r="E62" t="s">
        <v>137</v>
      </c>
      <c r="F62">
        <v>4</v>
      </c>
      <c r="G62">
        <v>2</v>
      </c>
      <c r="H62">
        <v>0</v>
      </c>
      <c r="I62">
        <v>6</v>
      </c>
      <c r="J62">
        <v>0</v>
      </c>
      <c r="K62">
        <v>0</v>
      </c>
      <c r="L62">
        <v>48</v>
      </c>
      <c r="M62">
        <v>28</v>
      </c>
      <c r="N62">
        <v>2.5</v>
      </c>
      <c r="O62">
        <v>9</v>
      </c>
      <c r="P62">
        <v>61</v>
      </c>
      <c r="Q62" t="s">
        <v>190</v>
      </c>
      <c r="R62" t="s">
        <v>140</v>
      </c>
      <c r="S62" t="s">
        <v>141</v>
      </c>
      <c r="T62">
        <v>300</v>
      </c>
      <c r="U62">
        <v>500</v>
      </c>
      <c r="V62" t="s">
        <v>29</v>
      </c>
      <c r="W62">
        <v>6.8</v>
      </c>
      <c r="X62">
        <v>3.1</v>
      </c>
      <c r="Y62">
        <f t="shared" si="0"/>
        <v>4.95</v>
      </c>
      <c r="Z62">
        <v>17.7</v>
      </c>
      <c r="AA62">
        <v>10.4</v>
      </c>
      <c r="AB62">
        <f t="shared" si="1"/>
        <v>14.05</v>
      </c>
      <c r="AC62">
        <v>17</v>
      </c>
      <c r="AD62">
        <v>7.6</v>
      </c>
      <c r="AE62">
        <f t="shared" si="2"/>
        <v>12.3</v>
      </c>
      <c r="AF62">
        <v>16.7</v>
      </c>
      <c r="AG62">
        <v>7.4</v>
      </c>
      <c r="AH62">
        <f t="shared" si="3"/>
        <v>12.05</v>
      </c>
      <c r="AI62">
        <v>17.100000000000001</v>
      </c>
      <c r="AJ62">
        <v>0</v>
      </c>
      <c r="AK62">
        <v>2</v>
      </c>
      <c r="AL62">
        <v>2.8</v>
      </c>
      <c r="AM62">
        <f t="shared" si="4"/>
        <v>100</v>
      </c>
      <c r="AN62">
        <f t="shared" si="5"/>
        <v>83.62573099415205</v>
      </c>
      <c r="AO62">
        <f t="shared" si="6"/>
        <v>16.37426900584795</v>
      </c>
      <c r="AP62">
        <f t="shared" si="7"/>
        <v>16.37426900584795</v>
      </c>
      <c r="AQ62">
        <v>39.5</v>
      </c>
      <c r="AR62">
        <f t="shared" si="8"/>
        <v>0.43291139240506332</v>
      </c>
      <c r="AS62">
        <f t="shared" si="9"/>
        <v>43.291139240506332</v>
      </c>
      <c r="AT62">
        <f t="shared" si="10"/>
        <v>0</v>
      </c>
      <c r="AU62">
        <f t="shared" si="11"/>
        <v>0</v>
      </c>
      <c r="AV62">
        <f t="shared" si="12"/>
        <v>5.0632911392405063E-2</v>
      </c>
      <c r="AW62">
        <f t="shared" si="13"/>
        <v>7.0886075949367078E-2</v>
      </c>
      <c r="AX62">
        <f t="shared" si="14"/>
        <v>7.0886075949367076</v>
      </c>
      <c r="AY62">
        <v>2.8</v>
      </c>
      <c r="AZ62">
        <v>13.8</v>
      </c>
      <c r="BA62">
        <v>14</v>
      </c>
      <c r="BB62">
        <v>14</v>
      </c>
      <c r="BC62">
        <v>11.4</v>
      </c>
      <c r="BD62">
        <v>8.9</v>
      </c>
      <c r="BE62">
        <v>12.7</v>
      </c>
      <c r="BF62">
        <v>11</v>
      </c>
      <c r="BG62">
        <v>51</v>
      </c>
      <c r="BH62">
        <v>50.6</v>
      </c>
      <c r="BI62">
        <v>66</v>
      </c>
      <c r="BJ62">
        <v>58.4</v>
      </c>
      <c r="BK62">
        <v>1.2</v>
      </c>
      <c r="BL62">
        <v>2</v>
      </c>
      <c r="BM62">
        <f t="shared" si="15"/>
        <v>0.8</v>
      </c>
      <c r="BN62">
        <v>14</v>
      </c>
      <c r="BO62">
        <v>14</v>
      </c>
      <c r="BP62">
        <f t="shared" si="16"/>
        <v>0</v>
      </c>
      <c r="BQ62">
        <v>13.8</v>
      </c>
      <c r="BR62">
        <v>13.9</v>
      </c>
      <c r="BS62">
        <f t="shared" si="17"/>
        <v>9.9999999999999645E-2</v>
      </c>
      <c r="BT62">
        <v>8.8000000000000007</v>
      </c>
      <c r="BU62">
        <v>15</v>
      </c>
      <c r="BV62">
        <f t="shared" si="18"/>
        <v>6.1999999999999993</v>
      </c>
      <c r="BW62">
        <v>6</v>
      </c>
      <c r="BX62">
        <v>13.4</v>
      </c>
      <c r="BY62">
        <f t="shared" si="19"/>
        <v>7.4</v>
      </c>
      <c r="BZ62">
        <v>6.1</v>
      </c>
      <c r="CA62">
        <v>11.9</v>
      </c>
      <c r="CB62">
        <f t="shared" si="20"/>
        <v>5.8000000000000007</v>
      </c>
      <c r="CC62">
        <v>12</v>
      </c>
      <c r="CD62" t="s">
        <v>249</v>
      </c>
      <c r="CE62" t="s">
        <v>248</v>
      </c>
      <c r="CF62" t="s">
        <v>100</v>
      </c>
      <c r="CG62" t="s">
        <v>99</v>
      </c>
    </row>
    <row r="63" spans="1:85" x14ac:dyDescent="0.2">
      <c r="A63">
        <v>59</v>
      </c>
      <c r="B63" s="42" t="s">
        <v>31</v>
      </c>
      <c r="C63">
        <v>62</v>
      </c>
      <c r="E63" t="s">
        <v>191</v>
      </c>
      <c r="F63">
        <v>4</v>
      </c>
      <c r="G63">
        <v>2</v>
      </c>
      <c r="H63">
        <v>2</v>
      </c>
      <c r="I63">
        <v>6</v>
      </c>
      <c r="J63">
        <v>1</v>
      </c>
      <c r="K63">
        <v>0</v>
      </c>
      <c r="L63">
        <v>50</v>
      </c>
      <c r="M63">
        <v>17.100000000000001</v>
      </c>
      <c r="N63">
        <v>5</v>
      </c>
      <c r="O63">
        <v>8</v>
      </c>
      <c r="P63">
        <v>63</v>
      </c>
      <c r="Q63" t="s">
        <v>233</v>
      </c>
      <c r="R63" t="s">
        <v>140</v>
      </c>
      <c r="S63" t="s">
        <v>141</v>
      </c>
      <c r="T63">
        <v>200</v>
      </c>
      <c r="U63">
        <v>150</v>
      </c>
      <c r="V63" t="s">
        <v>29</v>
      </c>
      <c r="W63">
        <v>13.9</v>
      </c>
      <c r="X63">
        <v>6.8</v>
      </c>
      <c r="Y63">
        <f t="shared" ref="Y63:Y68" si="61">(W63+X63)/2</f>
        <v>10.35</v>
      </c>
      <c r="Z63">
        <v>22.7</v>
      </c>
      <c r="AA63">
        <v>14.2</v>
      </c>
      <c r="AB63">
        <f t="shared" ref="AB63:AB68" si="62">(Z63+AA63)/2</f>
        <v>18.45</v>
      </c>
      <c r="AC63">
        <v>19.5</v>
      </c>
      <c r="AD63">
        <v>12.7</v>
      </c>
      <c r="AE63">
        <f t="shared" ref="AE63:AE68" si="63">(AC63+AD63)/2</f>
        <v>16.100000000000001</v>
      </c>
      <c r="AF63">
        <v>18.600000000000001</v>
      </c>
      <c r="AG63">
        <v>12.1</v>
      </c>
      <c r="AH63">
        <f t="shared" ref="AH63:AH68" si="64">(AF63+AG63)/2</f>
        <v>15.350000000000001</v>
      </c>
      <c r="AI63">
        <v>13.2</v>
      </c>
      <c r="AJ63">
        <v>4.5</v>
      </c>
      <c r="AK63">
        <v>7.5</v>
      </c>
      <c r="AL63">
        <v>7.6</v>
      </c>
      <c r="AM63">
        <f t="shared" ref="AM63:AM68" si="65">(AI63-AJ63)/AI63*100</f>
        <v>65.909090909090907</v>
      </c>
      <c r="AN63">
        <f t="shared" ref="AN63:AN68" si="66">(AI63-AL63)/AI63*100</f>
        <v>42.424242424242422</v>
      </c>
      <c r="AO63">
        <f t="shared" si="6"/>
        <v>23.484848484848484</v>
      </c>
      <c r="AP63">
        <f t="shared" si="7"/>
        <v>23.484848484848484</v>
      </c>
      <c r="AQ63">
        <v>35.200000000000003</v>
      </c>
      <c r="AR63">
        <f t="shared" ref="AR63:AR68" si="67">AI63/AQ63</f>
        <v>0.37499999999999994</v>
      </c>
      <c r="AS63">
        <f t="shared" ref="AS63:AS68" si="68">AR63*100</f>
        <v>37.499999999999993</v>
      </c>
      <c r="AT63">
        <f t="shared" ref="AT63:AT68" si="69">AJ63/AQ63</f>
        <v>0.12784090909090909</v>
      </c>
      <c r="AU63">
        <f t="shared" ref="AU63:AU68" si="70">AT63*100</f>
        <v>12.784090909090908</v>
      </c>
      <c r="AV63">
        <f t="shared" ref="AV63:AV68" si="71">AK63/AQ63</f>
        <v>0.2130681818181818</v>
      </c>
      <c r="AW63">
        <f t="shared" ref="AW63:AW68" si="72">AL63/AQ63</f>
        <v>0.21590909090909088</v>
      </c>
      <c r="AX63">
        <f t="shared" ref="AX63:AX68" si="73">AW63*100</f>
        <v>21.59090909090909</v>
      </c>
      <c r="AY63">
        <v>8.3000000000000007</v>
      </c>
      <c r="AZ63">
        <v>19.100000000000001</v>
      </c>
      <c r="BA63">
        <v>19.399999999999999</v>
      </c>
      <c r="BB63">
        <v>19</v>
      </c>
      <c r="BC63">
        <v>16.899999999999999</v>
      </c>
      <c r="BD63">
        <v>11.9</v>
      </c>
      <c r="BE63">
        <v>15.8</v>
      </c>
      <c r="BF63">
        <v>14.6</v>
      </c>
      <c r="BG63">
        <v>50.3</v>
      </c>
      <c r="BH63">
        <v>53.8</v>
      </c>
      <c r="BI63">
        <v>61.9</v>
      </c>
      <c r="BJ63">
        <v>58.7</v>
      </c>
      <c r="BK63">
        <v>3.6</v>
      </c>
      <c r="BL63">
        <v>4</v>
      </c>
      <c r="BM63">
        <f t="shared" ref="BM63:BM68" si="74">BL63-BK63</f>
        <v>0.39999999999999991</v>
      </c>
      <c r="BN63">
        <v>19.8</v>
      </c>
      <c r="BO63">
        <v>19.899999999999999</v>
      </c>
      <c r="BP63">
        <f t="shared" ref="BP63:BP68" si="75">BO63-BN63</f>
        <v>9.9999999999997868E-2</v>
      </c>
      <c r="BQ63">
        <v>19</v>
      </c>
      <c r="BR63">
        <v>19</v>
      </c>
      <c r="BS63">
        <f t="shared" ref="BS63:BS68" si="76">BR63-BQ63</f>
        <v>0</v>
      </c>
      <c r="BT63">
        <v>7.7</v>
      </c>
      <c r="BU63">
        <v>15.4</v>
      </c>
      <c r="BV63">
        <f t="shared" ref="BV63:BV68" si="77">BU63-BT63</f>
        <v>7.7</v>
      </c>
      <c r="BW63">
        <v>8.1</v>
      </c>
      <c r="BX63">
        <v>18</v>
      </c>
      <c r="BY63">
        <f t="shared" ref="BY63:BY68" si="78">BX63-BW63</f>
        <v>9.9</v>
      </c>
      <c r="BZ63">
        <v>6.5</v>
      </c>
      <c r="CA63">
        <v>17.100000000000001</v>
      </c>
      <c r="CB63">
        <f t="shared" ref="CB63:CB68" si="79">CA63-BZ63</f>
        <v>10.600000000000001</v>
      </c>
      <c r="CC63">
        <v>4</v>
      </c>
      <c r="CD63" t="s">
        <v>249</v>
      </c>
      <c r="CE63" t="s">
        <v>248</v>
      </c>
      <c r="CF63" t="s">
        <v>99</v>
      </c>
      <c r="CG63" t="s">
        <v>99</v>
      </c>
    </row>
    <row r="64" spans="1:85" x14ac:dyDescent="0.2">
      <c r="A64">
        <v>60</v>
      </c>
      <c r="B64" s="42" t="s">
        <v>31</v>
      </c>
      <c r="C64">
        <v>58</v>
      </c>
      <c r="D64" t="s">
        <v>234</v>
      </c>
      <c r="E64" t="s">
        <v>237</v>
      </c>
      <c r="F64">
        <v>5</v>
      </c>
      <c r="G64">
        <v>2</v>
      </c>
      <c r="H64">
        <v>1</v>
      </c>
      <c r="I64">
        <v>6</v>
      </c>
      <c r="J64">
        <v>1</v>
      </c>
      <c r="K64">
        <v>0</v>
      </c>
      <c r="L64">
        <v>46</v>
      </c>
      <c r="M64">
        <v>26</v>
      </c>
      <c r="N64">
        <v>4</v>
      </c>
      <c r="O64">
        <v>9</v>
      </c>
      <c r="P64">
        <v>58</v>
      </c>
      <c r="Q64" t="s">
        <v>238</v>
      </c>
      <c r="R64" t="s">
        <v>153</v>
      </c>
      <c r="S64" t="s">
        <v>141</v>
      </c>
      <c r="T64">
        <v>200</v>
      </c>
      <c r="U64">
        <v>100</v>
      </c>
      <c r="V64" t="s">
        <v>29</v>
      </c>
      <c r="W64">
        <v>5.5</v>
      </c>
      <c r="X64">
        <v>5</v>
      </c>
      <c r="Y64">
        <f t="shared" si="61"/>
        <v>5.25</v>
      </c>
      <c r="Z64">
        <v>16.100000000000001</v>
      </c>
      <c r="AA64">
        <v>5.4</v>
      </c>
      <c r="AB64">
        <f t="shared" si="62"/>
        <v>10.75</v>
      </c>
      <c r="AC64">
        <v>15.7</v>
      </c>
      <c r="AD64">
        <v>5.4</v>
      </c>
      <c r="AE64">
        <f t="shared" si="63"/>
        <v>10.55</v>
      </c>
      <c r="AF64">
        <v>15.2</v>
      </c>
      <c r="AG64">
        <v>5.0999999999999996</v>
      </c>
      <c r="AH64">
        <f t="shared" si="64"/>
        <v>10.149999999999999</v>
      </c>
      <c r="AI64">
        <v>11.9</v>
      </c>
      <c r="AJ64">
        <v>0</v>
      </c>
      <c r="AK64">
        <v>0</v>
      </c>
      <c r="AL64">
        <v>0</v>
      </c>
      <c r="AM64">
        <f t="shared" si="65"/>
        <v>100</v>
      </c>
      <c r="AN64">
        <f t="shared" si="66"/>
        <v>100</v>
      </c>
      <c r="AO64">
        <f t="shared" si="6"/>
        <v>0</v>
      </c>
      <c r="AP64">
        <f t="shared" si="7"/>
        <v>0</v>
      </c>
      <c r="AQ64">
        <v>42.7</v>
      </c>
      <c r="AR64">
        <f t="shared" si="67"/>
        <v>0.27868852459016391</v>
      </c>
      <c r="AS64">
        <f t="shared" si="68"/>
        <v>27.868852459016392</v>
      </c>
      <c r="AT64">
        <f t="shared" si="69"/>
        <v>0</v>
      </c>
      <c r="AU64">
        <f t="shared" si="70"/>
        <v>0</v>
      </c>
      <c r="AV64">
        <f t="shared" si="71"/>
        <v>0</v>
      </c>
      <c r="AW64">
        <f t="shared" si="72"/>
        <v>0</v>
      </c>
      <c r="AX64">
        <f t="shared" si="73"/>
        <v>0</v>
      </c>
      <c r="AY64">
        <v>2.2999999999999998</v>
      </c>
      <c r="AZ64">
        <v>14.9</v>
      </c>
      <c r="BA64">
        <v>14.7</v>
      </c>
      <c r="BB64">
        <v>14.7</v>
      </c>
      <c r="BC64">
        <v>13.2</v>
      </c>
      <c r="BD64">
        <v>8</v>
      </c>
      <c r="BE64">
        <v>13.9</v>
      </c>
      <c r="BF64">
        <v>12.5</v>
      </c>
      <c r="BG64">
        <v>49.9</v>
      </c>
      <c r="BH64">
        <v>40.5</v>
      </c>
      <c r="BI64">
        <v>49.1</v>
      </c>
      <c r="BJ64">
        <v>54.6</v>
      </c>
      <c r="BK64">
        <v>-2.1</v>
      </c>
      <c r="BL64">
        <v>9.5</v>
      </c>
      <c r="BM64">
        <f t="shared" si="74"/>
        <v>11.6</v>
      </c>
      <c r="BN64">
        <v>14.7</v>
      </c>
      <c r="BO64">
        <v>14.7</v>
      </c>
      <c r="BP64">
        <f t="shared" si="75"/>
        <v>0</v>
      </c>
      <c r="BQ64">
        <v>14.7</v>
      </c>
      <c r="BR64">
        <v>14.7</v>
      </c>
      <c r="BS64">
        <f t="shared" si="76"/>
        <v>0</v>
      </c>
      <c r="BT64">
        <v>-0.6</v>
      </c>
      <c r="BU64">
        <v>14.3</v>
      </c>
      <c r="BV64">
        <f t="shared" si="77"/>
        <v>14.9</v>
      </c>
      <c r="BW64">
        <v>7.5</v>
      </c>
      <c r="BX64">
        <v>17.5</v>
      </c>
      <c r="BY64">
        <f t="shared" si="78"/>
        <v>10</v>
      </c>
      <c r="BZ64">
        <v>6.6</v>
      </c>
      <c r="CA64">
        <v>16.899999999999999</v>
      </c>
      <c r="CB64">
        <f t="shared" si="79"/>
        <v>10.299999999999999</v>
      </c>
      <c r="CC64">
        <v>6</v>
      </c>
      <c r="CD64" t="s">
        <v>249</v>
      </c>
      <c r="CE64" t="s">
        <v>248</v>
      </c>
      <c r="CF64" t="s">
        <v>108</v>
      </c>
      <c r="CG64" t="s">
        <v>108</v>
      </c>
    </row>
    <row r="65" spans="1:85" x14ac:dyDescent="0.2">
      <c r="A65">
        <v>61</v>
      </c>
      <c r="B65" s="42" t="s">
        <v>21</v>
      </c>
      <c r="C65">
        <v>56</v>
      </c>
      <c r="E65" t="s">
        <v>266</v>
      </c>
      <c r="F65">
        <v>6</v>
      </c>
      <c r="G65">
        <v>3</v>
      </c>
      <c r="H65">
        <v>1</v>
      </c>
      <c r="I65">
        <v>3</v>
      </c>
      <c r="J65">
        <v>0</v>
      </c>
      <c r="K65">
        <v>0</v>
      </c>
      <c r="L65">
        <v>56</v>
      </c>
      <c r="M65">
        <v>30</v>
      </c>
      <c r="N65">
        <v>10</v>
      </c>
      <c r="O65">
        <v>9</v>
      </c>
      <c r="P65">
        <v>55</v>
      </c>
      <c r="Q65" t="s">
        <v>267</v>
      </c>
      <c r="R65" t="s">
        <v>153</v>
      </c>
      <c r="S65" t="s">
        <v>141</v>
      </c>
      <c r="T65">
        <v>230</v>
      </c>
      <c r="U65">
        <v>200</v>
      </c>
      <c r="V65" t="s">
        <v>29</v>
      </c>
      <c r="W65">
        <v>10.3</v>
      </c>
      <c r="X65">
        <v>3.5</v>
      </c>
      <c r="Y65">
        <f t="shared" si="61"/>
        <v>6.9</v>
      </c>
      <c r="Z65">
        <v>16.3</v>
      </c>
      <c r="AA65">
        <v>10.1</v>
      </c>
      <c r="AB65">
        <f t="shared" si="62"/>
        <v>13.2</v>
      </c>
      <c r="AC65">
        <v>15.4</v>
      </c>
      <c r="AD65">
        <v>9.9</v>
      </c>
      <c r="AE65">
        <f t="shared" si="63"/>
        <v>12.65</v>
      </c>
      <c r="AF65">
        <v>14.5</v>
      </c>
      <c r="AG65">
        <v>9.6999999999999993</v>
      </c>
      <c r="AH65">
        <f t="shared" si="64"/>
        <v>12.1</v>
      </c>
      <c r="AI65">
        <v>11.7</v>
      </c>
      <c r="AJ65">
        <v>3.2</v>
      </c>
      <c r="AK65">
        <v>3.5</v>
      </c>
      <c r="AL65">
        <v>4.2</v>
      </c>
      <c r="AM65">
        <f t="shared" si="65"/>
        <v>72.649572649572661</v>
      </c>
      <c r="AN65">
        <f t="shared" si="66"/>
        <v>64.102564102564102</v>
      </c>
      <c r="AO65">
        <f>AM65-AN65</f>
        <v>8.5470085470085593</v>
      </c>
      <c r="AP65">
        <f t="shared" si="7"/>
        <v>8.5470085470085593</v>
      </c>
      <c r="AQ65">
        <v>37.799999999999997</v>
      </c>
      <c r="AR65">
        <f t="shared" si="67"/>
        <v>0.30952380952380953</v>
      </c>
      <c r="AS65">
        <f t="shared" si="68"/>
        <v>30.952380952380953</v>
      </c>
      <c r="AT65">
        <f t="shared" si="69"/>
        <v>8.4656084656084665E-2</v>
      </c>
      <c r="AU65">
        <f t="shared" si="70"/>
        <v>8.4656084656084669</v>
      </c>
      <c r="AV65">
        <f t="shared" si="71"/>
        <v>9.2592592592592601E-2</v>
      </c>
      <c r="AW65">
        <f t="shared" si="72"/>
        <v>0.11111111111111112</v>
      </c>
      <c r="AX65">
        <f t="shared" si="73"/>
        <v>11.111111111111112</v>
      </c>
      <c r="AY65">
        <v>8.1999999999999993</v>
      </c>
      <c r="AZ65">
        <v>15.1</v>
      </c>
      <c r="BA65">
        <v>14.3</v>
      </c>
      <c r="BB65">
        <v>13.9</v>
      </c>
      <c r="BC65">
        <v>11.7</v>
      </c>
      <c r="BD65">
        <v>10.1</v>
      </c>
      <c r="BE65">
        <v>12.3</v>
      </c>
      <c r="BF65">
        <v>15.3</v>
      </c>
      <c r="BG65">
        <v>52.1</v>
      </c>
      <c r="BH65">
        <v>48.6</v>
      </c>
      <c r="BI65">
        <v>50.7</v>
      </c>
      <c r="BJ65">
        <v>59.2</v>
      </c>
      <c r="BK65">
        <v>-1.5</v>
      </c>
      <c r="BL65">
        <v>6.7</v>
      </c>
      <c r="BM65">
        <f t="shared" si="74"/>
        <v>8.1999999999999993</v>
      </c>
      <c r="BN65">
        <v>14.6</v>
      </c>
      <c r="BO65">
        <v>14.6</v>
      </c>
      <c r="BP65">
        <f t="shared" si="75"/>
        <v>0</v>
      </c>
      <c r="BQ65">
        <v>14.3</v>
      </c>
      <c r="BR65">
        <v>14.3</v>
      </c>
      <c r="BS65">
        <f t="shared" si="76"/>
        <v>0</v>
      </c>
      <c r="BT65">
        <v>9.6</v>
      </c>
      <c r="BU65">
        <v>16.3</v>
      </c>
      <c r="BV65">
        <f t="shared" si="77"/>
        <v>6.7000000000000011</v>
      </c>
      <c r="BW65">
        <v>8.1999999999999993</v>
      </c>
      <c r="BX65">
        <v>16.8</v>
      </c>
      <c r="BY65">
        <f t="shared" si="78"/>
        <v>8.6000000000000014</v>
      </c>
      <c r="BZ65">
        <v>5.4</v>
      </c>
      <c r="CA65">
        <v>14.7</v>
      </c>
      <c r="CB65">
        <f t="shared" si="79"/>
        <v>9.2999999999999989</v>
      </c>
      <c r="CC65">
        <v>9</v>
      </c>
      <c r="CD65" t="s">
        <v>108</v>
      </c>
      <c r="CE65" t="s">
        <v>248</v>
      </c>
      <c r="CF65" t="s">
        <v>100</v>
      </c>
      <c r="CG65" t="s">
        <v>99</v>
      </c>
    </row>
    <row r="66" spans="1:85" x14ac:dyDescent="0.2">
      <c r="A66">
        <v>62</v>
      </c>
      <c r="B66" s="42" t="s">
        <v>31</v>
      </c>
      <c r="C66">
        <v>65</v>
      </c>
      <c r="D66" t="s">
        <v>29</v>
      </c>
      <c r="E66" t="s">
        <v>161</v>
      </c>
      <c r="F66">
        <v>4</v>
      </c>
      <c r="G66">
        <v>2</v>
      </c>
      <c r="H66">
        <v>2</v>
      </c>
      <c r="I66">
        <v>5</v>
      </c>
      <c r="J66">
        <v>2</v>
      </c>
      <c r="K66">
        <v>0</v>
      </c>
      <c r="L66">
        <v>48</v>
      </c>
      <c r="M66">
        <v>20</v>
      </c>
      <c r="N66">
        <v>6</v>
      </c>
      <c r="O66">
        <v>9</v>
      </c>
      <c r="P66">
        <v>59</v>
      </c>
      <c r="Q66" t="s">
        <v>162</v>
      </c>
      <c r="R66" t="s">
        <v>153</v>
      </c>
      <c r="S66" t="s">
        <v>141</v>
      </c>
      <c r="T66">
        <v>280</v>
      </c>
      <c r="U66">
        <v>800</v>
      </c>
      <c r="V66" t="s">
        <v>29</v>
      </c>
      <c r="W66">
        <v>2</v>
      </c>
      <c r="X66">
        <v>0</v>
      </c>
      <c r="Y66">
        <f t="shared" si="61"/>
        <v>1</v>
      </c>
      <c r="Z66">
        <v>16.399999999999999</v>
      </c>
      <c r="AA66">
        <v>10.1</v>
      </c>
      <c r="AB66">
        <f t="shared" si="62"/>
        <v>13.25</v>
      </c>
      <c r="AC66">
        <v>15.1</v>
      </c>
      <c r="AD66">
        <v>10.7</v>
      </c>
      <c r="AE66">
        <f t="shared" si="63"/>
        <v>12.899999999999999</v>
      </c>
      <c r="AF66">
        <v>15</v>
      </c>
      <c r="AG66">
        <v>10.5</v>
      </c>
      <c r="AH66">
        <f t="shared" si="64"/>
        <v>12.75</v>
      </c>
      <c r="AI66">
        <v>14.1</v>
      </c>
      <c r="AJ66">
        <v>8.6</v>
      </c>
      <c r="AK66">
        <v>8.3000000000000007</v>
      </c>
      <c r="AL66">
        <v>8.5</v>
      </c>
      <c r="AM66">
        <f t="shared" si="65"/>
        <v>39.00709219858156</v>
      </c>
      <c r="AN66">
        <f t="shared" si="66"/>
        <v>39.716312056737586</v>
      </c>
      <c r="AO66">
        <f>AM66-AN66</f>
        <v>-0.7092198581560254</v>
      </c>
      <c r="AP66">
        <f>ABS(AO66)</f>
        <v>0.7092198581560254</v>
      </c>
      <c r="AQ66">
        <v>41.8</v>
      </c>
      <c r="AR66">
        <f t="shared" si="67"/>
        <v>0.33732057416267947</v>
      </c>
      <c r="AS66">
        <f t="shared" si="68"/>
        <v>33.732057416267949</v>
      </c>
      <c r="AT66">
        <f t="shared" si="69"/>
        <v>0.20574162679425839</v>
      </c>
      <c r="AU66">
        <f t="shared" si="70"/>
        <v>20.574162679425839</v>
      </c>
      <c r="AV66">
        <f t="shared" si="71"/>
        <v>0.19856459330143544</v>
      </c>
      <c r="AW66">
        <f t="shared" si="72"/>
        <v>0.20334928229665072</v>
      </c>
      <c r="AX66">
        <f t="shared" si="73"/>
        <v>20.334928229665074</v>
      </c>
      <c r="AY66">
        <v>2.1</v>
      </c>
      <c r="AZ66">
        <v>6.5</v>
      </c>
      <c r="BA66">
        <v>6.1</v>
      </c>
      <c r="BB66">
        <v>6</v>
      </c>
      <c r="BC66">
        <v>17</v>
      </c>
      <c r="BD66">
        <v>9.4</v>
      </c>
      <c r="BE66">
        <v>15</v>
      </c>
      <c r="BF66">
        <v>14.2</v>
      </c>
      <c r="BG66">
        <v>55.7</v>
      </c>
      <c r="BH66">
        <v>51.3</v>
      </c>
      <c r="BI66">
        <v>60.2</v>
      </c>
      <c r="BJ66">
        <v>65.3</v>
      </c>
      <c r="BK66">
        <v>-4.2</v>
      </c>
      <c r="BL66">
        <v>1.8</v>
      </c>
      <c r="BM66">
        <f t="shared" si="74"/>
        <v>6</v>
      </c>
      <c r="BN66">
        <v>6.1</v>
      </c>
      <c r="BO66">
        <v>6.1</v>
      </c>
      <c r="BP66">
        <f t="shared" si="75"/>
        <v>0</v>
      </c>
      <c r="BQ66">
        <v>6</v>
      </c>
      <c r="BR66">
        <v>6</v>
      </c>
      <c r="BS66">
        <f t="shared" si="76"/>
        <v>0</v>
      </c>
      <c r="BT66">
        <v>13.8</v>
      </c>
      <c r="BU66">
        <v>19.600000000000001</v>
      </c>
      <c r="BV66">
        <f t="shared" si="77"/>
        <v>5.8000000000000007</v>
      </c>
      <c r="BW66">
        <v>6.7</v>
      </c>
      <c r="BX66">
        <v>18.2</v>
      </c>
      <c r="BY66">
        <f t="shared" si="78"/>
        <v>11.5</v>
      </c>
      <c r="BZ66">
        <v>4.7</v>
      </c>
      <c r="CA66">
        <v>17.600000000000001</v>
      </c>
      <c r="CB66">
        <f t="shared" si="79"/>
        <v>12.900000000000002</v>
      </c>
      <c r="CC66">
        <v>6</v>
      </c>
      <c r="CD66" t="s">
        <v>249</v>
      </c>
      <c r="CE66" t="s">
        <v>248</v>
      </c>
      <c r="CF66" t="s">
        <v>99</v>
      </c>
      <c r="CG66" t="s">
        <v>99</v>
      </c>
    </row>
    <row r="67" spans="1:85" x14ac:dyDescent="0.2">
      <c r="A67">
        <v>63</v>
      </c>
      <c r="B67" s="42" t="s">
        <v>21</v>
      </c>
      <c r="C67">
        <v>52</v>
      </c>
      <c r="E67" t="s">
        <v>185</v>
      </c>
      <c r="F67">
        <v>4</v>
      </c>
      <c r="G67">
        <v>2</v>
      </c>
      <c r="H67">
        <v>2</v>
      </c>
      <c r="I67">
        <v>6</v>
      </c>
      <c r="J67">
        <v>2</v>
      </c>
      <c r="K67">
        <v>0</v>
      </c>
      <c r="L67">
        <v>52</v>
      </c>
      <c r="M67">
        <v>28</v>
      </c>
      <c r="N67">
        <v>16</v>
      </c>
      <c r="O67">
        <v>9</v>
      </c>
      <c r="P67">
        <v>56</v>
      </c>
      <c r="Q67" t="s">
        <v>186</v>
      </c>
      <c r="R67" t="s">
        <v>140</v>
      </c>
      <c r="S67" t="s">
        <v>141</v>
      </c>
      <c r="T67">
        <v>205</v>
      </c>
      <c r="U67">
        <v>300</v>
      </c>
      <c r="V67" t="s">
        <v>29</v>
      </c>
      <c r="W67">
        <v>12.3</v>
      </c>
      <c r="X67">
        <v>3.8</v>
      </c>
      <c r="Y67">
        <f t="shared" si="61"/>
        <v>8.0500000000000007</v>
      </c>
      <c r="Z67">
        <v>17.3</v>
      </c>
      <c r="AA67">
        <v>7.3</v>
      </c>
      <c r="AB67">
        <f t="shared" si="62"/>
        <v>12.3</v>
      </c>
      <c r="AC67">
        <v>16.2</v>
      </c>
      <c r="AD67">
        <v>6.7</v>
      </c>
      <c r="AE67">
        <f t="shared" si="63"/>
        <v>11.45</v>
      </c>
      <c r="AF67">
        <v>16</v>
      </c>
      <c r="AG67">
        <v>6.6</v>
      </c>
      <c r="AH67">
        <f t="shared" si="64"/>
        <v>11.3</v>
      </c>
      <c r="AI67">
        <v>6.5</v>
      </c>
      <c r="AJ67">
        <v>0</v>
      </c>
      <c r="AK67">
        <v>0</v>
      </c>
      <c r="AL67">
        <v>0</v>
      </c>
      <c r="AM67">
        <f t="shared" si="65"/>
        <v>100</v>
      </c>
      <c r="AN67">
        <f t="shared" si="66"/>
        <v>100</v>
      </c>
      <c r="AO67">
        <f>AM67-AN67</f>
        <v>0</v>
      </c>
      <c r="AP67">
        <f>ABS(AO67)</f>
        <v>0</v>
      </c>
      <c r="AQ67">
        <v>31.7</v>
      </c>
      <c r="AR67">
        <f t="shared" si="67"/>
        <v>0.20504731861198738</v>
      </c>
      <c r="AS67">
        <f t="shared" si="68"/>
        <v>20.504731861198739</v>
      </c>
      <c r="AT67">
        <f t="shared" si="69"/>
        <v>0</v>
      </c>
      <c r="AU67">
        <f t="shared" si="70"/>
        <v>0</v>
      </c>
      <c r="AV67">
        <f t="shared" si="71"/>
        <v>0</v>
      </c>
      <c r="AW67">
        <f t="shared" si="72"/>
        <v>0</v>
      </c>
      <c r="AX67">
        <f t="shared" si="73"/>
        <v>0</v>
      </c>
      <c r="AY67">
        <v>11.5</v>
      </c>
      <c r="AZ67">
        <v>18.8</v>
      </c>
      <c r="BA67">
        <v>18.5</v>
      </c>
      <c r="BB67">
        <v>18.100000000000001</v>
      </c>
      <c r="BC67">
        <v>12.9</v>
      </c>
      <c r="BD67">
        <v>10.8</v>
      </c>
      <c r="BE67">
        <v>12.6</v>
      </c>
      <c r="BF67">
        <v>14.6</v>
      </c>
      <c r="BG67">
        <v>39.799999999999997</v>
      </c>
      <c r="BH67">
        <v>39.200000000000003</v>
      </c>
      <c r="BI67">
        <v>40.6</v>
      </c>
      <c r="BJ67">
        <v>45.8</v>
      </c>
      <c r="BK67">
        <v>10.7</v>
      </c>
      <c r="BL67">
        <v>15</v>
      </c>
      <c r="BM67">
        <f t="shared" si="74"/>
        <v>4.3000000000000007</v>
      </c>
      <c r="BN67">
        <v>18.5</v>
      </c>
      <c r="BO67">
        <v>18.5</v>
      </c>
      <c r="BP67">
        <f t="shared" si="75"/>
        <v>0</v>
      </c>
      <c r="BQ67">
        <v>18.5</v>
      </c>
      <c r="BR67">
        <v>18.5</v>
      </c>
      <c r="BS67">
        <f t="shared" si="76"/>
        <v>0</v>
      </c>
      <c r="BT67">
        <v>12.1</v>
      </c>
      <c r="BU67">
        <v>17.899999999999999</v>
      </c>
      <c r="BV67">
        <f t="shared" si="77"/>
        <v>5.7999999999999989</v>
      </c>
      <c r="BW67">
        <v>11.9</v>
      </c>
      <c r="BX67">
        <v>13</v>
      </c>
      <c r="BY67">
        <f t="shared" si="78"/>
        <v>1.0999999999999996</v>
      </c>
      <c r="BZ67">
        <v>5.3</v>
      </c>
      <c r="CA67">
        <v>15.6</v>
      </c>
      <c r="CB67">
        <f t="shared" si="79"/>
        <v>10.3</v>
      </c>
      <c r="CC67">
        <v>12</v>
      </c>
      <c r="CD67" t="s">
        <v>108</v>
      </c>
      <c r="CE67" t="s">
        <v>248</v>
      </c>
      <c r="CF67" t="s">
        <v>100</v>
      </c>
      <c r="CG67" t="s">
        <v>99</v>
      </c>
    </row>
    <row r="68" spans="1:85" x14ac:dyDescent="0.2">
      <c r="A68">
        <v>64</v>
      </c>
      <c r="B68" s="42" t="s">
        <v>31</v>
      </c>
      <c r="C68">
        <v>54</v>
      </c>
      <c r="D68" t="s">
        <v>62</v>
      </c>
      <c r="E68" t="s">
        <v>172</v>
      </c>
      <c r="F68">
        <v>4</v>
      </c>
      <c r="G68">
        <v>3</v>
      </c>
      <c r="H68">
        <v>2</v>
      </c>
      <c r="I68">
        <v>6</v>
      </c>
      <c r="J68">
        <v>3</v>
      </c>
      <c r="K68">
        <v>0</v>
      </c>
      <c r="L68">
        <v>70</v>
      </c>
      <c r="M68">
        <v>30</v>
      </c>
      <c r="N68">
        <v>5</v>
      </c>
      <c r="O68">
        <v>10</v>
      </c>
      <c r="P68">
        <v>57</v>
      </c>
      <c r="Q68" t="s">
        <v>173</v>
      </c>
      <c r="R68" t="s">
        <v>174</v>
      </c>
      <c r="S68" t="s">
        <v>141</v>
      </c>
      <c r="T68">
        <v>300</v>
      </c>
      <c r="U68">
        <v>500</v>
      </c>
      <c r="V68" t="s">
        <v>29</v>
      </c>
      <c r="W68">
        <v>6.1</v>
      </c>
      <c r="X68">
        <v>4.3</v>
      </c>
      <c r="Y68">
        <f t="shared" si="61"/>
        <v>5.1999999999999993</v>
      </c>
      <c r="Z68">
        <v>16.5</v>
      </c>
      <c r="AA68">
        <v>7.2</v>
      </c>
      <c r="AB68">
        <f t="shared" si="62"/>
        <v>11.85</v>
      </c>
      <c r="AC68">
        <v>15.7</v>
      </c>
      <c r="AD68">
        <v>5.3</v>
      </c>
      <c r="AE68">
        <f t="shared" si="63"/>
        <v>10.5</v>
      </c>
      <c r="AF68">
        <v>15.5</v>
      </c>
      <c r="AG68">
        <v>5.2</v>
      </c>
      <c r="AH68">
        <f t="shared" si="64"/>
        <v>10.35</v>
      </c>
      <c r="AI68">
        <v>9</v>
      </c>
      <c r="AJ68">
        <v>-3.2</v>
      </c>
      <c r="AK68">
        <v>-3.5</v>
      </c>
      <c r="AL68">
        <v>-3.5</v>
      </c>
      <c r="AM68">
        <f t="shared" si="65"/>
        <v>135.55555555555554</v>
      </c>
      <c r="AN68">
        <f t="shared" si="66"/>
        <v>138.88888888888889</v>
      </c>
      <c r="AO68">
        <f>AM68-AN68</f>
        <v>-3.3333333333333428</v>
      </c>
      <c r="AP68">
        <f>ABS(AO68)</f>
        <v>3.3333333333333428</v>
      </c>
      <c r="AQ68">
        <v>44.6</v>
      </c>
      <c r="AR68">
        <f t="shared" si="67"/>
        <v>0.20179372197309417</v>
      </c>
      <c r="AS68">
        <f t="shared" si="68"/>
        <v>20.179372197309416</v>
      </c>
      <c r="AT68">
        <f t="shared" si="69"/>
        <v>-7.1748878923766815E-2</v>
      </c>
      <c r="AU68">
        <f t="shared" si="70"/>
        <v>-7.1748878923766819</v>
      </c>
      <c r="AV68">
        <f t="shared" si="71"/>
        <v>-7.8475336322869946E-2</v>
      </c>
      <c r="AW68">
        <f t="shared" si="72"/>
        <v>-7.8475336322869946E-2</v>
      </c>
      <c r="AX68">
        <f t="shared" si="73"/>
        <v>-7.8475336322869946</v>
      </c>
      <c r="AY68">
        <v>6.5</v>
      </c>
      <c r="AZ68">
        <v>13</v>
      </c>
      <c r="BA68">
        <v>12.5</v>
      </c>
      <c r="BB68">
        <v>12.5</v>
      </c>
      <c r="BC68">
        <v>8.8000000000000007</v>
      </c>
      <c r="BD68">
        <v>7</v>
      </c>
      <c r="BE68">
        <v>15.3</v>
      </c>
      <c r="BF68">
        <v>15</v>
      </c>
      <c r="BG68">
        <v>41.5</v>
      </c>
      <c r="BH68">
        <v>31.8</v>
      </c>
      <c r="BI68">
        <v>45.7</v>
      </c>
      <c r="BJ68">
        <v>48.9</v>
      </c>
      <c r="BK68">
        <v>3.7</v>
      </c>
      <c r="BL68">
        <v>11.7</v>
      </c>
      <c r="BM68">
        <f t="shared" si="74"/>
        <v>7.9999999999999991</v>
      </c>
      <c r="BN68">
        <v>11.4</v>
      </c>
      <c r="BO68">
        <v>11.5</v>
      </c>
      <c r="BP68">
        <f t="shared" si="75"/>
        <v>9.9999999999999645E-2</v>
      </c>
      <c r="BQ68">
        <v>12.5</v>
      </c>
      <c r="BR68">
        <v>12.5</v>
      </c>
      <c r="BS68">
        <f t="shared" si="76"/>
        <v>0</v>
      </c>
      <c r="BT68">
        <v>6.1</v>
      </c>
      <c r="BU68">
        <v>12.5</v>
      </c>
      <c r="BV68">
        <f t="shared" si="77"/>
        <v>6.4</v>
      </c>
      <c r="BW68">
        <v>5.8</v>
      </c>
      <c r="BX68">
        <v>11.1</v>
      </c>
      <c r="BY68">
        <f t="shared" si="78"/>
        <v>5.3</v>
      </c>
      <c r="BZ68">
        <v>5.3</v>
      </c>
      <c r="CA68">
        <v>15.3</v>
      </c>
      <c r="CB68">
        <f t="shared" si="79"/>
        <v>10</v>
      </c>
      <c r="CC68">
        <v>6</v>
      </c>
      <c r="CD68" t="s">
        <v>249</v>
      </c>
      <c r="CE68" t="s">
        <v>248</v>
      </c>
      <c r="CF68" t="s">
        <v>99</v>
      </c>
      <c r="CG68" t="s">
        <v>99</v>
      </c>
    </row>
    <row r="69" spans="1:85" x14ac:dyDescent="0.2">
      <c r="A69">
        <v>65</v>
      </c>
      <c r="B69" s="42" t="s">
        <v>21</v>
      </c>
      <c r="C69">
        <v>48</v>
      </c>
      <c r="D69" t="s">
        <v>29</v>
      </c>
      <c r="E69" t="s">
        <v>225</v>
      </c>
      <c r="F69">
        <v>5</v>
      </c>
      <c r="G69">
        <v>2</v>
      </c>
      <c r="H69">
        <v>0</v>
      </c>
      <c r="I69">
        <v>4</v>
      </c>
      <c r="J69">
        <v>1</v>
      </c>
      <c r="K69">
        <v>0</v>
      </c>
      <c r="L69">
        <v>40</v>
      </c>
      <c r="M69">
        <v>17.100000000000001</v>
      </c>
      <c r="N69">
        <v>10</v>
      </c>
      <c r="O69">
        <v>9</v>
      </c>
      <c r="P69">
        <v>45</v>
      </c>
      <c r="Q69" t="s">
        <v>226</v>
      </c>
      <c r="R69" t="s">
        <v>153</v>
      </c>
      <c r="S69" t="s">
        <v>141</v>
      </c>
      <c r="T69">
        <v>220</v>
      </c>
      <c r="U69">
        <v>150</v>
      </c>
      <c r="V69" t="s">
        <v>29</v>
      </c>
      <c r="W69">
        <v>6.8</v>
      </c>
      <c r="X69">
        <v>5.5</v>
      </c>
      <c r="Y69">
        <f t="shared" si="0"/>
        <v>6.15</v>
      </c>
      <c r="Z69">
        <v>19.399999999999999</v>
      </c>
      <c r="AA69">
        <v>8.5</v>
      </c>
      <c r="AB69">
        <f t="shared" si="1"/>
        <v>13.95</v>
      </c>
      <c r="AC69">
        <v>18</v>
      </c>
      <c r="AD69">
        <v>8.6999999999999993</v>
      </c>
      <c r="AE69">
        <f t="shared" si="2"/>
        <v>13.35</v>
      </c>
      <c r="AF69">
        <v>17.8</v>
      </c>
      <c r="AG69">
        <v>8.5</v>
      </c>
      <c r="AH69">
        <f t="shared" si="3"/>
        <v>13.15</v>
      </c>
      <c r="AI69">
        <v>18.5</v>
      </c>
      <c r="AJ69">
        <v>0</v>
      </c>
      <c r="AK69">
        <v>0</v>
      </c>
      <c r="AL69">
        <v>0</v>
      </c>
      <c r="AM69">
        <f t="shared" si="4"/>
        <v>100</v>
      </c>
      <c r="AN69">
        <f t="shared" si="5"/>
        <v>100</v>
      </c>
      <c r="AO69">
        <f t="shared" si="6"/>
        <v>0</v>
      </c>
      <c r="AP69">
        <f t="shared" si="7"/>
        <v>0</v>
      </c>
      <c r="AQ69">
        <v>41.4</v>
      </c>
      <c r="AR69">
        <f t="shared" si="8"/>
        <v>0.44685990338164255</v>
      </c>
      <c r="AS69">
        <f t="shared" si="9"/>
        <v>44.685990338164252</v>
      </c>
      <c r="AT69">
        <f t="shared" si="10"/>
        <v>0</v>
      </c>
      <c r="AU69">
        <f t="shared" si="11"/>
        <v>0</v>
      </c>
      <c r="AV69">
        <f t="shared" si="12"/>
        <v>0</v>
      </c>
      <c r="AW69">
        <f t="shared" ref="AW69:AW72" si="80">AL69/AQ69</f>
        <v>0</v>
      </c>
      <c r="AX69">
        <f t="shared" si="14"/>
        <v>0</v>
      </c>
      <c r="AY69">
        <v>-2.1</v>
      </c>
      <c r="AZ69">
        <v>16.8</v>
      </c>
      <c r="BA69">
        <v>13.1</v>
      </c>
      <c r="BB69">
        <v>13</v>
      </c>
      <c r="BC69">
        <v>17.399999999999999</v>
      </c>
      <c r="BD69">
        <v>8.4</v>
      </c>
      <c r="BE69">
        <v>9.6999999999999993</v>
      </c>
      <c r="BF69">
        <v>16.7</v>
      </c>
      <c r="BG69">
        <v>51.7</v>
      </c>
      <c r="BH69">
        <v>34</v>
      </c>
      <c r="BI69">
        <v>36.799999999999997</v>
      </c>
      <c r="BJ69">
        <v>52.6</v>
      </c>
      <c r="BK69">
        <v>-10.199999999999999</v>
      </c>
      <c r="BL69">
        <v>0.8</v>
      </c>
      <c r="BM69">
        <f t="shared" si="15"/>
        <v>11</v>
      </c>
      <c r="BN69">
        <v>13</v>
      </c>
      <c r="BO69">
        <v>13</v>
      </c>
      <c r="BP69">
        <f t="shared" si="16"/>
        <v>0</v>
      </c>
      <c r="BQ69">
        <v>13</v>
      </c>
      <c r="BR69">
        <v>13</v>
      </c>
      <c r="BS69">
        <f t="shared" si="17"/>
        <v>0</v>
      </c>
      <c r="BT69">
        <v>3.4</v>
      </c>
      <c r="BU69">
        <v>17.399999999999999</v>
      </c>
      <c r="BV69">
        <f t="shared" si="18"/>
        <v>13.999999999999998</v>
      </c>
      <c r="BW69">
        <v>3.1</v>
      </c>
      <c r="BX69">
        <v>14.7</v>
      </c>
      <c r="BY69">
        <f t="shared" si="19"/>
        <v>11.6</v>
      </c>
      <c r="BZ69">
        <v>7.8</v>
      </c>
      <c r="CA69">
        <v>19.5</v>
      </c>
      <c r="CB69">
        <f t="shared" si="20"/>
        <v>11.7</v>
      </c>
      <c r="CC69">
        <v>6</v>
      </c>
      <c r="CD69" t="s">
        <v>249</v>
      </c>
      <c r="CE69" t="s">
        <v>248</v>
      </c>
      <c r="CF69" t="s">
        <v>100</v>
      </c>
      <c r="CG69" t="s">
        <v>99</v>
      </c>
    </row>
    <row r="70" spans="1:85" x14ac:dyDescent="0.2">
      <c r="A70">
        <v>66</v>
      </c>
      <c r="B70" s="42" t="s">
        <v>21</v>
      </c>
      <c r="C70">
        <v>50</v>
      </c>
      <c r="D70" t="s">
        <v>241</v>
      </c>
      <c r="E70" t="s">
        <v>242</v>
      </c>
      <c r="F70">
        <v>5</v>
      </c>
      <c r="G70">
        <v>2</v>
      </c>
      <c r="H70">
        <v>1</v>
      </c>
      <c r="I70">
        <v>0</v>
      </c>
      <c r="J70">
        <v>0</v>
      </c>
      <c r="K70">
        <v>0</v>
      </c>
      <c r="L70">
        <v>46</v>
      </c>
      <c r="M70">
        <v>20</v>
      </c>
      <c r="N70">
        <v>12</v>
      </c>
      <c r="O70">
        <v>9</v>
      </c>
      <c r="P70">
        <v>39</v>
      </c>
      <c r="Q70" t="s">
        <v>243</v>
      </c>
      <c r="R70" t="s">
        <v>153</v>
      </c>
      <c r="S70" t="s">
        <v>141</v>
      </c>
      <c r="T70">
        <v>200</v>
      </c>
      <c r="U70">
        <v>120</v>
      </c>
      <c r="V70" t="s">
        <v>29</v>
      </c>
      <c r="W70">
        <v>13.5</v>
      </c>
      <c r="X70">
        <v>8.4</v>
      </c>
      <c r="Y70">
        <f t="shared" si="0"/>
        <v>10.95</v>
      </c>
      <c r="Z70">
        <v>16.2</v>
      </c>
      <c r="AA70">
        <v>6.9</v>
      </c>
      <c r="AB70">
        <f t="shared" si="1"/>
        <v>11.55</v>
      </c>
      <c r="AC70">
        <v>16</v>
      </c>
      <c r="AD70">
        <v>6.6</v>
      </c>
      <c r="AE70">
        <f t="shared" si="2"/>
        <v>11.3</v>
      </c>
      <c r="AF70">
        <v>15.7</v>
      </c>
      <c r="AG70">
        <v>6.4</v>
      </c>
      <c r="AH70">
        <f t="shared" si="3"/>
        <v>11.05</v>
      </c>
      <c r="AI70">
        <v>9.5</v>
      </c>
      <c r="AJ70">
        <v>0</v>
      </c>
      <c r="AK70">
        <v>0</v>
      </c>
      <c r="AL70">
        <v>0</v>
      </c>
      <c r="AM70">
        <f t="shared" si="4"/>
        <v>100</v>
      </c>
      <c r="AN70">
        <f t="shared" si="5"/>
        <v>100</v>
      </c>
      <c r="AO70">
        <f t="shared" si="6"/>
        <v>0</v>
      </c>
      <c r="AP70">
        <f t="shared" si="7"/>
        <v>0</v>
      </c>
      <c r="AQ70">
        <v>37.5</v>
      </c>
      <c r="AR70">
        <f t="shared" si="8"/>
        <v>0.25333333333333335</v>
      </c>
      <c r="AS70">
        <f t="shared" si="9"/>
        <v>25.333333333333336</v>
      </c>
      <c r="AT70">
        <f t="shared" si="10"/>
        <v>0</v>
      </c>
      <c r="AU70">
        <f t="shared" si="11"/>
        <v>0</v>
      </c>
      <c r="AV70">
        <f t="shared" si="12"/>
        <v>0</v>
      </c>
      <c r="AW70">
        <f t="shared" si="80"/>
        <v>0</v>
      </c>
      <c r="AX70">
        <f t="shared" si="14"/>
        <v>0</v>
      </c>
      <c r="AY70">
        <v>10.8</v>
      </c>
      <c r="AZ70">
        <v>7.8</v>
      </c>
      <c r="BA70">
        <v>9.3000000000000007</v>
      </c>
      <c r="BB70">
        <v>9</v>
      </c>
      <c r="BC70">
        <v>7.3</v>
      </c>
      <c r="BD70">
        <v>10.3</v>
      </c>
      <c r="BE70">
        <v>10.199999999999999</v>
      </c>
      <c r="BF70">
        <v>10</v>
      </c>
      <c r="BG70">
        <v>70.5</v>
      </c>
      <c r="BH70">
        <v>60.8</v>
      </c>
      <c r="BI70">
        <v>74.7</v>
      </c>
      <c r="BJ70">
        <v>72.400000000000006</v>
      </c>
      <c r="BK70">
        <v>-3</v>
      </c>
      <c r="BL70">
        <v>12.9</v>
      </c>
      <c r="BM70">
        <f t="shared" si="15"/>
        <v>15.9</v>
      </c>
      <c r="BN70">
        <v>10</v>
      </c>
      <c r="BO70">
        <v>10.3</v>
      </c>
      <c r="BP70">
        <f t="shared" si="16"/>
        <v>0.30000000000000071</v>
      </c>
      <c r="BQ70">
        <v>9</v>
      </c>
      <c r="BR70">
        <v>9</v>
      </c>
      <c r="BS70">
        <f t="shared" si="17"/>
        <v>0</v>
      </c>
      <c r="BT70">
        <v>5.8</v>
      </c>
      <c r="BU70">
        <v>12.8</v>
      </c>
      <c r="BV70">
        <f t="shared" si="18"/>
        <v>7.0000000000000009</v>
      </c>
      <c r="BW70">
        <v>8.5</v>
      </c>
      <c r="BX70">
        <v>11.8</v>
      </c>
      <c r="BY70">
        <f t="shared" si="19"/>
        <v>3.3000000000000007</v>
      </c>
      <c r="BZ70">
        <v>6.1</v>
      </c>
      <c r="CA70">
        <v>16.2</v>
      </c>
      <c r="CB70">
        <f t="shared" si="20"/>
        <v>10.1</v>
      </c>
      <c r="CC70">
        <v>12</v>
      </c>
      <c r="CD70" t="s">
        <v>108</v>
      </c>
      <c r="CE70" t="s">
        <v>248</v>
      </c>
      <c r="CF70" t="s">
        <v>99</v>
      </c>
      <c r="CG70" t="s">
        <v>108</v>
      </c>
    </row>
    <row r="71" spans="1:85" x14ac:dyDescent="0.2">
      <c r="A71">
        <v>67</v>
      </c>
      <c r="B71" s="42" t="s">
        <v>21</v>
      </c>
      <c r="C71">
        <v>67</v>
      </c>
      <c r="D71" t="s">
        <v>29</v>
      </c>
      <c r="E71" t="s">
        <v>257</v>
      </c>
      <c r="F71">
        <v>3</v>
      </c>
      <c r="G71">
        <v>3</v>
      </c>
      <c r="H71">
        <v>2</v>
      </c>
      <c r="I71">
        <v>7</v>
      </c>
      <c r="J71">
        <v>1</v>
      </c>
      <c r="K71">
        <v>1</v>
      </c>
      <c r="L71">
        <v>50</v>
      </c>
      <c r="M71">
        <v>24</v>
      </c>
      <c r="N71">
        <v>20</v>
      </c>
      <c r="O71">
        <v>9</v>
      </c>
      <c r="P71">
        <v>48</v>
      </c>
      <c r="Q71" t="s">
        <v>258</v>
      </c>
      <c r="R71" t="s">
        <v>140</v>
      </c>
      <c r="S71" t="s">
        <v>141</v>
      </c>
      <c r="T71">
        <v>200</v>
      </c>
      <c r="U71">
        <v>150</v>
      </c>
      <c r="V71" t="s">
        <v>29</v>
      </c>
      <c r="W71">
        <v>12.16</v>
      </c>
      <c r="X71">
        <v>5.43</v>
      </c>
      <c r="Y71">
        <f t="shared" si="0"/>
        <v>8.7949999999999999</v>
      </c>
      <c r="Z71">
        <v>13.14</v>
      </c>
      <c r="AA71">
        <v>6.72</v>
      </c>
      <c r="AB71">
        <f t="shared" si="1"/>
        <v>9.93</v>
      </c>
      <c r="AC71">
        <v>12.3</v>
      </c>
      <c r="AD71">
        <v>9.6</v>
      </c>
      <c r="AE71">
        <f t="shared" si="2"/>
        <v>10.95</v>
      </c>
      <c r="AF71">
        <v>12.1</v>
      </c>
      <c r="AG71">
        <v>9.1999999999999993</v>
      </c>
      <c r="AH71">
        <f t="shared" si="3"/>
        <v>10.649999999999999</v>
      </c>
      <c r="AI71">
        <v>12.15</v>
      </c>
      <c r="AJ71">
        <v>3.5</v>
      </c>
      <c r="AK71">
        <v>3.8</v>
      </c>
      <c r="AL71">
        <v>4.0999999999999996</v>
      </c>
      <c r="AM71">
        <f t="shared" si="4"/>
        <v>71.193415637860085</v>
      </c>
      <c r="AN71">
        <f t="shared" si="5"/>
        <v>66.25514403292182</v>
      </c>
      <c r="AO71">
        <f t="shared" si="6"/>
        <v>4.9382716049382651</v>
      </c>
      <c r="AP71">
        <f t="shared" si="7"/>
        <v>4.9382716049382651</v>
      </c>
      <c r="AQ71">
        <v>40.31</v>
      </c>
      <c r="AR71">
        <f t="shared" si="8"/>
        <v>0.30141404118084841</v>
      </c>
      <c r="AS71">
        <f t="shared" si="9"/>
        <v>30.141404118084843</v>
      </c>
      <c r="AT71">
        <f t="shared" si="10"/>
        <v>8.6827090052096254E-2</v>
      </c>
      <c r="AU71">
        <f t="shared" si="11"/>
        <v>8.6827090052096256</v>
      </c>
      <c r="AV71">
        <f t="shared" si="12"/>
        <v>9.4269412056561641E-2</v>
      </c>
      <c r="AW71">
        <f t="shared" si="80"/>
        <v>0.10171173406102703</v>
      </c>
      <c r="AX71">
        <f t="shared" si="14"/>
        <v>10.171173406102703</v>
      </c>
      <c r="AY71">
        <v>8.2899999999999991</v>
      </c>
      <c r="AZ71">
        <v>7.15</v>
      </c>
      <c r="BA71">
        <v>6.7</v>
      </c>
      <c r="BB71">
        <v>6.3</v>
      </c>
      <c r="BC71">
        <v>7.83</v>
      </c>
      <c r="BD71">
        <v>7.24</v>
      </c>
      <c r="BE71">
        <v>13.2</v>
      </c>
      <c r="BF71">
        <v>13.4</v>
      </c>
      <c r="BG71">
        <v>67.349999999999994</v>
      </c>
      <c r="BH71">
        <v>58.69</v>
      </c>
      <c r="BI71">
        <v>55.4</v>
      </c>
      <c r="BJ71">
        <v>53.1</v>
      </c>
      <c r="BK71">
        <v>2.0699999999999998</v>
      </c>
      <c r="BL71">
        <v>15.99</v>
      </c>
      <c r="BM71">
        <f t="shared" si="15"/>
        <v>13.92</v>
      </c>
      <c r="BN71">
        <v>7.1</v>
      </c>
      <c r="BO71">
        <v>7.14</v>
      </c>
      <c r="BP71">
        <f t="shared" si="16"/>
        <v>4.0000000000000036E-2</v>
      </c>
      <c r="BQ71">
        <v>6.3</v>
      </c>
      <c r="BR71">
        <v>6.3</v>
      </c>
      <c r="BS71">
        <f t="shared" si="17"/>
        <v>0</v>
      </c>
      <c r="BT71">
        <v>5.61</v>
      </c>
      <c r="BU71">
        <v>13</v>
      </c>
      <c r="BV71">
        <f t="shared" si="18"/>
        <v>7.39</v>
      </c>
      <c r="BW71">
        <v>5.6</v>
      </c>
      <c r="BX71">
        <v>17.2</v>
      </c>
      <c r="BY71">
        <f t="shared" si="19"/>
        <v>11.6</v>
      </c>
      <c r="BZ71">
        <v>5</v>
      </c>
      <c r="CA71">
        <v>16.899999999999999</v>
      </c>
      <c r="CB71">
        <f t="shared" si="20"/>
        <v>11.899999999999999</v>
      </c>
      <c r="CC71">
        <v>15</v>
      </c>
      <c r="CD71" t="s">
        <v>108</v>
      </c>
      <c r="CE71" t="s">
        <v>248</v>
      </c>
      <c r="CF71" t="s">
        <v>99</v>
      </c>
      <c r="CG71" t="s">
        <v>99</v>
      </c>
    </row>
    <row r="72" spans="1:85" x14ac:dyDescent="0.2">
      <c r="A72">
        <v>68</v>
      </c>
      <c r="B72" s="42" t="s">
        <v>31</v>
      </c>
      <c r="C72">
        <v>49</v>
      </c>
      <c r="E72" t="s">
        <v>259</v>
      </c>
      <c r="F72">
        <v>3</v>
      </c>
      <c r="G72">
        <v>3</v>
      </c>
      <c r="H72">
        <v>0</v>
      </c>
      <c r="I72">
        <v>6</v>
      </c>
      <c r="J72">
        <v>2</v>
      </c>
      <c r="K72">
        <v>1</v>
      </c>
      <c r="L72">
        <v>48</v>
      </c>
      <c r="M72">
        <v>18</v>
      </c>
      <c r="N72">
        <v>16</v>
      </c>
      <c r="O72">
        <v>9</v>
      </c>
      <c r="P72">
        <v>43</v>
      </c>
      <c r="Q72" t="s">
        <v>260</v>
      </c>
      <c r="R72" t="s">
        <v>140</v>
      </c>
      <c r="S72" t="s">
        <v>141</v>
      </c>
      <c r="T72">
        <v>160</v>
      </c>
      <c r="U72">
        <v>120</v>
      </c>
      <c r="V72" t="s">
        <v>29</v>
      </c>
      <c r="W72">
        <v>3.38</v>
      </c>
      <c r="X72">
        <v>4.07</v>
      </c>
      <c r="Y72">
        <f t="shared" si="0"/>
        <v>3.7250000000000001</v>
      </c>
      <c r="Z72">
        <v>16.91</v>
      </c>
      <c r="AA72">
        <v>9.35</v>
      </c>
      <c r="AB72">
        <f t="shared" si="1"/>
        <v>13.129999999999999</v>
      </c>
      <c r="AC72">
        <v>15.2</v>
      </c>
      <c r="AD72">
        <v>12.3</v>
      </c>
      <c r="AE72">
        <f t="shared" si="2"/>
        <v>13.75</v>
      </c>
      <c r="AF72">
        <v>14.7</v>
      </c>
      <c r="AG72">
        <v>11.8</v>
      </c>
      <c r="AH72">
        <f t="shared" si="3"/>
        <v>13.25</v>
      </c>
      <c r="AI72">
        <v>9.4700000000000006</v>
      </c>
      <c r="AJ72">
        <v>0</v>
      </c>
      <c r="AK72">
        <v>0</v>
      </c>
      <c r="AL72">
        <v>0</v>
      </c>
      <c r="AM72">
        <f t="shared" si="4"/>
        <v>100</v>
      </c>
      <c r="AN72">
        <f t="shared" si="5"/>
        <v>100</v>
      </c>
      <c r="AO72">
        <f t="shared" si="6"/>
        <v>0</v>
      </c>
      <c r="AP72">
        <f t="shared" si="7"/>
        <v>0</v>
      </c>
      <c r="AQ72">
        <v>35.6</v>
      </c>
      <c r="AR72">
        <f t="shared" si="8"/>
        <v>0.26601123595505621</v>
      </c>
      <c r="AS72">
        <f t="shared" si="9"/>
        <v>26.601123595505623</v>
      </c>
      <c r="AT72">
        <f t="shared" si="10"/>
        <v>0</v>
      </c>
      <c r="AU72">
        <f t="shared" si="11"/>
        <v>0</v>
      </c>
      <c r="AV72">
        <f t="shared" si="12"/>
        <v>0</v>
      </c>
      <c r="AW72">
        <f t="shared" si="80"/>
        <v>0</v>
      </c>
      <c r="AX72">
        <f t="shared" si="14"/>
        <v>0</v>
      </c>
      <c r="AY72">
        <v>-5.28</v>
      </c>
      <c r="AZ72">
        <v>10.11</v>
      </c>
      <c r="BA72">
        <v>9.6</v>
      </c>
      <c r="BB72">
        <v>9.3000000000000007</v>
      </c>
      <c r="BC72">
        <v>7.88</v>
      </c>
      <c r="BD72">
        <v>8.5</v>
      </c>
      <c r="BE72">
        <v>11.5</v>
      </c>
      <c r="BF72">
        <v>13.7</v>
      </c>
      <c r="BG72">
        <v>33.590000000000003</v>
      </c>
      <c r="BH72">
        <v>50.64</v>
      </c>
      <c r="BI72">
        <v>52.5</v>
      </c>
      <c r="BJ72">
        <v>55.6</v>
      </c>
      <c r="BK72">
        <v>-5.75</v>
      </c>
      <c r="BL72">
        <v>-5.4</v>
      </c>
      <c r="BM72">
        <f t="shared" si="15"/>
        <v>0.34999999999999964</v>
      </c>
      <c r="BN72">
        <v>10.199999999999999</v>
      </c>
      <c r="BO72">
        <v>10.3</v>
      </c>
      <c r="BP72">
        <f t="shared" si="16"/>
        <v>0.10000000000000142</v>
      </c>
      <c r="BQ72">
        <v>9.3000000000000007</v>
      </c>
      <c r="BR72">
        <v>9.3000000000000007</v>
      </c>
      <c r="BS72">
        <f t="shared" si="17"/>
        <v>0</v>
      </c>
      <c r="BT72">
        <v>6.72</v>
      </c>
      <c r="BU72">
        <v>9.57</v>
      </c>
      <c r="BV72">
        <f t="shared" si="18"/>
        <v>2.8500000000000005</v>
      </c>
      <c r="BW72">
        <v>4.0999999999999996</v>
      </c>
      <c r="BX72">
        <v>14.8</v>
      </c>
      <c r="BY72">
        <f t="shared" si="19"/>
        <v>10.700000000000001</v>
      </c>
      <c r="BZ72">
        <v>6.2</v>
      </c>
      <c r="CA72">
        <v>15.3</v>
      </c>
      <c r="CB72">
        <f t="shared" si="20"/>
        <v>9.1000000000000014</v>
      </c>
      <c r="CC72">
        <v>13</v>
      </c>
      <c r="CD72" t="s">
        <v>108</v>
      </c>
      <c r="CE72" t="s">
        <v>248</v>
      </c>
      <c r="CF72" t="s">
        <v>100</v>
      </c>
      <c r="CG72" t="s">
        <v>99</v>
      </c>
    </row>
    <row r="73" spans="1:85" x14ac:dyDescent="0.2">
      <c r="A73">
        <v>69</v>
      </c>
      <c r="B73" s="42" t="s">
        <v>21</v>
      </c>
      <c r="C73">
        <v>69</v>
      </c>
      <c r="D73" t="s">
        <v>146</v>
      </c>
      <c r="E73" t="s">
        <v>222</v>
      </c>
      <c r="F73">
        <v>5</v>
      </c>
      <c r="G73">
        <v>3</v>
      </c>
      <c r="H73">
        <v>2</v>
      </c>
      <c r="I73">
        <v>0</v>
      </c>
      <c r="J73">
        <v>0</v>
      </c>
      <c r="K73">
        <v>0</v>
      </c>
      <c r="L73">
        <v>50</v>
      </c>
      <c r="M73">
        <v>24</v>
      </c>
      <c r="N73">
        <v>20</v>
      </c>
      <c r="O73">
        <v>9</v>
      </c>
      <c r="P73">
        <v>45</v>
      </c>
      <c r="Q73" t="s">
        <v>221</v>
      </c>
      <c r="R73" t="s">
        <v>153</v>
      </c>
      <c r="S73" t="s">
        <v>141</v>
      </c>
      <c r="T73">
        <v>120</v>
      </c>
      <c r="U73">
        <v>110</v>
      </c>
      <c r="V73" t="s">
        <v>29</v>
      </c>
      <c r="W73">
        <v>4.5999999999999996</v>
      </c>
      <c r="X73">
        <v>7.2</v>
      </c>
      <c r="Y73">
        <f>(W73+X73)/2</f>
        <v>5.9</v>
      </c>
      <c r="Z73">
        <v>17.5</v>
      </c>
      <c r="AA73">
        <v>9</v>
      </c>
      <c r="AB73">
        <f>(Z73+AA73)/2</f>
        <v>13.25</v>
      </c>
      <c r="AC73">
        <v>12.2</v>
      </c>
      <c r="AD73">
        <v>9</v>
      </c>
      <c r="AE73">
        <f>(AC73+AD73)/2</f>
        <v>10.6</v>
      </c>
      <c r="AF73">
        <v>12</v>
      </c>
      <c r="AG73">
        <v>8.6</v>
      </c>
      <c r="AH73">
        <f>(AF73+AG73)/2</f>
        <v>10.3</v>
      </c>
      <c r="AI73">
        <v>14.4</v>
      </c>
      <c r="AJ73">
        <v>0</v>
      </c>
      <c r="AK73">
        <v>0</v>
      </c>
      <c r="AL73">
        <v>0</v>
      </c>
      <c r="AM73">
        <f>(AI73-AJ73)/AI73*100</f>
        <v>100</v>
      </c>
      <c r="AN73">
        <f>(AI73-AL73)/AI73*100</f>
        <v>100</v>
      </c>
      <c r="AO73">
        <f>AM73-AN73</f>
        <v>0</v>
      </c>
      <c r="AP73">
        <f>ABS(AO73)</f>
        <v>0</v>
      </c>
      <c r="AQ73">
        <v>45.7</v>
      </c>
      <c r="AR73">
        <f>AI73/AQ73</f>
        <v>0.31509846827133475</v>
      </c>
      <c r="AS73">
        <f>AR73*100</f>
        <v>31.509846827133476</v>
      </c>
      <c r="AT73">
        <f>AJ73/AQ73</f>
        <v>0</v>
      </c>
      <c r="AU73">
        <f>AT73*100</f>
        <v>0</v>
      </c>
      <c r="AV73">
        <f>AK73/AQ73</f>
        <v>0</v>
      </c>
      <c r="AW73">
        <f>AL73/AQ73</f>
        <v>0</v>
      </c>
      <c r="AX73">
        <f>AW73*100</f>
        <v>0</v>
      </c>
      <c r="AY73">
        <v>-4.3</v>
      </c>
      <c r="AZ73">
        <v>9.8000000000000007</v>
      </c>
      <c r="BA73">
        <v>8.9</v>
      </c>
      <c r="BB73">
        <v>8.5</v>
      </c>
      <c r="BC73">
        <v>20.2</v>
      </c>
      <c r="BD73">
        <v>14.7</v>
      </c>
      <c r="BE73">
        <v>16.600000000000001</v>
      </c>
      <c r="BF73">
        <v>17.3</v>
      </c>
      <c r="BG73">
        <v>52.2</v>
      </c>
      <c r="BH73">
        <v>58.5</v>
      </c>
      <c r="BI73">
        <v>52.6</v>
      </c>
      <c r="BJ73">
        <v>55.9</v>
      </c>
      <c r="BK73" s="45">
        <v>4.2</v>
      </c>
      <c r="BL73" s="45">
        <v>7.2</v>
      </c>
      <c r="BM73">
        <f>BL73-BK73</f>
        <v>3</v>
      </c>
      <c r="BN73">
        <v>8.9</v>
      </c>
      <c r="BO73">
        <v>9.1999999999999993</v>
      </c>
      <c r="BP73">
        <f>BO73-BN73</f>
        <v>0.29999999999999893</v>
      </c>
      <c r="BQ73">
        <v>8.5</v>
      </c>
      <c r="BR73">
        <v>8.5</v>
      </c>
      <c r="BS73">
        <f>BR73-BQ73</f>
        <v>0</v>
      </c>
      <c r="BT73">
        <v>10.8</v>
      </c>
      <c r="BU73">
        <v>18.899999999999999</v>
      </c>
      <c r="BV73">
        <f>BU73-BT73</f>
        <v>8.0999999999999979</v>
      </c>
      <c r="BW73">
        <v>8.5</v>
      </c>
      <c r="BX73">
        <v>18.399999999999999</v>
      </c>
      <c r="BY73">
        <f>BX73-BW73</f>
        <v>9.8999999999999986</v>
      </c>
      <c r="BZ73">
        <v>9.1999999999999993</v>
      </c>
      <c r="CA73">
        <v>18.100000000000001</v>
      </c>
      <c r="CB73">
        <f>CA73-BZ73</f>
        <v>8.9000000000000021</v>
      </c>
      <c r="CC73">
        <v>13</v>
      </c>
      <c r="CD73" t="s">
        <v>249</v>
      </c>
      <c r="CE73" t="s">
        <v>248</v>
      </c>
      <c r="CF73" t="s">
        <v>108</v>
      </c>
      <c r="CG73" t="s">
        <v>108</v>
      </c>
    </row>
    <row r="74" spans="1:85" x14ac:dyDescent="0.2">
      <c r="A74">
        <v>70</v>
      </c>
      <c r="B74" s="42" t="s">
        <v>31</v>
      </c>
      <c r="C74">
        <v>47</v>
      </c>
      <c r="D74" t="s">
        <v>75</v>
      </c>
      <c r="E74" t="s">
        <v>259</v>
      </c>
      <c r="F74">
        <v>6</v>
      </c>
      <c r="G74">
        <v>2</v>
      </c>
      <c r="H74">
        <v>2</v>
      </c>
      <c r="I74">
        <v>3</v>
      </c>
      <c r="J74">
        <v>0</v>
      </c>
      <c r="K74">
        <v>0</v>
      </c>
      <c r="L74">
        <v>43</v>
      </c>
      <c r="M74">
        <v>30</v>
      </c>
      <c r="N74">
        <v>6</v>
      </c>
      <c r="O74">
        <v>9</v>
      </c>
      <c r="P74">
        <v>36</v>
      </c>
      <c r="Q74" t="s">
        <v>261</v>
      </c>
      <c r="R74" t="s">
        <v>140</v>
      </c>
      <c r="S74" t="s">
        <v>141</v>
      </c>
      <c r="T74">
        <v>150</v>
      </c>
      <c r="U74">
        <v>120</v>
      </c>
      <c r="V74" t="s">
        <v>29</v>
      </c>
      <c r="W74">
        <v>18.16</v>
      </c>
      <c r="X74">
        <v>3.94</v>
      </c>
      <c r="Y74">
        <f t="shared" si="0"/>
        <v>11.05</v>
      </c>
      <c r="Z74">
        <v>24.51</v>
      </c>
      <c r="AA74">
        <v>6.04</v>
      </c>
      <c r="AB74">
        <f t="shared" si="1"/>
        <v>15.275</v>
      </c>
      <c r="AC74">
        <v>21.8</v>
      </c>
      <c r="AD74">
        <v>5.57</v>
      </c>
      <c r="AE74">
        <f t="shared" ref="AE74:AE75" si="81">(AC74+AD74)/2</f>
        <v>13.685</v>
      </c>
      <c r="AF74">
        <v>18.7</v>
      </c>
      <c r="AG74">
        <v>5.35</v>
      </c>
      <c r="AH74">
        <f>(AF74+AG74)/2</f>
        <v>12.024999999999999</v>
      </c>
      <c r="AI74">
        <v>10.55</v>
      </c>
      <c r="AJ74">
        <v>0</v>
      </c>
      <c r="AK74">
        <v>0</v>
      </c>
      <c r="AL74">
        <v>0</v>
      </c>
      <c r="AM74">
        <f t="shared" si="4"/>
        <v>100</v>
      </c>
      <c r="AN74">
        <f>(AI74-AL74)/AI74*100</f>
        <v>100</v>
      </c>
      <c r="AO74">
        <f>AM74-AN74</f>
        <v>0</v>
      </c>
      <c r="AP74">
        <f>ABS(AO74)</f>
        <v>0</v>
      </c>
      <c r="AQ74">
        <v>37.659999999999997</v>
      </c>
      <c r="AR74">
        <f t="shared" si="8"/>
        <v>0.28013807753584707</v>
      </c>
      <c r="AS74">
        <f t="shared" si="9"/>
        <v>28.013807753584707</v>
      </c>
      <c r="AT74">
        <f t="shared" si="10"/>
        <v>0</v>
      </c>
      <c r="AU74">
        <f t="shared" si="11"/>
        <v>0</v>
      </c>
      <c r="AW74">
        <f>AL74/AQ74</f>
        <v>0</v>
      </c>
      <c r="AX74">
        <f>AW74*100</f>
        <v>0</v>
      </c>
      <c r="AY74">
        <v>23.37</v>
      </c>
      <c r="AZ74">
        <v>26.36</v>
      </c>
      <c r="BA74">
        <v>25.23</v>
      </c>
      <c r="BB74">
        <v>23.5</v>
      </c>
      <c r="BC74">
        <v>10.14</v>
      </c>
      <c r="BD74">
        <v>9.2100000000000009</v>
      </c>
      <c r="BE74">
        <v>13.13</v>
      </c>
      <c r="BF74">
        <v>14.2</v>
      </c>
      <c r="BG74">
        <v>49.78</v>
      </c>
      <c r="BH74">
        <v>48.6</v>
      </c>
      <c r="BI74">
        <v>52.13</v>
      </c>
      <c r="BJ74">
        <v>58.7</v>
      </c>
      <c r="BK74">
        <v>19.62</v>
      </c>
      <c r="BL74">
        <v>19.03</v>
      </c>
      <c r="BM74">
        <f t="shared" si="15"/>
        <v>-0.58999999999999986</v>
      </c>
      <c r="BN74">
        <v>25.63</v>
      </c>
      <c r="BO74">
        <v>25.59</v>
      </c>
      <c r="BP74">
        <f t="shared" ref="BP74:BP75" si="82">BO74-BN74</f>
        <v>-3.9999999999999147E-2</v>
      </c>
      <c r="BQ74">
        <v>23.5</v>
      </c>
      <c r="BR74">
        <v>23.5</v>
      </c>
      <c r="BS74">
        <f>BR74-BQ74</f>
        <v>0</v>
      </c>
      <c r="BT74">
        <v>8.85</v>
      </c>
      <c r="BU74">
        <v>9.52</v>
      </c>
      <c r="BV74">
        <f t="shared" si="18"/>
        <v>0.66999999999999993</v>
      </c>
      <c r="BW74">
        <v>8.41</v>
      </c>
      <c r="BX74">
        <v>14.91</v>
      </c>
      <c r="BY74">
        <f t="shared" ref="BY74:BY75" si="83">BX74-BW74</f>
        <v>6.5</v>
      </c>
      <c r="BZ74">
        <v>5.4</v>
      </c>
      <c r="CA74">
        <v>17.3</v>
      </c>
      <c r="CB74">
        <f>CA74-BZ74</f>
        <v>11.9</v>
      </c>
      <c r="CC74">
        <v>12</v>
      </c>
      <c r="CD74" t="s">
        <v>108</v>
      </c>
      <c r="CE74" t="s">
        <v>248</v>
      </c>
      <c r="CF74" t="s">
        <v>99</v>
      </c>
      <c r="CG74" t="s">
        <v>99</v>
      </c>
    </row>
    <row r="75" spans="1:85" x14ac:dyDescent="0.2">
      <c r="A75">
        <v>71</v>
      </c>
      <c r="B75" s="42" t="s">
        <v>21</v>
      </c>
      <c r="C75">
        <v>46</v>
      </c>
      <c r="D75" t="s">
        <v>29</v>
      </c>
      <c r="E75" t="s">
        <v>262</v>
      </c>
      <c r="F75">
        <v>4</v>
      </c>
      <c r="G75">
        <v>2</v>
      </c>
      <c r="H75">
        <v>1</v>
      </c>
      <c r="I75">
        <v>6</v>
      </c>
      <c r="J75">
        <v>1</v>
      </c>
      <c r="K75">
        <v>0</v>
      </c>
      <c r="L75">
        <v>46</v>
      </c>
      <c r="M75">
        <v>23.3</v>
      </c>
      <c r="N75">
        <v>5</v>
      </c>
      <c r="O75">
        <v>9</v>
      </c>
      <c r="P75">
        <v>39</v>
      </c>
      <c r="Q75" t="s">
        <v>263</v>
      </c>
      <c r="R75" t="s">
        <v>153</v>
      </c>
      <c r="S75" t="s">
        <v>141</v>
      </c>
      <c r="T75">
        <v>245</v>
      </c>
      <c r="U75">
        <v>200</v>
      </c>
      <c r="V75" t="s">
        <v>29</v>
      </c>
      <c r="W75">
        <v>13.04</v>
      </c>
      <c r="X75">
        <v>7.18</v>
      </c>
      <c r="Y75">
        <f t="shared" si="0"/>
        <v>10.11</v>
      </c>
      <c r="Z75">
        <v>15.12</v>
      </c>
      <c r="AA75">
        <v>14.13</v>
      </c>
      <c r="AB75">
        <f t="shared" si="1"/>
        <v>14.625</v>
      </c>
      <c r="AC75">
        <v>13.97</v>
      </c>
      <c r="AD75">
        <v>12.22</v>
      </c>
      <c r="AE75">
        <f t="shared" si="81"/>
        <v>13.095000000000001</v>
      </c>
      <c r="AF75">
        <v>13.24</v>
      </c>
      <c r="AG75">
        <v>11.15</v>
      </c>
      <c r="AH75">
        <f>(AF75+AG75)/2</f>
        <v>12.195</v>
      </c>
      <c r="AI75">
        <v>8.8800000000000008</v>
      </c>
      <c r="AJ75">
        <v>0</v>
      </c>
      <c r="AK75">
        <v>0</v>
      </c>
      <c r="AL75">
        <v>0</v>
      </c>
      <c r="AM75">
        <f t="shared" si="4"/>
        <v>100</v>
      </c>
      <c r="AN75">
        <f>(AI75-AL75)/AI75*100</f>
        <v>100</v>
      </c>
      <c r="AO75">
        <f>AM75-AN75</f>
        <v>0</v>
      </c>
      <c r="AP75">
        <f>ABS(AO75)</f>
        <v>0</v>
      </c>
      <c r="AQ75">
        <v>40.26</v>
      </c>
      <c r="AR75">
        <f t="shared" si="8"/>
        <v>0.2205663189269747</v>
      </c>
      <c r="AS75">
        <f t="shared" si="9"/>
        <v>22.056631892697471</v>
      </c>
      <c r="AT75">
        <f t="shared" si="10"/>
        <v>0</v>
      </c>
      <c r="AU75">
        <f t="shared" si="11"/>
        <v>0</v>
      </c>
      <c r="AW75">
        <f>AL75/AQ75</f>
        <v>0</v>
      </c>
      <c r="AX75">
        <f>AW75*100</f>
        <v>0</v>
      </c>
      <c r="AY75">
        <v>9.25</v>
      </c>
      <c r="AZ75">
        <v>10.45</v>
      </c>
      <c r="BA75">
        <v>10.35</v>
      </c>
      <c r="BB75">
        <v>9.86</v>
      </c>
      <c r="BC75">
        <v>13.08</v>
      </c>
      <c r="BD75">
        <v>8.43</v>
      </c>
      <c r="BE75">
        <v>16.45</v>
      </c>
      <c r="BF75">
        <v>12.7</v>
      </c>
      <c r="BG75">
        <v>66.39</v>
      </c>
      <c r="BH75">
        <v>45.5</v>
      </c>
      <c r="BI75">
        <v>59.18</v>
      </c>
      <c r="BJ75">
        <v>56.4</v>
      </c>
      <c r="BK75">
        <v>1.81</v>
      </c>
      <c r="BL75">
        <v>9.3800000000000008</v>
      </c>
      <c r="BM75">
        <f t="shared" si="15"/>
        <v>7.57</v>
      </c>
      <c r="BN75">
        <v>2.64</v>
      </c>
      <c r="BO75">
        <v>2.61</v>
      </c>
      <c r="BP75">
        <f t="shared" si="82"/>
        <v>-3.0000000000000249E-2</v>
      </c>
      <c r="BQ75">
        <v>9.86</v>
      </c>
      <c r="BR75">
        <v>9.86</v>
      </c>
      <c r="BS75">
        <f>BR75-BQ75</f>
        <v>0</v>
      </c>
      <c r="BT75">
        <v>2.97</v>
      </c>
      <c r="BU75">
        <v>15.2</v>
      </c>
      <c r="BV75">
        <f t="shared" si="18"/>
        <v>12.229999999999999</v>
      </c>
      <c r="BW75">
        <v>10.62</v>
      </c>
      <c r="BX75">
        <v>12.99</v>
      </c>
      <c r="BY75">
        <f t="shared" si="83"/>
        <v>2.370000000000001</v>
      </c>
      <c r="BZ75">
        <v>6.1</v>
      </c>
      <c r="CA75">
        <v>13.7</v>
      </c>
      <c r="CB75">
        <f>CA75-BZ75</f>
        <v>7.6</v>
      </c>
      <c r="CC75">
        <v>6</v>
      </c>
      <c r="CD75" t="s">
        <v>108</v>
      </c>
      <c r="CE75" t="s">
        <v>248</v>
      </c>
      <c r="CF75" t="s">
        <v>100</v>
      </c>
      <c r="CG75" t="s">
        <v>99</v>
      </c>
    </row>
    <row r="77" spans="1:85" x14ac:dyDescent="0.2">
      <c r="A77" t="s">
        <v>126</v>
      </c>
      <c r="B77">
        <v>71</v>
      </c>
    </row>
    <row r="78" spans="1:85" x14ac:dyDescent="0.2">
      <c r="A78" t="s">
        <v>127</v>
      </c>
      <c r="B78">
        <v>22</v>
      </c>
    </row>
    <row r="79" spans="1:85" x14ac:dyDescent="0.2">
      <c r="A79" t="s">
        <v>128</v>
      </c>
      <c r="B79">
        <v>49</v>
      </c>
    </row>
    <row r="80" spans="1:85" x14ac:dyDescent="0.2">
      <c r="A80" t="s">
        <v>289</v>
      </c>
      <c r="B80">
        <v>1</v>
      </c>
      <c r="C80" t="s">
        <v>290</v>
      </c>
    </row>
    <row r="81" spans="1:4" x14ac:dyDescent="0.2">
      <c r="A81" t="s">
        <v>24</v>
      </c>
      <c r="B81">
        <v>28</v>
      </c>
      <c r="C81" t="s">
        <v>291</v>
      </c>
      <c r="D81" t="s">
        <v>131</v>
      </c>
    </row>
    <row r="82" spans="1:4" x14ac:dyDescent="0.2">
      <c r="A82" t="s">
        <v>33</v>
      </c>
      <c r="B82">
        <v>42</v>
      </c>
      <c r="C82" t="s">
        <v>292</v>
      </c>
      <c r="D82" t="s">
        <v>293</v>
      </c>
    </row>
  </sheetData>
  <mergeCells count="23">
    <mergeCell ref="A1:E1"/>
    <mergeCell ref="F1:N1"/>
    <mergeCell ref="Q1:R1"/>
    <mergeCell ref="W1:CG1"/>
    <mergeCell ref="F2:H2"/>
    <mergeCell ref="I2:K2"/>
    <mergeCell ref="L2:N2"/>
    <mergeCell ref="W2:AH2"/>
    <mergeCell ref="AI2:AL2"/>
    <mergeCell ref="AY2:BB2"/>
    <mergeCell ref="CF2:CG2"/>
    <mergeCell ref="CD2:CE2"/>
    <mergeCell ref="P1:P4"/>
    <mergeCell ref="BK3:BM3"/>
    <mergeCell ref="BT2:CB2"/>
    <mergeCell ref="W3:Y3"/>
    <mergeCell ref="BC2:BF2"/>
    <mergeCell ref="BG2:BJ2"/>
    <mergeCell ref="BK2:BS2"/>
    <mergeCell ref="Z3:AB3"/>
    <mergeCell ref="AC3:AE3"/>
    <mergeCell ref="AF3:AH3"/>
    <mergeCell ref="AQ2:AW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钉勾组</vt:lpstr>
      <vt:lpstr>融合组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gaoyongjian</dc:creator>
  <cp:lastModifiedBy>yongjian gao</cp:lastModifiedBy>
  <dcterms:created xsi:type="dcterms:W3CDTF">2021-10-09T03:28:29Z</dcterms:created>
  <dcterms:modified xsi:type="dcterms:W3CDTF">2024-08-25T02:16:57Z</dcterms:modified>
</cp:coreProperties>
</file>