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T\Desktop\2024.08.18-BG-ESPR II\"/>
    </mc:Choice>
  </mc:AlternateContent>
  <bookViews>
    <workbookView xWindow="0" yWindow="0" windowWidth="23040" windowHeight="8652" activeTab="1"/>
  </bookViews>
  <sheets>
    <sheet name="Blanks" sheetId="2" r:id="rId1"/>
    <sheet name="Data" sheetId="1" r:id="rId2"/>
    <sheet name="Risk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29" i="3" l="1"/>
  <c r="H29" i="3"/>
  <c r="Z27" i="3"/>
  <c r="K27" i="3"/>
  <c r="AO25" i="3"/>
  <c r="AC25" i="3"/>
  <c r="N25" i="3"/>
  <c r="Q23" i="3"/>
  <c r="AI21" i="3"/>
  <c r="W21" i="3"/>
  <c r="H21" i="3"/>
  <c r="AL19" i="3"/>
  <c r="Z19" i="3"/>
  <c r="AO17" i="3"/>
  <c r="N17" i="3"/>
  <c r="AF15" i="3"/>
  <c r="Q15" i="3"/>
  <c r="E15" i="3"/>
  <c r="G8" i="3"/>
  <c r="F8" i="3"/>
  <c r="AI30" i="3" s="1"/>
  <c r="AA19" i="3" l="1"/>
  <c r="AM19" i="3"/>
  <c r="AD25" i="3"/>
  <c r="R15" i="3"/>
  <c r="I21" i="3"/>
  <c r="AP25" i="3"/>
  <c r="O25" i="3"/>
  <c r="AG15" i="3"/>
  <c r="X21" i="3"/>
  <c r="L27" i="3"/>
  <c r="O17" i="3"/>
  <c r="AJ21" i="3"/>
  <c r="AA27" i="3"/>
  <c r="AC17" i="3"/>
  <c r="AD17" i="3" s="1"/>
  <c r="E23" i="3"/>
  <c r="F23" i="3" s="1"/>
  <c r="AL27" i="3"/>
  <c r="AM27" i="3" s="1"/>
  <c r="AJ29" i="3"/>
  <c r="F15" i="3"/>
  <c r="AP17" i="3"/>
  <c r="R23" i="3"/>
  <c r="I29" i="3"/>
  <c r="AJ30" i="3"/>
  <c r="K19" i="3"/>
  <c r="L19" i="3" s="1"/>
  <c r="AF23" i="3"/>
  <c r="AG23" i="3" s="1"/>
  <c r="W29" i="3"/>
  <c r="X29" i="3" s="1"/>
  <c r="N15" i="3"/>
  <c r="O15" i="3" s="1"/>
  <c r="AC15" i="3"/>
  <c r="AD15" i="3" s="1"/>
  <c r="AO15" i="3"/>
  <c r="AP15" i="3" s="1"/>
  <c r="K17" i="3"/>
  <c r="L17" i="3" s="1"/>
  <c r="Z17" i="3"/>
  <c r="AA17" i="3" s="1"/>
  <c r="AL17" i="3"/>
  <c r="AM17" i="3" s="1"/>
  <c r="H19" i="3"/>
  <c r="I19" i="3" s="1"/>
  <c r="W19" i="3"/>
  <c r="X19" i="3" s="1"/>
  <c r="AI19" i="3"/>
  <c r="AJ19" i="3" s="1"/>
  <c r="E21" i="3"/>
  <c r="F21" i="3" s="1"/>
  <c r="Q21" i="3"/>
  <c r="R21" i="3" s="1"/>
  <c r="AF21" i="3"/>
  <c r="AG21" i="3" s="1"/>
  <c r="N23" i="3"/>
  <c r="O23" i="3" s="1"/>
  <c r="AC23" i="3"/>
  <c r="AD23" i="3" s="1"/>
  <c r="AO23" i="3"/>
  <c r="AP23" i="3" s="1"/>
  <c r="K25" i="3"/>
  <c r="L25" i="3" s="1"/>
  <c r="Z25" i="3"/>
  <c r="AA25" i="3" s="1"/>
  <c r="AL25" i="3"/>
  <c r="AM25" i="3" s="1"/>
  <c r="H27" i="3"/>
  <c r="I27" i="3" s="1"/>
  <c r="W27" i="3"/>
  <c r="X27" i="3" s="1"/>
  <c r="AI27" i="3"/>
  <c r="AJ27" i="3" s="1"/>
  <c r="E29" i="3"/>
  <c r="F29" i="3" s="1"/>
  <c r="Q29" i="3"/>
  <c r="R29" i="3" s="1"/>
  <c r="AF29" i="3"/>
  <c r="AG29" i="3" s="1"/>
  <c r="K14" i="3"/>
  <c r="L14" i="3" s="1"/>
  <c r="Z14" i="3"/>
  <c r="AA14" i="3" s="1"/>
  <c r="AL14" i="3"/>
  <c r="AM14" i="3" s="1"/>
  <c r="H16" i="3"/>
  <c r="I16" i="3" s="1"/>
  <c r="W16" i="3"/>
  <c r="X16" i="3" s="1"/>
  <c r="AI16" i="3"/>
  <c r="AJ16" i="3" s="1"/>
  <c r="E18" i="3"/>
  <c r="F18" i="3" s="1"/>
  <c r="Q18" i="3"/>
  <c r="R18" i="3" s="1"/>
  <c r="AF18" i="3"/>
  <c r="AG18" i="3" s="1"/>
  <c r="N20" i="3"/>
  <c r="O20" i="3" s="1"/>
  <c r="AC20" i="3"/>
  <c r="AD20" i="3" s="1"/>
  <c r="AO20" i="3"/>
  <c r="AP20" i="3" s="1"/>
  <c r="K22" i="3"/>
  <c r="L22" i="3" s="1"/>
  <c r="Z22" i="3"/>
  <c r="AA22" i="3" s="1"/>
  <c r="AL22" i="3"/>
  <c r="AM22" i="3" s="1"/>
  <c r="H24" i="3"/>
  <c r="I24" i="3" s="1"/>
  <c r="W24" i="3"/>
  <c r="X24" i="3" s="1"/>
  <c r="AI24" i="3"/>
  <c r="AJ24" i="3" s="1"/>
  <c r="E26" i="3"/>
  <c r="F26" i="3" s="1"/>
  <c r="Q26" i="3"/>
  <c r="R26" i="3" s="1"/>
  <c r="AF26" i="3"/>
  <c r="AG26" i="3" s="1"/>
  <c r="N28" i="3"/>
  <c r="O28" i="3" s="1"/>
  <c r="AC28" i="3"/>
  <c r="AD28" i="3" s="1"/>
  <c r="AO28" i="3"/>
  <c r="AP28" i="3" s="1"/>
  <c r="K30" i="3"/>
  <c r="L30" i="3" s="1"/>
  <c r="Z30" i="3"/>
  <c r="AA30" i="3" s="1"/>
  <c r="AL30" i="3"/>
  <c r="AM30" i="3" s="1"/>
  <c r="N14" i="3"/>
  <c r="O14" i="3" s="1"/>
  <c r="AC14" i="3"/>
  <c r="AD14" i="3" s="1"/>
  <c r="AO14" i="3"/>
  <c r="AP14" i="3" s="1"/>
  <c r="K16" i="3"/>
  <c r="L16" i="3" s="1"/>
  <c r="Z16" i="3"/>
  <c r="AA16" i="3" s="1"/>
  <c r="AL16" i="3"/>
  <c r="AM16" i="3" s="1"/>
  <c r="H18" i="3"/>
  <c r="I18" i="3" s="1"/>
  <c r="W18" i="3"/>
  <c r="X18" i="3" s="1"/>
  <c r="AI18" i="3"/>
  <c r="AJ18" i="3" s="1"/>
  <c r="E20" i="3"/>
  <c r="F20" i="3" s="1"/>
  <c r="Q20" i="3"/>
  <c r="R20" i="3" s="1"/>
  <c r="AF20" i="3"/>
  <c r="AG20" i="3" s="1"/>
  <c r="N22" i="3"/>
  <c r="O22" i="3" s="1"/>
  <c r="AC22" i="3"/>
  <c r="AD22" i="3" s="1"/>
  <c r="AO22" i="3"/>
  <c r="AP22" i="3" s="1"/>
  <c r="K24" i="3"/>
  <c r="L24" i="3" s="1"/>
  <c r="Z24" i="3"/>
  <c r="AA24" i="3" s="1"/>
  <c r="AL24" i="3"/>
  <c r="AM24" i="3" s="1"/>
  <c r="H26" i="3"/>
  <c r="I26" i="3" s="1"/>
  <c r="W26" i="3"/>
  <c r="X26" i="3" s="1"/>
  <c r="AI26" i="3"/>
  <c r="AJ26" i="3" s="1"/>
  <c r="E28" i="3"/>
  <c r="F28" i="3" s="1"/>
  <c r="Q28" i="3"/>
  <c r="R28" i="3" s="1"/>
  <c r="AF28" i="3"/>
  <c r="AG28" i="3" s="1"/>
  <c r="N30" i="3"/>
  <c r="O30" i="3" s="1"/>
  <c r="AC30" i="3"/>
  <c r="AD30" i="3" s="1"/>
  <c r="AO30" i="3"/>
  <c r="AP30" i="3" s="1"/>
  <c r="H15" i="3"/>
  <c r="I15" i="3" s="1"/>
  <c r="W15" i="3"/>
  <c r="X15" i="3" s="1"/>
  <c r="AI15" i="3"/>
  <c r="AJ15" i="3" s="1"/>
  <c r="E17" i="3"/>
  <c r="F17" i="3" s="1"/>
  <c r="Q17" i="3"/>
  <c r="R17" i="3" s="1"/>
  <c r="AF17" i="3"/>
  <c r="AG17" i="3" s="1"/>
  <c r="N19" i="3"/>
  <c r="O19" i="3" s="1"/>
  <c r="AC19" i="3"/>
  <c r="AD19" i="3" s="1"/>
  <c r="AO19" i="3"/>
  <c r="AP19" i="3" s="1"/>
  <c r="K21" i="3"/>
  <c r="L21" i="3" s="1"/>
  <c r="Z21" i="3"/>
  <c r="AA21" i="3" s="1"/>
  <c r="AL21" i="3"/>
  <c r="AM21" i="3" s="1"/>
  <c r="H23" i="3"/>
  <c r="I23" i="3" s="1"/>
  <c r="W23" i="3"/>
  <c r="X23" i="3" s="1"/>
  <c r="AI23" i="3"/>
  <c r="AJ23" i="3" s="1"/>
  <c r="E25" i="3"/>
  <c r="F25" i="3" s="1"/>
  <c r="Q25" i="3"/>
  <c r="R25" i="3" s="1"/>
  <c r="AF25" i="3"/>
  <c r="AG25" i="3" s="1"/>
  <c r="N27" i="3"/>
  <c r="O27" i="3" s="1"/>
  <c r="AC27" i="3"/>
  <c r="AD27" i="3" s="1"/>
  <c r="AO27" i="3"/>
  <c r="AP27" i="3" s="1"/>
  <c r="K29" i="3"/>
  <c r="L29" i="3" s="1"/>
  <c r="Z29" i="3"/>
  <c r="AA29" i="3" s="1"/>
  <c r="AL29" i="3"/>
  <c r="AM29" i="3" s="1"/>
  <c r="E14" i="3"/>
  <c r="F14" i="3" s="1"/>
  <c r="Q14" i="3"/>
  <c r="R14" i="3" s="1"/>
  <c r="AF14" i="3"/>
  <c r="AG14" i="3" s="1"/>
  <c r="N16" i="3"/>
  <c r="O16" i="3" s="1"/>
  <c r="AC16" i="3"/>
  <c r="AD16" i="3" s="1"/>
  <c r="AO16" i="3"/>
  <c r="AP16" i="3" s="1"/>
  <c r="K18" i="3"/>
  <c r="L18" i="3" s="1"/>
  <c r="Z18" i="3"/>
  <c r="AA18" i="3" s="1"/>
  <c r="AL18" i="3"/>
  <c r="AM18" i="3" s="1"/>
  <c r="H20" i="3"/>
  <c r="I20" i="3" s="1"/>
  <c r="W20" i="3"/>
  <c r="X20" i="3" s="1"/>
  <c r="AI20" i="3"/>
  <c r="AJ20" i="3" s="1"/>
  <c r="E22" i="3"/>
  <c r="F22" i="3" s="1"/>
  <c r="Q22" i="3"/>
  <c r="R22" i="3" s="1"/>
  <c r="AF22" i="3"/>
  <c r="AG22" i="3" s="1"/>
  <c r="N24" i="3"/>
  <c r="O24" i="3" s="1"/>
  <c r="AC24" i="3"/>
  <c r="AD24" i="3" s="1"/>
  <c r="AO24" i="3"/>
  <c r="AP24" i="3" s="1"/>
  <c r="K26" i="3"/>
  <c r="L26" i="3" s="1"/>
  <c r="Z26" i="3"/>
  <c r="AA26" i="3" s="1"/>
  <c r="AL26" i="3"/>
  <c r="AM26" i="3" s="1"/>
  <c r="H28" i="3"/>
  <c r="I28" i="3" s="1"/>
  <c r="W28" i="3"/>
  <c r="X28" i="3" s="1"/>
  <c r="AI28" i="3"/>
  <c r="AJ28" i="3" s="1"/>
  <c r="E30" i="3"/>
  <c r="F30" i="3" s="1"/>
  <c r="Q30" i="3"/>
  <c r="R30" i="3" s="1"/>
  <c r="AF30" i="3"/>
  <c r="AG30" i="3" s="1"/>
  <c r="K15" i="3"/>
  <c r="L15" i="3" s="1"/>
  <c r="Z15" i="3"/>
  <c r="AA15" i="3" s="1"/>
  <c r="AL15" i="3"/>
  <c r="AM15" i="3" s="1"/>
  <c r="H17" i="3"/>
  <c r="I17" i="3" s="1"/>
  <c r="W17" i="3"/>
  <c r="X17" i="3" s="1"/>
  <c r="AI17" i="3"/>
  <c r="AJ17" i="3" s="1"/>
  <c r="E19" i="3"/>
  <c r="F19" i="3" s="1"/>
  <c r="Q19" i="3"/>
  <c r="R19" i="3" s="1"/>
  <c r="AF19" i="3"/>
  <c r="AG19" i="3" s="1"/>
  <c r="N21" i="3"/>
  <c r="O21" i="3" s="1"/>
  <c r="AC21" i="3"/>
  <c r="AD21" i="3" s="1"/>
  <c r="AO21" i="3"/>
  <c r="AP21" i="3" s="1"/>
  <c r="K23" i="3"/>
  <c r="L23" i="3" s="1"/>
  <c r="Z23" i="3"/>
  <c r="AA23" i="3" s="1"/>
  <c r="AL23" i="3"/>
  <c r="AM23" i="3" s="1"/>
  <c r="H25" i="3"/>
  <c r="I25" i="3" s="1"/>
  <c r="W25" i="3"/>
  <c r="X25" i="3" s="1"/>
  <c r="AI25" i="3"/>
  <c r="AJ25" i="3" s="1"/>
  <c r="E27" i="3"/>
  <c r="F27" i="3" s="1"/>
  <c r="Q27" i="3"/>
  <c r="R27" i="3" s="1"/>
  <c r="AF27" i="3"/>
  <c r="AG27" i="3" s="1"/>
  <c r="N29" i="3"/>
  <c r="O29" i="3" s="1"/>
  <c r="AC29" i="3"/>
  <c r="AD29" i="3" s="1"/>
  <c r="AO29" i="3"/>
  <c r="AP29" i="3" s="1"/>
  <c r="H14" i="3"/>
  <c r="I14" i="3" s="1"/>
  <c r="W14" i="3"/>
  <c r="X14" i="3" s="1"/>
  <c r="AI14" i="3"/>
  <c r="AJ14" i="3" s="1"/>
  <c r="E16" i="3"/>
  <c r="F16" i="3" s="1"/>
  <c r="Q16" i="3"/>
  <c r="R16" i="3" s="1"/>
  <c r="AF16" i="3"/>
  <c r="AG16" i="3" s="1"/>
  <c r="N18" i="3"/>
  <c r="O18" i="3" s="1"/>
  <c r="AC18" i="3"/>
  <c r="AD18" i="3" s="1"/>
  <c r="AO18" i="3"/>
  <c r="AP18" i="3" s="1"/>
  <c r="K20" i="3"/>
  <c r="L20" i="3" s="1"/>
  <c r="Z20" i="3"/>
  <c r="AA20" i="3" s="1"/>
  <c r="AL20" i="3"/>
  <c r="AM20" i="3" s="1"/>
  <c r="H22" i="3"/>
  <c r="I22" i="3" s="1"/>
  <c r="W22" i="3"/>
  <c r="X22" i="3" s="1"/>
  <c r="AI22" i="3"/>
  <c r="AJ22" i="3" s="1"/>
  <c r="E24" i="3"/>
  <c r="F24" i="3" s="1"/>
  <c r="Q24" i="3"/>
  <c r="R24" i="3" s="1"/>
  <c r="AF24" i="3"/>
  <c r="AG24" i="3" s="1"/>
  <c r="N26" i="3"/>
  <c r="O26" i="3" s="1"/>
  <c r="AC26" i="3"/>
  <c r="AD26" i="3" s="1"/>
  <c r="AO26" i="3"/>
  <c r="AP26" i="3" s="1"/>
  <c r="K28" i="3"/>
  <c r="L28" i="3" s="1"/>
  <c r="Z28" i="3"/>
  <c r="AA28" i="3" s="1"/>
  <c r="AL28" i="3"/>
  <c r="AM28" i="3" s="1"/>
  <c r="H30" i="3"/>
  <c r="I30" i="3" s="1"/>
  <c r="W30" i="3"/>
  <c r="X30" i="3" s="1"/>
  <c r="AS19" i="3" l="1"/>
  <c r="AR19" i="3"/>
  <c r="AS18" i="3"/>
  <c r="AR18" i="3"/>
  <c r="AP32" i="3"/>
  <c r="AR27" i="3"/>
  <c r="AS20" i="3"/>
  <c r="AR20" i="3"/>
  <c r="AJ32" i="3"/>
  <c r="AR24" i="3"/>
  <c r="AS24" i="3"/>
  <c r="O32" i="3"/>
  <c r="AS27" i="3"/>
  <c r="AS22" i="3"/>
  <c r="AR22" i="3"/>
  <c r="AD32" i="3"/>
  <c r="AS17" i="3"/>
  <c r="AR17" i="3"/>
  <c r="X32" i="3"/>
  <c r="AR15" i="3"/>
  <c r="AS15" i="3"/>
  <c r="AM32" i="3"/>
  <c r="I32" i="3"/>
  <c r="AS26" i="3"/>
  <c r="AR26" i="3"/>
  <c r="AS30" i="3"/>
  <c r="AR30" i="3"/>
  <c r="AS14" i="3"/>
  <c r="AR14" i="3"/>
  <c r="AA32" i="3"/>
  <c r="AS29" i="3"/>
  <c r="AR29" i="3"/>
  <c r="AG32" i="3"/>
  <c r="AS21" i="3"/>
  <c r="AR21" i="3"/>
  <c r="L32" i="3"/>
  <c r="AS25" i="3"/>
  <c r="AR25" i="3"/>
  <c r="AS28" i="3"/>
  <c r="AR28" i="3"/>
  <c r="R32" i="3"/>
  <c r="AR16" i="3"/>
  <c r="AS16" i="3"/>
  <c r="AS23" i="3"/>
  <c r="AR23" i="3"/>
  <c r="F32" i="3"/>
  <c r="AR33" i="3" l="1"/>
  <c r="AR32" i="3"/>
</calcChain>
</file>

<file path=xl/sharedStrings.xml><?xml version="1.0" encoding="utf-8"?>
<sst xmlns="http://schemas.openxmlformats.org/spreadsheetml/2006/main" count="367" uniqueCount="104">
  <si>
    <t>Sıra</t>
  </si>
  <si>
    <t>PCDD/F</t>
  </si>
  <si>
    <t>06-U-H-F</t>
  </si>
  <si>
    <t>07-U-H-F</t>
  </si>
  <si>
    <t>08-U-H-F</t>
  </si>
  <si>
    <t>09-U-H-F</t>
  </si>
  <si>
    <t>10-U-H-F</t>
  </si>
  <si>
    <t>11-U-H-F</t>
  </si>
  <si>
    <t>12-U-H-F</t>
  </si>
  <si>
    <t>01-U-H-F</t>
  </si>
  <si>
    <t>02-U-H-F</t>
  </si>
  <si>
    <t>03-U-H-F</t>
  </si>
  <si>
    <t>04-U-H-F</t>
  </si>
  <si>
    <t>05-2-U-H-F</t>
  </si>
  <si>
    <t>(pg)</t>
  </si>
  <si>
    <t>2,3,7,8-TCDF</t>
  </si>
  <si>
    <t>1,2,3,7,8-PeCDF</t>
  </si>
  <si>
    <t>2,3,4,7,8-PeCDF</t>
  </si>
  <si>
    <t>1,2,3,4,7,8-HxCDF</t>
  </si>
  <si>
    <t>1,2,3,6,7,8-HxCDF</t>
  </si>
  <si>
    <t>1,2,3,7,8,9-HxCDF</t>
  </si>
  <si>
    <t>2,3,4,6,7,8-HxCDF</t>
  </si>
  <si>
    <t>1,2,3,4,6,7,8-HpCDF</t>
  </si>
  <si>
    <t>1,2,3,4,7,8,9-HpCDF</t>
  </si>
  <si>
    <t>OCDF</t>
  </si>
  <si>
    <t>2,3,7,8-TCDD</t>
  </si>
  <si>
    <t>1,2,3,7,8-PeCDD</t>
  </si>
  <si>
    <t>1,2,3,4,7,8-HxCDD</t>
  </si>
  <si>
    <t>1,2,3,6,7,8-HxCDD</t>
  </si>
  <si>
    <t>1,2,3,7,8,9-HxCDD</t>
  </si>
  <si>
    <t>1,2,3,4,6,7,8-HpCDD</t>
  </si>
  <si>
    <t>OCDD</t>
  </si>
  <si>
    <t>Toplam PCDD/F (pg)</t>
  </si>
  <si>
    <t>Toplam PCDF (pg)</t>
  </si>
  <si>
    <t>Toplam PCDD (pg)</t>
  </si>
  <si>
    <t>*</t>
  </si>
  <si>
    <t>m3</t>
  </si>
  <si>
    <t>(pg/m3)</t>
  </si>
  <si>
    <t>Toplam PCDD/F (pg/m3)</t>
  </si>
  <si>
    <t>Raw Mass</t>
  </si>
  <si>
    <t>Order</t>
  </si>
  <si>
    <t>Sample No</t>
  </si>
  <si>
    <t>LOD Correction</t>
  </si>
  <si>
    <t>Blank Correction</t>
  </si>
  <si>
    <t>Total PCDD/F (pg)</t>
  </si>
  <si>
    <t>Volume</t>
  </si>
  <si>
    <t>Concentration</t>
  </si>
  <si>
    <r>
      <rPr>
        <b/>
        <sz val="10"/>
        <rFont val="Times New Roman"/>
        <family val="1"/>
      </rPr>
      <t>PCDD/F</t>
    </r>
  </si>
  <si>
    <r>
      <rPr>
        <sz val="10"/>
        <rFont val="Times New Roman"/>
        <family val="1"/>
      </rPr>
      <t>2,3,7,8-TCDF</t>
    </r>
  </si>
  <si>
    <r>
      <rPr>
        <sz val="10"/>
        <rFont val="Times New Roman"/>
        <family val="1"/>
      </rPr>
      <t>1,2,3,7,8-PeCDF</t>
    </r>
  </si>
  <si>
    <r>
      <rPr>
        <sz val="10"/>
        <rFont val="Times New Roman"/>
        <family val="1"/>
      </rPr>
      <t>2,3,4,7,8-PeCDF</t>
    </r>
  </si>
  <si>
    <r>
      <rPr>
        <sz val="10"/>
        <rFont val="Times New Roman"/>
        <family val="1"/>
      </rPr>
      <t>1,2,3,4,7,8-HxCDF</t>
    </r>
  </si>
  <si>
    <r>
      <rPr>
        <sz val="10"/>
        <rFont val="Times New Roman"/>
        <family val="1"/>
      </rPr>
      <t>1,2,3,6,7,8-HxCDF</t>
    </r>
  </si>
  <si>
    <r>
      <rPr>
        <sz val="10"/>
        <rFont val="Times New Roman"/>
        <family val="1"/>
      </rPr>
      <t>1,2,3,7,8,9-HxCDF</t>
    </r>
  </si>
  <si>
    <r>
      <rPr>
        <sz val="10"/>
        <rFont val="Times New Roman"/>
        <family val="1"/>
      </rPr>
      <t>2,3,4,6,7,8-HxCDF</t>
    </r>
  </si>
  <si>
    <r>
      <rPr>
        <sz val="10"/>
        <rFont val="Times New Roman"/>
        <family val="1"/>
      </rPr>
      <t>1,2,3,4,6,7,8-HpCDF</t>
    </r>
  </si>
  <si>
    <r>
      <rPr>
        <sz val="10"/>
        <rFont val="Times New Roman"/>
        <family val="1"/>
      </rPr>
      <t>1,2,3,4,7,8,9-HpCDF</t>
    </r>
  </si>
  <si>
    <r>
      <rPr>
        <sz val="10"/>
        <rFont val="Times New Roman"/>
        <family val="1"/>
      </rPr>
      <t>OCDF</t>
    </r>
  </si>
  <si>
    <r>
      <rPr>
        <sz val="10"/>
        <rFont val="Times New Roman"/>
        <family val="1"/>
      </rPr>
      <t>2,3,7,8-TCDD</t>
    </r>
  </si>
  <si>
    <r>
      <rPr>
        <sz val="10"/>
        <rFont val="Times New Roman"/>
        <family val="1"/>
      </rPr>
      <t>1,2,3,7,8-PeCDD</t>
    </r>
  </si>
  <si>
    <r>
      <rPr>
        <sz val="10"/>
        <rFont val="Times New Roman"/>
        <family val="1"/>
      </rPr>
      <t>1,2,3,4,7,8-HxCDD</t>
    </r>
  </si>
  <si>
    <r>
      <rPr>
        <sz val="10"/>
        <rFont val="Times New Roman"/>
        <family val="1"/>
      </rPr>
      <t>1,2,3,6,7,8-HxCDD</t>
    </r>
  </si>
  <si>
    <r>
      <rPr>
        <sz val="10"/>
        <rFont val="Times New Roman"/>
        <family val="1"/>
      </rPr>
      <t>1,2,3,7,8,9-HxCDD</t>
    </r>
  </si>
  <si>
    <r>
      <rPr>
        <sz val="10"/>
        <rFont val="Times New Roman"/>
        <family val="1"/>
      </rPr>
      <t>1,2,3,4,6,7,8-HpCDD</t>
    </r>
  </si>
  <si>
    <r>
      <rPr>
        <sz val="10"/>
        <rFont val="Times New Roman"/>
        <family val="1"/>
      </rPr>
      <t>OCDD</t>
    </r>
  </si>
  <si>
    <t>Blanks</t>
  </si>
  <si>
    <t>Average</t>
  </si>
  <si>
    <t>LOD</t>
  </si>
  <si>
    <t xml:space="preserve"> </t>
  </si>
  <si>
    <t>Std dev</t>
  </si>
  <si>
    <r>
      <t>&lt; 1 * 10</t>
    </r>
    <r>
      <rPr>
        <vertAlign val="superscript"/>
        <sz val="11"/>
        <color theme="1"/>
        <rFont val="Calibri"/>
        <family val="2"/>
        <charset val="162"/>
        <scheme val="minor"/>
      </rPr>
      <t xml:space="preserve">-6 </t>
    </r>
  </si>
  <si>
    <t>(Li ve ark., 2018)</t>
  </si>
  <si>
    <r>
      <t>1 * 10</t>
    </r>
    <r>
      <rPr>
        <vertAlign val="superscript"/>
        <sz val="11"/>
        <color theme="1"/>
        <rFont val="Calibri"/>
        <family val="2"/>
        <charset val="162"/>
        <scheme val="minor"/>
      </rPr>
      <t>-6</t>
    </r>
    <r>
      <rPr>
        <sz val="11"/>
        <color theme="1"/>
        <rFont val="Calibri"/>
        <family val="2"/>
        <charset val="162"/>
        <scheme val="minor"/>
      </rPr>
      <t xml:space="preserve"> &lt; x &lt; 1*10</t>
    </r>
    <r>
      <rPr>
        <vertAlign val="superscript"/>
        <sz val="11"/>
        <color theme="1"/>
        <rFont val="Calibri"/>
        <family val="2"/>
        <charset val="162"/>
        <scheme val="minor"/>
      </rPr>
      <t>-5</t>
    </r>
  </si>
  <si>
    <r>
      <t>&gt; 1* 10</t>
    </r>
    <r>
      <rPr>
        <vertAlign val="superscript"/>
        <sz val="11"/>
        <color theme="1"/>
        <rFont val="Calibri"/>
        <family val="2"/>
        <charset val="162"/>
        <scheme val="minor"/>
      </rPr>
      <t>-5</t>
    </r>
  </si>
  <si>
    <t>HR(m3/saat)</t>
  </si>
  <si>
    <t>BW(kg)</t>
  </si>
  <si>
    <r>
      <t>CSF(pg TEQ  / kg*gün)</t>
    </r>
    <r>
      <rPr>
        <vertAlign val="superscript"/>
        <sz val="11"/>
        <color theme="1"/>
        <rFont val="Calibri"/>
        <family val="2"/>
        <charset val="162"/>
        <scheme val="minor"/>
      </rPr>
      <t>-1</t>
    </r>
  </si>
  <si>
    <t>KR</t>
  </si>
  <si>
    <t>I TEQ</t>
  </si>
  <si>
    <t>I-TEF</t>
  </si>
  <si>
    <t>06-U</t>
  </si>
  <si>
    <t>07-U</t>
  </si>
  <si>
    <t>08-U</t>
  </si>
  <si>
    <t>09-U</t>
  </si>
  <si>
    <t>10-U</t>
  </si>
  <si>
    <t>11-U</t>
  </si>
  <si>
    <t>12-U</t>
  </si>
  <si>
    <t>01-U</t>
  </si>
  <si>
    <t>02-U</t>
  </si>
  <si>
    <t>03-U</t>
  </si>
  <si>
    <t>04-U</t>
  </si>
  <si>
    <t>05-U</t>
  </si>
  <si>
    <r>
      <t>C(pg TEQ/m</t>
    </r>
    <r>
      <rPr>
        <vertAlign val="superscript"/>
        <sz val="11"/>
        <color theme="1"/>
        <rFont val="Calibri"/>
        <family val="2"/>
        <charset val="162"/>
        <scheme val="minor"/>
      </rPr>
      <t>3</t>
    </r>
    <r>
      <rPr>
        <sz val="11"/>
        <color theme="1"/>
        <rFont val="Calibri Light"/>
        <family val="2"/>
        <charset val="162"/>
        <scheme val="major"/>
      </rPr>
      <t>)</t>
    </r>
  </si>
  <si>
    <t>Risk</t>
  </si>
  <si>
    <t>EF(day/year)</t>
  </si>
  <si>
    <t>ED(year)</t>
  </si>
  <si>
    <t>ET(hr/day)</t>
  </si>
  <si>
    <t>AT(day)</t>
  </si>
  <si>
    <t>No Risk</t>
  </si>
  <si>
    <t>Low Risk</t>
  </si>
  <si>
    <t>High Risk</t>
  </si>
  <si>
    <t>CDI(pg TEQ  / kg-day)</t>
  </si>
  <si>
    <t>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</si>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</sst>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162"/>
      <scheme val="minor"/>
    </font>
    <font>
      <b/>
      <sz val="10"/>
      <name val="Times New Roman"/>
      <family val="1"/>
      <charset val="162"/>
    </font>
    <font>
      <b/>
      <sz val="10"/>
      <name val="Times New Roman"/>
      <family val="1"/>
    </font>
    <font>
      <sz val="10"/>
      <name val="Times New Roman"/>
      <family val="1"/>
      <charset val="162"/>
    </font>
    <font>
      <sz val="10"/>
      <name val="Times New Roman"/>
      <family val="1"/>
    </font>
    <font>
      <b/>
      <sz val="11"/>
      <color theme="1"/>
      <name val="Calibri"/>
      <family val="2"/>
      <charset val="162"/>
      <scheme val="minor"/>
    </font>
    <font>
      <vertAlign val="superscript"/>
      <sz val="11"/>
      <color theme="1"/>
      <name val="Calibri"/>
      <family val="2"/>
      <charset val="162"/>
      <scheme val="minor"/>
    </font>
    <font>
      <sz val="11"/>
      <color theme="1"/>
      <name val="Calibri Light"/>
      <family val="2"/>
      <charset val="16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F1F1F1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3" borderId="0" xfId="0" applyFont="1" applyFill="1" applyAlignment="1">
      <alignment horizontal="right" vertical="top" wrapText="1"/>
    </xf>
    <xf numFmtId="164" fontId="0" fillId="0" borderId="0" xfId="0" applyNumberFormat="1"/>
    <xf numFmtId="0" fontId="0" fillId="4" borderId="0" xfId="0" applyFill="1"/>
    <xf numFmtId="0" fontId="0" fillId="0" borderId="0" xfId="0" applyAlignment="1">
      <alignment horizontal="center"/>
    </xf>
    <xf numFmtId="0" fontId="5" fillId="0" borderId="0" xfId="0" applyFont="1"/>
    <xf numFmtId="11" fontId="5" fillId="0" borderId="0" xfId="0" applyNumberFormat="1" applyFont="1"/>
    <xf numFmtId="11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25"/>
  <sheetViews>
    <sheetView topLeftCell="A4" workbookViewId="0">
      <selection activeCell="G25" sqref="G25"/>
    </sheetView>
  </sheetViews>
  <sheetFormatPr defaultRowHeight="14.4" x14ac:dyDescent="0.3"/>
  <cols>
    <col min="2" max="2" width="30.33203125" customWidth="1"/>
  </cols>
  <sheetData>
    <row r="6" spans="1:7" x14ac:dyDescent="0.3">
      <c r="A6" t="s">
        <v>65</v>
      </c>
      <c r="G6" t="s">
        <v>68</v>
      </c>
    </row>
    <row r="7" spans="1:7" x14ac:dyDescent="0.3">
      <c r="A7" t="s">
        <v>40</v>
      </c>
      <c r="B7" s="8" t="s">
        <v>47</v>
      </c>
      <c r="D7" t="s">
        <v>66</v>
      </c>
      <c r="E7" t="s">
        <v>69</v>
      </c>
      <c r="G7" t="s">
        <v>67</v>
      </c>
    </row>
    <row r="8" spans="1:7" x14ac:dyDescent="0.3">
      <c r="B8" s="8"/>
      <c r="D8" t="s">
        <v>14</v>
      </c>
      <c r="G8" t="s">
        <v>14</v>
      </c>
    </row>
    <row r="9" spans="1:7" x14ac:dyDescent="0.3">
      <c r="A9">
        <v>1</v>
      </c>
      <c r="B9" s="1" t="s">
        <v>48</v>
      </c>
      <c r="D9" s="2">
        <v>0.38319999999999999</v>
      </c>
      <c r="E9" s="2">
        <v>0.16367864857702127</v>
      </c>
      <c r="G9" s="2">
        <v>0.43711797286553189</v>
      </c>
    </row>
    <row r="10" spans="1:7" x14ac:dyDescent="0.3">
      <c r="A10">
        <v>2</v>
      </c>
      <c r="B10" s="1" t="s">
        <v>49</v>
      </c>
      <c r="D10" s="2">
        <v>0.40100000000000002</v>
      </c>
      <c r="E10" s="2">
        <v>0.28142849891224581</v>
      </c>
      <c r="G10" s="2">
        <v>0.62264274836836875</v>
      </c>
    </row>
    <row r="11" spans="1:7" x14ac:dyDescent="0.3">
      <c r="A11">
        <v>3</v>
      </c>
      <c r="B11" s="1" t="s">
        <v>50</v>
      </c>
      <c r="D11" s="2">
        <v>0.89699999999999991</v>
      </c>
      <c r="E11" s="2">
        <v>0.20471199280940997</v>
      </c>
      <c r="G11" s="2">
        <v>0.75556798921411494</v>
      </c>
    </row>
    <row r="12" spans="1:7" x14ac:dyDescent="0.3">
      <c r="A12">
        <v>4</v>
      </c>
      <c r="B12" s="1" t="s">
        <v>51</v>
      </c>
      <c r="D12" s="2">
        <v>0.73520000000000008</v>
      </c>
      <c r="E12" s="2">
        <v>0.22594955189156696</v>
      </c>
      <c r="G12" s="2">
        <v>0.70652432783735053</v>
      </c>
    </row>
    <row r="13" spans="1:7" x14ac:dyDescent="0.3">
      <c r="A13">
        <v>5</v>
      </c>
      <c r="B13" s="1" t="s">
        <v>52</v>
      </c>
      <c r="D13" s="2">
        <v>0.52500000000000002</v>
      </c>
      <c r="E13" s="2">
        <v>0.27595561237271471</v>
      </c>
      <c r="G13" s="2">
        <v>0.67643341855907213</v>
      </c>
    </row>
    <row r="14" spans="1:7" x14ac:dyDescent="0.3">
      <c r="A14">
        <v>6</v>
      </c>
      <c r="B14" s="1" t="s">
        <v>53</v>
      </c>
      <c r="D14" s="2">
        <v>1.1120000000000001</v>
      </c>
      <c r="E14" s="2">
        <v>0.42060373274615592</v>
      </c>
      <c r="G14" s="2">
        <v>1.1869055991192339</v>
      </c>
    </row>
    <row r="15" spans="1:7" x14ac:dyDescent="0.3">
      <c r="A15">
        <v>7</v>
      </c>
      <c r="B15" s="1" t="s">
        <v>54</v>
      </c>
      <c r="D15" s="2">
        <v>1.375</v>
      </c>
      <c r="E15" s="2">
        <v>0.25</v>
      </c>
      <c r="G15" s="2">
        <v>1.0625</v>
      </c>
    </row>
    <row r="16" spans="1:7" x14ac:dyDescent="0.3">
      <c r="A16">
        <v>8</v>
      </c>
      <c r="B16" s="1" t="s">
        <v>55</v>
      </c>
      <c r="D16" s="2">
        <v>0.70700000000000007</v>
      </c>
      <c r="E16" s="2">
        <v>0.28264553773233342</v>
      </c>
      <c r="G16" s="2">
        <v>0.77746830659850019</v>
      </c>
    </row>
    <row r="17" spans="1:7" x14ac:dyDescent="0.3">
      <c r="A17">
        <v>9</v>
      </c>
      <c r="B17" s="1" t="s">
        <v>56</v>
      </c>
      <c r="D17">
        <v>0</v>
      </c>
      <c r="E17" t="s">
        <v>35</v>
      </c>
      <c r="G17" s="2">
        <v>0</v>
      </c>
    </row>
    <row r="18" spans="1:7" x14ac:dyDescent="0.3">
      <c r="A18">
        <v>10</v>
      </c>
      <c r="B18" s="1" t="s">
        <v>57</v>
      </c>
      <c r="D18">
        <v>0</v>
      </c>
      <c r="E18" t="s">
        <v>35</v>
      </c>
      <c r="G18" s="2">
        <v>0</v>
      </c>
    </row>
    <row r="19" spans="1:7" x14ac:dyDescent="0.3">
      <c r="A19">
        <v>11</v>
      </c>
      <c r="B19" s="1" t="s">
        <v>58</v>
      </c>
      <c r="D19" s="2">
        <v>0.16133999999999998</v>
      </c>
      <c r="E19" s="2">
        <v>7.430355307789803E-2</v>
      </c>
      <c r="G19" s="2">
        <v>0.19212532961684703</v>
      </c>
    </row>
    <row r="20" spans="1:7" x14ac:dyDescent="0.3">
      <c r="A20">
        <v>12</v>
      </c>
      <c r="B20" s="1" t="s">
        <v>59</v>
      </c>
      <c r="D20" s="2">
        <v>0.29299999999999998</v>
      </c>
      <c r="E20" s="2">
        <v>2.8284271247461927E-3</v>
      </c>
      <c r="G20" s="2">
        <v>0.15074264068711929</v>
      </c>
    </row>
    <row r="21" spans="1:7" x14ac:dyDescent="0.3">
      <c r="A21">
        <v>13</v>
      </c>
      <c r="B21" s="1" t="s">
        <v>60</v>
      </c>
      <c r="D21" s="2">
        <v>0.56640000000000001</v>
      </c>
      <c r="E21" s="2">
        <v>0.11394428463069146</v>
      </c>
      <c r="G21" s="2">
        <v>0.45411642694603721</v>
      </c>
    </row>
    <row r="22" spans="1:7" x14ac:dyDescent="0.3">
      <c r="A22">
        <v>14</v>
      </c>
      <c r="B22" s="1" t="s">
        <v>61</v>
      </c>
      <c r="D22" s="2">
        <v>0.81820000000000004</v>
      </c>
      <c r="E22" s="2">
        <v>0.33872289559461433</v>
      </c>
      <c r="G22" s="2">
        <v>0.91718434339192156</v>
      </c>
    </row>
    <row r="23" spans="1:7" x14ac:dyDescent="0.3">
      <c r="A23">
        <v>15</v>
      </c>
      <c r="B23" s="1" t="s">
        <v>62</v>
      </c>
      <c r="D23" s="2">
        <v>0.58900000000000008</v>
      </c>
      <c r="E23" s="2">
        <v>0.21353336975751572</v>
      </c>
      <c r="G23" s="2">
        <v>0.61480005463627363</v>
      </c>
    </row>
    <row r="24" spans="1:7" x14ac:dyDescent="0.3">
      <c r="A24">
        <v>16</v>
      </c>
      <c r="B24" s="1" t="s">
        <v>63</v>
      </c>
      <c r="D24" s="2">
        <v>0.55779999999999996</v>
      </c>
      <c r="E24" s="2">
        <v>0.13347921186462006</v>
      </c>
      <c r="G24" s="2">
        <v>0.47911881779693005</v>
      </c>
    </row>
    <row r="25" spans="1:7" x14ac:dyDescent="0.3">
      <c r="A25">
        <v>17</v>
      </c>
      <c r="B25" s="1" t="s">
        <v>64</v>
      </c>
      <c r="D25">
        <v>0</v>
      </c>
      <c r="E25">
        <v>0</v>
      </c>
      <c r="G25" s="2">
        <v>0</v>
      </c>
    </row>
  </sheetData>
  <mergeCells count="1">
    <mergeCell ref="B7:B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P107"/>
  <sheetViews>
    <sheetView tabSelected="1" topLeftCell="A72" workbookViewId="0">
      <selection activeCell="D92" sqref="D92"/>
    </sheetView>
  </sheetViews>
  <sheetFormatPr defaultRowHeight="14.4" x14ac:dyDescent="0.3"/>
  <cols>
    <col min="3" max="3" width="10.5546875" bestFit="1" customWidth="1"/>
  </cols>
  <sheetData>
    <row r="5" spans="1:16" x14ac:dyDescent="0.3">
      <c r="C5" t="s">
        <v>41</v>
      </c>
      <c r="D5">
        <v>1</v>
      </c>
      <c r="E5">
        <v>2</v>
      </c>
      <c r="F5">
        <v>3</v>
      </c>
      <c r="G5">
        <v>4</v>
      </c>
      <c r="H5">
        <v>5</v>
      </c>
      <c r="I5">
        <v>6</v>
      </c>
      <c r="J5">
        <v>7</v>
      </c>
      <c r="K5">
        <v>8</v>
      </c>
      <c r="L5">
        <v>9</v>
      </c>
      <c r="M5">
        <v>10</v>
      </c>
      <c r="N5">
        <v>11</v>
      </c>
      <c r="O5">
        <v>12</v>
      </c>
      <c r="P5">
        <v>13</v>
      </c>
    </row>
    <row r="6" spans="1:16" x14ac:dyDescent="0.3">
      <c r="A6" t="s">
        <v>39</v>
      </c>
    </row>
    <row r="7" spans="1:16" x14ac:dyDescent="0.3">
      <c r="A7" t="s">
        <v>40</v>
      </c>
      <c r="B7" t="s">
        <v>1</v>
      </c>
      <c r="D7" t="s">
        <v>2</v>
      </c>
      <c r="E7" t="s">
        <v>3</v>
      </c>
      <c r="F7" t="s">
        <v>4</v>
      </c>
      <c r="G7" t="s">
        <v>5</v>
      </c>
      <c r="H7" t="s">
        <v>6</v>
      </c>
      <c r="I7" t="s">
        <v>7</v>
      </c>
      <c r="J7" t="s">
        <v>8</v>
      </c>
      <c r="K7" t="s">
        <v>9</v>
      </c>
      <c r="L7" t="s">
        <v>10</v>
      </c>
      <c r="M7" t="s">
        <v>11</v>
      </c>
      <c r="N7" t="s">
        <v>12</v>
      </c>
      <c r="O7" t="s">
        <v>13</v>
      </c>
      <c r="P7" t="s">
        <v>2</v>
      </c>
    </row>
    <row r="8" spans="1:16" x14ac:dyDescent="0.3">
      <c r="D8" t="s">
        <v>14</v>
      </c>
      <c r="E8" t="s">
        <v>14</v>
      </c>
      <c r="F8" t="s">
        <v>14</v>
      </c>
      <c r="G8" t="s">
        <v>14</v>
      </c>
      <c r="H8" t="s">
        <v>14</v>
      </c>
      <c r="I8" t="s">
        <v>14</v>
      </c>
      <c r="J8" t="s">
        <v>14</v>
      </c>
      <c r="K8" t="s">
        <v>14</v>
      </c>
      <c r="L8" t="s">
        <v>14</v>
      </c>
      <c r="M8" t="s">
        <v>14</v>
      </c>
      <c r="N8" t="s">
        <v>14</v>
      </c>
      <c r="O8" t="s">
        <v>14</v>
      </c>
      <c r="P8" t="s">
        <v>14</v>
      </c>
    </row>
    <row r="9" spans="1:16" x14ac:dyDescent="0.3">
      <c r="A9">
        <v>1</v>
      </c>
      <c r="B9" t="s">
        <v>15</v>
      </c>
      <c r="D9">
        <v>1.2</v>
      </c>
      <c r="E9">
        <v>0.79999999999999993</v>
      </c>
      <c r="F9">
        <v>0.93</v>
      </c>
      <c r="G9">
        <v>1.29</v>
      </c>
      <c r="H9">
        <v>2.5100000000000002</v>
      </c>
      <c r="J9">
        <v>2.2600000000000002</v>
      </c>
      <c r="K9">
        <v>3.62</v>
      </c>
      <c r="L9">
        <v>2.7</v>
      </c>
      <c r="M9">
        <v>1.968</v>
      </c>
      <c r="N9">
        <v>1.17</v>
      </c>
      <c r="O9">
        <v>1.8333333333333333</v>
      </c>
      <c r="P9">
        <v>3.05</v>
      </c>
    </row>
    <row r="10" spans="1:16" x14ac:dyDescent="0.3">
      <c r="A10">
        <v>2</v>
      </c>
      <c r="B10" t="s">
        <v>16</v>
      </c>
      <c r="D10">
        <v>5.4</v>
      </c>
      <c r="E10">
        <v>2.4</v>
      </c>
      <c r="F10">
        <v>3.3</v>
      </c>
      <c r="G10">
        <v>3.02</v>
      </c>
      <c r="H10">
        <v>5.7</v>
      </c>
      <c r="J10">
        <v>7.42</v>
      </c>
      <c r="K10">
        <v>5.14</v>
      </c>
      <c r="L10">
        <v>4.7300000000000004</v>
      </c>
      <c r="M10">
        <v>5.17</v>
      </c>
      <c r="N10">
        <v>2.75</v>
      </c>
      <c r="O10">
        <v>4.07</v>
      </c>
      <c r="P10">
        <v>2.38</v>
      </c>
    </row>
    <row r="11" spans="1:16" x14ac:dyDescent="0.3">
      <c r="A11">
        <v>3</v>
      </c>
      <c r="B11" t="s">
        <v>17</v>
      </c>
      <c r="D11">
        <v>3.35</v>
      </c>
      <c r="E11">
        <v>3.62</v>
      </c>
      <c r="F11">
        <v>4.8</v>
      </c>
      <c r="G11">
        <v>6.12</v>
      </c>
      <c r="H11">
        <v>6.8000000000000007</v>
      </c>
      <c r="J11">
        <v>9.9499999999999993</v>
      </c>
      <c r="K11">
        <v>6.88</v>
      </c>
      <c r="L11">
        <v>5.6000000000000005</v>
      </c>
      <c r="M11">
        <v>7.1000000000000005</v>
      </c>
      <c r="N11">
        <v>4.6000000000000005</v>
      </c>
      <c r="O11">
        <v>4.75</v>
      </c>
      <c r="P11">
        <v>6.84</v>
      </c>
    </row>
    <row r="12" spans="1:16" x14ac:dyDescent="0.3">
      <c r="A12">
        <v>4</v>
      </c>
      <c r="B12" t="s">
        <v>18</v>
      </c>
      <c r="D12">
        <v>2</v>
      </c>
      <c r="E12">
        <v>3.6</v>
      </c>
      <c r="F12">
        <v>3</v>
      </c>
      <c r="G12">
        <v>8.7899999999999991</v>
      </c>
      <c r="H12">
        <v>10.02</v>
      </c>
      <c r="J12">
        <v>13.8</v>
      </c>
      <c r="K12">
        <v>13.65</v>
      </c>
      <c r="L12">
        <v>15.2</v>
      </c>
      <c r="M12">
        <v>17</v>
      </c>
      <c r="N12">
        <v>15.4</v>
      </c>
      <c r="O12">
        <v>8.2200000000000006</v>
      </c>
      <c r="P12">
        <v>3.31</v>
      </c>
    </row>
    <row r="13" spans="1:16" x14ac:dyDescent="0.3">
      <c r="A13">
        <v>5</v>
      </c>
      <c r="B13" t="s">
        <v>19</v>
      </c>
      <c r="D13">
        <v>1.5</v>
      </c>
      <c r="E13">
        <v>2.1</v>
      </c>
      <c r="F13">
        <v>3.9</v>
      </c>
      <c r="G13">
        <v>4.53</v>
      </c>
      <c r="H13">
        <v>8.2333333333333325</v>
      </c>
      <c r="J13">
        <v>6.6</v>
      </c>
      <c r="K13">
        <v>11.4</v>
      </c>
      <c r="L13">
        <v>10.3</v>
      </c>
      <c r="M13">
        <v>20.399999999999999</v>
      </c>
      <c r="N13">
        <v>12.1</v>
      </c>
      <c r="O13">
        <v>10.83</v>
      </c>
      <c r="P13">
        <v>7.1999999999999993</v>
      </c>
    </row>
    <row r="14" spans="1:16" x14ac:dyDescent="0.3">
      <c r="A14">
        <v>6</v>
      </c>
      <c r="B14" t="s">
        <v>20</v>
      </c>
      <c r="D14">
        <v>6</v>
      </c>
      <c r="E14">
        <v>8.3999999999999986</v>
      </c>
      <c r="F14">
        <v>10</v>
      </c>
      <c r="G14">
        <v>7.98</v>
      </c>
      <c r="H14">
        <v>12.266666666666666</v>
      </c>
      <c r="J14">
        <v>8.6199999999999992</v>
      </c>
      <c r="K14">
        <v>17.3</v>
      </c>
      <c r="L14">
        <v>17.8</v>
      </c>
      <c r="M14">
        <v>24.8</v>
      </c>
      <c r="N14">
        <v>14.6</v>
      </c>
      <c r="O14">
        <v>12.52</v>
      </c>
      <c r="P14">
        <v>11.200000000000001</v>
      </c>
    </row>
    <row r="15" spans="1:16" x14ac:dyDescent="0.3">
      <c r="A15">
        <v>7</v>
      </c>
      <c r="B15" t="s">
        <v>21</v>
      </c>
      <c r="D15">
        <v>5.0939999999999994</v>
      </c>
      <c r="E15">
        <v>11.459999999999999</v>
      </c>
      <c r="F15">
        <v>6.9599999999999991</v>
      </c>
      <c r="G15">
        <v>3.9000000000000004</v>
      </c>
      <c r="H15">
        <v>6.3000000000000007</v>
      </c>
      <c r="J15">
        <v>6.3000000000000007</v>
      </c>
      <c r="K15">
        <v>8.5</v>
      </c>
      <c r="L15">
        <v>9.2799999999999994</v>
      </c>
      <c r="M15">
        <v>8.44</v>
      </c>
      <c r="N15">
        <v>5.2</v>
      </c>
      <c r="O15">
        <v>6.26</v>
      </c>
      <c r="P15">
        <v>15.5</v>
      </c>
    </row>
    <row r="16" spans="1:16" x14ac:dyDescent="0.3">
      <c r="A16">
        <v>8</v>
      </c>
      <c r="B16" t="s">
        <v>22</v>
      </c>
      <c r="D16">
        <v>17</v>
      </c>
      <c r="E16">
        <v>17.5</v>
      </c>
      <c r="F16">
        <v>19</v>
      </c>
      <c r="G16">
        <v>10.5</v>
      </c>
      <c r="H16">
        <v>28.7</v>
      </c>
      <c r="J16">
        <v>38.450000000000003</v>
      </c>
      <c r="K16">
        <v>22</v>
      </c>
      <c r="L16">
        <v>44.55</v>
      </c>
      <c r="M16">
        <v>41.4</v>
      </c>
      <c r="N16">
        <v>20.399999999999999</v>
      </c>
      <c r="O16">
        <v>17.399999999999999</v>
      </c>
      <c r="P16">
        <v>33.650000000000006</v>
      </c>
    </row>
    <row r="17" spans="1:16" x14ac:dyDescent="0.3">
      <c r="A17">
        <v>9</v>
      </c>
      <c r="B17" t="s">
        <v>23</v>
      </c>
      <c r="D17">
        <v>6.3000000000000007</v>
      </c>
      <c r="E17">
        <v>3.99</v>
      </c>
      <c r="F17">
        <v>3.8</v>
      </c>
      <c r="G17">
        <v>7.5</v>
      </c>
      <c r="H17">
        <v>19.100000000000001</v>
      </c>
      <c r="J17">
        <v>11</v>
      </c>
      <c r="K17">
        <v>11.3</v>
      </c>
      <c r="L17">
        <v>11.399999999999999</v>
      </c>
      <c r="M17">
        <v>7.84</v>
      </c>
      <c r="N17">
        <v>5.32</v>
      </c>
      <c r="O17">
        <v>4.5333333333333332</v>
      </c>
      <c r="P17">
        <v>11.76</v>
      </c>
    </row>
    <row r="18" spans="1:16" x14ac:dyDescent="0.3">
      <c r="A18">
        <v>10</v>
      </c>
      <c r="B18" t="s">
        <v>24</v>
      </c>
      <c r="D18">
        <v>13.200000000000001</v>
      </c>
      <c r="E18">
        <v>26.4</v>
      </c>
      <c r="F18">
        <v>23</v>
      </c>
      <c r="G18">
        <v>17.3</v>
      </c>
      <c r="H18">
        <v>10</v>
      </c>
      <c r="J18">
        <v>30</v>
      </c>
      <c r="K18">
        <v>61.199999999999996</v>
      </c>
      <c r="L18">
        <v>48</v>
      </c>
      <c r="M18">
        <v>28.9</v>
      </c>
      <c r="N18">
        <v>23.6</v>
      </c>
      <c r="O18">
        <v>20</v>
      </c>
      <c r="P18">
        <v>26.75</v>
      </c>
    </row>
    <row r="19" spans="1:16" x14ac:dyDescent="0.3">
      <c r="A19">
        <v>11</v>
      </c>
      <c r="B19" t="s">
        <v>25</v>
      </c>
      <c r="D19">
        <v>0.3</v>
      </c>
      <c r="E19">
        <v>0.3</v>
      </c>
      <c r="F19">
        <v>0.4</v>
      </c>
      <c r="G19">
        <v>0.66300000000000003</v>
      </c>
      <c r="H19">
        <v>1.66</v>
      </c>
      <c r="J19">
        <v>1.31</v>
      </c>
      <c r="K19">
        <v>2.5499999999999998</v>
      </c>
      <c r="L19">
        <v>1.26</v>
      </c>
      <c r="M19">
        <v>2.73</v>
      </c>
      <c r="N19">
        <v>2.8</v>
      </c>
      <c r="O19">
        <v>2.6070000000000002</v>
      </c>
      <c r="P19">
        <v>2.82</v>
      </c>
    </row>
    <row r="20" spans="1:16" x14ac:dyDescent="0.3">
      <c r="A20">
        <v>12</v>
      </c>
      <c r="B20" t="s">
        <v>26</v>
      </c>
      <c r="D20">
        <v>0.9</v>
      </c>
      <c r="E20">
        <v>0.7</v>
      </c>
      <c r="F20">
        <v>1.5</v>
      </c>
      <c r="G20">
        <v>3</v>
      </c>
      <c r="H20">
        <v>3.1300000000000003</v>
      </c>
      <c r="J20">
        <v>4.833333333333333</v>
      </c>
      <c r="K20">
        <v>2.4300000000000002</v>
      </c>
      <c r="L20">
        <v>4.4333333333333336</v>
      </c>
      <c r="M20">
        <v>4.5</v>
      </c>
      <c r="N20">
        <v>3.6</v>
      </c>
      <c r="O20">
        <v>2.2560000000000002</v>
      </c>
      <c r="P20">
        <v>1.8399999999999999</v>
      </c>
    </row>
    <row r="21" spans="1:16" x14ac:dyDescent="0.3">
      <c r="A21">
        <v>13</v>
      </c>
      <c r="B21" t="s">
        <v>27</v>
      </c>
      <c r="D21">
        <v>3.3000000000000003</v>
      </c>
      <c r="E21">
        <v>3.3000000000000003</v>
      </c>
      <c r="F21">
        <v>2.5</v>
      </c>
      <c r="G21">
        <v>1.24</v>
      </c>
      <c r="H21">
        <v>6.5</v>
      </c>
      <c r="J21">
        <v>15.2</v>
      </c>
      <c r="K21">
        <v>3.17</v>
      </c>
      <c r="L21">
        <v>5</v>
      </c>
      <c r="M21">
        <v>13.1</v>
      </c>
      <c r="N21">
        <v>10.199999999999999</v>
      </c>
      <c r="O21">
        <v>4.8049999999999997</v>
      </c>
      <c r="P21">
        <v>2.0499999999999998</v>
      </c>
    </row>
    <row r="22" spans="1:16" x14ac:dyDescent="0.3">
      <c r="A22">
        <v>14</v>
      </c>
      <c r="B22" t="s">
        <v>28</v>
      </c>
      <c r="D22">
        <v>3.9000000000000004</v>
      </c>
      <c r="E22">
        <v>4.1999999999999993</v>
      </c>
      <c r="F22">
        <v>3</v>
      </c>
      <c r="G22">
        <v>7.3500000000000005</v>
      </c>
      <c r="H22">
        <v>5.5666666666666664</v>
      </c>
      <c r="J22">
        <v>9.6666666666666661</v>
      </c>
      <c r="K22">
        <v>5.22</v>
      </c>
      <c r="L22">
        <v>9</v>
      </c>
      <c r="M22">
        <v>11.9</v>
      </c>
      <c r="N22">
        <v>11.5</v>
      </c>
      <c r="O22">
        <v>9.15</v>
      </c>
      <c r="P22">
        <v>7.76</v>
      </c>
    </row>
    <row r="23" spans="1:16" x14ac:dyDescent="0.3">
      <c r="A23">
        <v>15</v>
      </c>
      <c r="B23" t="s">
        <v>29</v>
      </c>
      <c r="D23">
        <v>1.6</v>
      </c>
      <c r="E23">
        <v>5.4</v>
      </c>
      <c r="F23">
        <v>2.48</v>
      </c>
      <c r="G23">
        <v>1.73</v>
      </c>
      <c r="H23">
        <v>11.15</v>
      </c>
      <c r="J23">
        <v>12.033333333333333</v>
      </c>
      <c r="K23">
        <v>7.08</v>
      </c>
      <c r="L23">
        <v>12.4</v>
      </c>
      <c r="M23">
        <v>12.4</v>
      </c>
      <c r="N23">
        <v>12.6</v>
      </c>
      <c r="O23">
        <v>9.4499999999999993</v>
      </c>
      <c r="P23">
        <v>6.25</v>
      </c>
    </row>
    <row r="24" spans="1:16" x14ac:dyDescent="0.3">
      <c r="A24">
        <v>16</v>
      </c>
      <c r="B24" t="s">
        <v>30</v>
      </c>
      <c r="D24">
        <v>7</v>
      </c>
      <c r="E24">
        <v>28</v>
      </c>
      <c r="F24">
        <v>14</v>
      </c>
      <c r="G24">
        <v>28.02</v>
      </c>
      <c r="H24">
        <v>30.8</v>
      </c>
      <c r="J24">
        <v>33.5</v>
      </c>
      <c r="K24">
        <v>50.400000000000006</v>
      </c>
      <c r="L24">
        <v>41.2</v>
      </c>
      <c r="M24">
        <v>21.5</v>
      </c>
      <c r="N24">
        <v>21.5</v>
      </c>
      <c r="O24">
        <v>24</v>
      </c>
      <c r="P24">
        <v>27.9</v>
      </c>
    </row>
    <row r="25" spans="1:16" x14ac:dyDescent="0.3">
      <c r="A25">
        <v>17</v>
      </c>
      <c r="B25" t="s">
        <v>31</v>
      </c>
      <c r="D25">
        <v>24</v>
      </c>
      <c r="E25">
        <v>32.4</v>
      </c>
      <c r="F25">
        <v>30</v>
      </c>
      <c r="G25">
        <v>36.67</v>
      </c>
      <c r="H25">
        <v>36</v>
      </c>
      <c r="J25">
        <v>57.67</v>
      </c>
      <c r="K25">
        <v>78.8</v>
      </c>
      <c r="L25">
        <v>65.699999999999989</v>
      </c>
      <c r="M25">
        <v>34.200000000000003</v>
      </c>
      <c r="N25">
        <v>42.9</v>
      </c>
      <c r="O25">
        <v>40.200000000000003</v>
      </c>
      <c r="P25">
        <v>53.5</v>
      </c>
    </row>
    <row r="27" spans="1:16" x14ac:dyDescent="0.3">
      <c r="B27" t="s">
        <v>32</v>
      </c>
      <c r="D27">
        <v>102.04400000000001</v>
      </c>
      <c r="E27">
        <v>154.57</v>
      </c>
      <c r="F27">
        <v>132.57</v>
      </c>
      <c r="G27">
        <v>149.60300000000001</v>
      </c>
      <c r="H27">
        <v>204.43666666666667</v>
      </c>
      <c r="J27">
        <v>268.61333333333334</v>
      </c>
      <c r="K27">
        <v>310.64</v>
      </c>
      <c r="L27">
        <v>308.55333333333334</v>
      </c>
      <c r="M27">
        <v>263.34800000000001</v>
      </c>
      <c r="N27">
        <v>210.23999999999998</v>
      </c>
      <c r="O27">
        <v>182.88466666666665</v>
      </c>
      <c r="P27">
        <v>223.76000000000002</v>
      </c>
    </row>
    <row r="28" spans="1:16" x14ac:dyDescent="0.3">
      <c r="B28" t="s">
        <v>33</v>
      </c>
      <c r="D28">
        <v>61.044000000000011</v>
      </c>
      <c r="E28">
        <v>80.27</v>
      </c>
      <c r="F28">
        <v>78.69</v>
      </c>
      <c r="G28">
        <v>70.930000000000007</v>
      </c>
      <c r="H28">
        <v>109.63</v>
      </c>
      <c r="J28">
        <v>134.4</v>
      </c>
      <c r="K28">
        <v>160.98999999999998</v>
      </c>
      <c r="L28">
        <v>169.56</v>
      </c>
      <c r="M28">
        <v>163.018</v>
      </c>
      <c r="N28">
        <v>105.13999999999999</v>
      </c>
      <c r="O28">
        <v>90.416666666666657</v>
      </c>
      <c r="P28">
        <v>121.64000000000001</v>
      </c>
    </row>
    <row r="29" spans="1:16" x14ac:dyDescent="0.3">
      <c r="B29" t="s">
        <v>34</v>
      </c>
      <c r="D29">
        <v>41</v>
      </c>
      <c r="E29">
        <v>74.3</v>
      </c>
      <c r="F29">
        <v>53.88</v>
      </c>
      <c r="G29">
        <v>78.673000000000002</v>
      </c>
      <c r="H29">
        <v>94.806666666666672</v>
      </c>
      <c r="J29">
        <v>134.21333333333331</v>
      </c>
      <c r="K29">
        <v>149.65</v>
      </c>
      <c r="L29">
        <v>138.99333333333334</v>
      </c>
      <c r="M29">
        <v>100.33</v>
      </c>
      <c r="N29">
        <v>105.1</v>
      </c>
      <c r="O29">
        <v>92.468000000000004</v>
      </c>
      <c r="P29">
        <v>102.12</v>
      </c>
    </row>
    <row r="33" spans="1:16" x14ac:dyDescent="0.3">
      <c r="C33" t="s">
        <v>41</v>
      </c>
      <c r="D33">
        <v>1</v>
      </c>
      <c r="E33">
        <v>2</v>
      </c>
      <c r="F33">
        <v>3</v>
      </c>
      <c r="G33">
        <v>4</v>
      </c>
      <c r="H33">
        <v>5</v>
      </c>
      <c r="I33">
        <v>6</v>
      </c>
      <c r="J33">
        <v>7</v>
      </c>
      <c r="K33">
        <v>8</v>
      </c>
      <c r="L33">
        <v>9</v>
      </c>
      <c r="M33">
        <v>10</v>
      </c>
      <c r="N33">
        <v>11</v>
      </c>
      <c r="O33">
        <v>12</v>
      </c>
      <c r="P33">
        <v>13</v>
      </c>
    </row>
    <row r="34" spans="1:16" x14ac:dyDescent="0.3">
      <c r="A34" t="s">
        <v>42</v>
      </c>
    </row>
    <row r="35" spans="1:16" x14ac:dyDescent="0.3">
      <c r="A35" t="s">
        <v>40</v>
      </c>
      <c r="B35" t="s">
        <v>1</v>
      </c>
      <c r="D35" t="s">
        <v>2</v>
      </c>
      <c r="E35" t="s">
        <v>3</v>
      </c>
      <c r="F35" t="s">
        <v>4</v>
      </c>
      <c r="G35" t="s">
        <v>5</v>
      </c>
      <c r="H35" t="s">
        <v>6</v>
      </c>
      <c r="I35" t="s">
        <v>7</v>
      </c>
      <c r="J35" t="s">
        <v>8</v>
      </c>
      <c r="K35" t="s">
        <v>9</v>
      </c>
      <c r="L35" t="s">
        <v>10</v>
      </c>
      <c r="M35" t="s">
        <v>11</v>
      </c>
      <c r="N35" t="s">
        <v>12</v>
      </c>
      <c r="O35" t="s">
        <v>13</v>
      </c>
      <c r="P35" t="s">
        <v>2</v>
      </c>
    </row>
    <row r="36" spans="1:16" x14ac:dyDescent="0.3">
      <c r="D36" t="s">
        <v>14</v>
      </c>
      <c r="E36" t="s">
        <v>14</v>
      </c>
      <c r="F36" t="s">
        <v>14</v>
      </c>
      <c r="G36" t="s">
        <v>14</v>
      </c>
      <c r="H36" t="s">
        <v>14</v>
      </c>
      <c r="I36" t="s">
        <v>14</v>
      </c>
      <c r="J36" t="s">
        <v>14</v>
      </c>
      <c r="K36" t="s">
        <v>14</v>
      </c>
      <c r="L36" t="s">
        <v>14</v>
      </c>
      <c r="M36" t="s">
        <v>14</v>
      </c>
      <c r="N36" t="s">
        <v>14</v>
      </c>
      <c r="O36" t="s">
        <v>14</v>
      </c>
      <c r="P36" t="s">
        <v>14</v>
      </c>
    </row>
    <row r="37" spans="1:16" x14ac:dyDescent="0.3">
      <c r="A37">
        <v>1</v>
      </c>
      <c r="B37" t="s">
        <v>15</v>
      </c>
      <c r="D37">
        <v>1.2</v>
      </c>
      <c r="E37">
        <v>0.79999999999999993</v>
      </c>
      <c r="F37">
        <v>0.93</v>
      </c>
      <c r="G37">
        <v>1.29</v>
      </c>
      <c r="H37">
        <v>2.5100000000000002</v>
      </c>
      <c r="I37" t="s">
        <v>35</v>
      </c>
      <c r="J37">
        <v>2.2600000000000002</v>
      </c>
      <c r="K37">
        <v>3.62</v>
      </c>
      <c r="L37">
        <v>2.7</v>
      </c>
      <c r="M37">
        <v>1.968</v>
      </c>
      <c r="N37">
        <v>1.17</v>
      </c>
      <c r="O37">
        <v>1.8333333333333333</v>
      </c>
      <c r="P37">
        <v>3.05</v>
      </c>
    </row>
    <row r="38" spans="1:16" x14ac:dyDescent="0.3">
      <c r="A38">
        <v>2</v>
      </c>
      <c r="B38" t="s">
        <v>16</v>
      </c>
      <c r="D38">
        <v>5.4</v>
      </c>
      <c r="E38">
        <v>2.4</v>
      </c>
      <c r="F38">
        <v>3.3</v>
      </c>
      <c r="G38">
        <v>3.02</v>
      </c>
      <c r="H38">
        <v>5.7</v>
      </c>
      <c r="I38" t="s">
        <v>35</v>
      </c>
      <c r="J38">
        <v>7.42</v>
      </c>
      <c r="K38">
        <v>5.14</v>
      </c>
      <c r="L38">
        <v>4.7300000000000004</v>
      </c>
      <c r="M38">
        <v>5.17</v>
      </c>
      <c r="N38">
        <v>2.75</v>
      </c>
      <c r="O38">
        <v>4.07</v>
      </c>
      <c r="P38">
        <v>2.38</v>
      </c>
    </row>
    <row r="39" spans="1:16" x14ac:dyDescent="0.3">
      <c r="A39">
        <v>3</v>
      </c>
      <c r="B39" t="s">
        <v>17</v>
      </c>
      <c r="D39">
        <v>3.35</v>
      </c>
      <c r="E39">
        <v>3.62</v>
      </c>
      <c r="F39">
        <v>4.8</v>
      </c>
      <c r="G39">
        <v>6.12</v>
      </c>
      <c r="H39">
        <v>6.8000000000000007</v>
      </c>
      <c r="I39" t="s">
        <v>35</v>
      </c>
      <c r="J39">
        <v>9.9499999999999993</v>
      </c>
      <c r="K39">
        <v>6.88</v>
      </c>
      <c r="L39">
        <v>5.6000000000000005</v>
      </c>
      <c r="M39">
        <v>7.1000000000000005</v>
      </c>
      <c r="N39">
        <v>4.6000000000000005</v>
      </c>
      <c r="O39">
        <v>4.75</v>
      </c>
      <c r="P39">
        <v>6.84</v>
      </c>
    </row>
    <row r="40" spans="1:16" x14ac:dyDescent="0.3">
      <c r="A40">
        <v>4</v>
      </c>
      <c r="B40" t="s">
        <v>18</v>
      </c>
      <c r="D40">
        <v>2</v>
      </c>
      <c r="E40">
        <v>3.6</v>
      </c>
      <c r="F40">
        <v>3</v>
      </c>
      <c r="G40">
        <v>8.7899999999999991</v>
      </c>
      <c r="H40">
        <v>10.02</v>
      </c>
      <c r="I40" t="s">
        <v>35</v>
      </c>
      <c r="J40">
        <v>13.8</v>
      </c>
      <c r="K40">
        <v>13.65</v>
      </c>
      <c r="L40">
        <v>15.2</v>
      </c>
      <c r="M40">
        <v>17</v>
      </c>
      <c r="N40">
        <v>15.4</v>
      </c>
      <c r="O40">
        <v>8.2200000000000006</v>
      </c>
      <c r="P40">
        <v>3.31</v>
      </c>
    </row>
    <row r="41" spans="1:16" x14ac:dyDescent="0.3">
      <c r="A41">
        <v>5</v>
      </c>
      <c r="B41" t="s">
        <v>19</v>
      </c>
      <c r="D41">
        <v>1.5</v>
      </c>
      <c r="E41">
        <v>2.1</v>
      </c>
      <c r="F41">
        <v>3.9</v>
      </c>
      <c r="G41">
        <v>4.53</v>
      </c>
      <c r="H41">
        <v>8.2333333333333325</v>
      </c>
      <c r="I41" t="s">
        <v>35</v>
      </c>
      <c r="J41">
        <v>6.6</v>
      </c>
      <c r="K41">
        <v>11.4</v>
      </c>
      <c r="L41">
        <v>10.3</v>
      </c>
      <c r="M41">
        <v>20.399999999999999</v>
      </c>
      <c r="N41">
        <v>12.1</v>
      </c>
      <c r="O41">
        <v>10.83</v>
      </c>
      <c r="P41">
        <v>7.1999999999999993</v>
      </c>
    </row>
    <row r="42" spans="1:16" x14ac:dyDescent="0.3">
      <c r="A42">
        <v>6</v>
      </c>
      <c r="B42" t="s">
        <v>20</v>
      </c>
      <c r="D42">
        <v>6</v>
      </c>
      <c r="E42">
        <v>8.3999999999999986</v>
      </c>
      <c r="F42">
        <v>10</v>
      </c>
      <c r="G42">
        <v>7.98</v>
      </c>
      <c r="H42">
        <v>12.266666666666666</v>
      </c>
      <c r="I42" t="s">
        <v>35</v>
      </c>
      <c r="J42">
        <v>8.6199999999999992</v>
      </c>
      <c r="K42">
        <v>17.3</v>
      </c>
      <c r="L42">
        <v>17.8</v>
      </c>
      <c r="M42">
        <v>24.8</v>
      </c>
      <c r="N42">
        <v>14.6</v>
      </c>
      <c r="O42">
        <v>12.52</v>
      </c>
      <c r="P42">
        <v>11.200000000000001</v>
      </c>
    </row>
    <row r="43" spans="1:16" x14ac:dyDescent="0.3">
      <c r="A43">
        <v>7</v>
      </c>
      <c r="B43" t="s">
        <v>21</v>
      </c>
      <c r="D43">
        <v>5.0939999999999994</v>
      </c>
      <c r="E43">
        <v>11.459999999999999</v>
      </c>
      <c r="F43">
        <v>6.9599999999999991</v>
      </c>
      <c r="G43">
        <v>3.9000000000000004</v>
      </c>
      <c r="H43">
        <v>6.3000000000000007</v>
      </c>
      <c r="I43" t="s">
        <v>35</v>
      </c>
      <c r="J43">
        <v>6.3000000000000007</v>
      </c>
      <c r="K43">
        <v>8.5</v>
      </c>
      <c r="L43">
        <v>9.2799999999999994</v>
      </c>
      <c r="M43">
        <v>8.44</v>
      </c>
      <c r="N43">
        <v>5.2</v>
      </c>
      <c r="O43">
        <v>6.26</v>
      </c>
      <c r="P43">
        <v>15.5</v>
      </c>
    </row>
    <row r="44" spans="1:16" x14ac:dyDescent="0.3">
      <c r="A44">
        <v>8</v>
      </c>
      <c r="B44" t="s">
        <v>22</v>
      </c>
      <c r="D44">
        <v>17</v>
      </c>
      <c r="E44">
        <v>17.5</v>
      </c>
      <c r="F44">
        <v>19</v>
      </c>
      <c r="G44">
        <v>10.5</v>
      </c>
      <c r="H44">
        <v>28.7</v>
      </c>
      <c r="I44" t="s">
        <v>35</v>
      </c>
      <c r="J44">
        <v>38.450000000000003</v>
      </c>
      <c r="K44">
        <v>22</v>
      </c>
      <c r="L44">
        <v>44.55</v>
      </c>
      <c r="M44">
        <v>41.4</v>
      </c>
      <c r="N44">
        <v>20.399999999999999</v>
      </c>
      <c r="O44">
        <v>17.399999999999999</v>
      </c>
      <c r="P44">
        <v>33.650000000000006</v>
      </c>
    </row>
    <row r="45" spans="1:16" x14ac:dyDescent="0.3">
      <c r="A45">
        <v>9</v>
      </c>
      <c r="B45" t="s">
        <v>23</v>
      </c>
      <c r="D45">
        <v>6.3000000000000007</v>
      </c>
      <c r="E45">
        <v>3.99</v>
      </c>
      <c r="F45">
        <v>3.8</v>
      </c>
      <c r="G45">
        <v>7.5</v>
      </c>
      <c r="H45">
        <v>19.100000000000001</v>
      </c>
      <c r="I45" t="s">
        <v>35</v>
      </c>
      <c r="J45">
        <v>11</v>
      </c>
      <c r="K45">
        <v>11.3</v>
      </c>
      <c r="L45">
        <v>11.399999999999999</v>
      </c>
      <c r="M45">
        <v>7.84</v>
      </c>
      <c r="N45">
        <v>5.32</v>
      </c>
      <c r="O45">
        <v>4.5333333333333332</v>
      </c>
      <c r="P45">
        <v>11.76</v>
      </c>
    </row>
    <row r="46" spans="1:16" x14ac:dyDescent="0.3">
      <c r="A46">
        <v>10</v>
      </c>
      <c r="B46" t="s">
        <v>24</v>
      </c>
      <c r="D46">
        <v>13.200000000000001</v>
      </c>
      <c r="E46">
        <v>26.4</v>
      </c>
      <c r="F46">
        <v>23</v>
      </c>
      <c r="G46">
        <v>17.3</v>
      </c>
      <c r="H46">
        <v>10</v>
      </c>
      <c r="I46" t="s">
        <v>35</v>
      </c>
      <c r="J46">
        <v>30</v>
      </c>
      <c r="K46">
        <v>61.199999999999996</v>
      </c>
      <c r="L46">
        <v>48</v>
      </c>
      <c r="M46">
        <v>28.9</v>
      </c>
      <c r="N46">
        <v>23.6</v>
      </c>
      <c r="O46">
        <v>20</v>
      </c>
      <c r="P46">
        <v>26.75</v>
      </c>
    </row>
    <row r="47" spans="1:16" x14ac:dyDescent="0.3">
      <c r="A47">
        <v>11</v>
      </c>
      <c r="B47" t="s">
        <v>25</v>
      </c>
      <c r="D47">
        <v>0.3</v>
      </c>
      <c r="E47">
        <v>0.3</v>
      </c>
      <c r="F47">
        <v>0.4</v>
      </c>
      <c r="G47">
        <v>0.66300000000000003</v>
      </c>
      <c r="H47">
        <v>1.66</v>
      </c>
      <c r="I47" t="s">
        <v>35</v>
      </c>
      <c r="J47">
        <v>1.31</v>
      </c>
      <c r="K47">
        <v>2.5499999999999998</v>
      </c>
      <c r="L47">
        <v>1.26</v>
      </c>
      <c r="M47">
        <v>2.73</v>
      </c>
      <c r="N47">
        <v>2.8</v>
      </c>
      <c r="O47">
        <v>2.6070000000000002</v>
      </c>
      <c r="P47">
        <v>2.82</v>
      </c>
    </row>
    <row r="48" spans="1:16" x14ac:dyDescent="0.3">
      <c r="A48">
        <v>12</v>
      </c>
      <c r="B48" t="s">
        <v>26</v>
      </c>
      <c r="D48">
        <v>0.9</v>
      </c>
      <c r="E48">
        <v>0.7</v>
      </c>
      <c r="F48">
        <v>1.5</v>
      </c>
      <c r="G48">
        <v>3</v>
      </c>
      <c r="H48">
        <v>3.1300000000000003</v>
      </c>
      <c r="I48" t="s">
        <v>35</v>
      </c>
      <c r="J48">
        <v>4.833333333333333</v>
      </c>
      <c r="K48">
        <v>2.4300000000000002</v>
      </c>
      <c r="L48">
        <v>4.4333333333333336</v>
      </c>
      <c r="M48">
        <v>4.5</v>
      </c>
      <c r="N48">
        <v>3.6</v>
      </c>
      <c r="O48">
        <v>2.2560000000000002</v>
      </c>
      <c r="P48">
        <v>1.8399999999999999</v>
      </c>
    </row>
    <row r="49" spans="1:16" x14ac:dyDescent="0.3">
      <c r="A49">
        <v>13</v>
      </c>
      <c r="B49" t="s">
        <v>27</v>
      </c>
      <c r="D49">
        <v>3.3000000000000003</v>
      </c>
      <c r="E49">
        <v>3.3000000000000003</v>
      </c>
      <c r="F49">
        <v>2.5</v>
      </c>
      <c r="G49">
        <v>1.24</v>
      </c>
      <c r="H49">
        <v>6.5</v>
      </c>
      <c r="I49" t="s">
        <v>35</v>
      </c>
      <c r="J49">
        <v>15.2</v>
      </c>
      <c r="K49">
        <v>3.17</v>
      </c>
      <c r="L49">
        <v>5</v>
      </c>
      <c r="M49">
        <v>13.1</v>
      </c>
      <c r="N49">
        <v>10.199999999999999</v>
      </c>
      <c r="O49">
        <v>4.8049999999999997</v>
      </c>
      <c r="P49">
        <v>2.0499999999999998</v>
      </c>
    </row>
    <row r="50" spans="1:16" x14ac:dyDescent="0.3">
      <c r="A50">
        <v>14</v>
      </c>
      <c r="B50" t="s">
        <v>28</v>
      </c>
      <c r="D50">
        <v>3.9000000000000004</v>
      </c>
      <c r="E50">
        <v>4.1999999999999993</v>
      </c>
      <c r="F50">
        <v>3</v>
      </c>
      <c r="G50">
        <v>7.3500000000000005</v>
      </c>
      <c r="H50">
        <v>5.5666666666666664</v>
      </c>
      <c r="I50" t="s">
        <v>35</v>
      </c>
      <c r="J50">
        <v>9.6666666666666661</v>
      </c>
      <c r="K50">
        <v>5.22</v>
      </c>
      <c r="L50">
        <v>9</v>
      </c>
      <c r="M50">
        <v>11.9</v>
      </c>
      <c r="N50">
        <v>11.5</v>
      </c>
      <c r="O50">
        <v>9.15</v>
      </c>
      <c r="P50">
        <v>7.76</v>
      </c>
    </row>
    <row r="51" spans="1:16" x14ac:dyDescent="0.3">
      <c r="A51">
        <v>15</v>
      </c>
      <c r="B51" t="s">
        <v>29</v>
      </c>
      <c r="D51">
        <v>1.6</v>
      </c>
      <c r="E51">
        <v>5.4</v>
      </c>
      <c r="F51">
        <v>2.48</v>
      </c>
      <c r="G51">
        <v>1.73</v>
      </c>
      <c r="H51">
        <v>11.15</v>
      </c>
      <c r="I51" t="s">
        <v>35</v>
      </c>
      <c r="J51">
        <v>12.033333333333333</v>
      </c>
      <c r="K51">
        <v>7.08</v>
      </c>
      <c r="L51">
        <v>12.4</v>
      </c>
      <c r="M51">
        <v>12.4</v>
      </c>
      <c r="N51">
        <v>12.6</v>
      </c>
      <c r="O51">
        <v>9.4499999999999993</v>
      </c>
      <c r="P51">
        <v>6.25</v>
      </c>
    </row>
    <row r="52" spans="1:16" x14ac:dyDescent="0.3">
      <c r="A52">
        <v>16</v>
      </c>
      <c r="B52" t="s">
        <v>30</v>
      </c>
      <c r="D52">
        <v>7</v>
      </c>
      <c r="E52">
        <v>28</v>
      </c>
      <c r="F52">
        <v>14</v>
      </c>
      <c r="G52">
        <v>28.02</v>
      </c>
      <c r="H52">
        <v>30.8</v>
      </c>
      <c r="I52" t="s">
        <v>35</v>
      </c>
      <c r="J52">
        <v>33.5</v>
      </c>
      <c r="K52">
        <v>50.400000000000006</v>
      </c>
      <c r="L52">
        <v>41.2</v>
      </c>
      <c r="M52">
        <v>21.5</v>
      </c>
      <c r="N52">
        <v>21.5</v>
      </c>
      <c r="O52">
        <v>24</v>
      </c>
      <c r="P52">
        <v>27.9</v>
      </c>
    </row>
    <row r="53" spans="1:16" x14ac:dyDescent="0.3">
      <c r="A53">
        <v>17</v>
      </c>
      <c r="B53" t="s">
        <v>31</v>
      </c>
      <c r="D53">
        <v>24</v>
      </c>
      <c r="E53">
        <v>32.4</v>
      </c>
      <c r="F53">
        <v>30</v>
      </c>
      <c r="G53">
        <v>36.67</v>
      </c>
      <c r="H53">
        <v>36</v>
      </c>
      <c r="I53" t="s">
        <v>35</v>
      </c>
      <c r="J53">
        <v>57.67</v>
      </c>
      <c r="K53">
        <v>78.8</v>
      </c>
      <c r="L53">
        <v>65.699999999999989</v>
      </c>
      <c r="M53">
        <v>34.200000000000003</v>
      </c>
      <c r="N53">
        <v>42.9</v>
      </c>
      <c r="O53">
        <v>40.200000000000003</v>
      </c>
      <c r="P53">
        <v>53.5</v>
      </c>
    </row>
    <row r="57" spans="1:16" x14ac:dyDescent="0.3">
      <c r="C57" t="s">
        <v>41</v>
      </c>
      <c r="D57">
        <v>1</v>
      </c>
      <c r="E57">
        <v>2</v>
      </c>
      <c r="F57">
        <v>3</v>
      </c>
      <c r="G57">
        <v>4</v>
      </c>
      <c r="H57">
        <v>5</v>
      </c>
      <c r="I57">
        <v>6</v>
      </c>
      <c r="J57">
        <v>7</v>
      </c>
      <c r="K57">
        <v>8</v>
      </c>
      <c r="L57">
        <v>9</v>
      </c>
      <c r="M57">
        <v>10</v>
      </c>
      <c r="N57">
        <v>11</v>
      </c>
      <c r="O57">
        <v>12</v>
      </c>
      <c r="P57">
        <v>13</v>
      </c>
    </row>
    <row r="58" spans="1:16" x14ac:dyDescent="0.3">
      <c r="A58" t="s">
        <v>43</v>
      </c>
    </row>
    <row r="59" spans="1:16" x14ac:dyDescent="0.3">
      <c r="A59" t="s">
        <v>0</v>
      </c>
      <c r="B59" t="s">
        <v>1</v>
      </c>
      <c r="D59" t="s">
        <v>2</v>
      </c>
      <c r="E59" t="s">
        <v>3</v>
      </c>
      <c r="F59" t="s">
        <v>4</v>
      </c>
      <c r="G59" t="s">
        <v>5</v>
      </c>
      <c r="H59" t="s">
        <v>6</v>
      </c>
      <c r="I59" t="s">
        <v>7</v>
      </c>
      <c r="J59" t="s">
        <v>8</v>
      </c>
      <c r="K59" t="s">
        <v>9</v>
      </c>
      <c r="L59" t="s">
        <v>10</v>
      </c>
      <c r="M59" t="s">
        <v>11</v>
      </c>
      <c r="N59" t="s">
        <v>12</v>
      </c>
      <c r="O59" t="s">
        <v>13</v>
      </c>
      <c r="P59" t="s">
        <v>2</v>
      </c>
    </row>
    <row r="60" spans="1:16" x14ac:dyDescent="0.3">
      <c r="D60" t="s">
        <v>14</v>
      </c>
      <c r="E60" t="s">
        <v>14</v>
      </c>
      <c r="F60" t="s">
        <v>14</v>
      </c>
      <c r="G60" t="s">
        <v>14</v>
      </c>
      <c r="H60" t="s">
        <v>14</v>
      </c>
      <c r="I60" t="s">
        <v>14</v>
      </c>
      <c r="J60" t="s">
        <v>14</v>
      </c>
      <c r="K60" t="s">
        <v>14</v>
      </c>
      <c r="L60" t="s">
        <v>14</v>
      </c>
      <c r="M60" t="s">
        <v>14</v>
      </c>
      <c r="N60" t="s">
        <v>14</v>
      </c>
      <c r="O60" t="s">
        <v>14</v>
      </c>
      <c r="P60" t="s">
        <v>14</v>
      </c>
    </row>
    <row r="61" spans="1:16" x14ac:dyDescent="0.3">
      <c r="A61">
        <v>1</v>
      </c>
      <c r="B61" t="s">
        <v>15</v>
      </c>
      <c r="D61">
        <v>0.81679999999999997</v>
      </c>
      <c r="E61">
        <v>0.41679999999999995</v>
      </c>
      <c r="F61">
        <v>0.54680000000000006</v>
      </c>
      <c r="G61">
        <v>0.90680000000000005</v>
      </c>
      <c r="H61">
        <v>2.1268000000000002</v>
      </c>
      <c r="I61" t="s">
        <v>35</v>
      </c>
      <c r="J61">
        <v>1.8768000000000002</v>
      </c>
      <c r="K61">
        <v>3.2368000000000001</v>
      </c>
      <c r="L61">
        <v>2.3168000000000002</v>
      </c>
      <c r="M61">
        <v>1.5848</v>
      </c>
      <c r="N61">
        <v>0.78679999999999994</v>
      </c>
      <c r="O61">
        <v>1.4501333333333333</v>
      </c>
      <c r="P61">
        <v>2.6667999999999998</v>
      </c>
    </row>
    <row r="62" spans="1:16" x14ac:dyDescent="0.3">
      <c r="A62">
        <v>2</v>
      </c>
      <c r="B62" t="s">
        <v>16</v>
      </c>
      <c r="D62">
        <v>4.9990000000000006</v>
      </c>
      <c r="E62">
        <v>1.9989999999999999</v>
      </c>
      <c r="F62">
        <v>2.899</v>
      </c>
      <c r="G62">
        <v>2.6189999999999998</v>
      </c>
      <c r="H62">
        <v>5.2990000000000004</v>
      </c>
      <c r="I62" t="s">
        <v>35</v>
      </c>
      <c r="J62">
        <v>7.0190000000000001</v>
      </c>
      <c r="K62">
        <v>4.7389999999999999</v>
      </c>
      <c r="L62">
        <v>4.3290000000000006</v>
      </c>
      <c r="M62">
        <v>4.7690000000000001</v>
      </c>
      <c r="N62">
        <v>2.3490000000000002</v>
      </c>
      <c r="O62">
        <v>3.6690000000000005</v>
      </c>
      <c r="P62">
        <v>1.9789999999999999</v>
      </c>
    </row>
    <row r="63" spans="1:16" x14ac:dyDescent="0.3">
      <c r="A63">
        <v>3</v>
      </c>
      <c r="B63" t="s">
        <v>17</v>
      </c>
      <c r="D63">
        <v>2.4530000000000003</v>
      </c>
      <c r="E63">
        <v>2.7230000000000003</v>
      </c>
      <c r="F63">
        <v>3.903</v>
      </c>
      <c r="G63">
        <v>5.2229999999999999</v>
      </c>
      <c r="H63">
        <v>5.9030000000000005</v>
      </c>
      <c r="I63" t="s">
        <v>35</v>
      </c>
      <c r="J63">
        <v>9.052999999999999</v>
      </c>
      <c r="K63">
        <v>5.9829999999999997</v>
      </c>
      <c r="L63">
        <v>4.7030000000000003</v>
      </c>
      <c r="M63">
        <v>6.2030000000000003</v>
      </c>
      <c r="N63">
        <v>3.7030000000000007</v>
      </c>
      <c r="O63">
        <v>3.8530000000000002</v>
      </c>
      <c r="P63">
        <v>5.9429999999999996</v>
      </c>
    </row>
    <row r="64" spans="1:16" x14ac:dyDescent="0.3">
      <c r="A64">
        <v>4</v>
      </c>
      <c r="B64" t="s">
        <v>18</v>
      </c>
      <c r="D64">
        <v>1.2647999999999999</v>
      </c>
      <c r="E64">
        <v>2.8647999999999998</v>
      </c>
      <c r="F64">
        <v>2.2648000000000001</v>
      </c>
      <c r="G64">
        <v>8.0547999999999984</v>
      </c>
      <c r="H64">
        <v>9.2847999999999988</v>
      </c>
      <c r="I64" t="s">
        <v>35</v>
      </c>
      <c r="J64">
        <v>13.0648</v>
      </c>
      <c r="K64">
        <v>12.9148</v>
      </c>
      <c r="L64">
        <v>14.464799999999999</v>
      </c>
      <c r="M64">
        <v>16.264800000000001</v>
      </c>
      <c r="N64">
        <v>14.6648</v>
      </c>
      <c r="O64">
        <v>7.4848000000000008</v>
      </c>
      <c r="P64">
        <v>2.5747999999999998</v>
      </c>
    </row>
    <row r="65" spans="1:16" x14ac:dyDescent="0.3">
      <c r="A65">
        <v>5</v>
      </c>
      <c r="B65" t="s">
        <v>19</v>
      </c>
      <c r="D65">
        <v>0.97499999999999998</v>
      </c>
      <c r="E65">
        <v>1.5750000000000002</v>
      </c>
      <c r="F65">
        <v>3.375</v>
      </c>
      <c r="G65">
        <v>4.0049999999999999</v>
      </c>
      <c r="H65">
        <v>7.7083333333333321</v>
      </c>
      <c r="I65" t="s">
        <v>35</v>
      </c>
      <c r="J65">
        <v>6.0749999999999993</v>
      </c>
      <c r="K65">
        <v>10.875</v>
      </c>
      <c r="L65">
        <v>9.7750000000000004</v>
      </c>
      <c r="M65">
        <v>19.875</v>
      </c>
      <c r="N65">
        <v>11.574999999999999</v>
      </c>
      <c r="O65">
        <v>10.305</v>
      </c>
      <c r="P65">
        <v>6.6749999999999989</v>
      </c>
    </row>
    <row r="66" spans="1:16" x14ac:dyDescent="0.3">
      <c r="A66">
        <v>6</v>
      </c>
      <c r="B66" t="s">
        <v>20</v>
      </c>
      <c r="D66">
        <v>4.8879999999999999</v>
      </c>
      <c r="E66">
        <v>7.2879999999999985</v>
      </c>
      <c r="F66">
        <v>8.8879999999999999</v>
      </c>
      <c r="G66">
        <v>6.8680000000000003</v>
      </c>
      <c r="H66">
        <v>11.154666666666666</v>
      </c>
      <c r="I66" t="s">
        <v>35</v>
      </c>
      <c r="J66">
        <v>7.5079999999999991</v>
      </c>
      <c r="K66">
        <v>16.188000000000002</v>
      </c>
      <c r="L66">
        <v>16.688000000000002</v>
      </c>
      <c r="M66">
        <v>23.688000000000002</v>
      </c>
      <c r="N66">
        <v>13.488</v>
      </c>
      <c r="O66">
        <v>11.407999999999999</v>
      </c>
      <c r="P66">
        <v>10.088000000000001</v>
      </c>
    </row>
    <row r="67" spans="1:16" x14ac:dyDescent="0.3">
      <c r="A67">
        <v>7</v>
      </c>
      <c r="B67" t="s">
        <v>21</v>
      </c>
      <c r="D67">
        <v>3.7189999999999994</v>
      </c>
      <c r="E67">
        <v>10.084999999999999</v>
      </c>
      <c r="F67">
        <v>5.5849999999999991</v>
      </c>
      <c r="G67">
        <v>2.5250000000000004</v>
      </c>
      <c r="H67">
        <v>4.9250000000000007</v>
      </c>
      <c r="I67" t="s">
        <v>35</v>
      </c>
      <c r="J67">
        <v>4.9250000000000007</v>
      </c>
      <c r="K67">
        <v>7.125</v>
      </c>
      <c r="L67">
        <v>7.9049999999999994</v>
      </c>
      <c r="M67">
        <v>7.0649999999999995</v>
      </c>
      <c r="N67">
        <v>3.8250000000000002</v>
      </c>
      <c r="O67">
        <v>4.8849999999999998</v>
      </c>
      <c r="P67">
        <v>14.125</v>
      </c>
    </row>
    <row r="68" spans="1:16" x14ac:dyDescent="0.3">
      <c r="A68">
        <v>8</v>
      </c>
      <c r="B68" t="s">
        <v>22</v>
      </c>
      <c r="D68">
        <v>16.292999999999999</v>
      </c>
      <c r="E68">
        <v>16.792999999999999</v>
      </c>
      <c r="F68">
        <v>18.292999999999999</v>
      </c>
      <c r="G68">
        <v>9.7929999999999993</v>
      </c>
      <c r="H68">
        <v>27.992999999999999</v>
      </c>
      <c r="I68" t="s">
        <v>35</v>
      </c>
      <c r="J68">
        <v>37.743000000000002</v>
      </c>
      <c r="K68">
        <v>21.292999999999999</v>
      </c>
      <c r="L68">
        <v>43.842999999999996</v>
      </c>
      <c r="M68">
        <v>40.692999999999998</v>
      </c>
      <c r="N68">
        <v>19.692999999999998</v>
      </c>
      <c r="O68">
        <v>16.692999999999998</v>
      </c>
      <c r="P68">
        <v>32.943000000000005</v>
      </c>
    </row>
    <row r="69" spans="1:16" x14ac:dyDescent="0.3">
      <c r="A69">
        <v>9</v>
      </c>
      <c r="B69" t="s">
        <v>23</v>
      </c>
      <c r="D69">
        <v>6.3000000000000007</v>
      </c>
      <c r="E69">
        <v>3.99</v>
      </c>
      <c r="F69">
        <v>3.8</v>
      </c>
      <c r="G69">
        <v>7.5</v>
      </c>
      <c r="H69">
        <v>19.100000000000001</v>
      </c>
      <c r="I69" t="s">
        <v>35</v>
      </c>
      <c r="J69">
        <v>11</v>
      </c>
      <c r="K69">
        <v>11.3</v>
      </c>
      <c r="L69">
        <v>11.399999999999999</v>
      </c>
      <c r="M69">
        <v>7.84</v>
      </c>
      <c r="N69">
        <v>5.32</v>
      </c>
      <c r="O69">
        <v>4.5333333333333332</v>
      </c>
      <c r="P69">
        <v>11.76</v>
      </c>
    </row>
    <row r="70" spans="1:16" x14ac:dyDescent="0.3">
      <c r="A70">
        <v>10</v>
      </c>
      <c r="B70" t="s">
        <v>24</v>
      </c>
      <c r="D70">
        <v>13.200000000000001</v>
      </c>
      <c r="E70">
        <v>26.4</v>
      </c>
      <c r="F70">
        <v>23</v>
      </c>
      <c r="G70">
        <v>17.3</v>
      </c>
      <c r="H70">
        <v>10</v>
      </c>
      <c r="I70" t="s">
        <v>35</v>
      </c>
      <c r="J70">
        <v>30</v>
      </c>
      <c r="K70">
        <v>61.199999999999996</v>
      </c>
      <c r="L70">
        <v>48</v>
      </c>
      <c r="M70">
        <v>28.9</v>
      </c>
      <c r="N70">
        <v>23.6</v>
      </c>
      <c r="O70">
        <v>20</v>
      </c>
      <c r="P70">
        <v>26.75</v>
      </c>
    </row>
    <row r="71" spans="1:16" x14ac:dyDescent="0.3">
      <c r="A71">
        <v>11</v>
      </c>
      <c r="B71" t="s">
        <v>25</v>
      </c>
      <c r="D71">
        <v>0.13866000000000001</v>
      </c>
      <c r="E71">
        <v>0.13866000000000001</v>
      </c>
      <c r="F71">
        <v>0.23866000000000004</v>
      </c>
      <c r="G71">
        <v>0.50165999999999999</v>
      </c>
      <c r="H71">
        <v>1.4986599999999999</v>
      </c>
      <c r="I71" t="s">
        <v>35</v>
      </c>
      <c r="J71">
        <v>1.14866</v>
      </c>
      <c r="K71">
        <v>2.3886599999999998</v>
      </c>
      <c r="L71">
        <v>1.09866</v>
      </c>
      <c r="M71">
        <v>2.5686599999999999</v>
      </c>
      <c r="N71">
        <v>2.6386599999999998</v>
      </c>
      <c r="O71">
        <v>2.4456600000000002</v>
      </c>
      <c r="P71">
        <v>2.6586599999999998</v>
      </c>
    </row>
    <row r="72" spans="1:16" x14ac:dyDescent="0.3">
      <c r="A72">
        <v>12</v>
      </c>
      <c r="B72" t="s">
        <v>26</v>
      </c>
      <c r="D72">
        <v>0.60699999999999998</v>
      </c>
      <c r="E72">
        <v>0.40699999999999997</v>
      </c>
      <c r="F72">
        <v>1.2070000000000001</v>
      </c>
      <c r="G72">
        <v>2.7069999999999999</v>
      </c>
      <c r="H72">
        <v>2.8370000000000002</v>
      </c>
      <c r="I72" t="s">
        <v>35</v>
      </c>
      <c r="J72">
        <v>4.5403333333333329</v>
      </c>
      <c r="K72">
        <v>2.137</v>
      </c>
      <c r="L72">
        <v>4.1403333333333334</v>
      </c>
      <c r="M72">
        <v>4.2069999999999999</v>
      </c>
      <c r="N72">
        <v>3.3069999999999999</v>
      </c>
      <c r="O72">
        <v>1.9630000000000003</v>
      </c>
      <c r="P72">
        <v>1.5469999999999999</v>
      </c>
    </row>
    <row r="73" spans="1:16" x14ac:dyDescent="0.3">
      <c r="A73">
        <v>13</v>
      </c>
      <c r="B73" t="s">
        <v>27</v>
      </c>
      <c r="D73">
        <v>2.7336</v>
      </c>
      <c r="E73">
        <v>2.7336</v>
      </c>
      <c r="F73">
        <v>1.9336</v>
      </c>
      <c r="G73">
        <v>0.67359999999999998</v>
      </c>
      <c r="H73">
        <v>5.9336000000000002</v>
      </c>
      <c r="I73" t="s">
        <v>35</v>
      </c>
      <c r="J73">
        <v>14.633599999999999</v>
      </c>
      <c r="K73">
        <v>2.6036000000000001</v>
      </c>
      <c r="L73">
        <v>4.4336000000000002</v>
      </c>
      <c r="M73">
        <v>12.5336</v>
      </c>
      <c r="N73">
        <v>9.6335999999999995</v>
      </c>
      <c r="O73">
        <v>4.2385999999999999</v>
      </c>
      <c r="P73">
        <v>1.4835999999999998</v>
      </c>
    </row>
    <row r="74" spans="1:16" x14ac:dyDescent="0.3">
      <c r="A74">
        <v>14</v>
      </c>
      <c r="B74" t="s">
        <v>28</v>
      </c>
      <c r="D74">
        <v>3.0818000000000003</v>
      </c>
      <c r="E74">
        <v>3.3817999999999993</v>
      </c>
      <c r="F74">
        <v>2.1818</v>
      </c>
      <c r="G74">
        <v>6.5318000000000005</v>
      </c>
      <c r="H74">
        <v>4.7484666666666664</v>
      </c>
      <c r="I74" t="s">
        <v>35</v>
      </c>
      <c r="J74">
        <v>8.8484666666666669</v>
      </c>
      <c r="K74">
        <v>4.4017999999999997</v>
      </c>
      <c r="L74">
        <v>8.1817999999999991</v>
      </c>
      <c r="M74">
        <v>11.081800000000001</v>
      </c>
      <c r="N74">
        <v>10.681799999999999</v>
      </c>
      <c r="O74">
        <v>8.3318000000000012</v>
      </c>
      <c r="P74">
        <v>6.9417999999999997</v>
      </c>
    </row>
    <row r="75" spans="1:16" x14ac:dyDescent="0.3">
      <c r="A75">
        <v>15</v>
      </c>
      <c r="B75" t="s">
        <v>29</v>
      </c>
      <c r="D75">
        <v>1.0110000000000001</v>
      </c>
      <c r="E75">
        <v>4.8109999999999999</v>
      </c>
      <c r="F75">
        <v>1.891</v>
      </c>
      <c r="G75">
        <v>1.141</v>
      </c>
      <c r="H75">
        <v>10.561</v>
      </c>
      <c r="I75" t="s">
        <v>35</v>
      </c>
      <c r="J75">
        <v>11.444333333333333</v>
      </c>
      <c r="K75">
        <v>6.4909999999999997</v>
      </c>
      <c r="L75">
        <v>11.811</v>
      </c>
      <c r="M75">
        <v>11.811</v>
      </c>
      <c r="N75">
        <v>12.010999999999999</v>
      </c>
      <c r="O75">
        <v>8.8609999999999989</v>
      </c>
      <c r="P75">
        <v>5.6609999999999996</v>
      </c>
    </row>
    <row r="76" spans="1:16" x14ac:dyDescent="0.3">
      <c r="A76">
        <v>16</v>
      </c>
      <c r="B76" t="s">
        <v>30</v>
      </c>
      <c r="D76">
        <v>6.4421999999999997</v>
      </c>
      <c r="E76">
        <v>27.4422</v>
      </c>
      <c r="F76">
        <v>13.4422</v>
      </c>
      <c r="G76">
        <v>27.462199999999999</v>
      </c>
      <c r="H76">
        <v>30.2422</v>
      </c>
      <c r="I76" t="s">
        <v>35</v>
      </c>
      <c r="J76">
        <v>32.9422</v>
      </c>
      <c r="K76">
        <v>49.842200000000005</v>
      </c>
      <c r="L76">
        <v>40.642200000000003</v>
      </c>
      <c r="M76">
        <v>20.9422</v>
      </c>
      <c r="N76">
        <v>20.9422</v>
      </c>
      <c r="O76">
        <v>23.4422</v>
      </c>
      <c r="P76">
        <v>27.342199999999998</v>
      </c>
    </row>
    <row r="77" spans="1:16" x14ac:dyDescent="0.3">
      <c r="A77">
        <v>17</v>
      </c>
      <c r="B77" t="s">
        <v>31</v>
      </c>
      <c r="D77">
        <v>24</v>
      </c>
      <c r="E77">
        <v>32.4</v>
      </c>
      <c r="F77">
        <v>30</v>
      </c>
      <c r="G77">
        <v>36.67</v>
      </c>
      <c r="H77">
        <v>36</v>
      </c>
      <c r="I77" t="s">
        <v>35</v>
      </c>
      <c r="J77">
        <v>57.67</v>
      </c>
      <c r="K77">
        <v>78.8</v>
      </c>
      <c r="L77">
        <v>65.699999999999989</v>
      </c>
      <c r="M77">
        <v>34.200000000000003</v>
      </c>
      <c r="N77">
        <v>42.9</v>
      </c>
      <c r="O77">
        <v>40.200000000000003</v>
      </c>
      <c r="P77">
        <v>53.5</v>
      </c>
    </row>
    <row r="79" spans="1:16" x14ac:dyDescent="0.3">
      <c r="B79" t="s">
        <v>44</v>
      </c>
      <c r="D79">
        <v>92.922860000000014</v>
      </c>
      <c r="E79">
        <v>145.44886</v>
      </c>
      <c r="F79">
        <v>123.44885999999998</v>
      </c>
      <c r="G79">
        <v>140.48185999999998</v>
      </c>
      <c r="H79">
        <v>195.31552666666667</v>
      </c>
      <c r="J79">
        <v>259.49219333333338</v>
      </c>
      <c r="K79">
        <v>301.51886000000002</v>
      </c>
      <c r="L79">
        <v>299.43219333333332</v>
      </c>
      <c r="M79">
        <v>254.22685999999999</v>
      </c>
      <c r="N79">
        <v>201.11886000000001</v>
      </c>
      <c r="O79">
        <v>173.76352666666668</v>
      </c>
      <c r="P79">
        <v>214.63885999999999</v>
      </c>
    </row>
    <row r="81" spans="1:16" x14ac:dyDescent="0.3">
      <c r="B81" t="s">
        <v>45</v>
      </c>
      <c r="C81" t="s">
        <v>36</v>
      </c>
      <c r="D81">
        <v>613</v>
      </c>
      <c r="E81">
        <v>993.06612715834137</v>
      </c>
      <c r="F81">
        <v>1032.7</v>
      </c>
      <c r="G81">
        <v>976</v>
      </c>
      <c r="H81">
        <v>945</v>
      </c>
      <c r="I81">
        <v>979</v>
      </c>
      <c r="J81">
        <v>1155</v>
      </c>
      <c r="K81">
        <v>1161</v>
      </c>
      <c r="L81">
        <v>1126</v>
      </c>
      <c r="M81">
        <v>1139</v>
      </c>
      <c r="N81">
        <v>1113</v>
      </c>
      <c r="O81">
        <v>1122</v>
      </c>
      <c r="P81">
        <v>1532</v>
      </c>
    </row>
    <row r="85" spans="1:16" x14ac:dyDescent="0.3">
      <c r="C85" t="s">
        <v>41</v>
      </c>
      <c r="D85">
        <v>1</v>
      </c>
      <c r="E85">
        <v>2</v>
      </c>
      <c r="F85">
        <v>3</v>
      </c>
      <c r="G85">
        <v>4</v>
      </c>
      <c r="H85">
        <v>5</v>
      </c>
      <c r="I85">
        <v>6</v>
      </c>
      <c r="J85">
        <v>7</v>
      </c>
      <c r="K85">
        <v>8</v>
      </c>
      <c r="L85">
        <v>9</v>
      </c>
      <c r="M85">
        <v>10</v>
      </c>
      <c r="N85">
        <v>11</v>
      </c>
      <c r="O85">
        <v>12</v>
      </c>
      <c r="P85">
        <v>13</v>
      </c>
    </row>
    <row r="86" spans="1:16" x14ac:dyDescent="0.3">
      <c r="A86" t="s">
        <v>46</v>
      </c>
    </row>
    <row r="87" spans="1:16" x14ac:dyDescent="0.3">
      <c r="A87" t="s">
        <v>0</v>
      </c>
      <c r="B87" t="s">
        <v>1</v>
      </c>
      <c r="D87" t="s">
        <v>2</v>
      </c>
      <c r="E87" t="s">
        <v>3</v>
      </c>
      <c r="F87" t="s">
        <v>4</v>
      </c>
      <c r="G87" t="s">
        <v>5</v>
      </c>
      <c r="H87" t="s">
        <v>6</v>
      </c>
      <c r="I87" t="s">
        <v>7</v>
      </c>
      <c r="J87" t="s">
        <v>8</v>
      </c>
      <c r="K87" t="s">
        <v>9</v>
      </c>
      <c r="L87" t="s">
        <v>10</v>
      </c>
      <c r="M87" t="s">
        <v>11</v>
      </c>
      <c r="N87" t="s">
        <v>12</v>
      </c>
      <c r="O87" t="s">
        <v>13</v>
      </c>
      <c r="P87" t="s">
        <v>2</v>
      </c>
    </row>
    <row r="88" spans="1:16" x14ac:dyDescent="0.3">
      <c r="D88" t="s">
        <v>37</v>
      </c>
      <c r="E88" t="s">
        <v>37</v>
      </c>
      <c r="F88" t="s">
        <v>37</v>
      </c>
      <c r="G88" t="s">
        <v>37</v>
      </c>
      <c r="H88" t="s">
        <v>37</v>
      </c>
      <c r="I88" t="s">
        <v>37</v>
      </c>
      <c r="J88" t="s">
        <v>37</v>
      </c>
      <c r="K88" t="s">
        <v>37</v>
      </c>
      <c r="L88" t="s">
        <v>37</v>
      </c>
      <c r="M88" t="s">
        <v>37</v>
      </c>
      <c r="N88" t="s">
        <v>37</v>
      </c>
      <c r="O88" t="s">
        <v>37</v>
      </c>
      <c r="P88" t="s">
        <v>37</v>
      </c>
    </row>
    <row r="89" spans="1:16" x14ac:dyDescent="0.3">
      <c r="A89">
        <v>1</v>
      </c>
      <c r="B89" t="s">
        <v>15</v>
      </c>
      <c r="D89">
        <v>1.3324632952691679E-3</v>
      </c>
      <c r="E89">
        <v>4.1971021727694319E-4</v>
      </c>
      <c r="F89">
        <v>5.2948581388593012E-4</v>
      </c>
      <c r="G89">
        <v>9.2909836065573775E-4</v>
      </c>
      <c r="H89">
        <v>2.2505820105820106E-3</v>
      </c>
      <c r="I89" t="s">
        <v>35</v>
      </c>
      <c r="J89">
        <v>1.6249350649350652E-3</v>
      </c>
      <c r="K89">
        <v>2.787941429801895E-3</v>
      </c>
      <c r="L89">
        <v>2.0575488454706928E-3</v>
      </c>
      <c r="M89">
        <v>1.3913959613696225E-3</v>
      </c>
      <c r="N89">
        <v>7.0691823899371063E-4</v>
      </c>
      <c r="O89">
        <v>1.2924539512774807E-3</v>
      </c>
      <c r="P89">
        <v>1.7407310704960835E-3</v>
      </c>
    </row>
    <row r="90" spans="1:16" x14ac:dyDescent="0.3">
      <c r="A90">
        <v>2</v>
      </c>
      <c r="B90" t="s">
        <v>16</v>
      </c>
      <c r="D90">
        <v>8.1549755301794456E-3</v>
      </c>
      <c r="E90">
        <v>2.0129575919784295E-3</v>
      </c>
      <c r="F90">
        <v>2.8072044156095669E-3</v>
      </c>
      <c r="G90">
        <v>2.6834016393442622E-3</v>
      </c>
      <c r="H90">
        <v>5.6074074074074082E-3</v>
      </c>
      <c r="I90" t="s">
        <v>35</v>
      </c>
      <c r="J90">
        <v>6.0770562770562772E-3</v>
      </c>
      <c r="K90">
        <v>4.0818260120585705E-3</v>
      </c>
      <c r="L90">
        <v>3.8445825932504445E-3</v>
      </c>
      <c r="M90">
        <v>4.1870061457418787E-3</v>
      </c>
      <c r="N90">
        <v>2.1105121293800541E-3</v>
      </c>
      <c r="O90">
        <v>3.2700534759358291E-3</v>
      </c>
      <c r="P90">
        <v>1.2917754569190599E-3</v>
      </c>
    </row>
    <row r="91" spans="1:16" x14ac:dyDescent="0.3">
      <c r="A91">
        <v>3</v>
      </c>
      <c r="B91" t="s">
        <v>17</v>
      </c>
      <c r="D91">
        <v>4.0016313213703109E-3</v>
      </c>
      <c r="E91">
        <v>2.7420127678625637E-3</v>
      </c>
      <c r="F91">
        <v>3.7794131887285754E-3</v>
      </c>
      <c r="G91">
        <v>5.3514344262295078E-3</v>
      </c>
      <c r="H91">
        <v>6.2465608465608474E-3</v>
      </c>
      <c r="I91" t="s">
        <v>35</v>
      </c>
      <c r="J91">
        <v>7.8380952380952378E-3</v>
      </c>
      <c r="K91">
        <v>5.1533161068044783E-3</v>
      </c>
      <c r="L91">
        <v>4.1767317939609243E-3</v>
      </c>
      <c r="M91">
        <v>5.4460052677787535E-3</v>
      </c>
      <c r="N91">
        <v>3.3270440251572334E-3</v>
      </c>
      <c r="O91">
        <v>3.4340463458110517E-3</v>
      </c>
      <c r="P91">
        <v>3.8792428198433418E-3</v>
      </c>
    </row>
    <row r="92" spans="1:16" x14ac:dyDescent="0.3">
      <c r="A92">
        <v>4</v>
      </c>
      <c r="B92" t="s">
        <v>18</v>
      </c>
      <c r="D92">
        <v>2.0632952691680261E-3</v>
      </c>
      <c r="E92">
        <v>2.8848028561779915E-3</v>
      </c>
      <c r="F92">
        <v>2.1930860850198509E-3</v>
      </c>
      <c r="G92">
        <v>8.2528688524590148E-3</v>
      </c>
      <c r="H92">
        <v>9.8251851851851833E-3</v>
      </c>
      <c r="I92" t="s">
        <v>35</v>
      </c>
      <c r="J92">
        <v>1.1311515151515152E-2</v>
      </c>
      <c r="K92">
        <v>1.1123858742463393E-2</v>
      </c>
      <c r="L92">
        <v>1.2846181172291296E-2</v>
      </c>
      <c r="M92">
        <v>1.4279894644424935E-2</v>
      </c>
      <c r="N92">
        <v>1.31759209344115E-2</v>
      </c>
      <c r="O92">
        <v>6.6709447415329772E-3</v>
      </c>
      <c r="P92">
        <v>1.6806788511749345E-3</v>
      </c>
    </row>
    <row r="93" spans="1:16" x14ac:dyDescent="0.3">
      <c r="A93">
        <v>5</v>
      </c>
      <c r="B93" t="s">
        <v>19</v>
      </c>
      <c r="D93">
        <v>1.5905383360522022E-3</v>
      </c>
      <c r="E93">
        <v>1.5859971022341307E-3</v>
      </c>
      <c r="F93">
        <v>3.2681320809528421E-3</v>
      </c>
      <c r="G93">
        <v>4.103483606557377E-3</v>
      </c>
      <c r="H93">
        <v>8.1569664902998232E-3</v>
      </c>
      <c r="I93" t="s">
        <v>35</v>
      </c>
      <c r="J93">
        <v>5.2597402597402594E-3</v>
      </c>
      <c r="K93">
        <v>9.3669250645994837E-3</v>
      </c>
      <c r="L93">
        <v>8.6811722912966249E-3</v>
      </c>
      <c r="M93">
        <v>1.744951712028095E-2</v>
      </c>
      <c r="N93">
        <v>1.0399820305480683E-2</v>
      </c>
      <c r="O93">
        <v>9.1844919786096251E-3</v>
      </c>
      <c r="P93">
        <v>4.3570496083550911E-3</v>
      </c>
    </row>
    <row r="94" spans="1:16" x14ac:dyDescent="0.3">
      <c r="A94">
        <v>6</v>
      </c>
      <c r="B94" t="s">
        <v>20</v>
      </c>
      <c r="D94">
        <v>7.9738988580750399E-3</v>
      </c>
      <c r="E94">
        <v>7.3388869086237086E-3</v>
      </c>
      <c r="F94">
        <v>8.6065653142248476E-3</v>
      </c>
      <c r="G94">
        <v>7.0368852459016399E-3</v>
      </c>
      <c r="H94">
        <v>1.1803880070546736E-2</v>
      </c>
      <c r="I94" t="s">
        <v>35</v>
      </c>
      <c r="J94">
        <v>6.5004329004328997E-3</v>
      </c>
      <c r="K94">
        <v>1.3943152454780363E-2</v>
      </c>
      <c r="L94">
        <v>1.4820603907637658E-2</v>
      </c>
      <c r="M94">
        <v>2.0797190517998245E-2</v>
      </c>
      <c r="N94">
        <v>1.2118598382749327E-2</v>
      </c>
      <c r="O94">
        <v>1.0167557932263814E-2</v>
      </c>
      <c r="P94">
        <v>6.5848563968668415E-3</v>
      </c>
    </row>
    <row r="95" spans="1:16" x14ac:dyDescent="0.3">
      <c r="A95">
        <v>7</v>
      </c>
      <c r="B95" t="s">
        <v>21</v>
      </c>
      <c r="D95">
        <v>6.0668841761827071E-3</v>
      </c>
      <c r="E95">
        <v>1.0155416365734098E-2</v>
      </c>
      <c r="F95">
        <v>5.4081533843323313E-3</v>
      </c>
      <c r="G95">
        <v>2.5870901639344266E-3</v>
      </c>
      <c r="H95">
        <v>5.2116402116402123E-3</v>
      </c>
      <c r="I95" t="s">
        <v>35</v>
      </c>
      <c r="J95">
        <v>4.2640692640692644E-3</v>
      </c>
      <c r="K95">
        <v>6.1369509043927651E-3</v>
      </c>
      <c r="L95">
        <v>7.0204262877442266E-3</v>
      </c>
      <c r="M95">
        <v>6.2028094820017554E-3</v>
      </c>
      <c r="N95">
        <v>3.436657681940701E-3</v>
      </c>
      <c r="O95">
        <v>4.3538324420677359E-3</v>
      </c>
      <c r="P95">
        <v>9.2199738903394248E-3</v>
      </c>
    </row>
    <row r="96" spans="1:16" x14ac:dyDescent="0.3">
      <c r="A96">
        <v>8</v>
      </c>
      <c r="B96" t="s">
        <v>22</v>
      </c>
      <c r="D96">
        <v>2.6579119086460032E-2</v>
      </c>
      <c r="E96">
        <v>1.6910253547820796E-2</v>
      </c>
      <c r="F96">
        <v>1.77137600464801E-2</v>
      </c>
      <c r="G96">
        <v>1.0033811475409835E-2</v>
      </c>
      <c r="H96">
        <v>2.962222222222222E-2</v>
      </c>
      <c r="I96" t="s">
        <v>35</v>
      </c>
      <c r="J96">
        <v>3.2677922077922077E-2</v>
      </c>
      <c r="K96">
        <v>1.8340223944875108E-2</v>
      </c>
      <c r="L96">
        <v>3.8936944937833035E-2</v>
      </c>
      <c r="M96">
        <v>3.5726953467954341E-2</v>
      </c>
      <c r="N96">
        <v>1.7693620844564238E-2</v>
      </c>
      <c r="O96">
        <v>1.4877896613190729E-2</v>
      </c>
      <c r="P96">
        <v>2.1503263707571805E-2</v>
      </c>
    </row>
    <row r="97" spans="1:16" x14ac:dyDescent="0.3">
      <c r="A97">
        <v>9</v>
      </c>
      <c r="B97" t="s">
        <v>23</v>
      </c>
      <c r="D97">
        <v>1.0277324632952693E-2</v>
      </c>
      <c r="E97">
        <v>4.0178593256597972E-3</v>
      </c>
      <c r="F97">
        <v>3.6796746392950513E-3</v>
      </c>
      <c r="G97">
        <v>7.6844262295081966E-3</v>
      </c>
      <c r="H97">
        <v>2.0211640211640212E-2</v>
      </c>
      <c r="I97" t="s">
        <v>35</v>
      </c>
      <c r="J97">
        <v>9.5238095238095247E-3</v>
      </c>
      <c r="K97">
        <v>9.7329888027562449E-3</v>
      </c>
      <c r="L97">
        <v>1.0124333925399643E-2</v>
      </c>
      <c r="M97">
        <v>6.8832309043020193E-3</v>
      </c>
      <c r="N97">
        <v>4.779874213836478E-3</v>
      </c>
      <c r="O97">
        <v>4.0404040404040404E-3</v>
      </c>
      <c r="P97">
        <v>7.6762402088772844E-3</v>
      </c>
    </row>
    <row r="98" spans="1:16" x14ac:dyDescent="0.3">
      <c r="A98">
        <v>10</v>
      </c>
      <c r="B98" t="s">
        <v>24</v>
      </c>
      <c r="D98">
        <v>2.1533442088091357E-2</v>
      </c>
      <c r="E98">
        <v>2.6584332380305425E-2</v>
      </c>
      <c r="F98">
        <v>2.2271714922048998E-2</v>
      </c>
      <c r="G98">
        <v>1.7725409836065575E-2</v>
      </c>
      <c r="H98">
        <v>1.0582010582010581E-2</v>
      </c>
      <c r="I98" t="s">
        <v>35</v>
      </c>
      <c r="J98">
        <v>2.5974025974025976E-2</v>
      </c>
      <c r="K98">
        <v>5.2713178294573643E-2</v>
      </c>
      <c r="L98">
        <v>4.2628774422735348E-2</v>
      </c>
      <c r="M98">
        <v>2.5373134328358207E-2</v>
      </c>
      <c r="N98">
        <v>2.1203953279424977E-2</v>
      </c>
      <c r="O98">
        <v>1.7825311942959002E-2</v>
      </c>
      <c r="P98">
        <v>1.7460835509138382E-2</v>
      </c>
    </row>
    <row r="99" spans="1:16" x14ac:dyDescent="0.3">
      <c r="A99">
        <v>11</v>
      </c>
      <c r="B99" t="s">
        <v>25</v>
      </c>
      <c r="D99">
        <v>2.2619902120717781E-4</v>
      </c>
      <c r="E99">
        <v>1.3962816393383145E-4</v>
      </c>
      <c r="F99">
        <v>2.3110293405635715E-4</v>
      </c>
      <c r="G99">
        <v>5.139959016393443E-4</v>
      </c>
      <c r="H99">
        <v>1.5858835978835978E-3</v>
      </c>
      <c r="I99" t="s">
        <v>35</v>
      </c>
      <c r="J99">
        <v>9.9451082251082257E-4</v>
      </c>
      <c r="K99">
        <v>2.0574160206718343E-3</v>
      </c>
      <c r="L99">
        <v>9.7571936056838364E-4</v>
      </c>
      <c r="M99">
        <v>2.2551887620719927E-3</v>
      </c>
      <c r="N99">
        <v>2.3707637017070979E-3</v>
      </c>
      <c r="O99">
        <v>2.1797326203208556E-3</v>
      </c>
      <c r="P99">
        <v>1.7354177545691905E-3</v>
      </c>
    </row>
    <row r="100" spans="1:16" x14ac:dyDescent="0.3">
      <c r="A100">
        <v>12</v>
      </c>
      <c r="B100" t="s">
        <v>26</v>
      </c>
      <c r="D100">
        <v>9.9021207177814037E-4</v>
      </c>
      <c r="E100">
        <v>4.0984179086304197E-4</v>
      </c>
      <c r="F100">
        <v>1.1687808656918757E-3</v>
      </c>
      <c r="G100">
        <v>2.7735655737704916E-3</v>
      </c>
      <c r="H100">
        <v>3.0021164021164022E-3</v>
      </c>
      <c r="I100" t="s">
        <v>35</v>
      </c>
      <c r="J100">
        <v>3.9310245310245307E-3</v>
      </c>
      <c r="K100">
        <v>1.8406546080964685E-3</v>
      </c>
      <c r="L100">
        <v>3.6770278271166371E-3</v>
      </c>
      <c r="M100">
        <v>3.6935908691834943E-3</v>
      </c>
      <c r="N100">
        <v>2.9712488769092541E-3</v>
      </c>
      <c r="O100">
        <v>1.7495543672014263E-3</v>
      </c>
      <c r="P100">
        <v>1.0097911227154046E-3</v>
      </c>
    </row>
    <row r="101" spans="1:16" x14ac:dyDescent="0.3">
      <c r="A101">
        <v>13</v>
      </c>
      <c r="B101" t="s">
        <v>27</v>
      </c>
      <c r="D101">
        <v>4.4593800978792826E-3</v>
      </c>
      <c r="E101">
        <v>2.7526867801061709E-3</v>
      </c>
      <c r="F101">
        <v>1.8723733901423452E-3</v>
      </c>
      <c r="G101">
        <v>6.9016393442622947E-4</v>
      </c>
      <c r="H101">
        <v>6.2789417989417996E-3</v>
      </c>
      <c r="I101" t="s">
        <v>35</v>
      </c>
      <c r="J101">
        <v>1.2669783549783549E-2</v>
      </c>
      <c r="K101">
        <v>2.2425495262704568E-3</v>
      </c>
      <c r="L101">
        <v>3.9374777975133219E-3</v>
      </c>
      <c r="M101">
        <v>1.1004038630377523E-2</v>
      </c>
      <c r="N101">
        <v>8.6555256064690025E-3</v>
      </c>
      <c r="O101">
        <v>3.7777183600713011E-3</v>
      </c>
      <c r="P101">
        <v>9.6840731070496069E-4</v>
      </c>
    </row>
    <row r="102" spans="1:16" x14ac:dyDescent="0.3">
      <c r="A102">
        <v>14</v>
      </c>
      <c r="B102" t="s">
        <v>28</v>
      </c>
      <c r="D102">
        <v>5.0274061990212074E-3</v>
      </c>
      <c r="E102">
        <v>3.4054126986256391E-3</v>
      </c>
      <c r="F102">
        <v>2.1127142442141957E-3</v>
      </c>
      <c r="G102">
        <v>6.6924180327868855E-3</v>
      </c>
      <c r="H102">
        <v>5.0248324514991175E-3</v>
      </c>
      <c r="I102" t="s">
        <v>35</v>
      </c>
      <c r="J102">
        <v>7.6610101010101015E-3</v>
      </c>
      <c r="K102">
        <v>3.7913867355727818E-3</v>
      </c>
      <c r="L102">
        <v>7.2662522202486673E-3</v>
      </c>
      <c r="M102">
        <v>9.729411764705884E-3</v>
      </c>
      <c r="N102">
        <v>9.597304582210241E-3</v>
      </c>
      <c r="O102">
        <v>7.4258467023172918E-3</v>
      </c>
      <c r="P102">
        <v>4.5312010443864228E-3</v>
      </c>
    </row>
    <row r="103" spans="1:16" x14ac:dyDescent="0.3">
      <c r="A103">
        <v>15</v>
      </c>
      <c r="B103" t="s">
        <v>29</v>
      </c>
      <c r="D103">
        <v>1.6492659053833608E-3</v>
      </c>
      <c r="E103">
        <v>4.8445917833958105E-3</v>
      </c>
      <c r="F103">
        <v>1.8311223007649849E-3</v>
      </c>
      <c r="G103">
        <v>1.1690573770491803E-3</v>
      </c>
      <c r="H103">
        <v>1.1175661375661375E-2</v>
      </c>
      <c r="I103" t="s">
        <v>35</v>
      </c>
      <c r="J103">
        <v>9.9085137085137085E-3</v>
      </c>
      <c r="K103">
        <v>5.5908699397071489E-3</v>
      </c>
      <c r="L103">
        <v>1.0489342806394316E-2</v>
      </c>
      <c r="M103">
        <v>1.0369622475856015E-2</v>
      </c>
      <c r="N103">
        <v>1.0791554357592093E-2</v>
      </c>
      <c r="O103">
        <v>7.8975044563279855E-3</v>
      </c>
      <c r="P103">
        <v>3.6951697127937332E-3</v>
      </c>
    </row>
    <row r="104" spans="1:16" x14ac:dyDescent="0.3">
      <c r="A104">
        <v>16</v>
      </c>
      <c r="B104" t="s">
        <v>30</v>
      </c>
      <c r="D104">
        <v>1.0509298531810766E-2</v>
      </c>
      <c r="E104">
        <v>2.763380931995521E-2</v>
      </c>
      <c r="F104">
        <v>1.3016558535876827E-2</v>
      </c>
      <c r="G104">
        <v>2.8137499999999999E-2</v>
      </c>
      <c r="H104">
        <v>3.200232804232804E-2</v>
      </c>
      <c r="I104" t="s">
        <v>35</v>
      </c>
      <c r="J104">
        <v>2.8521385281385279E-2</v>
      </c>
      <c r="K104">
        <v>4.2930404823428081E-2</v>
      </c>
      <c r="L104">
        <v>3.6094316163410307E-2</v>
      </c>
      <c r="M104">
        <v>1.838647936786655E-2</v>
      </c>
      <c r="N104">
        <v>1.8815992812219226E-2</v>
      </c>
      <c r="O104">
        <v>2.0893226381461676E-2</v>
      </c>
      <c r="P104">
        <v>1.7847389033942559E-2</v>
      </c>
    </row>
    <row r="105" spans="1:16" x14ac:dyDescent="0.3">
      <c r="A105">
        <v>17</v>
      </c>
      <c r="B105" t="s">
        <v>31</v>
      </c>
      <c r="D105">
        <v>3.9151712887438822E-2</v>
      </c>
      <c r="E105">
        <v>3.2626226103102111E-2</v>
      </c>
      <c r="F105">
        <v>2.905006294180304E-2</v>
      </c>
      <c r="G105">
        <v>3.757172131147541E-2</v>
      </c>
      <c r="H105">
        <v>3.8095238095238099E-2</v>
      </c>
      <c r="I105" t="s">
        <v>35</v>
      </c>
      <c r="J105">
        <v>4.993073593073593E-2</v>
      </c>
      <c r="K105">
        <v>6.7872523686477171E-2</v>
      </c>
      <c r="L105">
        <v>5.8348134991118995E-2</v>
      </c>
      <c r="M105">
        <v>3.0026338893766463E-2</v>
      </c>
      <c r="N105">
        <v>3.8544474393530995E-2</v>
      </c>
      <c r="O105">
        <v>3.5828877005347599E-2</v>
      </c>
      <c r="P105">
        <v>3.4921671018276763E-2</v>
      </c>
    </row>
    <row r="107" spans="1:16" x14ac:dyDescent="0.3">
      <c r="B107" t="s">
        <v>38</v>
      </c>
      <c r="D107">
        <v>0.15158704730831973</v>
      </c>
      <c r="E107">
        <v>0.1464644257036557</v>
      </c>
      <c r="F107">
        <v>0.11953990510312772</v>
      </c>
      <c r="G107">
        <v>0.14393633196721312</v>
      </c>
      <c r="H107">
        <v>0.20668309700176365</v>
      </c>
      <c r="I107" t="s">
        <v>35</v>
      </c>
      <c r="J107">
        <v>0.22466856565656571</v>
      </c>
      <c r="K107">
        <v>0.25970616709732985</v>
      </c>
      <c r="L107">
        <v>0.26592557134399053</v>
      </c>
      <c r="M107">
        <v>0.2232018086040386</v>
      </c>
      <c r="N107">
        <v>0.1806997843665768</v>
      </c>
      <c r="O107">
        <v>0.15486945335710042</v>
      </c>
      <c r="P107">
        <v>0.1401036945169713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S66"/>
  <sheetViews>
    <sheetView workbookViewId="0">
      <selection activeCell="C44" sqref="C44"/>
    </sheetView>
  </sheetViews>
  <sheetFormatPr defaultRowHeight="14.4" x14ac:dyDescent="0.3"/>
  <cols>
    <col min="1" max="1" width="12.33203125" customWidth="1"/>
    <col min="2" max="2" width="17.88671875" customWidth="1"/>
    <col min="4" max="4" width="12.88671875" customWidth="1"/>
    <col min="5" max="5" width="20.5546875" customWidth="1"/>
    <col min="6" max="6" width="12" bestFit="1" customWidth="1"/>
    <col min="7" max="7" width="12.6640625" customWidth="1"/>
    <col min="8" max="8" width="20" customWidth="1"/>
    <col min="10" max="10" width="14" customWidth="1"/>
    <col min="11" max="11" width="19.88671875" customWidth="1"/>
    <col min="13" max="13" width="14.6640625" customWidth="1"/>
    <col min="14" max="14" width="19.33203125" customWidth="1"/>
    <col min="16" max="16" width="12.88671875" customWidth="1"/>
    <col min="17" max="17" width="19.6640625" customWidth="1"/>
    <col min="19" max="19" width="13.109375" customWidth="1"/>
    <col min="20" max="20" width="19.5546875" customWidth="1"/>
    <col min="22" max="22" width="12.44140625" customWidth="1"/>
    <col min="23" max="23" width="19.6640625" customWidth="1"/>
    <col min="25" max="25" width="12.44140625" customWidth="1"/>
    <col min="26" max="26" width="19.33203125" customWidth="1"/>
    <col min="28" max="28" width="14.33203125" customWidth="1"/>
    <col min="29" max="29" width="20.5546875" customWidth="1"/>
    <col min="31" max="31" width="14.109375" customWidth="1"/>
    <col min="32" max="32" width="20.88671875" customWidth="1"/>
    <col min="34" max="34" width="13.88671875" customWidth="1"/>
    <col min="35" max="35" width="21.33203125" customWidth="1"/>
    <col min="38" max="38" width="18.33203125" bestFit="1" customWidth="1"/>
    <col min="39" max="42" width="12" bestFit="1" customWidth="1"/>
    <col min="43" max="43" width="11" bestFit="1" customWidth="1"/>
    <col min="44" max="45" width="12" bestFit="1" customWidth="1"/>
  </cols>
  <sheetData>
    <row r="3" spans="1:45" ht="16.2" x14ac:dyDescent="0.3">
      <c r="K3" s="3" t="s">
        <v>70</v>
      </c>
      <c r="L3" s="3" t="s">
        <v>98</v>
      </c>
      <c r="M3" s="3" t="s">
        <v>71</v>
      </c>
    </row>
    <row r="4" spans="1:45" ht="16.2" x14ac:dyDescent="0.3">
      <c r="K4" s="3" t="s">
        <v>72</v>
      </c>
      <c r="L4" s="3" t="s">
        <v>99</v>
      </c>
      <c r="M4" s="3"/>
    </row>
    <row r="5" spans="1:45" ht="16.2" x14ac:dyDescent="0.3">
      <c r="K5" s="3" t="s">
        <v>73</v>
      </c>
      <c r="L5" s="3" t="s">
        <v>100</v>
      </c>
      <c r="M5" s="3"/>
    </row>
    <row r="7" spans="1:45" ht="16.2" x14ac:dyDescent="0.3">
      <c r="A7" t="s">
        <v>74</v>
      </c>
      <c r="B7" s="4" t="s">
        <v>94</v>
      </c>
      <c r="C7" t="s">
        <v>95</v>
      </c>
      <c r="D7" t="s">
        <v>96</v>
      </c>
      <c r="E7" s="4" t="s">
        <v>75</v>
      </c>
      <c r="F7" s="4" t="s">
        <v>97</v>
      </c>
      <c r="G7" t="s">
        <v>76</v>
      </c>
    </row>
    <row r="8" spans="1:45" x14ac:dyDescent="0.3">
      <c r="A8" s="4">
        <v>0.83</v>
      </c>
      <c r="B8" s="4">
        <v>350</v>
      </c>
      <c r="C8" s="4">
        <v>30</v>
      </c>
      <c r="D8" s="4">
        <v>24</v>
      </c>
      <c r="E8" s="4">
        <v>70</v>
      </c>
      <c r="F8" s="4">
        <f>70*365</f>
        <v>25550</v>
      </c>
      <c r="G8" s="4">
        <f>1.5*10^-4</f>
        <v>1.5000000000000001E-4</v>
      </c>
    </row>
    <row r="10" spans="1:45" x14ac:dyDescent="0.3">
      <c r="A10" t="s">
        <v>77</v>
      </c>
    </row>
    <row r="11" spans="1:45" x14ac:dyDescent="0.3">
      <c r="A11" t="s">
        <v>78</v>
      </c>
      <c r="B11" s="10" t="s">
        <v>1</v>
      </c>
      <c r="C11" t="s">
        <v>41</v>
      </c>
      <c r="D11" s="9">
        <v>1</v>
      </c>
      <c r="E11" s="9"/>
      <c r="F11" s="9"/>
      <c r="G11" s="9">
        <v>2</v>
      </c>
      <c r="H11" s="9"/>
      <c r="I11" s="9"/>
      <c r="J11" s="9">
        <v>3</v>
      </c>
      <c r="K11" s="9"/>
      <c r="L11" s="9"/>
      <c r="M11" s="9">
        <v>4</v>
      </c>
      <c r="N11" s="9"/>
      <c r="O11" s="9"/>
      <c r="P11" s="9">
        <v>5</v>
      </c>
      <c r="Q11" s="9"/>
      <c r="R11" s="9"/>
      <c r="S11" s="9">
        <v>6</v>
      </c>
      <c r="T11" s="9"/>
      <c r="U11" s="9"/>
      <c r="V11" s="9">
        <v>7</v>
      </c>
      <c r="W11" s="9"/>
      <c r="X11" s="9"/>
      <c r="Y11" s="9">
        <v>8</v>
      </c>
      <c r="Z11" s="9"/>
      <c r="AA11" s="9"/>
      <c r="AB11" s="9">
        <v>8</v>
      </c>
      <c r="AC11" s="9"/>
      <c r="AD11" s="9"/>
      <c r="AE11" s="9">
        <v>8</v>
      </c>
      <c r="AF11" s="9"/>
      <c r="AG11" s="9"/>
      <c r="AH11" s="9">
        <v>8</v>
      </c>
      <c r="AI11" s="9"/>
      <c r="AJ11" s="9"/>
      <c r="AK11" s="9">
        <v>8</v>
      </c>
      <c r="AL11" s="9"/>
      <c r="AM11" s="9"/>
      <c r="AN11" s="9">
        <v>8</v>
      </c>
      <c r="AO11" s="9"/>
      <c r="AP11" s="9"/>
    </row>
    <row r="12" spans="1:45" x14ac:dyDescent="0.3">
      <c r="A12" t="s">
        <v>40</v>
      </c>
      <c r="B12" s="10"/>
      <c r="C12" t="s">
        <v>79</v>
      </c>
      <c r="D12" s="9" t="s">
        <v>80</v>
      </c>
      <c r="E12" s="9"/>
      <c r="F12" s="9"/>
      <c r="G12" s="9" t="s">
        <v>81</v>
      </c>
      <c r="H12" s="9"/>
      <c r="I12" s="9"/>
      <c r="J12" s="9" t="s">
        <v>82</v>
      </c>
      <c r="K12" s="9"/>
      <c r="L12" s="9"/>
      <c r="M12" s="9" t="s">
        <v>83</v>
      </c>
      <c r="N12" s="9"/>
      <c r="O12" s="9"/>
      <c r="P12" s="9" t="s">
        <v>84</v>
      </c>
      <c r="Q12" s="9"/>
      <c r="R12" s="9"/>
      <c r="S12" s="9" t="s">
        <v>85</v>
      </c>
      <c r="T12" s="9"/>
      <c r="U12" s="9"/>
      <c r="V12" s="9" t="s">
        <v>86</v>
      </c>
      <c r="W12" s="9"/>
      <c r="X12" s="9"/>
      <c r="Y12" s="9" t="s">
        <v>87</v>
      </c>
      <c r="Z12" s="9"/>
      <c r="AA12" s="9"/>
      <c r="AB12" s="9" t="s">
        <v>88</v>
      </c>
      <c r="AC12" s="9"/>
      <c r="AD12" s="9"/>
      <c r="AE12" s="9" t="s">
        <v>89</v>
      </c>
      <c r="AF12" s="9"/>
      <c r="AG12" s="9"/>
      <c r="AH12" s="9" t="s">
        <v>90</v>
      </c>
      <c r="AI12" s="9"/>
      <c r="AJ12" s="9"/>
      <c r="AK12" s="9" t="s">
        <v>91</v>
      </c>
      <c r="AL12" s="9"/>
      <c r="AM12" s="9"/>
      <c r="AN12" s="9" t="s">
        <v>80</v>
      </c>
      <c r="AO12" s="9"/>
      <c r="AP12" s="9"/>
      <c r="AR12" t="s">
        <v>66</v>
      </c>
      <c r="AS12" t="s">
        <v>102</v>
      </c>
    </row>
    <row r="13" spans="1:45" ht="16.2" x14ac:dyDescent="0.3">
      <c r="D13" t="s">
        <v>92</v>
      </c>
      <c r="E13" t="s">
        <v>101</v>
      </c>
      <c r="F13" t="s">
        <v>93</v>
      </c>
      <c r="G13" s="4" t="s">
        <v>92</v>
      </c>
      <c r="H13" t="s">
        <v>101</v>
      </c>
      <c r="I13" t="s">
        <v>93</v>
      </c>
      <c r="J13" s="4" t="s">
        <v>92</v>
      </c>
      <c r="K13" t="s">
        <v>101</v>
      </c>
      <c r="L13" t="s">
        <v>93</v>
      </c>
      <c r="M13" s="4" t="s">
        <v>92</v>
      </c>
      <c r="N13" t="s">
        <v>101</v>
      </c>
      <c r="O13" t="s">
        <v>93</v>
      </c>
      <c r="P13" s="4" t="s">
        <v>92</v>
      </c>
      <c r="Q13" t="s">
        <v>101</v>
      </c>
      <c r="R13" t="s">
        <v>93</v>
      </c>
      <c r="S13" s="4" t="s">
        <v>92</v>
      </c>
      <c r="T13" t="s">
        <v>101</v>
      </c>
      <c r="U13" t="s">
        <v>93</v>
      </c>
      <c r="V13" s="4" t="s">
        <v>92</v>
      </c>
      <c r="W13" t="s">
        <v>101</v>
      </c>
      <c r="X13" t="s">
        <v>93</v>
      </c>
      <c r="Y13" s="4" t="s">
        <v>92</v>
      </c>
      <c r="Z13" t="s">
        <v>101</v>
      </c>
      <c r="AA13" t="s">
        <v>93</v>
      </c>
      <c r="AB13" s="4" t="s">
        <v>92</v>
      </c>
      <c r="AC13" t="s">
        <v>101</v>
      </c>
      <c r="AD13" t="s">
        <v>93</v>
      </c>
      <c r="AE13" s="4" t="s">
        <v>92</v>
      </c>
      <c r="AF13" t="s">
        <v>101</v>
      </c>
      <c r="AG13" t="s">
        <v>93</v>
      </c>
      <c r="AH13" s="4" t="s">
        <v>92</v>
      </c>
      <c r="AI13" t="s">
        <v>101</v>
      </c>
      <c r="AJ13" t="s">
        <v>93</v>
      </c>
      <c r="AK13" s="4" t="s">
        <v>92</v>
      </c>
      <c r="AL13" t="s">
        <v>101</v>
      </c>
      <c r="AM13" t="s">
        <v>93</v>
      </c>
      <c r="AN13" s="4" t="s">
        <v>92</v>
      </c>
      <c r="AO13" t="s">
        <v>101</v>
      </c>
      <c r="AP13" t="s">
        <v>93</v>
      </c>
    </row>
    <row r="14" spans="1:45" x14ac:dyDescent="0.3">
      <c r="A14">
        <v>1</v>
      </c>
      <c r="B14" t="s">
        <v>15</v>
      </c>
      <c r="C14">
        <v>0.1</v>
      </c>
      <c r="D14">
        <v>1.1389559543230014E-3</v>
      </c>
      <c r="E14">
        <f>IF(D14="*","*",(D14*$A$8*$C$8*$B$8*$D$8)/($E$8*$F$8))</f>
        <v>1.3319766698697175E-4</v>
      </c>
      <c r="F14">
        <f>IF(E14="*","*",E14*$G$8)</f>
        <v>1.9979650048045765E-8</v>
      </c>
      <c r="G14" s="4">
        <v>5.922868416457593E-4</v>
      </c>
      <c r="H14">
        <f>IF(G14="*","*",(G14*$A$8*$C$8*$B$8*$D$8)/($E$8*$F$8))</f>
        <v>6.9266265473093104E-5</v>
      </c>
      <c r="I14">
        <f>IF(H14="*","*",H14*$G$8)</f>
        <v>1.0389939820963966E-8</v>
      </c>
      <c r="J14">
        <v>2.303153545721571E-4</v>
      </c>
      <c r="K14">
        <f>IF(J14="*","*",(J14*$A$8*$C$8*$B$8*$D$8)/($E$8*$F$8))</f>
        <v>2.6934727180493358E-5</v>
      </c>
      <c r="L14">
        <f>IF(K14="*","*",K14*$G$8)</f>
        <v>4.0402090770740042E-9</v>
      </c>
      <c r="M14">
        <v>4.0694672131147538E-4</v>
      </c>
      <c r="N14">
        <f>IF(M14="*","*",(M14*$A$8*$C$8*$B$8*$D$8)/($E$8*$F$8))</f>
        <v>4.7591264316191322E-5</v>
      </c>
      <c r="O14">
        <f>IF(N14="*","*",N14*$G$8)</f>
        <v>7.1386896474286989E-9</v>
      </c>
      <c r="P14">
        <v>5.1976719576719583E-4</v>
      </c>
      <c r="Q14">
        <f>IF(P14="*","*",(P14*$A$8*$C$8*$B$8*$D$8)/($E$8*$F$8))</f>
        <v>6.0785298667412181E-5</v>
      </c>
      <c r="R14">
        <f>IF(Q14="*","*",Q14*$G$8)</f>
        <v>9.1177948001118283E-9</v>
      </c>
      <c r="V14">
        <v>3.1530735930735939E-4</v>
      </c>
      <c r="W14">
        <f>IF(V14="*","*",(V14*$A$8*$C$8*$B$8*$D$8)/($E$8*$F$8))</f>
        <v>3.6874300963224651E-5</v>
      </c>
      <c r="X14">
        <f>IF(W14="*","*",W14*$G$8)</f>
        <v>5.5311451444836979E-9</v>
      </c>
      <c r="Y14">
        <v>4.3512489233419466E-4</v>
      </c>
      <c r="Z14">
        <f>IF(Y14="*","*",(Y14*$A$8*$C$8*$B$8*$D$8)/($E$8*$F$8))</f>
        <v>5.0886621459670197E-5</v>
      </c>
      <c r="AA14">
        <f>IF(Z14="*","*",Z14*$G$8)</f>
        <v>7.6329932189505299E-9</v>
      </c>
      <c r="AB14">
        <v>5.6854351687388996E-4</v>
      </c>
      <c r="AC14">
        <f>IF(AB14="*","*",(AB14*$A$8*$C$8*$B$8*$D$8)/($E$8*$F$8))</f>
        <v>6.6489551014449434E-5</v>
      </c>
      <c r="AD14">
        <f>IF(AC14="*","*",AC14*$G$8)</f>
        <v>9.9734326521674158E-9</v>
      </c>
      <c r="AE14">
        <v>4.5388937664618095E-4</v>
      </c>
      <c r="AF14">
        <f>IF(AE14="*","*",(AE14*$A$8*$C$8*$B$8*$D$8)/($E$8*$F$8))</f>
        <v>5.3081074654355725E-5</v>
      </c>
      <c r="AG14">
        <f>IF(AF14="*","*",AF14*$G$8)</f>
        <v>7.9621611981533595E-9</v>
      </c>
      <c r="AH14">
        <v>5.5631626235399796E-4</v>
      </c>
      <c r="AI14">
        <f>IF(AH14="*","*",(AH14*$A$8*$C$8*$B$8*$D$8)/($E$8*$F$8))</f>
        <v>6.5059608294080066E-5</v>
      </c>
      <c r="AJ14">
        <f>IF(AI14="*","*",AI14*$G$8)</f>
        <v>9.7589412441120111E-9</v>
      </c>
      <c r="AK14">
        <v>3.0259655377302443E-4</v>
      </c>
      <c r="AL14">
        <f>IF(AK14="*","*",(AK14*$A$8*$C$8*$B$8*$D$8)/($E$8*$F$8))</f>
        <v>3.5387808323827671E-5</v>
      </c>
      <c r="AM14">
        <f>IF(AL14="*","*",AL14*$G$8)</f>
        <v>5.308171248574151E-9</v>
      </c>
      <c r="AN14">
        <v>7.3532201914708458E-4</v>
      </c>
      <c r="AO14">
        <f>IF(AN14="*","*",(AN14*$A$8*$C$8*$B$8*$D$8)/($E$8*$F$8))</f>
        <v>8.5993823609060226E-5</v>
      </c>
      <c r="AP14">
        <f>IF(AO14="*","*",AO14*$G$8)</f>
        <v>1.2899073541359034E-8</v>
      </c>
      <c r="AR14">
        <f>AVERAGE(AA14,X14,B14,R14,O14,L14,I14,F14,AD14,AG14,AJ14,AM14,AP14)</f>
        <v>9.1443501367853718E-9</v>
      </c>
      <c r="AS14">
        <f>STDEV(AA14,X14,B14,R14,O14,L14,I14,F14,AD14,AG14,AJ14,AM14,AP14)</f>
        <v>4.2173579629046534E-9</v>
      </c>
    </row>
    <row r="15" spans="1:45" x14ac:dyDescent="0.3">
      <c r="A15">
        <v>2</v>
      </c>
      <c r="B15" t="s">
        <v>16</v>
      </c>
      <c r="C15">
        <v>0.05</v>
      </c>
      <c r="D15">
        <v>9.4669657422512233E-4</v>
      </c>
      <c r="E15">
        <f t="shared" ref="E15:E30" si="0">IF(D15="*","*",($D15*$A$8*$C$8*$B$8*$D$8)/($E$8*$F$8))</f>
        <v>1.1071347803462487E-4</v>
      </c>
      <c r="F15">
        <f t="shared" ref="F15:F30" si="1">IF(E15="*","*",E15*$G$8)</f>
        <v>1.6607021705193731E-8</v>
      </c>
      <c r="G15">
        <v>3.2558254798720654E-4</v>
      </c>
      <c r="H15">
        <f t="shared" ref="H15:H30" si="2">IF(G15="*","*",(G15*$A$8*$C$8*$B$8*$D$8)/($E$8*$F$8))</f>
        <v>3.8075955122730842E-5</v>
      </c>
      <c r="I15">
        <f t="shared" ref="I15:I30" si="3">IF(H15="*","*",H15*$G$8)</f>
        <v>5.7113932684096269E-9</v>
      </c>
      <c r="J15">
        <v>3.8474387527839647E-4</v>
      </c>
      <c r="K15">
        <f t="shared" ref="K15:K30" si="4">IF(J15="*","*",(J15*$A$8*$C$8*$B$8*$D$8)/($E$8*$F$8))</f>
        <v>4.4994704474827733E-5</v>
      </c>
      <c r="L15">
        <f t="shared" ref="L15:L30" si="5">IF(K15="*","*",K15*$G$8)</f>
        <v>6.7492056712241608E-9</v>
      </c>
      <c r="M15">
        <v>2.7697233606557381E-4</v>
      </c>
      <c r="N15">
        <f t="shared" ref="N15:N30" si="6">IF(M15="*","*",(M15*$A$8*$C$8*$B$8*$D$8)/($E$8*$F$8))</f>
        <v>3.2391128773539516E-5</v>
      </c>
      <c r="O15">
        <f t="shared" ref="O15:O30" si="7">IF(N15="*","*",N15*$G$8)</f>
        <v>4.8586693160309277E-9</v>
      </c>
      <c r="P15">
        <v>5.9452380952380954E-4</v>
      </c>
      <c r="Q15">
        <f t="shared" ref="Q15:Q30" si="8">IF(P15="*","*",(P15*$A$8*$C$8*$B$8*$D$8)/($E$8*$F$8))</f>
        <v>6.9527872518870549E-5</v>
      </c>
      <c r="R15">
        <f t="shared" ref="R15:R30" si="9">IF(Q15="*","*",Q15*$G$8)</f>
        <v>1.0429180877830584E-8</v>
      </c>
      <c r="V15">
        <v>5.6521645021645028E-4</v>
      </c>
      <c r="W15">
        <f t="shared" ref="W15:W30" si="10">IF(V15="*","*",(V15*$A$8*$C$8*$B$8*$D$8)/($E$8*$F$8))</f>
        <v>6.6100460009657665E-5</v>
      </c>
      <c r="X15">
        <f t="shared" ref="X15:X30" si="11">IF(W15="*","*",W15*$G$8)</f>
        <v>9.9150690014486499E-9</v>
      </c>
      <c r="Y15">
        <v>3.7000430663221366E-4</v>
      </c>
      <c r="Z15">
        <f t="shared" ref="Z15:Z30" si="12">IF(Y15="*","*",(Y15*$A$8*$C$8*$B$8*$D$8)/($E$8*$F$8))</f>
        <v>4.3270953746264356E-5</v>
      </c>
      <c r="AA15">
        <f t="shared" ref="AA15:AA30" si="13">IF(Z15="*","*",Z15*$G$8)</f>
        <v>6.4906430619396536E-9</v>
      </c>
      <c r="AB15">
        <v>3.6884991119005335E-4</v>
      </c>
      <c r="AC15">
        <f t="shared" ref="AC15:AC30" si="14">IF(AB15="*","*",(AB15*$A$8*$C$8*$B$8*$D$8)/($E$8*$F$8))</f>
        <v>4.3135950474985494E-5</v>
      </c>
      <c r="AD15">
        <f t="shared" ref="AD15:AD30" si="15">IF(AC15="*","*",AC15*$G$8)</f>
        <v>6.4703925712478244E-9</v>
      </c>
      <c r="AE15">
        <v>4.0107550482879723E-4</v>
      </c>
      <c r="AF15">
        <f t="shared" ref="AF15:AF30" si="16">IF(AE15="*","*",(AE15*$A$8*$C$8*$B$8*$D$8)/($E$8*$F$8))</f>
        <v>4.690464220854975E-5</v>
      </c>
      <c r="AG15">
        <f t="shared" ref="AG15:AG30" si="17">IF(AF15="*","*",AF15*$G$8)</f>
        <v>7.0356963312824629E-9</v>
      </c>
      <c r="AH15">
        <v>2.7792003593890384E-4</v>
      </c>
      <c r="AI15">
        <f t="shared" ref="AI15:AI30" si="18">IF(AH15="*","*",(AH15*$A$8*$C$8*$B$8*$D$8)/($E$8*$F$8))</f>
        <v>3.2501959584557518E-5</v>
      </c>
      <c r="AJ15">
        <f t="shared" ref="AJ15:AJ30" si="19">IF(AI15="*","*",AI15*$G$8)</f>
        <v>4.8752939376836281E-9</v>
      </c>
      <c r="AK15">
        <v>3.8709893048128344E-4</v>
      </c>
      <c r="AL15">
        <f t="shared" ref="AL15:AL30" si="20">IF(AK15="*","*",(AK15*$A$8*$C$8*$B$8*$D$8)/($E$8*$F$8))</f>
        <v>4.5270121498163396E-5</v>
      </c>
      <c r="AM15">
        <f t="shared" ref="AM15:AM30" si="21">IF(AL15="*","*",AL15*$G$8)</f>
        <v>6.7905182247245101E-9</v>
      </c>
      <c r="AN15">
        <v>5.2762728459530026E-4</v>
      </c>
      <c r="AO15">
        <f t="shared" ref="AO15:AO30" si="22">IF(AN15="*","*",(AN15*$A$8*$C$8*$B$8*$D$8)/($E$8*$F$8))</f>
        <v>6.1704513752280129E-5</v>
      </c>
      <c r="AP15">
        <f t="shared" ref="AP15:AP30" si="23">IF(AO15="*","*",AO15*$G$8)</f>
        <v>9.2556770628420195E-9</v>
      </c>
      <c r="AR15">
        <f t="shared" ref="AR15:AR30" si="24">AVERAGE(AA15,X15,B15,R15,O15,L15,I15,F15,AD15,AG15,AJ15,AM15,AP15)</f>
        <v>7.9323967524881488E-9</v>
      </c>
      <c r="AS15">
        <f t="shared" ref="AS15:AS30" si="25">STDEV(AA15,X15,B15,R15,O15,L15,I15,F15,AD15,AG15,AJ15,AM15,AP15)</f>
        <v>3.2837845793307163E-9</v>
      </c>
    </row>
    <row r="16" spans="1:45" x14ac:dyDescent="0.3">
      <c r="A16">
        <v>3</v>
      </c>
      <c r="B16" t="s">
        <v>17</v>
      </c>
      <c r="C16">
        <v>0.5</v>
      </c>
      <c r="D16">
        <v>9.0517944535073412E-3</v>
      </c>
      <c r="E16">
        <f t="shared" si="0"/>
        <v>1.0585816762066508E-3</v>
      </c>
      <c r="F16">
        <f t="shared" si="1"/>
        <v>1.5878725143099764E-7</v>
      </c>
      <c r="G16">
        <v>5.451550356965095E-3</v>
      </c>
      <c r="H16">
        <f t="shared" si="2"/>
        <v>6.3754334507286499E-4</v>
      </c>
      <c r="I16">
        <f t="shared" si="3"/>
        <v>9.5631501760929754E-8</v>
      </c>
      <c r="J16">
        <v>4.7048997772828503E-3</v>
      </c>
      <c r="K16">
        <f t="shared" si="4"/>
        <v>5.5022467845483982E-4</v>
      </c>
      <c r="L16">
        <f t="shared" si="5"/>
        <v>8.2533701768225985E-8</v>
      </c>
      <c r="M16">
        <v>5.1472848360655729E-3</v>
      </c>
      <c r="N16">
        <f t="shared" si="6"/>
        <v>6.0196035577941018E-4</v>
      </c>
      <c r="O16">
        <f t="shared" si="7"/>
        <v>9.0294053366911533E-8</v>
      </c>
      <c r="P16">
        <v>6.2367724867724867E-3</v>
      </c>
      <c r="Q16">
        <f t="shared" si="8"/>
        <v>7.2937284502842229E-4</v>
      </c>
      <c r="R16">
        <f t="shared" si="9"/>
        <v>1.0940592675426335E-7</v>
      </c>
      <c r="V16">
        <v>7.0638528138528139E-3</v>
      </c>
      <c r="W16">
        <f t="shared" si="10"/>
        <v>8.2609754237934264E-4</v>
      </c>
      <c r="X16">
        <f t="shared" si="11"/>
        <v>1.239146313569014E-7</v>
      </c>
      <c r="Y16">
        <v>5.9851421188630485E-3</v>
      </c>
      <c r="Z16">
        <f t="shared" si="12"/>
        <v>6.9994538752104845E-4</v>
      </c>
      <c r="AA16">
        <f t="shared" si="13"/>
        <v>1.0499180812815727E-7</v>
      </c>
      <c r="AB16">
        <v>4.6569715808170518E-3</v>
      </c>
      <c r="AC16">
        <f t="shared" si="14"/>
        <v>5.4461961187793936E-4</v>
      </c>
      <c r="AD16">
        <f t="shared" si="15"/>
        <v>8.1692941781690907E-8</v>
      </c>
      <c r="AE16">
        <v>5.876865671641791E-3</v>
      </c>
      <c r="AF16">
        <f t="shared" si="16"/>
        <v>6.8728276426088732E-4</v>
      </c>
      <c r="AG16">
        <f t="shared" si="17"/>
        <v>1.030924146391331E-7</v>
      </c>
      <c r="AH16">
        <v>5.5199910152740348E-3</v>
      </c>
      <c r="AI16">
        <f t="shared" si="18"/>
        <v>6.4554728585670506E-4</v>
      </c>
      <c r="AJ16">
        <f t="shared" si="19"/>
        <v>9.6832092878505773E-8</v>
      </c>
      <c r="AK16">
        <v>4.294786096256685E-3</v>
      </c>
      <c r="AL16">
        <f t="shared" si="20"/>
        <v>5.0226304718649611E-4</v>
      </c>
      <c r="AM16">
        <f t="shared" si="21"/>
        <v>7.5339457077974426E-8</v>
      </c>
      <c r="AN16">
        <v>5.6878263707571802E-3</v>
      </c>
      <c r="AO16">
        <f t="shared" si="22"/>
        <v>6.6517515443532114E-4</v>
      </c>
      <c r="AP16">
        <f t="shared" si="23"/>
        <v>9.9776273165298179E-8</v>
      </c>
      <c r="AR16">
        <f t="shared" si="24"/>
        <v>1.0185767117574911E-7</v>
      </c>
      <c r="AS16">
        <f t="shared" si="25"/>
        <v>2.2322286152981616E-8</v>
      </c>
    </row>
    <row r="17" spans="1:45" x14ac:dyDescent="0.3">
      <c r="A17">
        <v>4</v>
      </c>
      <c r="B17" t="s">
        <v>18</v>
      </c>
      <c r="C17">
        <v>0.1</v>
      </c>
      <c r="D17">
        <v>4.4097879282218607E-4</v>
      </c>
      <c r="E17">
        <f t="shared" si="0"/>
        <v>5.157121851086857E-5</v>
      </c>
      <c r="F17">
        <f t="shared" si="1"/>
        <v>7.7356827766302869E-9</v>
      </c>
      <c r="G17">
        <v>7.8979634744398303E-4</v>
      </c>
      <c r="H17">
        <f t="shared" si="2"/>
        <v>9.2364441728478325E-5</v>
      </c>
      <c r="I17">
        <f t="shared" si="3"/>
        <v>1.3854666259271749E-8</v>
      </c>
      <c r="J17">
        <v>5.7743778444853302E-4</v>
      </c>
      <c r="K17">
        <f t="shared" si="4"/>
        <v>6.7529710369166983E-5</v>
      </c>
      <c r="L17">
        <f t="shared" si="5"/>
        <v>1.0129456555375048E-8</v>
      </c>
      <c r="M17">
        <v>1.3169262295081967E-3</v>
      </c>
      <c r="N17">
        <f t="shared" si="6"/>
        <v>1.5401078566616407E-4</v>
      </c>
      <c r="O17">
        <f t="shared" si="7"/>
        <v>2.3101617849924613E-8</v>
      </c>
      <c r="P17">
        <v>1.3273227513227511E-3</v>
      </c>
      <c r="Q17">
        <f t="shared" si="8"/>
        <v>1.5522662939148257E-4</v>
      </c>
      <c r="R17">
        <f t="shared" si="9"/>
        <v>2.3283994408722388E-8</v>
      </c>
      <c r="V17">
        <v>1.4929177489177491E-3</v>
      </c>
      <c r="W17">
        <f t="shared" si="10"/>
        <v>1.745924944722596E-4</v>
      </c>
      <c r="X17">
        <f t="shared" si="11"/>
        <v>2.6188874170838942E-8</v>
      </c>
      <c r="Y17">
        <v>1.416583405110537E-3</v>
      </c>
      <c r="Z17">
        <f t="shared" si="12"/>
        <v>1.6566540956830858E-4</v>
      </c>
      <c r="AA17">
        <f t="shared" si="13"/>
        <v>2.4849811435246289E-8</v>
      </c>
      <c r="AB17">
        <v>1.6272824156305507E-3</v>
      </c>
      <c r="AC17">
        <f t="shared" si="14"/>
        <v>1.9030606097471955E-4</v>
      </c>
      <c r="AD17">
        <f t="shared" si="15"/>
        <v>2.8545909146207936E-8</v>
      </c>
      <c r="AE17">
        <v>2.0073046532045656E-3</v>
      </c>
      <c r="AF17">
        <f t="shared" si="16"/>
        <v>2.3474858331801337E-4</v>
      </c>
      <c r="AG17">
        <f t="shared" si="17"/>
        <v>3.5212287497702008E-8</v>
      </c>
      <c r="AH17">
        <v>1.7547050014974546E-3</v>
      </c>
      <c r="AI17">
        <f t="shared" si="18"/>
        <v>2.0520777082091562E-4</v>
      </c>
      <c r="AJ17">
        <f t="shared" si="19"/>
        <v>3.0781165623137343E-8</v>
      </c>
      <c r="AK17">
        <v>1.2225074272133097E-3</v>
      </c>
      <c r="AL17">
        <f t="shared" si="20"/>
        <v>1.429687746580575E-4</v>
      </c>
      <c r="AM17">
        <f t="shared" si="21"/>
        <v>2.1445316198708628E-8</v>
      </c>
      <c r="AN17">
        <v>7.9459530026109663E-4</v>
      </c>
      <c r="AO17">
        <f t="shared" si="22"/>
        <v>9.2925665643058978E-5</v>
      </c>
      <c r="AP17">
        <f t="shared" si="23"/>
        <v>1.3938849846458847E-8</v>
      </c>
      <c r="AR17">
        <f t="shared" si="24"/>
        <v>2.1588969314018674E-8</v>
      </c>
      <c r="AS17">
        <f t="shared" si="25"/>
        <v>8.5122484115795494E-9</v>
      </c>
    </row>
    <row r="18" spans="1:45" x14ac:dyDescent="0.3">
      <c r="A18">
        <v>5</v>
      </c>
      <c r="B18" t="s">
        <v>19</v>
      </c>
      <c r="C18">
        <v>0.1</v>
      </c>
      <c r="D18">
        <v>2.1097063621533445E-4</v>
      </c>
      <c r="E18">
        <f t="shared" si="0"/>
        <v>2.4672417260720913E-5</v>
      </c>
      <c r="F18">
        <f t="shared" si="1"/>
        <v>3.7008625891081373E-9</v>
      </c>
      <c r="G18">
        <v>2.3831074976903217E-4</v>
      </c>
      <c r="H18">
        <f t="shared" si="2"/>
        <v>2.7869765961247283E-5</v>
      </c>
      <c r="I18">
        <f t="shared" si="3"/>
        <v>4.1804648941870926E-9</v>
      </c>
      <c r="J18">
        <v>4.9707078532003487E-4</v>
      </c>
      <c r="K18">
        <f t="shared" si="4"/>
        <v>5.8131017868346935E-5</v>
      </c>
      <c r="L18">
        <f t="shared" si="5"/>
        <v>8.7196526802520404E-9</v>
      </c>
      <c r="M18">
        <v>6.0176741803278689E-4</v>
      </c>
      <c r="N18">
        <f t="shared" si="6"/>
        <v>7.0374991979724736E-5</v>
      </c>
      <c r="O18">
        <f t="shared" si="7"/>
        <v>1.0556248796958712E-8</v>
      </c>
      <c r="P18">
        <v>1.5795326278659613E-3</v>
      </c>
      <c r="Q18">
        <f t="shared" si="8"/>
        <v>1.8472185878917779E-4</v>
      </c>
      <c r="R18">
        <f t="shared" si="9"/>
        <v>2.770827881837667E-8</v>
      </c>
      <c r="V18">
        <v>6.8339826839826845E-4</v>
      </c>
      <c r="W18">
        <f t="shared" si="10"/>
        <v>7.9921488296439384E-5</v>
      </c>
      <c r="X18">
        <f t="shared" si="11"/>
        <v>1.1988223244465909E-8</v>
      </c>
      <c r="Y18">
        <v>1.474870801033592E-3</v>
      </c>
      <c r="Z18">
        <f t="shared" si="12"/>
        <v>1.7248195512674648E-4</v>
      </c>
      <c r="AA18">
        <f t="shared" si="13"/>
        <v>2.5872293269011975E-8</v>
      </c>
      <c r="AB18">
        <v>1.1468250444049734E-3</v>
      </c>
      <c r="AC18">
        <f t="shared" si="14"/>
        <v>1.3411793474293779E-4</v>
      </c>
      <c r="AD18">
        <f t="shared" si="15"/>
        <v>2.0117690211440671E-8</v>
      </c>
      <c r="AE18">
        <v>1.9923836698858654E-3</v>
      </c>
      <c r="AF18">
        <f t="shared" si="16"/>
        <v>2.3300361665827654E-4</v>
      </c>
      <c r="AG18">
        <f t="shared" si="17"/>
        <v>3.4950542498741482E-8</v>
      </c>
      <c r="AH18">
        <v>1.5148173105720276E-3</v>
      </c>
      <c r="AI18">
        <f t="shared" si="18"/>
        <v>1.7715358606611422E-4</v>
      </c>
      <c r="AJ18">
        <f t="shared" si="19"/>
        <v>2.6573037909917134E-8</v>
      </c>
      <c r="AK18">
        <v>1.2605392156862746E-3</v>
      </c>
      <c r="AL18">
        <f t="shared" si="20"/>
        <v>1.4741648440197997E-4</v>
      </c>
      <c r="AM18">
        <f t="shared" si="21"/>
        <v>2.2112472660296998E-8</v>
      </c>
      <c r="AN18">
        <v>6.705776762402089E-4</v>
      </c>
      <c r="AO18">
        <f t="shared" si="22"/>
        <v>7.842215642292541E-5</v>
      </c>
      <c r="AP18">
        <f t="shared" si="23"/>
        <v>1.1763323463438812E-8</v>
      </c>
      <c r="AR18">
        <f t="shared" si="24"/>
        <v>1.7353590919682969E-8</v>
      </c>
      <c r="AS18">
        <f t="shared" si="25"/>
        <v>1.0204460741725041E-8</v>
      </c>
    </row>
    <row r="19" spans="1:45" x14ac:dyDescent="0.3">
      <c r="A19">
        <v>6</v>
      </c>
      <c r="B19" t="s">
        <v>20</v>
      </c>
      <c r="C19">
        <v>0.1</v>
      </c>
      <c r="D19">
        <v>1.463621533442088E-3</v>
      </c>
      <c r="E19">
        <f t="shared" si="0"/>
        <v>1.7116638520254241E-4</v>
      </c>
      <c r="F19">
        <f t="shared" si="1"/>
        <v>2.5674957780381363E-8</v>
      </c>
      <c r="G19">
        <v>1.2609432199476686E-3</v>
      </c>
      <c r="H19">
        <f t="shared" si="2"/>
        <v>1.4746373155395825E-4</v>
      </c>
      <c r="I19">
        <f t="shared" si="3"/>
        <v>2.2119559733093739E-8</v>
      </c>
      <c r="J19">
        <v>1.0135566960395082E-3</v>
      </c>
      <c r="K19">
        <f t="shared" si="4"/>
        <v>1.185325795603151E-4</v>
      </c>
      <c r="L19">
        <f t="shared" si="5"/>
        <v>1.7779886934047267E-8</v>
      </c>
      <c r="M19">
        <v>9.4453551912568312E-4</v>
      </c>
      <c r="N19">
        <f t="shared" si="6"/>
        <v>1.104607487728979E-4</v>
      </c>
      <c r="O19">
        <f t="shared" si="7"/>
        <v>1.6569112315934687E-8</v>
      </c>
      <c r="P19">
        <v>1.3797530864197531E-3</v>
      </c>
      <c r="Q19">
        <f t="shared" si="8"/>
        <v>1.6135820830615353E-4</v>
      </c>
      <c r="R19">
        <f t="shared" si="9"/>
        <v>2.4203731245923033E-8</v>
      </c>
      <c r="V19">
        <v>1.1941125541125542E-3</v>
      </c>
      <c r="W19">
        <f t="shared" si="10"/>
        <v>1.3964807482146034E-4</v>
      </c>
      <c r="X19">
        <f t="shared" si="11"/>
        <v>2.0947211223219052E-8</v>
      </c>
      <c r="Y19">
        <v>1.8063738156761412E-3</v>
      </c>
      <c r="Z19">
        <f t="shared" si="12"/>
        <v>2.1125029202506102E-4</v>
      </c>
      <c r="AA19">
        <f t="shared" si="13"/>
        <v>3.1687543803759154E-8</v>
      </c>
      <c r="AB19">
        <v>1.7630550621669629E-3</v>
      </c>
      <c r="AC19">
        <f t="shared" si="14"/>
        <v>2.0618428672230472E-4</v>
      </c>
      <c r="AD19">
        <f t="shared" si="15"/>
        <v>3.0927643008345709E-8</v>
      </c>
      <c r="AE19">
        <v>2.4119402985074631E-3</v>
      </c>
      <c r="AF19">
        <f t="shared" si="16"/>
        <v>2.8206957385284933E-4</v>
      </c>
      <c r="AG19">
        <f t="shared" si="17"/>
        <v>4.2310436077927401E-8</v>
      </c>
      <c r="AH19">
        <v>1.6686433063791556E-3</v>
      </c>
      <c r="AI19">
        <f t="shared" si="18"/>
        <v>1.9514309978320614E-4</v>
      </c>
      <c r="AJ19">
        <f t="shared" si="19"/>
        <v>2.9271464967480923E-8</v>
      </c>
      <c r="AK19">
        <v>1.4163992869875221E-3</v>
      </c>
      <c r="AL19">
        <f t="shared" si="20"/>
        <v>1.6564387747627069E-4</v>
      </c>
      <c r="AM19">
        <f t="shared" si="21"/>
        <v>2.4846581621440607E-8</v>
      </c>
      <c r="AN19">
        <v>8.7610966057441269E-4</v>
      </c>
      <c r="AO19">
        <f t="shared" si="22"/>
        <v>1.0245853877872191E-4</v>
      </c>
      <c r="AP19">
        <f t="shared" si="23"/>
        <v>1.536878081680829E-8</v>
      </c>
      <c r="AR19">
        <f t="shared" si="24"/>
        <v>2.5142242460696769E-8</v>
      </c>
      <c r="AS19">
        <f t="shared" si="25"/>
        <v>7.6236442838947522E-9</v>
      </c>
    </row>
    <row r="20" spans="1:45" x14ac:dyDescent="0.3">
      <c r="A20">
        <v>7</v>
      </c>
      <c r="B20" t="s">
        <v>21</v>
      </c>
      <c r="C20">
        <v>0.1</v>
      </c>
      <c r="D20">
        <v>7.0456769983686784E-4</v>
      </c>
      <c r="E20">
        <f t="shared" si="0"/>
        <v>8.2397193233368343E-5</v>
      </c>
      <c r="F20">
        <f t="shared" si="1"/>
        <v>1.2359578985005253E-8</v>
      </c>
      <c r="G20">
        <v>1.0759605738013768E-3</v>
      </c>
      <c r="H20">
        <f t="shared" si="2"/>
        <v>1.2583053598898291E-4</v>
      </c>
      <c r="I20">
        <f t="shared" si="3"/>
        <v>1.8874580398347439E-8</v>
      </c>
      <c r="J20">
        <v>6.1666828055905224E-4</v>
      </c>
      <c r="K20">
        <f t="shared" si="4"/>
        <v>7.2117605569880564E-5</v>
      </c>
      <c r="L20">
        <f t="shared" si="5"/>
        <v>1.0817640835482085E-8</v>
      </c>
      <c r="M20">
        <v>3.2018442622950828E-4</v>
      </c>
      <c r="N20">
        <f t="shared" si="6"/>
        <v>3.7444660100734669E-5</v>
      </c>
      <c r="O20">
        <f t="shared" si="7"/>
        <v>5.6166990151102008E-9</v>
      </c>
      <c r="P20">
        <v>5.8465608465608479E-4</v>
      </c>
      <c r="Q20">
        <f t="shared" si="8"/>
        <v>6.8373870095983616E-5</v>
      </c>
      <c r="R20">
        <f t="shared" si="9"/>
        <v>1.0256080514397544E-8</v>
      </c>
      <c r="V20">
        <v>4.7835497835497842E-4</v>
      </c>
      <c r="W20">
        <f t="shared" si="10"/>
        <v>5.5942257351259315E-5</v>
      </c>
      <c r="X20">
        <f t="shared" si="11"/>
        <v>8.3913386026888987E-9</v>
      </c>
      <c r="Y20">
        <v>7.6873385012919898E-4</v>
      </c>
      <c r="Z20">
        <f t="shared" si="12"/>
        <v>8.9901242433896138E-5</v>
      </c>
      <c r="AA20">
        <f t="shared" si="13"/>
        <v>1.3485186365084421E-8</v>
      </c>
      <c r="AB20">
        <v>9.8179396092362334E-4</v>
      </c>
      <c r="AC20">
        <f t="shared" si="14"/>
        <v>1.1481801781760416E-4</v>
      </c>
      <c r="AD20">
        <f t="shared" si="15"/>
        <v>1.7222702672640625E-8</v>
      </c>
      <c r="AE20">
        <v>9.618086040386304E-4</v>
      </c>
      <c r="AF20">
        <f t="shared" si="16"/>
        <v>1.1248078703982104E-4</v>
      </c>
      <c r="AG20">
        <f t="shared" si="17"/>
        <v>1.687211805597316E-8</v>
      </c>
      <c r="AH20">
        <v>6.5543575920934416E-4</v>
      </c>
      <c r="AI20">
        <f t="shared" si="18"/>
        <v>7.6651352192466538E-5</v>
      </c>
      <c r="AJ20">
        <f t="shared" si="19"/>
        <v>1.1497702828869982E-8</v>
      </c>
      <c r="AK20">
        <v>8.3645276292335135E-4</v>
      </c>
      <c r="AL20">
        <f t="shared" si="20"/>
        <v>9.7820777127787626E-5</v>
      </c>
      <c r="AM20">
        <f t="shared" si="21"/>
        <v>1.4673116569168146E-8</v>
      </c>
      <c r="AN20">
        <v>1.0172976501305483E-3</v>
      </c>
      <c r="AO20">
        <f t="shared" si="22"/>
        <v>1.1897007352603046E-4</v>
      </c>
      <c r="AP20">
        <f t="shared" si="23"/>
        <v>1.7845511028904572E-8</v>
      </c>
      <c r="AR20">
        <f t="shared" si="24"/>
        <v>1.3159354655972693E-8</v>
      </c>
      <c r="AS20">
        <f t="shared" si="25"/>
        <v>4.0927419228425987E-9</v>
      </c>
    </row>
    <row r="21" spans="1:45" x14ac:dyDescent="0.3">
      <c r="A21">
        <v>8</v>
      </c>
      <c r="B21" t="s">
        <v>22</v>
      </c>
      <c r="C21">
        <v>0.01</v>
      </c>
      <c r="D21">
        <v>3.1504893964110929E-4</v>
      </c>
      <c r="E21">
        <f t="shared" si="0"/>
        <v>3.6844079516541472E-5</v>
      </c>
      <c r="F21">
        <f t="shared" si="1"/>
        <v>5.5266119274812213E-9</v>
      </c>
      <c r="G21">
        <v>1.8682038882030926E-4</v>
      </c>
      <c r="H21">
        <f t="shared" si="2"/>
        <v>2.1848114355971979E-5</v>
      </c>
      <c r="I21">
        <f t="shared" si="3"/>
        <v>3.2772171533957972E-9</v>
      </c>
      <c r="J21">
        <v>1.8849456118266033E-4</v>
      </c>
      <c r="K21">
        <f t="shared" si="4"/>
        <v>2.2043904063161998E-5</v>
      </c>
      <c r="L21">
        <f t="shared" si="5"/>
        <v>3.3065856094743002E-9</v>
      </c>
      <c r="M21">
        <v>1.1536031420765026E-4</v>
      </c>
      <c r="N21">
        <f t="shared" si="6"/>
        <v>1.3491061403227357E-5</v>
      </c>
      <c r="O21">
        <f t="shared" si="7"/>
        <v>2.0236592104841037E-9</v>
      </c>
      <c r="P21">
        <v>3.1314814814814812E-4</v>
      </c>
      <c r="Q21">
        <f t="shared" si="8"/>
        <v>3.6621787345075009E-5</v>
      </c>
      <c r="R21">
        <f t="shared" si="9"/>
        <v>5.4932681017612522E-9</v>
      </c>
      <c r="V21">
        <v>3.3231601731601731E-4</v>
      </c>
      <c r="W21">
        <f t="shared" si="10"/>
        <v>3.8863415254021914E-5</v>
      </c>
      <c r="X21">
        <f t="shared" si="11"/>
        <v>5.8295122881032874E-9</v>
      </c>
      <c r="Y21">
        <v>2.0105512489233422E-4</v>
      </c>
      <c r="Z21">
        <f t="shared" si="12"/>
        <v>2.3512826347487071E-5</v>
      </c>
      <c r="AA21">
        <f t="shared" si="13"/>
        <v>3.5269239521230609E-9</v>
      </c>
      <c r="AB21">
        <v>4.3403641207815275E-4</v>
      </c>
      <c r="AC21">
        <f t="shared" si="14"/>
        <v>5.0759326782368709E-5</v>
      </c>
      <c r="AD21">
        <f t="shared" si="15"/>
        <v>7.6138990173553068E-9</v>
      </c>
      <c r="AE21">
        <v>3.8474539069359085E-4</v>
      </c>
      <c r="AF21">
        <f t="shared" si="16"/>
        <v>4.4994881698334619E-5</v>
      </c>
      <c r="AG21">
        <f t="shared" si="17"/>
        <v>6.7492322547501932E-9</v>
      </c>
      <c r="AH21">
        <v>2.0271787960467202E-4</v>
      </c>
      <c r="AI21">
        <f t="shared" si="18"/>
        <v>2.3707280792906455E-5</v>
      </c>
      <c r="AJ21">
        <f t="shared" si="19"/>
        <v>3.5560921189359688E-9</v>
      </c>
      <c r="AK21">
        <v>1.9093137254901958E-4</v>
      </c>
      <c r="AL21">
        <f t="shared" si="20"/>
        <v>2.2328882237826631E-5</v>
      </c>
      <c r="AM21">
        <f t="shared" si="21"/>
        <v>3.3493323356739948E-9</v>
      </c>
      <c r="AN21">
        <v>2.6254895561357702E-4</v>
      </c>
      <c r="AO21">
        <f t="shared" si="22"/>
        <v>3.0704355357078984E-5</v>
      </c>
      <c r="AP21">
        <f t="shared" si="23"/>
        <v>4.6056533035618483E-9</v>
      </c>
      <c r="AR21">
        <f t="shared" si="24"/>
        <v>4.5714989394250288E-9</v>
      </c>
      <c r="AS21">
        <f t="shared" si="25"/>
        <v>1.671333746723855E-9</v>
      </c>
    </row>
    <row r="22" spans="1:45" x14ac:dyDescent="0.3">
      <c r="A22">
        <v>9</v>
      </c>
      <c r="B22" t="s">
        <v>23</v>
      </c>
      <c r="C22">
        <v>0.01</v>
      </c>
      <c r="D22">
        <v>1.0902664491571507E-4</v>
      </c>
      <c r="E22">
        <f t="shared" si="0"/>
        <v>1.2750356751786951E-5</v>
      </c>
      <c r="F22">
        <f t="shared" si="1"/>
        <v>1.912553512768043E-9</v>
      </c>
      <c r="G22">
        <v>4.3568766956611671E-5</v>
      </c>
      <c r="H22">
        <f t="shared" si="2"/>
        <v>5.0952436660021791E-6</v>
      </c>
      <c r="I22">
        <f t="shared" si="3"/>
        <v>7.642865499003269E-10</v>
      </c>
      <c r="J22">
        <v>4.8093993092540591E-5</v>
      </c>
      <c r="K22">
        <f t="shared" si="4"/>
        <v>5.6244560219378202E-6</v>
      </c>
      <c r="L22">
        <f t="shared" si="5"/>
        <v>8.4366840329067311E-10</v>
      </c>
      <c r="M22">
        <v>9.5389344262295094E-5</v>
      </c>
      <c r="N22">
        <f t="shared" si="6"/>
        <v>1.115551313721087E-5</v>
      </c>
      <c r="O22">
        <f t="shared" si="7"/>
        <v>1.6733269705816306E-9</v>
      </c>
      <c r="P22">
        <v>2.2148148148148149E-4</v>
      </c>
      <c r="Q22">
        <f t="shared" si="8"/>
        <v>2.5901630789302022E-5</v>
      </c>
      <c r="R22">
        <f t="shared" si="9"/>
        <v>3.885244618395304E-9</v>
      </c>
      <c r="V22">
        <v>1.0323809523809526E-4</v>
      </c>
      <c r="W22">
        <f t="shared" si="10"/>
        <v>1.2073402292423819E-5</v>
      </c>
      <c r="X22">
        <f t="shared" si="11"/>
        <v>1.8110103438635731E-9</v>
      </c>
      <c r="Y22">
        <v>1.0749354005167959E-4</v>
      </c>
      <c r="Z22">
        <f t="shared" si="12"/>
        <v>1.2571064488235561E-5</v>
      </c>
      <c r="AA22">
        <f t="shared" si="13"/>
        <v>1.8856596732353344E-9</v>
      </c>
      <c r="AB22">
        <v>1.1730017761989342E-4</v>
      </c>
      <c r="AC22">
        <f t="shared" si="14"/>
        <v>1.3717922924784403E-5</v>
      </c>
      <c r="AD22">
        <f t="shared" si="15"/>
        <v>2.0576884387176606E-9</v>
      </c>
      <c r="AE22">
        <v>8.7445127304653202E-5</v>
      </c>
      <c r="AF22">
        <f t="shared" si="16"/>
        <v>1.0226459506313257E-5</v>
      </c>
      <c r="AG22">
        <f t="shared" si="17"/>
        <v>1.5339689259469887E-9</v>
      </c>
      <c r="AH22">
        <v>6.530098831985624E-5</v>
      </c>
      <c r="AI22">
        <f t="shared" si="18"/>
        <v>7.6367652876606817E-6</v>
      </c>
      <c r="AJ22">
        <f t="shared" si="19"/>
        <v>1.1455147931491024E-9</v>
      </c>
      <c r="AK22">
        <v>5.225787284610814E-5</v>
      </c>
      <c r="AL22">
        <f t="shared" si="20"/>
        <v>6.1114099438031759E-6</v>
      </c>
      <c r="AM22">
        <f t="shared" si="21"/>
        <v>9.1671149157047648E-10</v>
      </c>
      <c r="AN22">
        <v>7.9738903394255874E-5</v>
      </c>
      <c r="AO22">
        <f t="shared" si="22"/>
        <v>9.325238486968163E-6</v>
      </c>
      <c r="AP22">
        <f t="shared" si="23"/>
        <v>1.3987857730452245E-9</v>
      </c>
      <c r="AR22">
        <f t="shared" si="24"/>
        <v>1.6523682912053614E-9</v>
      </c>
      <c r="AS22">
        <f t="shared" si="25"/>
        <v>8.3213020651655147E-10</v>
      </c>
    </row>
    <row r="23" spans="1:45" x14ac:dyDescent="0.3">
      <c r="A23">
        <v>10</v>
      </c>
      <c r="B23" t="s">
        <v>24</v>
      </c>
      <c r="C23">
        <v>1E-3</v>
      </c>
      <c r="D23">
        <v>2.316476345840131E-5</v>
      </c>
      <c r="E23">
        <f t="shared" si="0"/>
        <v>2.709053354743761E-6</v>
      </c>
      <c r="F23">
        <f t="shared" si="1"/>
        <v>4.0635800321156421E-10</v>
      </c>
      <c r="G23">
        <v>2.7591314667438208E-5</v>
      </c>
      <c r="H23">
        <f t="shared" si="2"/>
        <v>3.2267259579767268E-6</v>
      </c>
      <c r="I23">
        <f t="shared" si="3"/>
        <v>4.8400889369650905E-10</v>
      </c>
      <c r="J23">
        <v>2.5331654885252254E-5</v>
      </c>
      <c r="K23">
        <f t="shared" si="4"/>
        <v>2.9624651584005369E-6</v>
      </c>
      <c r="L23">
        <f t="shared" si="5"/>
        <v>4.4436977376008058E-10</v>
      </c>
      <c r="M23">
        <v>1.8750000000000002E-5</v>
      </c>
      <c r="N23">
        <f t="shared" si="6"/>
        <v>2.1927592954990221E-6</v>
      </c>
      <c r="O23">
        <f t="shared" si="7"/>
        <v>3.2891389432485336E-10</v>
      </c>
      <c r="P23">
        <v>1.1640211640211639E-5</v>
      </c>
      <c r="Q23">
        <f t="shared" si="8"/>
        <v>1.3612897213679991E-6</v>
      </c>
      <c r="R23">
        <f t="shared" si="9"/>
        <v>2.0419345820519987E-10</v>
      </c>
      <c r="V23">
        <v>2.6839826839826843E-5</v>
      </c>
      <c r="W23">
        <f t="shared" si="10"/>
        <v>3.1388415889394366E-6</v>
      </c>
      <c r="X23">
        <f t="shared" si="11"/>
        <v>4.7082623834091549E-10</v>
      </c>
      <c r="Y23">
        <v>5.3354866494401375E-5</v>
      </c>
      <c r="Z23">
        <f t="shared" si="12"/>
        <v>6.2397002381710879E-6</v>
      </c>
      <c r="AA23">
        <f t="shared" si="13"/>
        <v>9.3595503572566327E-10</v>
      </c>
      <c r="AB23">
        <v>4.588809946714032E-5</v>
      </c>
      <c r="AC23">
        <f t="shared" si="14"/>
        <v>5.3664830218323E-6</v>
      </c>
      <c r="AD23">
        <f t="shared" si="15"/>
        <v>8.0497245327484508E-10</v>
      </c>
      <c r="AE23">
        <v>2.8086040386303773E-5</v>
      </c>
      <c r="AF23">
        <f t="shared" si="16"/>
        <v>3.2845827269775214E-6</v>
      </c>
      <c r="AG23">
        <f t="shared" si="17"/>
        <v>4.9268740904662825E-10</v>
      </c>
      <c r="AH23">
        <v>2.4842767295597485E-5</v>
      </c>
      <c r="AI23">
        <f t="shared" si="18"/>
        <v>2.9052911420448252E-6</v>
      </c>
      <c r="AJ23">
        <f t="shared" si="19"/>
        <v>4.357936713067238E-10</v>
      </c>
      <c r="AK23">
        <v>1.8716577540106954E-5</v>
      </c>
      <c r="AL23">
        <f t="shared" si="20"/>
        <v>2.1888506336532122E-6</v>
      </c>
      <c r="AM23">
        <f t="shared" si="21"/>
        <v>3.2832759504798188E-10</v>
      </c>
      <c r="AN23">
        <v>1.8270234986945172E-5</v>
      </c>
      <c r="AO23">
        <f t="shared" si="22"/>
        <v>2.1366521385906916E-6</v>
      </c>
      <c r="AP23">
        <f t="shared" si="23"/>
        <v>3.2049782078860379E-10</v>
      </c>
      <c r="AR23">
        <f t="shared" si="24"/>
        <v>4.7140868722746397E-10</v>
      </c>
      <c r="AS23">
        <f t="shared" si="25"/>
        <v>2.0645627783682421E-10</v>
      </c>
    </row>
    <row r="24" spans="1:45" x14ac:dyDescent="0.3">
      <c r="A24">
        <v>11</v>
      </c>
      <c r="B24" t="s">
        <v>25</v>
      </c>
      <c r="C24">
        <v>1</v>
      </c>
      <c r="D24">
        <v>5.4823164763458396E-3</v>
      </c>
      <c r="E24">
        <f t="shared" si="0"/>
        <v>6.4114135543332168E-4</v>
      </c>
      <c r="F24">
        <f t="shared" si="1"/>
        <v>9.6171203314998255E-8</v>
      </c>
      <c r="G24">
        <v>7.5631015846766942E-3</v>
      </c>
      <c r="H24">
        <f t="shared" si="2"/>
        <v>8.8448326947217074E-4</v>
      </c>
      <c r="I24">
        <f t="shared" si="3"/>
        <v>1.3267249042082562E-7</v>
      </c>
      <c r="J24">
        <v>3.5786385203834606E-3</v>
      </c>
      <c r="K24">
        <f t="shared" si="4"/>
        <v>4.1851162030942388E-4</v>
      </c>
      <c r="L24">
        <f t="shared" si="5"/>
        <v>6.2776743046413582E-8</v>
      </c>
      <c r="M24">
        <v>4.7271106557377051E-3</v>
      </c>
      <c r="N24">
        <f t="shared" si="6"/>
        <v>5.528221776651375E-4</v>
      </c>
      <c r="O24">
        <f t="shared" si="7"/>
        <v>8.2923326649770633E-8</v>
      </c>
      <c r="P24">
        <v>6.5932910052910049E-3</v>
      </c>
      <c r="Q24">
        <f t="shared" si="8"/>
        <v>7.7106667412170338E-4</v>
      </c>
      <c r="R24">
        <f t="shared" si="9"/>
        <v>1.1566000111825552E-7</v>
      </c>
      <c r="V24">
        <v>4.0438614718614711E-3</v>
      </c>
      <c r="W24">
        <f t="shared" si="10"/>
        <v>4.7291812438051176E-4</v>
      </c>
      <c r="X24">
        <f t="shared" si="11"/>
        <v>7.0937718657076775E-8</v>
      </c>
      <c r="Y24">
        <v>3.3339018087855292E-3</v>
      </c>
      <c r="Z24">
        <f t="shared" si="12"/>
        <v>3.8989035634642502E-4</v>
      </c>
      <c r="AA24">
        <f t="shared" si="13"/>
        <v>5.848355345196376E-8</v>
      </c>
      <c r="AB24">
        <v>3.3131971580817048E-3</v>
      </c>
      <c r="AC24">
        <f t="shared" si="14"/>
        <v>3.8746900619757862E-4</v>
      </c>
      <c r="AD24">
        <f t="shared" si="15"/>
        <v>5.8120350929636797E-8</v>
      </c>
      <c r="AE24">
        <v>4.2499209833187007E-3</v>
      </c>
      <c r="AF24">
        <f t="shared" si="16"/>
        <v>4.9701619953644919E-4</v>
      </c>
      <c r="AG24">
        <f t="shared" si="17"/>
        <v>7.4552429930467386E-8</v>
      </c>
      <c r="AH24">
        <v>5.4183827493261456E-3</v>
      </c>
      <c r="AI24">
        <f t="shared" si="18"/>
        <v>6.3366448747501059E-4</v>
      </c>
      <c r="AJ24">
        <f t="shared" si="19"/>
        <v>9.5049673121251601E-8</v>
      </c>
      <c r="AK24">
        <v>4.2343969102792631E-3</v>
      </c>
      <c r="AL24">
        <f t="shared" si="20"/>
        <v>4.9520070324518344E-4</v>
      </c>
      <c r="AM24">
        <f t="shared" si="21"/>
        <v>7.4280105486777524E-8</v>
      </c>
      <c r="AN24">
        <v>5.9664882506527406E-3</v>
      </c>
      <c r="AO24">
        <f t="shared" si="22"/>
        <v>6.9776387056557287E-4</v>
      </c>
      <c r="AP24">
        <f t="shared" si="23"/>
        <v>1.0466458058483594E-7</v>
      </c>
      <c r="AR24">
        <f t="shared" si="24"/>
        <v>8.5524348059356122E-8</v>
      </c>
      <c r="AS24">
        <f t="shared" si="25"/>
        <v>2.3678776405316741E-8</v>
      </c>
    </row>
    <row r="25" spans="1:45" x14ac:dyDescent="0.3">
      <c r="A25">
        <v>12</v>
      </c>
      <c r="B25" t="s">
        <v>26</v>
      </c>
      <c r="C25">
        <v>0.5</v>
      </c>
      <c r="D25">
        <v>3.4691680261011424E-3</v>
      </c>
      <c r="E25">
        <f t="shared" si="0"/>
        <v>4.0570935663366783E-4</v>
      </c>
      <c r="F25">
        <f t="shared" si="1"/>
        <v>6.0856403495050185E-8</v>
      </c>
      <c r="G25">
        <v>3.7274456340507032E-3</v>
      </c>
      <c r="H25">
        <f t="shared" si="2"/>
        <v>4.3591419000170255E-4</v>
      </c>
      <c r="I25">
        <f t="shared" si="3"/>
        <v>6.5387128500255385E-8</v>
      </c>
      <c r="J25">
        <v>3.4665762886930702E-3</v>
      </c>
      <c r="K25">
        <f t="shared" si="4"/>
        <v>4.0540626029803896E-4</v>
      </c>
      <c r="L25">
        <f t="shared" si="5"/>
        <v>6.0810939044705848E-8</v>
      </c>
      <c r="M25">
        <v>2.8141393442622951E-3</v>
      </c>
      <c r="N25">
        <f t="shared" si="6"/>
        <v>3.2910561098456893E-4</v>
      </c>
      <c r="O25">
        <f t="shared" si="7"/>
        <v>4.9365841647685344E-8</v>
      </c>
      <c r="P25">
        <v>2.5466666666666667E-3</v>
      </c>
      <c r="Q25">
        <f t="shared" si="8"/>
        <v>2.9782544031311154E-4</v>
      </c>
      <c r="R25">
        <f t="shared" si="9"/>
        <v>4.4673816046966734E-8</v>
      </c>
      <c r="V25">
        <v>4.1153823953823951E-3</v>
      </c>
      <c r="W25">
        <f t="shared" si="10"/>
        <v>4.8128229344041469E-4</v>
      </c>
      <c r="X25">
        <f t="shared" si="11"/>
        <v>7.2192344016062212E-8</v>
      </c>
      <c r="Y25">
        <v>1.8704565030146425E-3</v>
      </c>
      <c r="Z25">
        <f t="shared" si="12"/>
        <v>2.1874458046997075E-4</v>
      </c>
      <c r="AA25">
        <f t="shared" si="13"/>
        <v>3.2811687070495613E-8</v>
      </c>
      <c r="AB25">
        <v>4.0970396684428655E-3</v>
      </c>
      <c r="AC25">
        <f t="shared" si="14"/>
        <v>4.7913716357367054E-4</v>
      </c>
      <c r="AD25">
        <f t="shared" si="15"/>
        <v>7.1870574536050583E-8</v>
      </c>
      <c r="AE25">
        <v>3.219139596136962E-3</v>
      </c>
      <c r="AF25">
        <f t="shared" si="16"/>
        <v>3.7646924122337541E-4</v>
      </c>
      <c r="AG25">
        <f t="shared" si="17"/>
        <v>5.6470386183506319E-8</v>
      </c>
      <c r="AH25">
        <v>2.9259658580413298E-3</v>
      </c>
      <c r="AI25">
        <f t="shared" si="18"/>
        <v>3.4218340445508783E-4</v>
      </c>
      <c r="AJ25">
        <f t="shared" si="19"/>
        <v>5.132751066826318E-8</v>
      </c>
      <c r="AK25">
        <v>1.9114081996434939E-3</v>
      </c>
      <c r="AL25">
        <f t="shared" si="20"/>
        <v>2.2353376518727044E-4</v>
      </c>
      <c r="AM25">
        <f t="shared" si="21"/>
        <v>3.353006477809057E-8</v>
      </c>
      <c r="AN25">
        <v>2.6054830287206262E-3</v>
      </c>
      <c r="AO25">
        <f t="shared" si="22"/>
        <v>3.0470384695957845E-4</v>
      </c>
      <c r="AP25">
        <f t="shared" si="23"/>
        <v>4.570557704393677E-8</v>
      </c>
      <c r="AR25">
        <f t="shared" si="24"/>
        <v>5.3750189419255731E-8</v>
      </c>
      <c r="AS25">
        <f t="shared" si="25"/>
        <v>1.3249680095682326E-8</v>
      </c>
    </row>
    <row r="26" spans="1:45" x14ac:dyDescent="0.3">
      <c r="A26">
        <v>13</v>
      </c>
      <c r="B26" t="s">
        <v>27</v>
      </c>
      <c r="C26">
        <v>0.1</v>
      </c>
      <c r="D26">
        <v>1.1615579119086462E-3</v>
      </c>
      <c r="E26">
        <f t="shared" si="0"/>
        <v>1.3584090179189959E-4</v>
      </c>
      <c r="F26">
        <f t="shared" si="1"/>
        <v>2.0376135268784942E-8</v>
      </c>
      <c r="G26">
        <v>8.166978792447353E-4</v>
      </c>
      <c r="H26">
        <f t="shared" si="2"/>
        <v>9.5510499537505638E-5</v>
      </c>
      <c r="I26">
        <f t="shared" si="3"/>
        <v>1.4326574930625848E-8</v>
      </c>
      <c r="J26">
        <v>8.6701688131435393E-4</v>
      </c>
      <c r="K26">
        <f t="shared" si="4"/>
        <v>1.0139516404568647E-4</v>
      </c>
      <c r="L26">
        <f t="shared" si="5"/>
        <v>1.5209274606852972E-8</v>
      </c>
      <c r="M26">
        <v>3.3610143442622947E-4</v>
      </c>
      <c r="N26">
        <f t="shared" si="6"/>
        <v>3.9306109043662371E-5</v>
      </c>
      <c r="O26">
        <f t="shared" si="7"/>
        <v>5.8959163565493565E-9</v>
      </c>
      <c r="P26">
        <v>1.2085026455026457E-3</v>
      </c>
      <c r="Q26">
        <f t="shared" si="8"/>
        <v>1.4133095517659117E-4</v>
      </c>
      <c r="R26">
        <f t="shared" si="9"/>
        <v>2.1199643276488677E-8</v>
      </c>
      <c r="V26">
        <v>1.8294675324675325E-3</v>
      </c>
      <c r="W26">
        <f t="shared" si="10"/>
        <v>2.1395103667369813E-4</v>
      </c>
      <c r="X26">
        <f t="shared" si="11"/>
        <v>3.2092655501054724E-8</v>
      </c>
      <c r="Y26">
        <v>5.1079672695951764E-4</v>
      </c>
      <c r="Z26">
        <f t="shared" si="12"/>
        <v>5.9736227794717766E-5</v>
      </c>
      <c r="AA26">
        <f t="shared" si="13"/>
        <v>8.9604341692076656E-9</v>
      </c>
      <c r="AB26">
        <v>8.395811130846656E-4</v>
      </c>
      <c r="AC26">
        <f t="shared" si="14"/>
        <v>9.8186628802230172E-5</v>
      </c>
      <c r="AD26">
        <f t="shared" si="15"/>
        <v>1.4727994320334527E-8</v>
      </c>
      <c r="AE26">
        <v>1.5411486684225929E-3</v>
      </c>
      <c r="AF26">
        <f t="shared" si="16"/>
        <v>1.8023296364957759E-4</v>
      </c>
      <c r="AG26">
        <f t="shared" si="17"/>
        <v>2.7034944547436642E-8</v>
      </c>
      <c r="AH26">
        <v>1.3824812818209046E-3</v>
      </c>
      <c r="AI26">
        <f t="shared" si="18"/>
        <v>1.6167726301686351E-4</v>
      </c>
      <c r="AJ26">
        <f t="shared" si="19"/>
        <v>2.4251589452529528E-8</v>
      </c>
      <c r="AK26">
        <v>7.1527183600713013E-4</v>
      </c>
      <c r="AL26">
        <f t="shared" si="20"/>
        <v>8.3649011584708573E-5</v>
      </c>
      <c r="AM26">
        <f t="shared" si="21"/>
        <v>1.2547351737706286E-8</v>
      </c>
      <c r="AN26">
        <v>3.6849543080939943E-4</v>
      </c>
      <c r="AO26">
        <f t="shared" si="22"/>
        <v>4.309449500033211E-5</v>
      </c>
      <c r="AP26">
        <f t="shared" si="23"/>
        <v>6.4641742500498171E-9</v>
      </c>
      <c r="AR26">
        <f t="shared" si="24"/>
        <v>1.6923890701468417E-8</v>
      </c>
      <c r="AS26">
        <f t="shared" si="25"/>
        <v>8.225904731471858E-9</v>
      </c>
    </row>
    <row r="27" spans="1:45" x14ac:dyDescent="0.3">
      <c r="A27">
        <v>14</v>
      </c>
      <c r="B27" t="s">
        <v>28</v>
      </c>
      <c r="C27">
        <v>0.1</v>
      </c>
      <c r="D27">
        <v>8.6660685154975542E-4</v>
      </c>
      <c r="E27">
        <f t="shared" si="0"/>
        <v>1.013472122282062E-4</v>
      </c>
      <c r="F27">
        <f t="shared" si="1"/>
        <v>1.5202081834230933E-8</v>
      </c>
      <c r="G27">
        <v>4.4061852616544351E-4</v>
      </c>
      <c r="H27">
        <f t="shared" si="2"/>
        <v>5.1529086347645601E-5</v>
      </c>
      <c r="I27">
        <f t="shared" si="3"/>
        <v>7.7293629521468414E-9</v>
      </c>
      <c r="J27">
        <v>4.8923211000290493E-4</v>
      </c>
      <c r="K27">
        <f t="shared" si="4"/>
        <v>5.7214307032825052E-5</v>
      </c>
      <c r="L27">
        <f t="shared" si="5"/>
        <v>8.5821460549237593E-9</v>
      </c>
      <c r="M27">
        <v>1.0770799180327868E-3</v>
      </c>
      <c r="N27">
        <f t="shared" si="6"/>
        <v>1.2596144012062493E-4</v>
      </c>
      <c r="O27">
        <f t="shared" si="7"/>
        <v>1.8894216018093742E-8</v>
      </c>
      <c r="P27">
        <v>6.2634567901234564E-4</v>
      </c>
      <c r="Q27">
        <f t="shared" si="8"/>
        <v>7.3249349858664923E-5</v>
      </c>
      <c r="R27">
        <f t="shared" si="9"/>
        <v>1.098740247879974E-8</v>
      </c>
      <c r="V27">
        <v>1.106981240981241E-3</v>
      </c>
      <c r="W27">
        <f t="shared" si="10"/>
        <v>1.2945831499224845E-4</v>
      </c>
      <c r="X27">
        <f t="shared" si="11"/>
        <v>1.9418747248837268E-8</v>
      </c>
      <c r="Y27">
        <v>5.2130060292850989E-4</v>
      </c>
      <c r="Z27">
        <f t="shared" si="12"/>
        <v>6.0964626283772511E-5</v>
      </c>
      <c r="AA27">
        <f t="shared" si="13"/>
        <v>9.1446939425658774E-9</v>
      </c>
      <c r="AB27">
        <v>1.1828567199526345E-3</v>
      </c>
      <c r="AC27">
        <f t="shared" si="14"/>
        <v>1.3833173695571317E-4</v>
      </c>
      <c r="AD27">
        <f t="shared" si="15"/>
        <v>2.0749760543356978E-8</v>
      </c>
      <c r="AE27">
        <v>1.3917734855136085E-3</v>
      </c>
      <c r="AF27">
        <f t="shared" si="16"/>
        <v>1.6276395987141533E-4</v>
      </c>
      <c r="AG27">
        <f t="shared" si="17"/>
        <v>2.4414593980712302E-8</v>
      </c>
      <c r="AH27">
        <v>1.4632195268044325E-3</v>
      </c>
      <c r="AI27">
        <f t="shared" si="18"/>
        <v>1.7111937166699195E-4</v>
      </c>
      <c r="AJ27">
        <f t="shared" si="19"/>
        <v>2.5667905750048795E-8</v>
      </c>
      <c r="AK27">
        <v>1.0251604278074869E-3</v>
      </c>
      <c r="AL27">
        <f t="shared" si="20"/>
        <v>1.1988960306413975E-4</v>
      </c>
      <c r="AM27">
        <f t="shared" si="21"/>
        <v>1.7983440459620966E-8</v>
      </c>
      <c r="AN27">
        <v>5.0798302872062662E-4</v>
      </c>
      <c r="AO27">
        <f t="shared" si="22"/>
        <v>5.9407173769754691E-5</v>
      </c>
      <c r="AP27">
        <f t="shared" si="23"/>
        <v>8.911076065463205E-9</v>
      </c>
      <c r="AR27">
        <f t="shared" si="24"/>
        <v>1.5640452277400036E-8</v>
      </c>
      <c r="AS27">
        <f t="shared" si="25"/>
        <v>6.4365430048662034E-9</v>
      </c>
    </row>
    <row r="28" spans="1:45" x14ac:dyDescent="0.3">
      <c r="A28">
        <v>15</v>
      </c>
      <c r="B28" t="s">
        <v>29</v>
      </c>
      <c r="C28">
        <v>0.1</v>
      </c>
      <c r="D28">
        <v>3.9066884176182717E-4</v>
      </c>
      <c r="E28">
        <f t="shared" si="0"/>
        <v>4.5687612492537752E-5</v>
      </c>
      <c r="F28">
        <f t="shared" si="1"/>
        <v>6.8531418738806637E-9</v>
      </c>
      <c r="G28">
        <v>9.3445942281347835E-4</v>
      </c>
      <c r="H28">
        <f t="shared" si="2"/>
        <v>1.0928237790084826E-4</v>
      </c>
      <c r="I28">
        <f t="shared" si="3"/>
        <v>1.6392356685127241E-8</v>
      </c>
      <c r="J28">
        <v>2.8467125012104189E-4</v>
      </c>
      <c r="K28">
        <f t="shared" si="4"/>
        <v>3.3291494926092876E-5</v>
      </c>
      <c r="L28">
        <f t="shared" si="5"/>
        <v>4.9937242389139316E-9</v>
      </c>
      <c r="M28">
        <v>2.5407786885245901E-4</v>
      </c>
      <c r="N28">
        <f t="shared" si="6"/>
        <v>2.971368579769657E-5</v>
      </c>
      <c r="O28">
        <f t="shared" si="7"/>
        <v>4.4570528696544856E-9</v>
      </c>
      <c r="P28">
        <v>1.2719365079365079E-3</v>
      </c>
      <c r="Q28">
        <f t="shared" si="8"/>
        <v>1.4874936538999159E-4</v>
      </c>
      <c r="R28">
        <f t="shared" si="9"/>
        <v>2.231240480849874E-8</v>
      </c>
      <c r="V28">
        <v>1.4086406926406927E-3</v>
      </c>
      <c r="W28">
        <f t="shared" si="10"/>
        <v>1.6473653188298982E-4</v>
      </c>
      <c r="X28">
        <f t="shared" si="11"/>
        <v>2.4710479782448473E-8</v>
      </c>
      <c r="Y28">
        <v>8.3633074935400521E-4</v>
      </c>
      <c r="Z28">
        <f t="shared" si="12"/>
        <v>9.7806507987075058E-5</v>
      </c>
      <c r="AA28">
        <f t="shared" si="13"/>
        <v>1.4670976198061261E-8</v>
      </c>
      <c r="AB28">
        <v>1.4922853759621079E-3</v>
      </c>
      <c r="AC28">
        <f t="shared" si="14"/>
        <v>1.7451854024950209E-4</v>
      </c>
      <c r="AD28">
        <f t="shared" si="15"/>
        <v>2.6177781037425315E-8</v>
      </c>
      <c r="AE28">
        <v>1.2908808896693006E-3</v>
      </c>
      <c r="AF28">
        <f t="shared" si="16"/>
        <v>1.509648570775683E-4</v>
      </c>
      <c r="AG28">
        <f t="shared" si="17"/>
        <v>2.2644728561635246E-8</v>
      </c>
      <c r="AH28">
        <v>1.506720575022462E-3</v>
      </c>
      <c r="AI28">
        <f t="shared" si="18"/>
        <v>1.7620669581867377E-4</v>
      </c>
      <c r="AJ28">
        <f t="shared" si="19"/>
        <v>2.6431004372801069E-8</v>
      </c>
      <c r="AK28">
        <v>1.2109150326797384E-3</v>
      </c>
      <c r="AL28">
        <f t="shared" si="20"/>
        <v>1.4161307701162653E-4</v>
      </c>
      <c r="AM28">
        <f t="shared" si="21"/>
        <v>2.1241961551743981E-8</v>
      </c>
      <c r="AN28">
        <v>4.5364229765013054E-4</v>
      </c>
      <c r="AO28">
        <f t="shared" si="22"/>
        <v>5.3052179466872413E-5</v>
      </c>
      <c r="AP28">
        <f t="shared" si="23"/>
        <v>7.957826920030862E-9</v>
      </c>
      <c r="AR28">
        <f t="shared" si="24"/>
        <v>1.6570286575018438E-8</v>
      </c>
      <c r="AS28">
        <f t="shared" si="25"/>
        <v>8.5305834440720143E-9</v>
      </c>
    </row>
    <row r="29" spans="1:45" x14ac:dyDescent="0.3">
      <c r="A29">
        <v>16</v>
      </c>
      <c r="B29" t="s">
        <v>30</v>
      </c>
      <c r="C29">
        <v>0.01</v>
      </c>
      <c r="D29">
        <v>1.399815116911365E-4</v>
      </c>
      <c r="E29">
        <f t="shared" si="0"/>
        <v>1.6370440584466372E-5</v>
      </c>
      <c r="F29">
        <f t="shared" si="1"/>
        <v>2.4555660876699561E-9</v>
      </c>
      <c r="G29">
        <v>3.0200271509094295E-4</v>
      </c>
      <c r="H29">
        <f t="shared" si="2"/>
        <v>3.5318360575019078E-5</v>
      </c>
      <c r="I29">
        <f t="shared" si="3"/>
        <v>5.297754086252862E-9</v>
      </c>
      <c r="J29">
        <v>1.4472612246215421E-4</v>
      </c>
      <c r="K29">
        <f t="shared" si="4"/>
        <v>1.6925309350955644E-5</v>
      </c>
      <c r="L29">
        <f t="shared" si="5"/>
        <v>2.5387964026433467E-9</v>
      </c>
      <c r="M29">
        <v>2.9949658469945352E-4</v>
      </c>
      <c r="N29">
        <f t="shared" si="6"/>
        <v>3.5025275737063293E-5</v>
      </c>
      <c r="O29">
        <f t="shared" si="7"/>
        <v>5.2537913605594948E-9</v>
      </c>
      <c r="P29">
        <v>3.3641128747795415E-4</v>
      </c>
      <c r="Q29">
        <f t="shared" si="8"/>
        <v>3.9342345478830802E-5</v>
      </c>
      <c r="R29">
        <f t="shared" si="9"/>
        <v>5.901351821824621E-9</v>
      </c>
      <c r="V29">
        <v>3.2710707070707072E-4</v>
      </c>
      <c r="W29">
        <f t="shared" si="10"/>
        <v>3.8254243728873872E-5</v>
      </c>
      <c r="X29">
        <f t="shared" si="11"/>
        <v>5.7381365593310816E-9</v>
      </c>
      <c r="Y29">
        <v>4.3962848119437272E-4</v>
      </c>
      <c r="Z29">
        <f t="shared" si="12"/>
        <v>5.1413303397604129E-5</v>
      </c>
      <c r="AA29">
        <f t="shared" si="13"/>
        <v>7.7119955096406197E-9</v>
      </c>
      <c r="AB29">
        <v>4.0071817643576085E-4</v>
      </c>
      <c r="AC29">
        <f t="shared" si="14"/>
        <v>4.6862853666929687E-5</v>
      </c>
      <c r="AD29">
        <f t="shared" si="15"/>
        <v>7.0294280500394536E-9</v>
      </c>
      <c r="AE29">
        <v>2.1282587064676617E-4</v>
      </c>
      <c r="AF29">
        <f t="shared" si="16"/>
        <v>2.4889381663113005E-5</v>
      </c>
      <c r="AG29">
        <f t="shared" si="17"/>
        <v>3.7334072494669509E-9</v>
      </c>
      <c r="AH29">
        <v>2.179772386942198E-4</v>
      </c>
      <c r="AI29">
        <f t="shared" si="18"/>
        <v>2.5491819538877839E-5</v>
      </c>
      <c r="AJ29">
        <f t="shared" si="19"/>
        <v>3.8237729308316763E-9</v>
      </c>
      <c r="AK29">
        <v>2.291521093285799E-4</v>
      </c>
      <c r="AL29">
        <f t="shared" si="20"/>
        <v>2.679868895005075E-5</v>
      </c>
      <c r="AM29">
        <f t="shared" si="21"/>
        <v>4.019803342507613E-9</v>
      </c>
      <c r="AN29">
        <v>2.0176805918189732E-4</v>
      </c>
      <c r="AO29">
        <f t="shared" si="22"/>
        <v>2.359620198964811E-5</v>
      </c>
      <c r="AP29">
        <f t="shared" si="23"/>
        <v>3.5394302984472167E-9</v>
      </c>
      <c r="AR29">
        <f t="shared" si="24"/>
        <v>4.7536028082679075E-9</v>
      </c>
      <c r="AS29">
        <f t="shared" si="25"/>
        <v>1.6751876669695525E-9</v>
      </c>
    </row>
    <row r="30" spans="1:45" x14ac:dyDescent="0.3">
      <c r="A30">
        <v>17</v>
      </c>
      <c r="B30" t="s">
        <v>31</v>
      </c>
      <c r="C30">
        <v>1E-3</v>
      </c>
      <c r="D30">
        <v>4.4714518760195756E-5</v>
      </c>
      <c r="E30">
        <f t="shared" si="0"/>
        <v>5.2292360882765134E-6</v>
      </c>
      <c r="F30">
        <f t="shared" si="1"/>
        <v>7.8438541324147705E-10</v>
      </c>
      <c r="G30">
        <v>3.3743976441819502E-5</v>
      </c>
      <c r="H30">
        <f t="shared" si="2"/>
        <v>3.9462622938613183E-6</v>
      </c>
      <c r="I30">
        <f t="shared" si="3"/>
        <v>5.9193934407919785E-10</v>
      </c>
      <c r="J30">
        <v>3.1926019173041537E-5</v>
      </c>
      <c r="K30">
        <f t="shared" si="4"/>
        <v>3.733657349864897E-6</v>
      </c>
      <c r="L30">
        <f t="shared" si="5"/>
        <v>5.6004860247973456E-10</v>
      </c>
      <c r="M30">
        <v>4.1915983606557376E-5</v>
      </c>
      <c r="N30">
        <f t="shared" si="6"/>
        <v>4.9019553431073751E-6</v>
      </c>
      <c r="O30">
        <f t="shared" si="7"/>
        <v>7.3529330146610636E-10</v>
      </c>
      <c r="P30">
        <v>4.7756613756613764E-5</v>
      </c>
      <c r="Q30">
        <f t="shared" si="8"/>
        <v>5.585000465939801E-6</v>
      </c>
      <c r="R30">
        <f t="shared" si="9"/>
        <v>8.3775006989097028E-10</v>
      </c>
      <c r="V30">
        <v>5.4051948051948051E-5</v>
      </c>
      <c r="W30">
        <f t="shared" si="10"/>
        <v>6.3212219483060967E-6</v>
      </c>
      <c r="X30">
        <f t="shared" si="11"/>
        <v>9.4818329224591458E-10</v>
      </c>
      <c r="Y30">
        <v>7.3970714900947453E-5</v>
      </c>
      <c r="Z30">
        <f t="shared" si="12"/>
        <v>8.6506652103338943E-6</v>
      </c>
      <c r="AA30">
        <f t="shared" si="13"/>
        <v>1.2975997815500844E-9</v>
      </c>
      <c r="AB30">
        <v>6.2264653641207809E-5</v>
      </c>
      <c r="AC30">
        <f t="shared" si="14"/>
        <v>7.2816745628152226E-6</v>
      </c>
      <c r="AD30">
        <f t="shared" si="15"/>
        <v>1.0922511844222834E-9</v>
      </c>
      <c r="AE30">
        <v>3.3230904302019319E-5</v>
      </c>
      <c r="AF30">
        <f t="shared" si="16"/>
        <v>3.8862599629915348E-6</v>
      </c>
      <c r="AG30">
        <f t="shared" si="17"/>
        <v>5.8293899444873026E-10</v>
      </c>
      <c r="AH30">
        <v>4.2273135669362084E-5</v>
      </c>
      <c r="AI30">
        <f t="shared" si="18"/>
        <v>4.9437232634071975E-6</v>
      </c>
      <c r="AJ30">
        <f t="shared" si="19"/>
        <v>7.4155848951107966E-10</v>
      </c>
      <c r="AK30">
        <v>3.9848484848484856E-5</v>
      </c>
      <c r="AL30">
        <f t="shared" si="20"/>
        <v>4.6601672300302431E-6</v>
      </c>
      <c r="AM30">
        <f t="shared" si="21"/>
        <v>6.9902508450453653E-10</v>
      </c>
      <c r="AN30">
        <v>3.7878590078328985E-5</v>
      </c>
      <c r="AO30">
        <f t="shared" si="22"/>
        <v>4.4297936263814866E-6</v>
      </c>
      <c r="AP30">
        <f t="shared" si="23"/>
        <v>6.64469043957223E-10</v>
      </c>
      <c r="AR30">
        <f t="shared" si="24"/>
        <v>7.946202168164448E-10</v>
      </c>
      <c r="AS30">
        <f t="shared" si="25"/>
        <v>2.2165585409913029E-10</v>
      </c>
    </row>
    <row r="32" spans="1:45" x14ac:dyDescent="0.3">
      <c r="B32" s="5" t="s">
        <v>103</v>
      </c>
      <c r="F32" s="6">
        <f>SUM(F14:F30)</f>
        <v>4.5538944604667946E-7</v>
      </c>
      <c r="I32" s="6">
        <f>SUM(I14:I30)</f>
        <v>4.1768522565150896E-7</v>
      </c>
      <c r="L32" s="6">
        <f>SUM(L14:L30)</f>
        <v>3.0083604930513886E-7</v>
      </c>
      <c r="O32" s="6">
        <f>SUM(O14:O30)</f>
        <v>3.2968642858746912E-7</v>
      </c>
      <c r="R32" s="6">
        <f>SUM(R14:R30)</f>
        <v>4.455600632187121E-7</v>
      </c>
      <c r="U32" s="6"/>
      <c r="V32" s="7"/>
      <c r="W32" s="7"/>
      <c r="X32" s="6">
        <f>SUM(X14:X30)</f>
        <v>4.4102610667141081E-7</v>
      </c>
      <c r="Y32" s="7"/>
      <c r="Z32" s="7"/>
      <c r="AA32" s="6">
        <f>SUM(AA14:AA30)</f>
        <v>3.544397580667182E-7</v>
      </c>
      <c r="AB32" s="7"/>
      <c r="AC32" s="7"/>
      <c r="AD32" s="6">
        <f>SUM(AD14:AD30)</f>
        <v>4.0519541255435483E-7</v>
      </c>
      <c r="AE32" s="7"/>
      <c r="AF32" s="7"/>
      <c r="AG32" s="6">
        <f>SUM(AG14:AG30)</f>
        <v>4.6564497433633034E-7</v>
      </c>
      <c r="AJ32" s="6">
        <f>SUM(AJ14:AJ30)</f>
        <v>4.420201147583355E-7</v>
      </c>
      <c r="AM32" s="6">
        <f>SUM(AM14:AM30)</f>
        <v>3.3941175746413135E-7</v>
      </c>
      <c r="AP32" s="6">
        <f>SUM(AP14:AP30)</f>
        <v>3.6507956002922648E-7</v>
      </c>
      <c r="AR32" s="6">
        <f>AVERAGE(F32,I32,L32,O32,R32,X32,AA32,AD32,AG32,AJ32,B32,AM32,AP32)</f>
        <v>3.968312413908347E-7</v>
      </c>
    </row>
    <row r="33" spans="2:44" x14ac:dyDescent="0.3">
      <c r="AR33">
        <f>STDEV(AJ32,AG32,AD32,AA32,X32,R32,O32,L32,I32,F32,B32,AM32,AP32)</f>
        <v>5.6298447189483559E-8</v>
      </c>
    </row>
    <row r="35" spans="2:44" x14ac:dyDescent="0.3">
      <c r="G35" s="7"/>
      <c r="J35" s="7"/>
    </row>
    <row r="36" spans="2:44" x14ac:dyDescent="0.3">
      <c r="J36" s="7"/>
    </row>
    <row r="41" spans="2:44" x14ac:dyDescent="0.3">
      <c r="B41" s="10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</row>
    <row r="42" spans="2:44" x14ac:dyDescent="0.3">
      <c r="B42" s="10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</row>
    <row r="43" spans="2:44" x14ac:dyDescent="0.3">
      <c r="G43" s="4"/>
      <c r="J43" s="4"/>
      <c r="M43" s="4"/>
      <c r="P43" s="4"/>
      <c r="S43" s="4"/>
      <c r="V43" s="4"/>
      <c r="Y43" s="4"/>
      <c r="AB43" s="4"/>
      <c r="AE43" s="4"/>
      <c r="AH43" s="4"/>
    </row>
    <row r="44" spans="2:44" x14ac:dyDescent="0.3">
      <c r="G44" s="4"/>
    </row>
    <row r="62" spans="2:41" x14ac:dyDescent="0.3">
      <c r="B62" s="5"/>
      <c r="F62" s="6"/>
      <c r="I62" s="6"/>
      <c r="L62" s="6"/>
      <c r="O62" s="6"/>
      <c r="R62" s="6"/>
      <c r="U62" s="6"/>
      <c r="V62" s="7"/>
      <c r="W62" s="7"/>
      <c r="X62" s="6"/>
      <c r="Y62" s="7"/>
      <c r="Z62" s="7"/>
      <c r="AA62" s="6"/>
      <c r="AB62" s="7"/>
      <c r="AC62" s="7"/>
      <c r="AD62" s="6"/>
      <c r="AE62" s="7"/>
      <c r="AF62" s="7"/>
      <c r="AG62" s="6"/>
      <c r="AH62" s="7"/>
      <c r="AI62" s="7"/>
      <c r="AJ62" s="6"/>
      <c r="AO62" s="6"/>
    </row>
    <row r="65" spans="41:41" x14ac:dyDescent="0.3">
      <c r="AO65" s="7"/>
    </row>
    <row r="66" spans="41:41" x14ac:dyDescent="0.3">
      <c r="AO66" s="7"/>
    </row>
  </sheetData>
  <mergeCells count="50">
    <mergeCell ref="AK11:AM11"/>
    <mergeCell ref="AN11:AP11"/>
    <mergeCell ref="D12:F12"/>
    <mergeCell ref="G12:I12"/>
    <mergeCell ref="J12:L12"/>
    <mergeCell ref="M12:O12"/>
    <mergeCell ref="P12:R12"/>
    <mergeCell ref="S12:U12"/>
    <mergeCell ref="V12:X12"/>
    <mergeCell ref="Y12:AA12"/>
    <mergeCell ref="S11:U11"/>
    <mergeCell ref="V11:X11"/>
    <mergeCell ref="Y11:AA11"/>
    <mergeCell ref="AB11:AD11"/>
    <mergeCell ref="AE11:AG11"/>
    <mergeCell ref="AH11:AJ11"/>
    <mergeCell ref="AK12:AM12"/>
    <mergeCell ref="AN12:AP12"/>
    <mergeCell ref="B41:B42"/>
    <mergeCell ref="D41:F41"/>
    <mergeCell ref="G41:I41"/>
    <mergeCell ref="J41:L41"/>
    <mergeCell ref="M41:O41"/>
    <mergeCell ref="B11:B12"/>
    <mergeCell ref="D11:F11"/>
    <mergeCell ref="G11:I11"/>
    <mergeCell ref="J11:L11"/>
    <mergeCell ref="M11:O11"/>
    <mergeCell ref="P11:R11"/>
    <mergeCell ref="AB41:AD41"/>
    <mergeCell ref="AE41:AG41"/>
    <mergeCell ref="AB12:AD12"/>
    <mergeCell ref="AE12:AG12"/>
    <mergeCell ref="AH12:AJ12"/>
    <mergeCell ref="AE42:AG42"/>
    <mergeCell ref="AH42:AJ42"/>
    <mergeCell ref="AH41:AJ41"/>
    <mergeCell ref="D42:F42"/>
    <mergeCell ref="G42:I42"/>
    <mergeCell ref="J42:L42"/>
    <mergeCell ref="M42:O42"/>
    <mergeCell ref="P42:R42"/>
    <mergeCell ref="S42:U42"/>
    <mergeCell ref="V42:X42"/>
    <mergeCell ref="Y42:AA42"/>
    <mergeCell ref="AB42:AD42"/>
    <mergeCell ref="P41:R41"/>
    <mergeCell ref="S41:U41"/>
    <mergeCell ref="V41:X41"/>
    <mergeCell ref="Y41:AA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Blanks</vt:lpstr>
      <vt:lpstr>Data</vt:lpstr>
      <vt:lpstr>Risk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YT</cp:lastModifiedBy>
  <dcterms:created xsi:type="dcterms:W3CDTF">2024-07-16T09:35:12Z</dcterms:created>
  <dcterms:modified xsi:type="dcterms:W3CDTF">2024-08-18T19:31:51Z</dcterms:modified>
</cp:coreProperties>
</file>