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JA\"/>
    </mc:Choice>
  </mc:AlternateContent>
  <bookViews>
    <workbookView xWindow="0" yWindow="0" windowWidth="20490" windowHeight="7755" activeTab="1"/>
  </bookViews>
  <sheets>
    <sheet name="MARS" sheetId="1" r:id="rId1"/>
    <sheet name="Score" sheetId="2" r:id="rId2"/>
    <sheet name="user scor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5" i="2" l="1"/>
  <c r="N35" i="2"/>
  <c r="C23" i="2" l="1"/>
  <c r="E41" i="1"/>
  <c r="M23" i="2"/>
  <c r="M20" i="2"/>
  <c r="M21" i="2"/>
  <c r="M19" i="2"/>
  <c r="M34" i="2"/>
  <c r="M27" i="2"/>
  <c r="M33" i="2"/>
  <c r="M24" i="2"/>
  <c r="M25" i="2"/>
  <c r="M18" i="2"/>
  <c r="M12" i="2"/>
  <c r="M22" i="2"/>
  <c r="M9" i="2"/>
  <c r="M4" i="2"/>
  <c r="M16" i="2"/>
  <c r="M8" i="2"/>
  <c r="M10" i="2"/>
  <c r="M14" i="2"/>
  <c r="M17" i="2"/>
  <c r="M7" i="2"/>
  <c r="M5" i="2"/>
  <c r="M28" i="2"/>
  <c r="M13" i="2"/>
  <c r="M11" i="2"/>
  <c r="M2" i="2"/>
  <c r="M31" i="2"/>
  <c r="M6" i="2"/>
  <c r="M32" i="2"/>
  <c r="M3" i="2"/>
  <c r="M15" i="2"/>
  <c r="M30" i="2"/>
  <c r="M29" i="2"/>
  <c r="K23" i="2"/>
  <c r="K20" i="2"/>
  <c r="K21" i="2"/>
  <c r="K19" i="2"/>
  <c r="K34" i="2"/>
  <c r="K27" i="2"/>
  <c r="K33" i="2"/>
  <c r="K24" i="2"/>
  <c r="K25" i="2"/>
  <c r="K18" i="2"/>
  <c r="K12" i="2"/>
  <c r="K22" i="2"/>
  <c r="K9" i="2"/>
  <c r="K4" i="2"/>
  <c r="K16" i="2"/>
  <c r="K8" i="2"/>
  <c r="K10" i="2"/>
  <c r="K14" i="2"/>
  <c r="K17" i="2"/>
  <c r="K7" i="2"/>
  <c r="K5" i="2"/>
  <c r="K28" i="2"/>
  <c r="K13" i="2"/>
  <c r="K11" i="2"/>
  <c r="K2" i="2"/>
  <c r="K31" i="2"/>
  <c r="K6" i="2"/>
  <c r="K32" i="2"/>
  <c r="K3" i="2"/>
  <c r="K15" i="2"/>
  <c r="K30" i="2"/>
  <c r="K29" i="2"/>
  <c r="I23" i="2"/>
  <c r="I20" i="2"/>
  <c r="I21" i="2"/>
  <c r="I19" i="2"/>
  <c r="I34" i="2"/>
  <c r="I27" i="2"/>
  <c r="I33" i="2"/>
  <c r="I24" i="2"/>
  <c r="I25" i="2"/>
  <c r="I18" i="2"/>
  <c r="I12" i="2"/>
  <c r="I22" i="2"/>
  <c r="I9" i="2"/>
  <c r="I4" i="2"/>
  <c r="I16" i="2"/>
  <c r="I8" i="2"/>
  <c r="I10" i="2"/>
  <c r="I14" i="2"/>
  <c r="I17" i="2"/>
  <c r="I7" i="2"/>
  <c r="I5" i="2"/>
  <c r="I28" i="2"/>
  <c r="I13" i="2"/>
  <c r="I11" i="2"/>
  <c r="I2" i="2"/>
  <c r="I31" i="2"/>
  <c r="I6" i="2"/>
  <c r="I32" i="2"/>
  <c r="I3" i="2"/>
  <c r="I15" i="2"/>
  <c r="I30" i="2"/>
  <c r="I29" i="2"/>
  <c r="G23" i="2"/>
  <c r="G20" i="2"/>
  <c r="G21" i="2"/>
  <c r="G19" i="2"/>
  <c r="G34" i="2"/>
  <c r="G27" i="2"/>
  <c r="G33" i="2"/>
  <c r="G24" i="2"/>
  <c r="G25" i="2"/>
  <c r="G18" i="2"/>
  <c r="G12" i="2"/>
  <c r="G22" i="2"/>
  <c r="G9" i="2"/>
  <c r="G4" i="2"/>
  <c r="G16" i="2"/>
  <c r="G8" i="2"/>
  <c r="G10" i="2"/>
  <c r="G14" i="2"/>
  <c r="G17" i="2"/>
  <c r="G7" i="2"/>
  <c r="G5" i="2"/>
  <c r="G28" i="2"/>
  <c r="G13" i="2"/>
  <c r="G11" i="2"/>
  <c r="G2" i="2"/>
  <c r="G31" i="2"/>
  <c r="G6" i="2"/>
  <c r="G32" i="2"/>
  <c r="G3" i="2"/>
  <c r="G15" i="2"/>
  <c r="G30" i="2"/>
  <c r="G29" i="2"/>
  <c r="E23" i="2"/>
  <c r="E20" i="2"/>
  <c r="E21" i="2"/>
  <c r="E19" i="2"/>
  <c r="E34" i="2"/>
  <c r="E27" i="2"/>
  <c r="E33" i="2"/>
  <c r="E24" i="2"/>
  <c r="E25" i="2"/>
  <c r="E18" i="2"/>
  <c r="E12" i="2"/>
  <c r="E22" i="2"/>
  <c r="E9" i="2"/>
  <c r="E4" i="2"/>
  <c r="E16" i="2"/>
  <c r="E8" i="2"/>
  <c r="E10" i="2"/>
  <c r="E14" i="2"/>
  <c r="E17" i="2"/>
  <c r="E7" i="2"/>
  <c r="E5" i="2"/>
  <c r="E28" i="2"/>
  <c r="E13" i="2"/>
  <c r="E11" i="2"/>
  <c r="E2" i="2"/>
  <c r="E31" i="2"/>
  <c r="E6" i="2"/>
  <c r="E32" i="2"/>
  <c r="E3" i="2"/>
  <c r="E15" i="2"/>
  <c r="E30" i="2"/>
  <c r="E29" i="2"/>
  <c r="M26" i="2"/>
  <c r="K26" i="2"/>
  <c r="I26" i="2"/>
  <c r="G26" i="2"/>
  <c r="E26" i="2"/>
  <c r="C20" i="2"/>
  <c r="O20" i="2" s="1"/>
  <c r="C21" i="2"/>
  <c r="O21" i="2" s="1"/>
  <c r="C19" i="2"/>
  <c r="O19" i="2" s="1"/>
  <c r="C34" i="2"/>
  <c r="O34" i="2" s="1"/>
  <c r="C27" i="2"/>
  <c r="O27" i="2" s="1"/>
  <c r="C33" i="2"/>
  <c r="O33" i="2" s="1"/>
  <c r="C24" i="2"/>
  <c r="O24" i="2" s="1"/>
  <c r="C25" i="2"/>
  <c r="O25" i="2" s="1"/>
  <c r="C18" i="2"/>
  <c r="O18" i="2" s="1"/>
  <c r="C12" i="2"/>
  <c r="O12" i="2" s="1"/>
  <c r="C22" i="2"/>
  <c r="O22" i="2" s="1"/>
  <c r="C9" i="2"/>
  <c r="O9" i="2" s="1"/>
  <c r="C4" i="2"/>
  <c r="C16" i="2"/>
  <c r="O16" i="2" s="1"/>
  <c r="C8" i="2"/>
  <c r="O8" i="2" s="1"/>
  <c r="C10" i="2"/>
  <c r="O10" i="2" s="1"/>
  <c r="C14" i="2"/>
  <c r="O14" i="2" s="1"/>
  <c r="C17" i="2"/>
  <c r="O17" i="2" s="1"/>
  <c r="C7" i="2"/>
  <c r="O7" i="2" s="1"/>
  <c r="C5" i="2"/>
  <c r="O5" i="2" s="1"/>
  <c r="C28" i="2"/>
  <c r="O28" i="2" s="1"/>
  <c r="C13" i="2"/>
  <c r="O13" i="2" s="1"/>
  <c r="C11" i="2"/>
  <c r="O11" i="2" s="1"/>
  <c r="C2" i="2"/>
  <c r="O2" i="2" s="1"/>
  <c r="C31" i="2"/>
  <c r="O31" i="2" s="1"/>
  <c r="C6" i="2"/>
  <c r="O6" i="2" s="1"/>
  <c r="C32" i="2"/>
  <c r="O32" i="2" s="1"/>
  <c r="C3" i="2"/>
  <c r="O3" i="2" s="1"/>
  <c r="C15" i="2"/>
  <c r="O15" i="2" s="1"/>
  <c r="C30" i="2"/>
  <c r="O30" i="2" s="1"/>
  <c r="C29" i="2"/>
  <c r="O29" i="2" s="1"/>
  <c r="C26" i="2"/>
  <c r="L23" i="2"/>
  <c r="L20" i="2"/>
  <c r="L21" i="2"/>
  <c r="L19" i="2"/>
  <c r="L34" i="2"/>
  <c r="L27" i="2"/>
  <c r="L33" i="2"/>
  <c r="L24" i="2"/>
  <c r="L25" i="2"/>
  <c r="L18" i="2"/>
  <c r="L12" i="2"/>
  <c r="L22" i="2"/>
  <c r="L9" i="2"/>
  <c r="L4" i="2"/>
  <c r="L16" i="2"/>
  <c r="L8" i="2"/>
  <c r="L10" i="2"/>
  <c r="L14" i="2"/>
  <c r="L17" i="2"/>
  <c r="L7" i="2"/>
  <c r="L5" i="2"/>
  <c r="L28" i="2"/>
  <c r="L13" i="2"/>
  <c r="L11" i="2"/>
  <c r="L2" i="2"/>
  <c r="L31" i="2"/>
  <c r="L6" i="2"/>
  <c r="L32" i="2"/>
  <c r="L3" i="2"/>
  <c r="L15" i="2"/>
  <c r="L30" i="2"/>
  <c r="L29" i="2"/>
  <c r="J23" i="2"/>
  <c r="J20" i="2"/>
  <c r="J21" i="2"/>
  <c r="J19" i="2"/>
  <c r="J34" i="2"/>
  <c r="J27" i="2"/>
  <c r="J33" i="2"/>
  <c r="J24" i="2"/>
  <c r="J25" i="2"/>
  <c r="J18" i="2"/>
  <c r="J12" i="2"/>
  <c r="J22" i="2"/>
  <c r="J9" i="2"/>
  <c r="J4" i="2"/>
  <c r="J16" i="2"/>
  <c r="J8" i="2"/>
  <c r="J10" i="2"/>
  <c r="J14" i="2"/>
  <c r="J17" i="2"/>
  <c r="J7" i="2"/>
  <c r="J5" i="2"/>
  <c r="J28" i="2"/>
  <c r="J13" i="2"/>
  <c r="J11" i="2"/>
  <c r="J2" i="2"/>
  <c r="J31" i="2"/>
  <c r="J6" i="2"/>
  <c r="J32" i="2"/>
  <c r="J3" i="2"/>
  <c r="J15" i="2"/>
  <c r="J30" i="2"/>
  <c r="J29" i="2"/>
  <c r="H23" i="2"/>
  <c r="H20" i="2"/>
  <c r="H21" i="2"/>
  <c r="H19" i="2"/>
  <c r="H34" i="2"/>
  <c r="H27" i="2"/>
  <c r="H33" i="2"/>
  <c r="H24" i="2"/>
  <c r="H25" i="2"/>
  <c r="H18" i="2"/>
  <c r="H12" i="2"/>
  <c r="H22" i="2"/>
  <c r="H9" i="2"/>
  <c r="H4" i="2"/>
  <c r="H16" i="2"/>
  <c r="H8" i="2"/>
  <c r="H10" i="2"/>
  <c r="H14" i="2"/>
  <c r="H17" i="2"/>
  <c r="H7" i="2"/>
  <c r="H5" i="2"/>
  <c r="H28" i="2"/>
  <c r="H13" i="2"/>
  <c r="H11" i="2"/>
  <c r="H2" i="2"/>
  <c r="H31" i="2"/>
  <c r="H6" i="2"/>
  <c r="H32" i="2"/>
  <c r="H3" i="2"/>
  <c r="H15" i="2"/>
  <c r="H30" i="2"/>
  <c r="H29" i="2"/>
  <c r="F23" i="2"/>
  <c r="F20" i="2"/>
  <c r="F21" i="2"/>
  <c r="F19" i="2"/>
  <c r="F34" i="2"/>
  <c r="F27" i="2"/>
  <c r="F33" i="2"/>
  <c r="F24" i="2"/>
  <c r="F25" i="2"/>
  <c r="F18" i="2"/>
  <c r="F12" i="2"/>
  <c r="F22" i="2"/>
  <c r="F9" i="2"/>
  <c r="F4" i="2"/>
  <c r="F16" i="2"/>
  <c r="F8" i="2"/>
  <c r="F10" i="2"/>
  <c r="F14" i="2"/>
  <c r="F17" i="2"/>
  <c r="F7" i="2"/>
  <c r="F5" i="2"/>
  <c r="F28" i="2"/>
  <c r="F13" i="2"/>
  <c r="F11" i="2"/>
  <c r="F2" i="2"/>
  <c r="F31" i="2"/>
  <c r="F6" i="2"/>
  <c r="F32" i="2"/>
  <c r="F3" i="2"/>
  <c r="F15" i="2"/>
  <c r="F30" i="2"/>
  <c r="F29" i="2"/>
  <c r="D23" i="2"/>
  <c r="D20" i="2"/>
  <c r="D21" i="2"/>
  <c r="D19" i="2"/>
  <c r="D34" i="2"/>
  <c r="D27" i="2"/>
  <c r="D33" i="2"/>
  <c r="D24" i="2"/>
  <c r="D25" i="2"/>
  <c r="D18" i="2"/>
  <c r="D12" i="2"/>
  <c r="D22" i="2"/>
  <c r="D9" i="2"/>
  <c r="D4" i="2"/>
  <c r="D16" i="2"/>
  <c r="D8" i="2"/>
  <c r="D10" i="2"/>
  <c r="D14" i="2"/>
  <c r="D17" i="2"/>
  <c r="D7" i="2"/>
  <c r="D5" i="2"/>
  <c r="D28" i="2"/>
  <c r="D13" i="2"/>
  <c r="D11" i="2"/>
  <c r="D2" i="2"/>
  <c r="D31" i="2"/>
  <c r="D6" i="2"/>
  <c r="D32" i="2"/>
  <c r="D3" i="2"/>
  <c r="D15" i="2"/>
  <c r="D30" i="2"/>
  <c r="D29" i="2"/>
  <c r="L26" i="2"/>
  <c r="J26" i="2"/>
  <c r="H26" i="2"/>
  <c r="F26" i="2"/>
  <c r="D26" i="2"/>
  <c r="B23" i="2"/>
  <c r="B20" i="2"/>
  <c r="B21" i="2"/>
  <c r="B19" i="2"/>
  <c r="B34" i="2"/>
  <c r="B27" i="2"/>
  <c r="B33" i="2"/>
  <c r="B24" i="2"/>
  <c r="B25" i="2"/>
  <c r="B18" i="2"/>
  <c r="B12" i="2"/>
  <c r="B22" i="2"/>
  <c r="B9" i="2"/>
  <c r="B4" i="2"/>
  <c r="B16" i="2"/>
  <c r="B8" i="2"/>
  <c r="B10" i="2"/>
  <c r="B14" i="2"/>
  <c r="B17" i="2"/>
  <c r="B7" i="2"/>
  <c r="B5" i="2"/>
  <c r="B28" i="2"/>
  <c r="B13" i="2"/>
  <c r="B11" i="2"/>
  <c r="B2" i="2"/>
  <c r="B31" i="2"/>
  <c r="B6" i="2"/>
  <c r="B32" i="2"/>
  <c r="B3" i="2"/>
  <c r="B15" i="2"/>
  <c r="B30" i="2"/>
  <c r="B29" i="2"/>
  <c r="B26" i="2"/>
  <c r="N26" i="2" l="1"/>
  <c r="N30" i="2"/>
  <c r="N3" i="2"/>
  <c r="N6" i="2"/>
  <c r="N2" i="2"/>
  <c r="N13" i="2"/>
  <c r="N5" i="2"/>
  <c r="N17" i="2"/>
  <c r="N10" i="2"/>
  <c r="N16" i="2"/>
  <c r="N9" i="2"/>
  <c r="N12" i="2"/>
  <c r="N25" i="2"/>
  <c r="N33" i="2"/>
  <c r="N34" i="2"/>
  <c r="N21" i="2"/>
  <c r="N23" i="2"/>
  <c r="D35" i="2"/>
  <c r="O26" i="2"/>
  <c r="E35" i="2"/>
  <c r="G35" i="2"/>
  <c r="I35" i="2"/>
  <c r="K35" i="2"/>
  <c r="M35" i="2"/>
  <c r="C35" i="2"/>
  <c r="B35" i="2"/>
  <c r="O4" i="2"/>
  <c r="F35" i="2"/>
  <c r="H35" i="2"/>
  <c r="J35" i="2"/>
  <c r="L35" i="2"/>
  <c r="N29" i="2"/>
  <c r="N15" i="2"/>
  <c r="N32" i="2"/>
  <c r="N31" i="2"/>
  <c r="N11" i="2"/>
  <c r="N28" i="2"/>
  <c r="N7" i="2"/>
  <c r="N14" i="2"/>
  <c r="N8" i="2"/>
  <c r="N4" i="2"/>
  <c r="N22" i="2"/>
  <c r="N18" i="2"/>
  <c r="N24" i="2"/>
  <c r="N27" i="2"/>
  <c r="N19" i="2"/>
  <c r="N20" i="2"/>
  <c r="O23" i="2"/>
</calcChain>
</file>

<file path=xl/sharedStrings.xml><?xml version="1.0" encoding="utf-8"?>
<sst xmlns="http://schemas.openxmlformats.org/spreadsheetml/2006/main" count="178" uniqueCount="97">
  <si>
    <t>App name</t>
  </si>
  <si>
    <t>Sinacare</t>
  </si>
  <si>
    <t>Blue Circle</t>
  </si>
  <si>
    <t>Traditional Medicine - Blood Sugar</t>
  </si>
  <si>
    <t>What should diabetics eat?</t>
  </si>
  <si>
    <t>Ways to treat diabetes</t>
  </si>
  <si>
    <t>iDia</t>
  </si>
  <si>
    <t>Diabetes Shop</t>
  </si>
  <si>
    <t>Ghandoon</t>
  </si>
  <si>
    <t>Diabetes Notebook</t>
  </si>
  <si>
    <t>Diabetes</t>
  </si>
  <si>
    <t>Asan-Chek</t>
  </si>
  <si>
    <t>Destroyer of Diabetes</t>
  </si>
  <si>
    <t>Clinic of Diabetes Diseases</t>
  </si>
  <si>
    <t>Diabetes Logger</t>
  </si>
  <si>
    <t>Diabetes Treatment</t>
  </si>
  <si>
    <t>Ghandet</t>
  </si>
  <si>
    <t>Man</t>
  </si>
  <si>
    <t>Diabetes, Prevention and Control</t>
  </si>
  <si>
    <t>Dialog</t>
  </si>
  <si>
    <t>Shekarban</t>
  </si>
  <si>
    <t>MY FREESENS</t>
  </si>
  <si>
    <t>A</t>
  </si>
  <si>
    <t>B</t>
  </si>
  <si>
    <t>C</t>
  </si>
  <si>
    <t>D</t>
  </si>
  <si>
    <t>E</t>
  </si>
  <si>
    <t>F</t>
  </si>
  <si>
    <t>Mean</t>
  </si>
  <si>
    <t>A SD</t>
  </si>
  <si>
    <t>B SD</t>
  </si>
  <si>
    <t>C SD</t>
  </si>
  <si>
    <t>D SD</t>
  </si>
  <si>
    <t>E SD</t>
  </si>
  <si>
    <t>F SD</t>
  </si>
  <si>
    <t>Mean SD</t>
  </si>
  <si>
    <t>3.0(116)</t>
  </si>
  <si>
    <t>4.4(243)</t>
  </si>
  <si>
    <t>3.4(8)</t>
  </si>
  <si>
    <t>4.4(287)</t>
  </si>
  <si>
    <t>4.5(124)</t>
  </si>
  <si>
    <t>4.1(102)</t>
  </si>
  <si>
    <t>4.3(14)</t>
  </si>
  <si>
    <t>3.7(12)</t>
  </si>
  <si>
    <t>4.6(34)</t>
  </si>
  <si>
    <t>5(1)</t>
  </si>
  <si>
    <t>4.5(4)</t>
  </si>
  <si>
    <t>4.2(10)</t>
  </si>
  <si>
    <t>0.0(0)</t>
  </si>
  <si>
    <t>5(7)</t>
  </si>
  <si>
    <t>4.4(10)</t>
  </si>
  <si>
    <t>3.0(2)</t>
  </si>
  <si>
    <t>4.6(258)</t>
  </si>
  <si>
    <t>4.3(7)</t>
  </si>
  <si>
    <t>4.2(5)</t>
  </si>
  <si>
    <t>4.0(4)</t>
  </si>
  <si>
    <t>4.3(3)</t>
  </si>
  <si>
    <t>4.4(160)</t>
  </si>
  <si>
    <t>5(2)</t>
  </si>
  <si>
    <t>3(3)</t>
  </si>
  <si>
    <t>-</t>
  </si>
  <si>
    <t>4.8(15)</t>
  </si>
  <si>
    <t>2.7(3)</t>
  </si>
  <si>
    <t>4.1(42)</t>
  </si>
  <si>
    <t>T</t>
  </si>
  <si>
    <t>T3</t>
  </si>
  <si>
    <t>T1</t>
  </si>
  <si>
    <t>T2</t>
  </si>
  <si>
    <t>Entertainment</t>
  </si>
  <si>
    <t>Interest</t>
  </si>
  <si>
    <t>Customisation</t>
  </si>
  <si>
    <t>Interactivity</t>
  </si>
  <si>
    <t>Target group</t>
  </si>
  <si>
    <t>Performance</t>
  </si>
  <si>
    <t>Ease of use</t>
  </si>
  <si>
    <t>Navigation</t>
  </si>
  <si>
    <t>Gestural design</t>
  </si>
  <si>
    <t>Layout</t>
  </si>
  <si>
    <t>Graphics</t>
  </si>
  <si>
    <t>Visual appeal</t>
  </si>
  <si>
    <t>Accuracy of app description</t>
  </si>
  <si>
    <t>Goals</t>
  </si>
  <si>
    <t>Quality of information</t>
  </si>
  <si>
    <t>Quantity of information</t>
  </si>
  <si>
    <t>Visual information</t>
  </si>
  <si>
    <t>Credibility</t>
  </si>
  <si>
    <t>Evidence base</t>
  </si>
  <si>
    <t>Times of use</t>
  </si>
  <si>
    <t>Pay for  app</t>
  </si>
  <si>
    <t>Star rating</t>
  </si>
  <si>
    <t>Recommend to other</t>
  </si>
  <si>
    <t>Awareness</t>
  </si>
  <si>
    <t>Knowledge</t>
  </si>
  <si>
    <t>Attitudes</t>
  </si>
  <si>
    <t>Intention to change</t>
  </si>
  <si>
    <t>Help seeking</t>
  </si>
  <si>
    <t>Behaviour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</si>
</sst>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66">
    <dxf>
      <numFmt numFmtId="2" formatCode="0.00"/>
    </dxf>
    <dxf>
      <numFmt numFmtId="2" formatCode="0.0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D34" totalsRowShown="0" headerRowDxfId="65" dataDxfId="64">
  <tableColumns count="30">
    <tableColumn id="1" name="App name" dataDxfId="63"/>
    <tableColumn id="2" name="Entertainment" dataDxfId="62"/>
    <tableColumn id="3" name="Interest" dataDxfId="61"/>
    <tableColumn id="4" name="Customisation" dataDxfId="60"/>
    <tableColumn id="5" name="Interactivity" dataDxfId="59"/>
    <tableColumn id="6" name="Target group" dataDxfId="58"/>
    <tableColumn id="7" name="Performance" dataDxfId="57"/>
    <tableColumn id="8" name="Ease of use" dataDxfId="56"/>
    <tableColumn id="9" name="Navigation" dataDxfId="55"/>
    <tableColumn id="10" name="Gestural design" dataDxfId="54"/>
    <tableColumn id="11" name="Layout" dataDxfId="53"/>
    <tableColumn id="12" name="Graphics" dataDxfId="52"/>
    <tableColumn id="13" name="Visual appeal" dataDxfId="51"/>
    <tableColumn id="14" name="Accuracy of app description" dataDxfId="50"/>
    <tableColumn id="15" name="Goals" dataDxfId="49"/>
    <tableColumn id="16" name="Quality of information" dataDxfId="48"/>
    <tableColumn id="17" name="Quantity of information" dataDxfId="47"/>
    <tableColumn id="18" name="Visual information" dataDxfId="46"/>
    <tableColumn id="19" name="Credibility" dataDxfId="45"/>
    <tableColumn id="20" name="Evidence base" dataDxfId="44"/>
    <tableColumn id="21" name="Recommend to other" dataDxfId="43"/>
    <tableColumn id="22" name="Times of use" dataDxfId="42"/>
    <tableColumn id="23" name="Pay for  app" dataDxfId="41"/>
    <tableColumn id="24" name="Star rating" dataDxfId="40"/>
    <tableColumn id="25" name="Awareness" dataDxfId="39"/>
    <tableColumn id="26" name="Knowledge" dataDxfId="38"/>
    <tableColumn id="27" name="Attitudes" dataDxfId="37"/>
    <tableColumn id="28" name="Intention to change" dataDxfId="36"/>
    <tableColumn id="29" name="Help seeking" dataDxfId="35"/>
    <tableColumn id="30" name="Behaviour change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P35" totalsRowCount="1" headerRowDxfId="33" dataDxfId="32">
  <sortState ref="A2:P34">
    <sortCondition ref="L1:L35"/>
  </sortState>
  <tableColumns count="16">
    <tableColumn id="1" name="App name" dataDxfId="31" totalsRowDxfId="15"/>
    <tableColumn id="2" name="A" totalsRowFunction="average" dataDxfId="30" totalsRowDxfId="14">
      <calculatedColumnFormula>AVERAGE(MARS!B2:F2)</calculatedColumnFormula>
    </tableColumn>
    <tableColumn id="3" name="A SD" totalsRowFunction="custom" dataDxfId="29" totalsRowDxfId="13">
      <calculatedColumnFormula>_xlfn.STDEV.S(MARS!B2:F2)</calculatedColumnFormula>
      <totalsRowFormula>_xlfn.STDEV.S(Table2[A])</totalsRowFormula>
    </tableColumn>
    <tableColumn id="4" name="B" totalsRowFunction="average" dataDxfId="28" totalsRowDxfId="12">
      <calculatedColumnFormula>AVERAGE(MARS!G2:J2)</calculatedColumnFormula>
    </tableColumn>
    <tableColumn id="5" name="B SD" totalsRowFunction="custom" dataDxfId="27" totalsRowDxfId="11">
      <calculatedColumnFormula>_xlfn.STDEV.S(MARS!G2:J2)</calculatedColumnFormula>
      <totalsRowFormula>_xlfn.STDEV.S(Table2[B])</totalsRowFormula>
    </tableColumn>
    <tableColumn id="6" name="C" totalsRowFunction="average" dataDxfId="26" totalsRowDxfId="10">
      <calculatedColumnFormula>AVERAGE(MARS!K2:M2)</calculatedColumnFormula>
    </tableColumn>
    <tableColumn id="7" name="C SD" totalsRowFunction="custom" dataDxfId="25" totalsRowDxfId="9">
      <calculatedColumnFormula>_xlfn.STDEV.S(MARS!K2:M2)</calculatedColumnFormula>
      <totalsRowFormula>_xlfn.STDEV.S(Table2[C])</totalsRowFormula>
    </tableColumn>
    <tableColumn id="8" name="D" totalsRowFunction="average" dataDxfId="24" totalsRowDxfId="8">
      <calculatedColumnFormula>AVERAGE(MARS!N2:T2)</calculatedColumnFormula>
    </tableColumn>
    <tableColumn id="9" name="D SD" totalsRowFunction="custom" dataDxfId="23" totalsRowDxfId="7">
      <calculatedColumnFormula>_xlfn.STDEV.S(MARS!N2:T2)</calculatedColumnFormula>
      <totalsRowFormula>_xlfn.STDEV.S(Table2[D])</totalsRowFormula>
    </tableColumn>
    <tableColumn id="10" name="E" totalsRowFunction="average" dataDxfId="22" totalsRowDxfId="6">
      <calculatedColumnFormula>AVERAGE(MARS!U2:X2)</calculatedColumnFormula>
    </tableColumn>
    <tableColumn id="11" name="E SD" totalsRowFunction="custom" dataDxfId="21" totalsRowDxfId="5">
      <calculatedColumnFormula>_xlfn.STDEV.S(MARS!U2:X2)</calculatedColumnFormula>
      <totalsRowFormula>_xlfn.STDEV.S(Table2[E])</totalsRowFormula>
    </tableColumn>
    <tableColumn id="12" name="F" totalsRowFunction="average" dataDxfId="20" totalsRowDxfId="4">
      <calculatedColumnFormula>AVERAGE(MARS!Y2:AD2)</calculatedColumnFormula>
    </tableColumn>
    <tableColumn id="13" name="F SD" totalsRowFunction="custom" dataDxfId="19" totalsRowDxfId="3">
      <calculatedColumnFormula>_xlfn.STDEV.S(MARS!Y2:AD2)</calculatedColumnFormula>
      <totalsRowFormula>_xlfn.STDEV.S(Table2[F])</totalsRowFormula>
    </tableColumn>
    <tableColumn id="14" name="Mean" totalsRowFunction="custom" dataDxfId="17" totalsRowDxfId="0">
      <calculatedColumnFormula>AVERAGE(B2,D2,F2,H2,J2,L2)</calculatedColumnFormula>
      <totalsRowFormula>AVERAGE(Table2[Mean])</totalsRowFormula>
    </tableColumn>
    <tableColumn id="15" name="Mean SD" totalsRowFunction="custom" dataDxfId="16" totalsRowDxfId="1">
      <calculatedColumnFormula>AVERAGE(C2,E2,G2,I2,K2,M2)</calculatedColumnFormula>
      <totalsRowFormula>_xlfn.STDEV.S(Table2[Mean])</totalsRowFormula>
    </tableColumn>
    <tableColumn id="16" name="T" dataDxfId="18" totalsRow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workbookViewId="0">
      <pane ySplit="1" topLeftCell="A2" activePane="bottomLeft" state="frozen"/>
      <selection pane="bottomLeft" activeCell="R1" sqref="R1:R1048576"/>
    </sheetView>
  </sheetViews>
  <sheetFormatPr defaultRowHeight="15"/>
  <cols>
    <col min="1" max="1" width="31.85546875" style="1" customWidth="1"/>
    <col min="2" max="2" width="14" bestFit="1" customWidth="1"/>
    <col min="3" max="3" width="8" bestFit="1" customWidth="1"/>
    <col min="4" max="4" width="13.85546875" bestFit="1" customWidth="1"/>
    <col min="5" max="5" width="12" customWidth="1"/>
    <col min="6" max="6" width="12.140625" bestFit="1" customWidth="1"/>
    <col min="7" max="7" width="12.42578125" bestFit="1" customWidth="1"/>
    <col min="8" max="8" width="10.85546875" bestFit="1" customWidth="1"/>
    <col min="9" max="9" width="10.5703125" bestFit="1" customWidth="1"/>
    <col min="10" max="10" width="15" bestFit="1" customWidth="1"/>
    <col min="11" max="11" width="6.85546875" bestFit="1" customWidth="1"/>
    <col min="12" max="12" width="8.7109375" bestFit="1" customWidth="1"/>
    <col min="13" max="13" width="12.85546875" bestFit="1" customWidth="1"/>
    <col min="14" max="14" width="25.7109375" bestFit="1" customWidth="1"/>
    <col min="15" max="15" width="6" bestFit="1" customWidth="1"/>
    <col min="16" max="16" width="21" bestFit="1" customWidth="1"/>
    <col min="17" max="17" width="22.42578125" bestFit="1" customWidth="1"/>
    <col min="18" max="18" width="17.7109375" bestFit="1" customWidth="1"/>
    <col min="19" max="19" width="10.28515625" bestFit="1" customWidth="1"/>
    <col min="20" max="20" width="13.7109375" bestFit="1" customWidth="1"/>
    <col min="21" max="21" width="20" bestFit="1" customWidth="1"/>
    <col min="22" max="22" width="12.140625" customWidth="1"/>
    <col min="23" max="23" width="11.28515625" bestFit="1" customWidth="1"/>
    <col min="24" max="24" width="10" bestFit="1" customWidth="1"/>
    <col min="25" max="25" width="10.7109375" bestFit="1" customWidth="1"/>
    <col min="26" max="26" width="11" bestFit="1" customWidth="1"/>
    <col min="27" max="27" width="9.28515625" bestFit="1" customWidth="1"/>
    <col min="28" max="28" width="18.5703125" bestFit="1" customWidth="1"/>
    <col min="29" max="29" width="12.42578125" bestFit="1" customWidth="1"/>
    <col min="30" max="30" width="16.85546875" bestFit="1" customWidth="1"/>
  </cols>
  <sheetData>
    <row r="1" spans="1:32" s="1" customFormat="1">
      <c r="A1" s="2" t="s">
        <v>0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79</v>
      </c>
      <c r="N1" s="1" t="s">
        <v>80</v>
      </c>
      <c r="O1" s="1" t="s">
        <v>81</v>
      </c>
      <c r="P1" s="1" t="s">
        <v>82</v>
      </c>
      <c r="Q1" s="1" t="s">
        <v>83</v>
      </c>
      <c r="R1" s="1" t="s">
        <v>84</v>
      </c>
      <c r="S1" s="1" t="s">
        <v>85</v>
      </c>
      <c r="T1" s="1" t="s">
        <v>86</v>
      </c>
      <c r="U1" s="1" t="s">
        <v>90</v>
      </c>
      <c r="V1" s="1" t="s">
        <v>87</v>
      </c>
      <c r="W1" s="1" t="s">
        <v>88</v>
      </c>
      <c r="X1" s="1" t="s">
        <v>89</v>
      </c>
      <c r="Y1" s="1" t="s">
        <v>91</v>
      </c>
      <c r="Z1" s="1" t="s">
        <v>92</v>
      </c>
      <c r="AA1" s="1" t="s">
        <v>93</v>
      </c>
      <c r="AB1" s="1" t="s">
        <v>94</v>
      </c>
      <c r="AC1" s="1" t="s">
        <v>95</v>
      </c>
      <c r="AD1" s="1" t="s">
        <v>96</v>
      </c>
    </row>
    <row r="2" spans="1:32">
      <c r="A2" s="1" t="s">
        <v>1</v>
      </c>
      <c r="B2" s="1">
        <v>4</v>
      </c>
      <c r="C2" s="1">
        <v>5</v>
      </c>
      <c r="D2" s="1">
        <v>3</v>
      </c>
      <c r="E2" s="1">
        <v>5</v>
      </c>
      <c r="F2" s="1">
        <v>4</v>
      </c>
      <c r="G2" s="1">
        <v>5</v>
      </c>
      <c r="H2" s="1">
        <v>5</v>
      </c>
      <c r="I2" s="1">
        <v>4</v>
      </c>
      <c r="J2" s="1">
        <v>3</v>
      </c>
      <c r="K2" s="1">
        <v>5</v>
      </c>
      <c r="L2" s="1">
        <v>5</v>
      </c>
      <c r="M2" s="1">
        <v>5</v>
      </c>
      <c r="N2" s="1">
        <v>4</v>
      </c>
      <c r="O2" s="1">
        <v>4</v>
      </c>
      <c r="P2" s="1">
        <v>4</v>
      </c>
      <c r="Q2" s="1">
        <v>3</v>
      </c>
      <c r="R2" s="1">
        <v>4</v>
      </c>
      <c r="S2" s="1">
        <v>4</v>
      </c>
      <c r="T2" s="1">
        <v>4</v>
      </c>
      <c r="U2" s="1">
        <v>4</v>
      </c>
      <c r="V2" s="1">
        <v>4</v>
      </c>
      <c r="W2" s="1">
        <v>5</v>
      </c>
      <c r="X2" s="1">
        <v>4</v>
      </c>
      <c r="Y2" s="1">
        <v>4</v>
      </c>
      <c r="Z2" s="1">
        <v>4</v>
      </c>
      <c r="AA2" s="1">
        <v>4</v>
      </c>
      <c r="AB2" s="1">
        <v>3</v>
      </c>
      <c r="AC2" s="1">
        <v>3</v>
      </c>
      <c r="AD2" s="1">
        <v>3</v>
      </c>
      <c r="AE2" s="1"/>
      <c r="AF2" s="1"/>
    </row>
    <row r="3" spans="1:32">
      <c r="A3" s="1" t="s">
        <v>2</v>
      </c>
      <c r="B3" s="1">
        <v>3</v>
      </c>
      <c r="C3" s="1">
        <v>2</v>
      </c>
      <c r="D3" s="1">
        <v>2</v>
      </c>
      <c r="E3" s="1">
        <v>3</v>
      </c>
      <c r="F3" s="1">
        <v>3</v>
      </c>
      <c r="G3" s="1">
        <v>3</v>
      </c>
      <c r="H3" s="1">
        <v>4</v>
      </c>
      <c r="I3" s="1">
        <v>3</v>
      </c>
      <c r="J3" s="1">
        <v>2</v>
      </c>
      <c r="K3" s="1">
        <v>2</v>
      </c>
      <c r="L3" s="1">
        <v>2</v>
      </c>
      <c r="M3" s="1">
        <v>2</v>
      </c>
      <c r="N3" s="1">
        <v>4</v>
      </c>
      <c r="O3" s="1">
        <v>4</v>
      </c>
      <c r="P3" s="1">
        <v>3</v>
      </c>
      <c r="Q3" s="1">
        <v>2</v>
      </c>
      <c r="R3" s="1">
        <v>3</v>
      </c>
      <c r="S3" s="1">
        <v>3</v>
      </c>
      <c r="T3" s="1">
        <v>3</v>
      </c>
      <c r="U3" s="1">
        <v>3</v>
      </c>
      <c r="V3" s="1">
        <v>3</v>
      </c>
      <c r="W3" s="1">
        <v>1</v>
      </c>
      <c r="X3" s="1">
        <v>2</v>
      </c>
      <c r="Y3" s="1">
        <v>3</v>
      </c>
      <c r="Z3" s="1">
        <v>3</v>
      </c>
      <c r="AA3" s="1">
        <v>3</v>
      </c>
      <c r="AB3" s="1">
        <v>2</v>
      </c>
      <c r="AC3" s="1">
        <v>2</v>
      </c>
      <c r="AD3" s="1">
        <v>3</v>
      </c>
      <c r="AE3" s="1"/>
      <c r="AF3" s="1"/>
    </row>
    <row r="4" spans="1:32">
      <c r="A4" s="1" t="s">
        <v>3</v>
      </c>
      <c r="B4" s="1">
        <v>2</v>
      </c>
      <c r="C4" s="1">
        <v>2</v>
      </c>
      <c r="D4" s="1">
        <v>1</v>
      </c>
      <c r="E4" s="1">
        <v>1</v>
      </c>
      <c r="F4" s="1">
        <v>3</v>
      </c>
      <c r="G4" s="1">
        <v>3</v>
      </c>
      <c r="H4" s="1">
        <v>4</v>
      </c>
      <c r="I4" s="1">
        <v>3</v>
      </c>
      <c r="J4" s="1">
        <v>2</v>
      </c>
      <c r="K4" s="1">
        <v>3</v>
      </c>
      <c r="L4" s="1">
        <v>3</v>
      </c>
      <c r="M4" s="1">
        <v>2</v>
      </c>
      <c r="N4" s="1">
        <v>3</v>
      </c>
      <c r="O4" s="1">
        <v>2</v>
      </c>
      <c r="P4" s="1">
        <v>4</v>
      </c>
      <c r="Q4" s="1">
        <v>4</v>
      </c>
      <c r="R4" s="1">
        <v>3</v>
      </c>
      <c r="S4" s="1">
        <v>3</v>
      </c>
      <c r="T4" s="1">
        <v>3</v>
      </c>
      <c r="U4" s="1">
        <v>2</v>
      </c>
      <c r="V4" s="1">
        <v>2</v>
      </c>
      <c r="W4" s="1">
        <v>1</v>
      </c>
      <c r="X4" s="1">
        <v>3</v>
      </c>
      <c r="Y4" s="1">
        <v>2</v>
      </c>
      <c r="Z4" s="1">
        <v>3</v>
      </c>
      <c r="AA4" s="1">
        <v>2</v>
      </c>
      <c r="AB4" s="1">
        <v>2</v>
      </c>
      <c r="AC4" s="1">
        <v>2</v>
      </c>
      <c r="AD4" s="1">
        <v>2</v>
      </c>
      <c r="AE4" s="1"/>
      <c r="AF4" s="1"/>
    </row>
    <row r="5" spans="1:32">
      <c r="A5" s="1" t="s">
        <v>4</v>
      </c>
      <c r="B5" s="1">
        <v>2</v>
      </c>
      <c r="C5" s="1">
        <v>3</v>
      </c>
      <c r="D5" s="1">
        <v>3</v>
      </c>
      <c r="E5" s="1">
        <v>3</v>
      </c>
      <c r="F5" s="1">
        <v>3</v>
      </c>
      <c r="G5" s="1">
        <v>3</v>
      </c>
      <c r="H5" s="1">
        <v>4</v>
      </c>
      <c r="I5" s="1">
        <v>4</v>
      </c>
      <c r="J5" s="1">
        <v>3</v>
      </c>
      <c r="K5" s="1">
        <v>3</v>
      </c>
      <c r="L5" s="1">
        <v>3</v>
      </c>
      <c r="M5" s="1">
        <v>3</v>
      </c>
      <c r="N5" s="1">
        <v>3</v>
      </c>
      <c r="O5" s="1">
        <v>3</v>
      </c>
      <c r="P5" s="1">
        <v>3</v>
      </c>
      <c r="Q5" s="1">
        <v>4</v>
      </c>
      <c r="R5" s="1">
        <v>3</v>
      </c>
      <c r="S5" s="1">
        <v>3</v>
      </c>
      <c r="T5" s="1">
        <v>3</v>
      </c>
      <c r="U5" s="1">
        <v>3</v>
      </c>
      <c r="V5" s="1">
        <v>2</v>
      </c>
      <c r="W5" s="1">
        <v>1</v>
      </c>
      <c r="X5" s="1">
        <v>3</v>
      </c>
      <c r="Y5" s="1">
        <v>3</v>
      </c>
      <c r="Z5" s="1">
        <v>2</v>
      </c>
      <c r="AA5" s="1">
        <v>2</v>
      </c>
      <c r="AB5" s="1">
        <v>2</v>
      </c>
      <c r="AC5" s="1">
        <v>2</v>
      </c>
      <c r="AD5" s="1">
        <v>2</v>
      </c>
      <c r="AE5" s="1"/>
      <c r="AF5" s="1"/>
    </row>
    <row r="6" spans="1:32">
      <c r="A6" s="1" t="s">
        <v>5</v>
      </c>
      <c r="B6" s="1">
        <v>1</v>
      </c>
      <c r="C6" s="1">
        <v>2</v>
      </c>
      <c r="D6" s="1">
        <v>1</v>
      </c>
      <c r="E6" s="1">
        <v>1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1</v>
      </c>
      <c r="L6" s="1">
        <v>1</v>
      </c>
      <c r="M6" s="1">
        <v>1</v>
      </c>
      <c r="N6" s="1">
        <v>2</v>
      </c>
      <c r="O6" s="1">
        <v>2</v>
      </c>
      <c r="P6" s="1">
        <v>3</v>
      </c>
      <c r="Q6" s="1">
        <v>4</v>
      </c>
      <c r="R6" s="1">
        <v>2</v>
      </c>
      <c r="S6" s="1">
        <v>2</v>
      </c>
      <c r="T6" s="1">
        <v>2</v>
      </c>
      <c r="U6" s="1">
        <v>1</v>
      </c>
      <c r="V6" s="1">
        <v>1</v>
      </c>
      <c r="W6" s="1">
        <v>1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3</v>
      </c>
      <c r="AE6" s="1"/>
      <c r="AF6" s="1"/>
    </row>
    <row r="7" spans="1:32">
      <c r="A7" s="1" t="s">
        <v>6</v>
      </c>
      <c r="B7" s="1">
        <v>4</v>
      </c>
      <c r="C7" s="1">
        <v>4</v>
      </c>
      <c r="D7" s="1">
        <v>5</v>
      </c>
      <c r="E7" s="1">
        <v>5</v>
      </c>
      <c r="F7" s="1">
        <v>4</v>
      </c>
      <c r="G7" s="1">
        <v>4</v>
      </c>
      <c r="H7" s="1">
        <v>5</v>
      </c>
      <c r="I7" s="1">
        <v>4</v>
      </c>
      <c r="J7" s="1">
        <v>4</v>
      </c>
      <c r="K7" s="1">
        <v>4</v>
      </c>
      <c r="L7" s="1">
        <v>5</v>
      </c>
      <c r="M7" s="1">
        <v>5</v>
      </c>
      <c r="N7" s="1">
        <v>4</v>
      </c>
      <c r="O7" s="1">
        <v>4</v>
      </c>
      <c r="P7" s="1">
        <v>4</v>
      </c>
      <c r="Q7" s="1">
        <v>4</v>
      </c>
      <c r="R7" s="1">
        <v>4</v>
      </c>
      <c r="S7" s="1">
        <v>4</v>
      </c>
      <c r="T7" s="1">
        <v>3</v>
      </c>
      <c r="U7" s="1">
        <v>5</v>
      </c>
      <c r="V7" s="1">
        <v>5</v>
      </c>
      <c r="W7" s="1">
        <v>5</v>
      </c>
      <c r="X7" s="1">
        <v>4</v>
      </c>
      <c r="Y7" s="1">
        <v>5</v>
      </c>
      <c r="Z7" s="1">
        <v>4</v>
      </c>
      <c r="AA7" s="1">
        <v>4</v>
      </c>
      <c r="AB7" s="1">
        <v>4</v>
      </c>
      <c r="AC7" s="1">
        <v>4</v>
      </c>
      <c r="AD7" s="1">
        <v>5</v>
      </c>
      <c r="AE7" s="1"/>
      <c r="AF7" s="1"/>
    </row>
    <row r="8" spans="1:32">
      <c r="A8" s="1" t="s">
        <v>7</v>
      </c>
      <c r="B8" s="1">
        <v>3</v>
      </c>
      <c r="C8" s="1">
        <v>4</v>
      </c>
      <c r="D8" s="1">
        <v>4</v>
      </c>
      <c r="E8" s="1">
        <v>4</v>
      </c>
      <c r="F8" s="1">
        <v>4</v>
      </c>
      <c r="G8" s="1">
        <v>3</v>
      </c>
      <c r="H8" s="1">
        <v>4</v>
      </c>
      <c r="I8" s="1">
        <v>3</v>
      </c>
      <c r="J8" s="1">
        <v>3</v>
      </c>
      <c r="K8" s="1">
        <v>4</v>
      </c>
      <c r="L8" s="1">
        <v>4</v>
      </c>
      <c r="M8" s="1">
        <v>4</v>
      </c>
      <c r="N8" s="1">
        <v>3</v>
      </c>
      <c r="O8" s="1">
        <v>4</v>
      </c>
      <c r="P8" s="1">
        <v>5</v>
      </c>
      <c r="Q8" s="1">
        <v>5</v>
      </c>
      <c r="R8" s="1">
        <v>5</v>
      </c>
      <c r="S8" s="1">
        <v>4</v>
      </c>
      <c r="T8" s="1">
        <v>4</v>
      </c>
      <c r="U8" s="1">
        <v>4</v>
      </c>
      <c r="V8" s="1">
        <v>4</v>
      </c>
      <c r="W8" s="1">
        <v>1</v>
      </c>
      <c r="X8" s="1">
        <v>4</v>
      </c>
      <c r="Y8" s="1">
        <v>4</v>
      </c>
      <c r="Z8" s="1">
        <v>4</v>
      </c>
      <c r="AA8" s="1">
        <v>3</v>
      </c>
      <c r="AB8" s="1">
        <v>3</v>
      </c>
      <c r="AC8" s="1">
        <v>3</v>
      </c>
      <c r="AD8" s="1">
        <v>4</v>
      </c>
      <c r="AE8" s="1"/>
      <c r="AF8" s="1"/>
    </row>
    <row r="9" spans="1:32">
      <c r="A9" s="1" t="s">
        <v>8</v>
      </c>
      <c r="B9" s="1">
        <v>5</v>
      </c>
      <c r="C9" s="1">
        <v>5</v>
      </c>
      <c r="D9" s="1">
        <v>4</v>
      </c>
      <c r="E9" s="1">
        <v>5</v>
      </c>
      <c r="F9" s="1">
        <v>5</v>
      </c>
      <c r="G9" s="1">
        <v>5</v>
      </c>
      <c r="H9" s="1">
        <v>5</v>
      </c>
      <c r="I9" s="1">
        <v>4</v>
      </c>
      <c r="J9" s="1">
        <v>4</v>
      </c>
      <c r="K9" s="1">
        <v>5</v>
      </c>
      <c r="L9" s="1">
        <v>5</v>
      </c>
      <c r="M9" s="1">
        <v>5</v>
      </c>
      <c r="N9" s="1">
        <v>4</v>
      </c>
      <c r="O9" s="1">
        <v>4</v>
      </c>
      <c r="P9" s="1">
        <v>4</v>
      </c>
      <c r="Q9" s="1">
        <v>4</v>
      </c>
      <c r="R9" s="1">
        <v>5</v>
      </c>
      <c r="S9" s="1">
        <v>4</v>
      </c>
      <c r="T9" s="1">
        <v>4</v>
      </c>
      <c r="U9" s="1">
        <v>5</v>
      </c>
      <c r="V9" s="1">
        <v>4</v>
      </c>
      <c r="W9" s="1">
        <v>5</v>
      </c>
      <c r="X9" s="1">
        <v>5</v>
      </c>
      <c r="Y9" s="1">
        <v>4</v>
      </c>
      <c r="Z9" s="1">
        <v>4</v>
      </c>
      <c r="AA9" s="1">
        <v>4</v>
      </c>
      <c r="AB9" s="1">
        <v>4</v>
      </c>
      <c r="AC9" s="1">
        <v>4</v>
      </c>
      <c r="AD9" s="1">
        <v>4</v>
      </c>
      <c r="AE9" s="1"/>
      <c r="AF9" s="1"/>
    </row>
    <row r="10" spans="1:32">
      <c r="A10" s="1" t="s">
        <v>9</v>
      </c>
      <c r="B10" s="1">
        <v>3</v>
      </c>
      <c r="C10" s="1">
        <v>3</v>
      </c>
      <c r="D10" s="1">
        <v>2</v>
      </c>
      <c r="E10" s="1">
        <v>4</v>
      </c>
      <c r="F10" s="1">
        <v>4</v>
      </c>
      <c r="G10" s="1">
        <v>4</v>
      </c>
      <c r="H10" s="1">
        <v>4</v>
      </c>
      <c r="I10" s="1">
        <v>4</v>
      </c>
      <c r="J10" s="1">
        <v>3</v>
      </c>
      <c r="K10" s="1">
        <v>3</v>
      </c>
      <c r="L10" s="1">
        <v>3</v>
      </c>
      <c r="M10" s="1">
        <v>3</v>
      </c>
      <c r="N10" s="1">
        <v>4</v>
      </c>
      <c r="O10" s="1">
        <v>4</v>
      </c>
      <c r="P10" s="1">
        <v>3</v>
      </c>
      <c r="Q10" s="1">
        <v>2</v>
      </c>
      <c r="R10" s="1">
        <v>4</v>
      </c>
      <c r="S10" s="1">
        <v>4</v>
      </c>
      <c r="T10" s="1">
        <v>2</v>
      </c>
      <c r="U10" s="1">
        <v>2</v>
      </c>
      <c r="V10" s="1">
        <v>2</v>
      </c>
      <c r="W10" s="1">
        <v>1</v>
      </c>
      <c r="X10" s="1">
        <v>3</v>
      </c>
      <c r="Y10" s="1">
        <v>3</v>
      </c>
      <c r="Z10" s="1">
        <v>3</v>
      </c>
      <c r="AA10" s="1">
        <v>4</v>
      </c>
      <c r="AB10" s="1">
        <v>3</v>
      </c>
      <c r="AC10" s="1">
        <v>2</v>
      </c>
      <c r="AD10" s="1">
        <v>3</v>
      </c>
      <c r="AE10" s="1"/>
      <c r="AF10" s="1"/>
    </row>
    <row r="11" spans="1:32">
      <c r="A11" s="1" t="s">
        <v>10</v>
      </c>
      <c r="B11" s="1">
        <v>4</v>
      </c>
      <c r="C11" s="1">
        <v>4</v>
      </c>
      <c r="D11" s="1">
        <v>5</v>
      </c>
      <c r="E11" s="1">
        <v>5</v>
      </c>
      <c r="F11" s="1">
        <v>5</v>
      </c>
      <c r="G11" s="1">
        <v>4</v>
      </c>
      <c r="H11" s="1">
        <v>3</v>
      </c>
      <c r="I11" s="1">
        <v>4</v>
      </c>
      <c r="J11" s="1">
        <v>4</v>
      </c>
      <c r="K11" s="1">
        <v>4</v>
      </c>
      <c r="L11" s="1">
        <v>4</v>
      </c>
      <c r="M11" s="1">
        <v>3</v>
      </c>
      <c r="N11" s="1">
        <v>4</v>
      </c>
      <c r="O11" s="1">
        <v>4</v>
      </c>
      <c r="P11" s="1">
        <v>4</v>
      </c>
      <c r="Q11" s="1">
        <v>3</v>
      </c>
      <c r="R11" s="1">
        <v>4</v>
      </c>
      <c r="S11" s="1">
        <v>4</v>
      </c>
      <c r="T11" s="1">
        <v>3</v>
      </c>
      <c r="U11" s="1">
        <v>4</v>
      </c>
      <c r="V11" s="1">
        <v>3</v>
      </c>
      <c r="W11" s="1">
        <v>1</v>
      </c>
      <c r="X11" s="1">
        <v>4</v>
      </c>
      <c r="Y11" s="1">
        <v>3</v>
      </c>
      <c r="Z11" s="1">
        <v>4</v>
      </c>
      <c r="AA11" s="1">
        <v>4</v>
      </c>
      <c r="AB11" s="1">
        <v>3</v>
      </c>
      <c r="AC11" s="1">
        <v>3</v>
      </c>
      <c r="AD11" s="1">
        <v>4</v>
      </c>
      <c r="AE11" s="1"/>
      <c r="AF11" s="1"/>
    </row>
    <row r="12" spans="1:32">
      <c r="A12" s="1" t="s">
        <v>10</v>
      </c>
      <c r="B12" s="1">
        <v>1</v>
      </c>
      <c r="C12" s="1">
        <v>2</v>
      </c>
      <c r="D12" s="1">
        <v>1</v>
      </c>
      <c r="E12" s="1">
        <v>1</v>
      </c>
      <c r="F12" s="1">
        <v>2</v>
      </c>
      <c r="G12" s="1">
        <v>2</v>
      </c>
      <c r="H12" s="1">
        <v>3</v>
      </c>
      <c r="I12" s="1">
        <v>2</v>
      </c>
      <c r="J12" s="1">
        <v>3</v>
      </c>
      <c r="K12" s="1">
        <v>2</v>
      </c>
      <c r="L12" s="1">
        <v>2</v>
      </c>
      <c r="M12" s="1">
        <v>2</v>
      </c>
      <c r="N12" s="1">
        <v>3</v>
      </c>
      <c r="O12" s="1">
        <v>3</v>
      </c>
      <c r="P12" s="1">
        <v>4</v>
      </c>
      <c r="Q12" s="1">
        <v>4</v>
      </c>
      <c r="R12" s="1">
        <v>3</v>
      </c>
      <c r="S12" s="1">
        <v>4</v>
      </c>
      <c r="T12" s="1">
        <v>3</v>
      </c>
      <c r="U12" s="1">
        <v>2</v>
      </c>
      <c r="V12" s="1">
        <v>1</v>
      </c>
      <c r="W12" s="1">
        <v>1</v>
      </c>
      <c r="X12" s="1">
        <v>2</v>
      </c>
      <c r="Y12" s="1">
        <v>2</v>
      </c>
      <c r="Z12" s="1">
        <v>3</v>
      </c>
      <c r="AA12" s="1">
        <v>2</v>
      </c>
      <c r="AB12" s="1">
        <v>2</v>
      </c>
      <c r="AC12" s="1">
        <v>2</v>
      </c>
      <c r="AD12" s="1">
        <v>1</v>
      </c>
      <c r="AE12" s="1"/>
      <c r="AF12" s="1"/>
    </row>
    <row r="13" spans="1:32">
      <c r="A13" s="1" t="s">
        <v>10</v>
      </c>
      <c r="B13" s="1">
        <v>1</v>
      </c>
      <c r="C13" s="1">
        <v>2</v>
      </c>
      <c r="D13" s="1">
        <v>1</v>
      </c>
      <c r="E13" s="1">
        <v>1</v>
      </c>
      <c r="F13" s="1">
        <v>2</v>
      </c>
      <c r="G13" s="1">
        <v>2</v>
      </c>
      <c r="H13" s="1">
        <v>3</v>
      </c>
      <c r="I13" s="1">
        <v>1</v>
      </c>
      <c r="J13" s="1">
        <v>3</v>
      </c>
      <c r="K13" s="1">
        <v>2</v>
      </c>
      <c r="L13" s="1">
        <v>2</v>
      </c>
      <c r="M13" s="1">
        <v>1</v>
      </c>
      <c r="N13" s="1">
        <v>3</v>
      </c>
      <c r="O13" s="1">
        <v>3</v>
      </c>
      <c r="P13" s="1">
        <v>3</v>
      </c>
      <c r="Q13" s="1">
        <v>3</v>
      </c>
      <c r="R13" s="1">
        <v>3</v>
      </c>
      <c r="S13" s="1">
        <v>4</v>
      </c>
      <c r="T13" s="1">
        <v>3</v>
      </c>
      <c r="U13" s="1">
        <v>2</v>
      </c>
      <c r="V13" s="1">
        <v>1</v>
      </c>
      <c r="W13" s="1">
        <v>1</v>
      </c>
      <c r="X13" s="1">
        <v>1</v>
      </c>
      <c r="Y13" s="1">
        <v>2</v>
      </c>
      <c r="Z13" s="1">
        <v>2</v>
      </c>
      <c r="AA13" s="1">
        <v>2</v>
      </c>
      <c r="AB13" s="1">
        <v>2</v>
      </c>
      <c r="AC13" s="1">
        <v>2</v>
      </c>
      <c r="AD13" s="1">
        <v>1</v>
      </c>
      <c r="AE13" s="1"/>
      <c r="AF13" s="1"/>
    </row>
    <row r="14" spans="1:32">
      <c r="A14" s="1" t="s">
        <v>11</v>
      </c>
      <c r="B14" s="1">
        <v>3</v>
      </c>
      <c r="C14" s="1">
        <v>3</v>
      </c>
      <c r="D14" s="1">
        <v>3</v>
      </c>
      <c r="E14" s="1">
        <v>4</v>
      </c>
      <c r="F14" s="1">
        <v>4</v>
      </c>
      <c r="G14" s="1">
        <v>4</v>
      </c>
      <c r="H14" s="1">
        <v>4</v>
      </c>
      <c r="I14" s="1">
        <v>3</v>
      </c>
      <c r="J14" s="1">
        <v>3</v>
      </c>
      <c r="K14" s="1">
        <v>3</v>
      </c>
      <c r="L14" s="1">
        <v>4</v>
      </c>
      <c r="M14" s="1">
        <v>3</v>
      </c>
      <c r="N14" s="1">
        <v>4</v>
      </c>
      <c r="O14" s="1">
        <v>4</v>
      </c>
      <c r="P14" s="1">
        <v>3</v>
      </c>
      <c r="Q14" s="1">
        <v>3</v>
      </c>
      <c r="R14" s="1">
        <v>4</v>
      </c>
      <c r="S14" s="1">
        <v>4</v>
      </c>
      <c r="T14" s="1">
        <v>3</v>
      </c>
      <c r="U14" s="1">
        <v>3</v>
      </c>
      <c r="V14" s="1">
        <v>3</v>
      </c>
      <c r="W14" s="1">
        <v>1</v>
      </c>
      <c r="X14" s="1">
        <v>3</v>
      </c>
      <c r="Y14" s="1">
        <v>3</v>
      </c>
      <c r="Z14" s="1">
        <v>2</v>
      </c>
      <c r="AA14" s="1">
        <v>3</v>
      </c>
      <c r="AB14" s="1">
        <v>2</v>
      </c>
      <c r="AC14" s="1">
        <v>1</v>
      </c>
      <c r="AD14" s="1">
        <v>2</v>
      </c>
      <c r="AE14" s="1"/>
      <c r="AF14" s="1"/>
    </row>
    <row r="15" spans="1:32">
      <c r="A15" s="1" t="s">
        <v>12</v>
      </c>
      <c r="B15" s="1">
        <v>1</v>
      </c>
      <c r="C15" s="1">
        <v>2</v>
      </c>
      <c r="D15" s="1">
        <v>2</v>
      </c>
      <c r="E15" s="1">
        <v>1</v>
      </c>
      <c r="F15" s="1">
        <v>2</v>
      </c>
      <c r="G15" s="1">
        <v>2</v>
      </c>
      <c r="H15" s="1">
        <v>3</v>
      </c>
      <c r="I15" s="1">
        <v>2</v>
      </c>
      <c r="J15" s="1">
        <v>3</v>
      </c>
      <c r="K15" s="1">
        <v>2</v>
      </c>
      <c r="L15" s="1">
        <v>1</v>
      </c>
      <c r="M15" s="1">
        <v>1</v>
      </c>
      <c r="N15" s="1">
        <v>3</v>
      </c>
      <c r="O15" s="1">
        <v>3</v>
      </c>
      <c r="P15" s="1">
        <v>4</v>
      </c>
      <c r="Q15" s="1">
        <v>4</v>
      </c>
      <c r="R15" s="1">
        <v>3</v>
      </c>
      <c r="S15" s="1">
        <v>3</v>
      </c>
      <c r="T15" s="1">
        <v>3</v>
      </c>
      <c r="U15" s="1">
        <v>1</v>
      </c>
      <c r="V15" s="1">
        <v>1</v>
      </c>
      <c r="W15" s="1">
        <v>1</v>
      </c>
      <c r="X15" s="1">
        <v>1</v>
      </c>
      <c r="Y15" s="1">
        <v>2</v>
      </c>
      <c r="Z15" s="1">
        <v>2</v>
      </c>
      <c r="AA15" s="1">
        <v>2</v>
      </c>
      <c r="AB15" s="1">
        <v>2</v>
      </c>
      <c r="AC15" s="1">
        <v>1</v>
      </c>
      <c r="AD15" s="1">
        <v>1</v>
      </c>
      <c r="AE15" s="1"/>
      <c r="AF15" s="1"/>
    </row>
    <row r="16" spans="1:32">
      <c r="A16" s="1" t="s">
        <v>10</v>
      </c>
      <c r="B16" s="1">
        <v>1</v>
      </c>
      <c r="C16" s="1">
        <v>2</v>
      </c>
      <c r="D16" s="1">
        <v>1</v>
      </c>
      <c r="E16" s="1">
        <v>1</v>
      </c>
      <c r="F16" s="1">
        <v>2</v>
      </c>
      <c r="G16" s="1">
        <v>2</v>
      </c>
      <c r="H16" s="1">
        <v>2</v>
      </c>
      <c r="I16" s="1">
        <v>2</v>
      </c>
      <c r="J16" s="1">
        <v>3</v>
      </c>
      <c r="K16" s="1">
        <v>2</v>
      </c>
      <c r="L16" s="1">
        <v>1</v>
      </c>
      <c r="M16" s="1">
        <v>1</v>
      </c>
      <c r="N16" s="1">
        <v>2</v>
      </c>
      <c r="O16" s="1">
        <v>2</v>
      </c>
      <c r="P16" s="1">
        <v>3</v>
      </c>
      <c r="Q16" s="1">
        <v>3</v>
      </c>
      <c r="R16" s="1">
        <v>3</v>
      </c>
      <c r="S16" s="1">
        <v>3</v>
      </c>
      <c r="T16" s="1">
        <v>3</v>
      </c>
      <c r="U16" s="1">
        <v>1</v>
      </c>
      <c r="V16" s="1">
        <v>1</v>
      </c>
      <c r="W16" s="1">
        <v>1</v>
      </c>
      <c r="X16" s="1">
        <v>1</v>
      </c>
      <c r="Y16" s="1">
        <v>2</v>
      </c>
      <c r="Z16" s="1">
        <v>2</v>
      </c>
      <c r="AA16" s="1">
        <v>2</v>
      </c>
      <c r="AB16" s="1">
        <v>2</v>
      </c>
      <c r="AC16" s="1">
        <v>1</v>
      </c>
      <c r="AD16" s="1">
        <v>1</v>
      </c>
      <c r="AE16" s="1"/>
      <c r="AF16" s="1"/>
    </row>
    <row r="17" spans="1:32">
      <c r="A17" s="1" t="s">
        <v>10</v>
      </c>
      <c r="B17" s="1">
        <v>1</v>
      </c>
      <c r="C17" s="1">
        <v>2</v>
      </c>
      <c r="D17" s="1">
        <v>1</v>
      </c>
      <c r="E17" s="1">
        <v>1</v>
      </c>
      <c r="F17" s="1">
        <v>2</v>
      </c>
      <c r="G17" s="1">
        <v>2</v>
      </c>
      <c r="H17" s="1">
        <v>2</v>
      </c>
      <c r="I17" s="1">
        <v>2</v>
      </c>
      <c r="J17" s="1">
        <v>3</v>
      </c>
      <c r="K17" s="1">
        <v>2</v>
      </c>
      <c r="L17" s="1">
        <v>2</v>
      </c>
      <c r="M17" s="1">
        <v>2</v>
      </c>
      <c r="N17" s="1">
        <v>3</v>
      </c>
      <c r="O17" s="1">
        <v>2</v>
      </c>
      <c r="P17" s="1">
        <v>3</v>
      </c>
      <c r="Q17" s="1">
        <v>4</v>
      </c>
      <c r="R17" s="1">
        <v>3</v>
      </c>
      <c r="S17" s="1">
        <v>4</v>
      </c>
      <c r="T17" s="1">
        <v>3</v>
      </c>
      <c r="U17" s="1">
        <v>2</v>
      </c>
      <c r="V17" s="1">
        <v>1</v>
      </c>
      <c r="W17" s="1">
        <v>1</v>
      </c>
      <c r="X17" s="1">
        <v>2</v>
      </c>
      <c r="Y17" s="1">
        <v>2</v>
      </c>
      <c r="Z17" s="1">
        <v>3</v>
      </c>
      <c r="AA17" s="1">
        <v>2</v>
      </c>
      <c r="AB17" s="1">
        <v>2</v>
      </c>
      <c r="AC17" s="1">
        <v>2</v>
      </c>
      <c r="AD17" s="1">
        <v>1</v>
      </c>
      <c r="AE17" s="1"/>
      <c r="AF17" s="1"/>
    </row>
    <row r="18" spans="1:32">
      <c r="A18" s="1" t="s">
        <v>13</v>
      </c>
      <c r="B18" s="1">
        <v>1</v>
      </c>
      <c r="C18" s="1">
        <v>2</v>
      </c>
      <c r="D18" s="1">
        <v>2</v>
      </c>
      <c r="E18" s="1">
        <v>1</v>
      </c>
      <c r="F18" s="1">
        <v>2</v>
      </c>
      <c r="G18" s="1">
        <v>2</v>
      </c>
      <c r="H18" s="1">
        <v>3</v>
      </c>
      <c r="I18" s="1">
        <v>2</v>
      </c>
      <c r="J18" s="1">
        <v>3</v>
      </c>
      <c r="K18" s="1">
        <v>2</v>
      </c>
      <c r="L18" s="1">
        <v>2</v>
      </c>
      <c r="M18" s="1">
        <v>2</v>
      </c>
      <c r="N18" s="1">
        <v>3</v>
      </c>
      <c r="O18" s="1">
        <v>3</v>
      </c>
      <c r="P18" s="1">
        <v>4</v>
      </c>
      <c r="Q18" s="1">
        <v>4</v>
      </c>
      <c r="R18" s="1">
        <v>3</v>
      </c>
      <c r="S18" s="1">
        <v>3</v>
      </c>
      <c r="T18" s="1">
        <v>2</v>
      </c>
      <c r="U18" s="1">
        <v>1</v>
      </c>
      <c r="V18" s="1">
        <v>1</v>
      </c>
      <c r="W18" s="1">
        <v>1</v>
      </c>
      <c r="X18" s="1">
        <v>1</v>
      </c>
      <c r="Y18" s="1">
        <v>2</v>
      </c>
      <c r="Z18" s="1">
        <v>2</v>
      </c>
      <c r="AA18" s="1">
        <v>2</v>
      </c>
      <c r="AB18" s="1">
        <v>2</v>
      </c>
      <c r="AC18" s="1">
        <v>1</v>
      </c>
      <c r="AD18" s="1">
        <v>1</v>
      </c>
      <c r="AE18" s="1"/>
      <c r="AF18" s="1"/>
    </row>
    <row r="19" spans="1:32">
      <c r="A19" s="1" t="s">
        <v>10</v>
      </c>
      <c r="B19" s="1">
        <v>2</v>
      </c>
      <c r="C19" s="1">
        <v>2</v>
      </c>
      <c r="D19" s="1">
        <v>2</v>
      </c>
      <c r="E19" s="1">
        <v>1</v>
      </c>
      <c r="F19" s="1">
        <v>2</v>
      </c>
      <c r="G19" s="1">
        <v>2</v>
      </c>
      <c r="H19" s="1">
        <v>3</v>
      </c>
      <c r="I19" s="1">
        <v>2</v>
      </c>
      <c r="J19" s="1">
        <v>3</v>
      </c>
      <c r="K19" s="1">
        <v>3</v>
      </c>
      <c r="L19" s="1">
        <v>2</v>
      </c>
      <c r="M19" s="1">
        <v>2</v>
      </c>
      <c r="N19" s="1">
        <v>3</v>
      </c>
      <c r="O19" s="1">
        <v>2</v>
      </c>
      <c r="P19" s="1">
        <v>3</v>
      </c>
      <c r="Q19" s="1">
        <v>4</v>
      </c>
      <c r="R19" s="1">
        <v>3</v>
      </c>
      <c r="S19" s="1">
        <v>2</v>
      </c>
      <c r="T19" s="1">
        <v>2</v>
      </c>
      <c r="U19" s="1">
        <v>1</v>
      </c>
      <c r="V19" s="1">
        <v>1</v>
      </c>
      <c r="W19" s="1">
        <v>1</v>
      </c>
      <c r="X19" s="1">
        <v>2</v>
      </c>
      <c r="Y19" s="1">
        <v>2</v>
      </c>
      <c r="Z19" s="1">
        <v>2</v>
      </c>
      <c r="AA19" s="1">
        <v>2</v>
      </c>
      <c r="AB19" s="1">
        <v>2</v>
      </c>
      <c r="AC19" s="1">
        <v>1</v>
      </c>
      <c r="AD19" s="1">
        <v>2</v>
      </c>
      <c r="AE19" s="1"/>
      <c r="AF19" s="1"/>
    </row>
    <row r="20" spans="1:32">
      <c r="A20" s="1" t="s">
        <v>14</v>
      </c>
      <c r="B20" s="1">
        <v>3</v>
      </c>
      <c r="C20" s="1">
        <v>3</v>
      </c>
      <c r="D20" s="1">
        <v>2</v>
      </c>
      <c r="E20" s="1">
        <v>4</v>
      </c>
      <c r="F20" s="1">
        <v>3</v>
      </c>
      <c r="G20" s="1">
        <v>4</v>
      </c>
      <c r="H20" s="1">
        <v>3</v>
      </c>
      <c r="I20" s="1">
        <v>3</v>
      </c>
      <c r="J20" s="1">
        <v>2</v>
      </c>
      <c r="K20" s="1">
        <v>2</v>
      </c>
      <c r="L20" s="1">
        <v>2</v>
      </c>
      <c r="M20" s="1">
        <v>2</v>
      </c>
      <c r="N20" s="1">
        <v>3</v>
      </c>
      <c r="O20" s="1">
        <v>3</v>
      </c>
      <c r="P20" s="1">
        <v>3</v>
      </c>
      <c r="Q20" s="1">
        <v>2</v>
      </c>
      <c r="R20" s="1">
        <v>3</v>
      </c>
      <c r="S20" s="1">
        <v>3</v>
      </c>
      <c r="T20" s="1">
        <v>2</v>
      </c>
      <c r="U20" s="1">
        <v>3</v>
      </c>
      <c r="V20" s="1">
        <v>3</v>
      </c>
      <c r="W20" s="1">
        <v>1</v>
      </c>
      <c r="X20" s="1">
        <v>3</v>
      </c>
      <c r="Y20" s="1">
        <v>3</v>
      </c>
      <c r="Z20" s="1">
        <v>2</v>
      </c>
      <c r="AA20" s="1">
        <v>2</v>
      </c>
      <c r="AB20" s="1">
        <v>2</v>
      </c>
      <c r="AC20" s="1">
        <v>1</v>
      </c>
      <c r="AD20" s="1">
        <v>2</v>
      </c>
      <c r="AE20" s="1"/>
      <c r="AF20" s="1"/>
    </row>
    <row r="21" spans="1:32">
      <c r="A21" s="1" t="s">
        <v>15</v>
      </c>
      <c r="B21" s="1">
        <v>2</v>
      </c>
      <c r="C21" s="1">
        <v>2</v>
      </c>
      <c r="D21" s="1">
        <v>2</v>
      </c>
      <c r="E21" s="1">
        <v>1</v>
      </c>
      <c r="F21" s="1">
        <v>2</v>
      </c>
      <c r="G21" s="1">
        <v>2</v>
      </c>
      <c r="H21" s="1">
        <v>3</v>
      </c>
      <c r="I21" s="1">
        <v>3</v>
      </c>
      <c r="J21" s="1">
        <v>3</v>
      </c>
      <c r="K21" s="1">
        <v>3</v>
      </c>
      <c r="L21" s="1">
        <v>2</v>
      </c>
      <c r="M21" s="1">
        <v>2</v>
      </c>
      <c r="N21" s="1">
        <v>3</v>
      </c>
      <c r="O21" s="1">
        <v>3</v>
      </c>
      <c r="P21" s="1">
        <v>4</v>
      </c>
      <c r="Q21" s="1">
        <v>4</v>
      </c>
      <c r="R21" s="1">
        <v>3</v>
      </c>
      <c r="S21" s="1">
        <v>3</v>
      </c>
      <c r="T21" s="1">
        <v>3</v>
      </c>
      <c r="U21" s="1">
        <v>2</v>
      </c>
      <c r="V21" s="1">
        <v>2</v>
      </c>
      <c r="W21" s="1">
        <v>1</v>
      </c>
      <c r="X21" s="1">
        <v>2</v>
      </c>
      <c r="Y21" s="1">
        <v>3</v>
      </c>
      <c r="Z21" s="1">
        <v>2</v>
      </c>
      <c r="AA21" s="1">
        <v>2</v>
      </c>
      <c r="AB21" s="1">
        <v>2</v>
      </c>
      <c r="AC21" s="1">
        <v>1</v>
      </c>
      <c r="AD21" s="1">
        <v>2</v>
      </c>
      <c r="AE21" s="1"/>
      <c r="AF21" s="1"/>
    </row>
    <row r="22" spans="1:32">
      <c r="A22" s="1" t="s">
        <v>10</v>
      </c>
      <c r="B22" s="1">
        <v>2</v>
      </c>
      <c r="C22" s="1">
        <v>2</v>
      </c>
      <c r="D22" s="1">
        <v>1</v>
      </c>
      <c r="E22" s="1">
        <v>1</v>
      </c>
      <c r="F22" s="1">
        <v>2</v>
      </c>
      <c r="G22" s="1">
        <v>2</v>
      </c>
      <c r="H22" s="1">
        <v>2</v>
      </c>
      <c r="I22" s="1">
        <v>2</v>
      </c>
      <c r="J22" s="1">
        <v>2</v>
      </c>
      <c r="K22" s="1">
        <v>1</v>
      </c>
      <c r="L22" s="1">
        <v>1</v>
      </c>
      <c r="M22" s="1">
        <v>2</v>
      </c>
      <c r="N22" s="1">
        <v>3</v>
      </c>
      <c r="O22" s="1">
        <v>2</v>
      </c>
      <c r="P22" s="1">
        <v>3</v>
      </c>
      <c r="Q22" s="1">
        <v>4</v>
      </c>
      <c r="R22" s="1">
        <v>2</v>
      </c>
      <c r="S22" s="1">
        <v>3</v>
      </c>
      <c r="T22" s="1">
        <v>3</v>
      </c>
      <c r="U22" s="1">
        <v>1</v>
      </c>
      <c r="V22" s="1">
        <v>1</v>
      </c>
      <c r="W22" s="1">
        <v>1</v>
      </c>
      <c r="X22" s="1">
        <v>1</v>
      </c>
      <c r="Y22" s="1">
        <v>2</v>
      </c>
      <c r="Z22" s="1">
        <v>2</v>
      </c>
      <c r="AA22" s="1">
        <v>1</v>
      </c>
      <c r="AB22" s="1">
        <v>2</v>
      </c>
      <c r="AC22" s="1">
        <v>2</v>
      </c>
      <c r="AD22" s="1">
        <v>1</v>
      </c>
      <c r="AE22" s="1"/>
      <c r="AF22" s="1"/>
    </row>
    <row r="23" spans="1:32">
      <c r="A23" s="1" t="s">
        <v>10</v>
      </c>
      <c r="B23" s="1">
        <v>2</v>
      </c>
      <c r="C23" s="1">
        <v>1</v>
      </c>
      <c r="D23" s="1">
        <v>1</v>
      </c>
      <c r="E23" s="1">
        <v>1</v>
      </c>
      <c r="F23" s="1">
        <v>3</v>
      </c>
      <c r="G23" s="1">
        <v>2</v>
      </c>
      <c r="H23" s="1">
        <v>2</v>
      </c>
      <c r="I23" s="1">
        <v>2</v>
      </c>
      <c r="J23" s="1">
        <v>1</v>
      </c>
      <c r="K23" s="1">
        <v>2</v>
      </c>
      <c r="L23" s="1">
        <v>1</v>
      </c>
      <c r="M23" s="1">
        <v>2</v>
      </c>
      <c r="N23" s="1">
        <v>3</v>
      </c>
      <c r="O23" s="1">
        <v>2</v>
      </c>
      <c r="P23" s="1">
        <v>2</v>
      </c>
      <c r="Q23" s="1">
        <v>4</v>
      </c>
      <c r="R23" s="1">
        <v>2</v>
      </c>
      <c r="S23" s="1">
        <v>3</v>
      </c>
      <c r="T23" s="1">
        <v>3</v>
      </c>
      <c r="U23" s="1">
        <v>1</v>
      </c>
      <c r="V23" s="1">
        <v>1</v>
      </c>
      <c r="W23" s="1">
        <v>1</v>
      </c>
      <c r="X23" s="1">
        <v>1</v>
      </c>
      <c r="Y23" s="1">
        <v>2</v>
      </c>
      <c r="Z23" s="1">
        <v>2</v>
      </c>
      <c r="AA23" s="1">
        <v>1</v>
      </c>
      <c r="AB23" s="1">
        <v>2</v>
      </c>
      <c r="AC23" s="1">
        <v>2</v>
      </c>
      <c r="AD23" s="1">
        <v>1</v>
      </c>
      <c r="AE23" s="1"/>
      <c r="AF23" s="1"/>
    </row>
    <row r="24" spans="1:32">
      <c r="A24" s="1" t="s">
        <v>16</v>
      </c>
      <c r="B24" s="1">
        <v>4</v>
      </c>
      <c r="C24" s="1">
        <v>4</v>
      </c>
      <c r="D24" s="1">
        <v>5</v>
      </c>
      <c r="E24" s="1">
        <v>4</v>
      </c>
      <c r="F24" s="1">
        <v>4</v>
      </c>
      <c r="G24" s="1">
        <v>5</v>
      </c>
      <c r="H24" s="1">
        <v>4</v>
      </c>
      <c r="I24" s="1">
        <v>4</v>
      </c>
      <c r="J24" s="1">
        <v>3</v>
      </c>
      <c r="K24" s="1">
        <v>4</v>
      </c>
      <c r="L24" s="1">
        <v>5</v>
      </c>
      <c r="M24" s="1">
        <v>5</v>
      </c>
      <c r="N24" s="1">
        <v>4</v>
      </c>
      <c r="O24" s="1">
        <v>3</v>
      </c>
      <c r="P24" s="1">
        <v>4</v>
      </c>
      <c r="Q24" s="1">
        <v>3</v>
      </c>
      <c r="R24" s="1">
        <v>5</v>
      </c>
      <c r="S24" s="1">
        <v>4</v>
      </c>
      <c r="T24" s="1">
        <v>4</v>
      </c>
      <c r="U24" s="1">
        <v>4</v>
      </c>
      <c r="V24" s="1">
        <v>4</v>
      </c>
      <c r="W24" s="1">
        <v>5</v>
      </c>
      <c r="X24" s="1">
        <v>4</v>
      </c>
      <c r="Y24" s="1">
        <v>4</v>
      </c>
      <c r="Z24" s="1">
        <v>4</v>
      </c>
      <c r="AA24" s="1">
        <v>3</v>
      </c>
      <c r="AB24" s="1">
        <v>3</v>
      </c>
      <c r="AC24" s="1">
        <v>4</v>
      </c>
      <c r="AD24" s="1">
        <v>4</v>
      </c>
      <c r="AE24" s="1"/>
      <c r="AF24" s="1"/>
    </row>
    <row r="25" spans="1:32">
      <c r="A25" s="1" t="s">
        <v>10</v>
      </c>
      <c r="B25" s="1">
        <v>2</v>
      </c>
      <c r="C25" s="1">
        <v>2</v>
      </c>
      <c r="D25" s="1">
        <v>1</v>
      </c>
      <c r="E25" s="1">
        <v>2</v>
      </c>
      <c r="F25" s="1">
        <v>3</v>
      </c>
      <c r="G25" s="1">
        <v>2</v>
      </c>
      <c r="H25" s="1">
        <v>3</v>
      </c>
      <c r="I25" s="1">
        <v>2</v>
      </c>
      <c r="J25" s="1">
        <v>1</v>
      </c>
      <c r="K25" s="1">
        <v>2</v>
      </c>
      <c r="L25" s="1">
        <v>2</v>
      </c>
      <c r="M25" s="1">
        <v>2</v>
      </c>
      <c r="N25" s="1">
        <v>3</v>
      </c>
      <c r="O25" s="1">
        <v>2</v>
      </c>
      <c r="P25" s="1">
        <v>3</v>
      </c>
      <c r="Q25" s="1">
        <v>4</v>
      </c>
      <c r="R25" s="1">
        <v>1</v>
      </c>
      <c r="S25" s="1">
        <v>3</v>
      </c>
      <c r="T25" s="1">
        <v>3</v>
      </c>
      <c r="U25" s="1">
        <v>1</v>
      </c>
      <c r="V25" s="1">
        <v>1</v>
      </c>
      <c r="W25" s="1">
        <v>1</v>
      </c>
      <c r="X25" s="1">
        <v>2</v>
      </c>
      <c r="Y25" s="1">
        <v>3</v>
      </c>
      <c r="Z25" s="1">
        <v>2</v>
      </c>
      <c r="AA25" s="1">
        <v>1</v>
      </c>
      <c r="AB25" s="1">
        <v>2</v>
      </c>
      <c r="AC25" s="1">
        <v>2</v>
      </c>
      <c r="AD25" s="1">
        <v>2</v>
      </c>
      <c r="AE25" s="1"/>
      <c r="AF25" s="1"/>
    </row>
    <row r="26" spans="1:32">
      <c r="A26" s="1" t="s">
        <v>10</v>
      </c>
      <c r="B26" s="1">
        <v>2</v>
      </c>
      <c r="C26" s="1">
        <v>2</v>
      </c>
      <c r="D26" s="1">
        <v>2</v>
      </c>
      <c r="E26" s="1">
        <v>2</v>
      </c>
      <c r="F26" s="1">
        <v>3</v>
      </c>
      <c r="G26" s="1">
        <v>2</v>
      </c>
      <c r="H26" s="1">
        <v>3</v>
      </c>
      <c r="I26" s="1">
        <v>2</v>
      </c>
      <c r="J26" s="1">
        <v>2</v>
      </c>
      <c r="K26" s="1">
        <v>3</v>
      </c>
      <c r="L26" s="1">
        <v>2</v>
      </c>
      <c r="M26" s="1">
        <v>2</v>
      </c>
      <c r="N26" s="1">
        <v>3</v>
      </c>
      <c r="O26" s="1">
        <v>3</v>
      </c>
      <c r="P26" s="1">
        <v>3</v>
      </c>
      <c r="Q26" s="1">
        <v>4</v>
      </c>
      <c r="R26" s="1">
        <v>2</v>
      </c>
      <c r="S26" s="1">
        <v>3</v>
      </c>
      <c r="T26" s="1">
        <v>3</v>
      </c>
      <c r="U26" s="1">
        <v>2</v>
      </c>
      <c r="V26" s="1">
        <v>2</v>
      </c>
      <c r="W26" s="1">
        <v>1</v>
      </c>
      <c r="X26" s="1">
        <v>2</v>
      </c>
      <c r="Y26" s="1">
        <v>3</v>
      </c>
      <c r="Z26" s="1">
        <v>2</v>
      </c>
      <c r="AA26" s="1">
        <v>1</v>
      </c>
      <c r="AB26" s="1">
        <v>2</v>
      </c>
      <c r="AC26" s="1">
        <v>2</v>
      </c>
      <c r="AD26" s="1">
        <v>1</v>
      </c>
      <c r="AE26" s="1"/>
      <c r="AF26" s="1"/>
    </row>
    <row r="27" spans="1:32">
      <c r="A27" s="1" t="s">
        <v>10</v>
      </c>
      <c r="B27" s="1">
        <v>2</v>
      </c>
      <c r="C27" s="1">
        <v>2</v>
      </c>
      <c r="D27" s="1">
        <v>1</v>
      </c>
      <c r="E27" s="1">
        <v>1</v>
      </c>
      <c r="F27" s="1">
        <v>2</v>
      </c>
      <c r="G27" s="1">
        <v>2</v>
      </c>
      <c r="H27" s="1">
        <v>2</v>
      </c>
      <c r="I27" s="1">
        <v>2</v>
      </c>
      <c r="J27" s="1">
        <v>2</v>
      </c>
      <c r="K27" s="1">
        <v>1</v>
      </c>
      <c r="L27" s="1">
        <v>1</v>
      </c>
      <c r="M27" s="1">
        <v>2</v>
      </c>
      <c r="N27" s="1">
        <v>2</v>
      </c>
      <c r="O27" s="1">
        <v>2</v>
      </c>
      <c r="P27" s="1">
        <v>3</v>
      </c>
      <c r="Q27" s="1">
        <v>4</v>
      </c>
      <c r="R27" s="1">
        <v>2</v>
      </c>
      <c r="S27" s="1">
        <v>3</v>
      </c>
      <c r="T27" s="1">
        <v>3</v>
      </c>
      <c r="U27" s="1">
        <v>1</v>
      </c>
      <c r="V27" s="1">
        <v>1</v>
      </c>
      <c r="W27" s="1">
        <v>1</v>
      </c>
      <c r="X27" s="1">
        <v>1</v>
      </c>
      <c r="Y27" s="1">
        <v>2</v>
      </c>
      <c r="Z27" s="1">
        <v>2</v>
      </c>
      <c r="AA27" s="1">
        <v>1</v>
      </c>
      <c r="AB27" s="1">
        <v>2</v>
      </c>
      <c r="AC27" s="1">
        <v>2</v>
      </c>
      <c r="AD27" s="1">
        <v>1</v>
      </c>
      <c r="AE27" s="1"/>
      <c r="AF27" s="1"/>
    </row>
    <row r="28" spans="1:32">
      <c r="A28" s="1" t="s">
        <v>17</v>
      </c>
      <c r="B28" s="1">
        <v>4</v>
      </c>
      <c r="C28" s="1">
        <v>4</v>
      </c>
      <c r="D28" s="1">
        <v>5</v>
      </c>
      <c r="E28" s="1">
        <v>5</v>
      </c>
      <c r="F28" s="1">
        <v>4</v>
      </c>
      <c r="G28" s="1">
        <v>5</v>
      </c>
      <c r="H28" s="1">
        <v>4</v>
      </c>
      <c r="I28" s="1">
        <v>4</v>
      </c>
      <c r="J28" s="1">
        <v>4</v>
      </c>
      <c r="K28" s="1">
        <v>5</v>
      </c>
      <c r="L28" s="1">
        <v>5</v>
      </c>
      <c r="M28" s="1">
        <v>5</v>
      </c>
      <c r="N28" s="1">
        <v>4</v>
      </c>
      <c r="O28" s="1">
        <v>4</v>
      </c>
      <c r="P28" s="1">
        <v>4</v>
      </c>
      <c r="Q28" s="1">
        <v>4</v>
      </c>
      <c r="R28" s="1">
        <v>5</v>
      </c>
      <c r="S28" s="1">
        <v>4</v>
      </c>
      <c r="T28" s="1">
        <v>4</v>
      </c>
      <c r="U28" s="1">
        <v>5</v>
      </c>
      <c r="V28" s="1">
        <v>5</v>
      </c>
      <c r="W28" s="1">
        <v>5</v>
      </c>
      <c r="X28" s="1">
        <v>4</v>
      </c>
      <c r="Y28" s="1">
        <v>4</v>
      </c>
      <c r="Z28" s="1">
        <v>4</v>
      </c>
      <c r="AA28" s="1">
        <v>4</v>
      </c>
      <c r="AB28" s="1">
        <v>3</v>
      </c>
      <c r="AC28" s="1">
        <v>4</v>
      </c>
      <c r="AD28" s="1">
        <v>4</v>
      </c>
      <c r="AE28" s="1"/>
      <c r="AF28" s="1"/>
    </row>
    <row r="29" spans="1:32">
      <c r="A29" s="1" t="s">
        <v>18</v>
      </c>
      <c r="B29" s="1">
        <v>2</v>
      </c>
      <c r="C29" s="1">
        <v>2</v>
      </c>
      <c r="D29" s="1">
        <v>2</v>
      </c>
      <c r="E29" s="1">
        <v>1</v>
      </c>
      <c r="F29" s="1">
        <v>2</v>
      </c>
      <c r="G29" s="1">
        <v>2</v>
      </c>
      <c r="H29" s="1">
        <v>3</v>
      </c>
      <c r="I29" s="1">
        <v>2</v>
      </c>
      <c r="J29" s="1">
        <v>2</v>
      </c>
      <c r="K29" s="1">
        <v>2</v>
      </c>
      <c r="L29" s="1">
        <v>1</v>
      </c>
      <c r="M29" s="1">
        <v>2</v>
      </c>
      <c r="N29" s="1">
        <v>2</v>
      </c>
      <c r="O29" s="1">
        <v>2</v>
      </c>
      <c r="P29" s="1">
        <v>3</v>
      </c>
      <c r="Q29" s="1">
        <v>4</v>
      </c>
      <c r="R29" s="1">
        <v>2</v>
      </c>
      <c r="S29" s="1">
        <v>3</v>
      </c>
      <c r="T29" s="1">
        <v>3</v>
      </c>
      <c r="U29" s="1">
        <v>1</v>
      </c>
      <c r="V29" s="1">
        <v>1</v>
      </c>
      <c r="W29" s="1">
        <v>1</v>
      </c>
      <c r="X29" s="1">
        <v>1</v>
      </c>
      <c r="Y29" s="1">
        <v>2</v>
      </c>
      <c r="Z29" s="1">
        <v>2</v>
      </c>
      <c r="AA29" s="1">
        <v>1</v>
      </c>
      <c r="AB29" s="1">
        <v>2</v>
      </c>
      <c r="AC29" s="1">
        <v>2</v>
      </c>
      <c r="AD29" s="1">
        <v>1</v>
      </c>
      <c r="AE29" s="1"/>
      <c r="AF29" s="1"/>
    </row>
    <row r="30" spans="1:32">
      <c r="A30" s="1" t="s">
        <v>19</v>
      </c>
      <c r="B30" s="1">
        <v>5</v>
      </c>
      <c r="C30" s="1">
        <v>5</v>
      </c>
      <c r="D30" s="1">
        <v>5</v>
      </c>
      <c r="E30" s="1">
        <v>5</v>
      </c>
      <c r="F30" s="1">
        <v>4</v>
      </c>
      <c r="G30" s="1">
        <v>4</v>
      </c>
      <c r="H30" s="1">
        <v>5</v>
      </c>
      <c r="I30" s="1">
        <v>4</v>
      </c>
      <c r="J30" s="1">
        <v>4</v>
      </c>
      <c r="K30" s="1">
        <v>5</v>
      </c>
      <c r="L30" s="1">
        <v>5</v>
      </c>
      <c r="M30" s="1">
        <v>5</v>
      </c>
      <c r="N30" s="1">
        <v>4</v>
      </c>
      <c r="O30" s="1">
        <v>4</v>
      </c>
      <c r="P30" s="1">
        <v>4</v>
      </c>
      <c r="Q30" s="1">
        <v>4</v>
      </c>
      <c r="R30" s="1">
        <v>5</v>
      </c>
      <c r="S30" s="1">
        <v>4</v>
      </c>
      <c r="T30" s="1">
        <v>4</v>
      </c>
      <c r="U30" s="1">
        <v>5</v>
      </c>
      <c r="V30" s="1">
        <v>5</v>
      </c>
      <c r="W30" s="1">
        <v>5</v>
      </c>
      <c r="X30" s="1">
        <v>5</v>
      </c>
      <c r="Y30" s="1">
        <v>4</v>
      </c>
      <c r="Z30" s="1">
        <v>4</v>
      </c>
      <c r="AA30" s="1">
        <v>4</v>
      </c>
      <c r="AB30" s="1">
        <v>4</v>
      </c>
      <c r="AC30" s="1">
        <v>3</v>
      </c>
      <c r="AD30" s="1">
        <v>4</v>
      </c>
      <c r="AE30" s="1"/>
      <c r="AF30" s="1"/>
    </row>
    <row r="31" spans="1:32">
      <c r="A31" s="1" t="s">
        <v>10</v>
      </c>
      <c r="B31" s="1">
        <v>2</v>
      </c>
      <c r="C31" s="1">
        <v>2</v>
      </c>
      <c r="D31" s="1">
        <v>1</v>
      </c>
      <c r="E31" s="1">
        <v>1</v>
      </c>
      <c r="F31" s="1">
        <v>2</v>
      </c>
      <c r="G31" s="1">
        <v>2</v>
      </c>
      <c r="H31" s="1">
        <v>2</v>
      </c>
      <c r="I31" s="1">
        <v>2</v>
      </c>
      <c r="J31" s="1">
        <v>2</v>
      </c>
      <c r="K31" s="1">
        <v>1</v>
      </c>
      <c r="L31" s="1">
        <v>1</v>
      </c>
      <c r="M31" s="1">
        <v>2</v>
      </c>
      <c r="N31" s="1">
        <v>2</v>
      </c>
      <c r="O31" s="1">
        <v>2</v>
      </c>
      <c r="P31" s="1">
        <v>3</v>
      </c>
      <c r="Q31" s="1">
        <v>4</v>
      </c>
      <c r="R31" s="1">
        <v>2</v>
      </c>
      <c r="S31" s="1">
        <v>3</v>
      </c>
      <c r="T31" s="1">
        <v>3</v>
      </c>
      <c r="U31" s="1">
        <v>1</v>
      </c>
      <c r="V31" s="1">
        <v>1</v>
      </c>
      <c r="W31" s="1">
        <v>1</v>
      </c>
      <c r="X31" s="1">
        <v>1</v>
      </c>
      <c r="Y31" s="1">
        <v>2</v>
      </c>
      <c r="Z31" s="1">
        <v>2</v>
      </c>
      <c r="AA31" s="1">
        <v>1</v>
      </c>
      <c r="AB31" s="1">
        <v>2</v>
      </c>
      <c r="AC31" s="1">
        <v>2</v>
      </c>
      <c r="AD31" s="1">
        <v>1</v>
      </c>
      <c r="AE31" s="1"/>
      <c r="AF31" s="1"/>
    </row>
    <row r="32" spans="1:32">
      <c r="A32" s="1" t="s">
        <v>10</v>
      </c>
      <c r="B32" s="1">
        <v>2</v>
      </c>
      <c r="C32" s="1">
        <v>2</v>
      </c>
      <c r="D32" s="1">
        <v>2</v>
      </c>
      <c r="E32" s="1">
        <v>1</v>
      </c>
      <c r="F32" s="1">
        <v>3</v>
      </c>
      <c r="G32" s="1">
        <v>3</v>
      </c>
      <c r="H32" s="1">
        <v>2</v>
      </c>
      <c r="I32" s="1">
        <v>3</v>
      </c>
      <c r="J32" s="1">
        <v>2</v>
      </c>
      <c r="K32" s="1">
        <v>2</v>
      </c>
      <c r="L32" s="1">
        <v>2</v>
      </c>
      <c r="M32" s="1">
        <v>2</v>
      </c>
      <c r="N32" s="1">
        <v>2</v>
      </c>
      <c r="O32" s="1">
        <v>3</v>
      </c>
      <c r="P32" s="1">
        <v>3</v>
      </c>
      <c r="Q32" s="1">
        <v>4</v>
      </c>
      <c r="R32" s="1">
        <v>2</v>
      </c>
      <c r="S32" s="1">
        <v>3</v>
      </c>
      <c r="T32" s="1">
        <v>3</v>
      </c>
      <c r="U32" s="1">
        <v>2</v>
      </c>
      <c r="V32" s="1">
        <v>2</v>
      </c>
      <c r="W32" s="1">
        <v>1</v>
      </c>
      <c r="X32" s="1">
        <v>3</v>
      </c>
      <c r="Y32" s="1">
        <v>3</v>
      </c>
      <c r="Z32" s="1">
        <v>2</v>
      </c>
      <c r="AA32" s="1">
        <v>1</v>
      </c>
      <c r="AB32" s="1">
        <v>2</v>
      </c>
      <c r="AC32" s="1">
        <v>2</v>
      </c>
      <c r="AD32" s="1">
        <v>2</v>
      </c>
      <c r="AE32" s="1"/>
      <c r="AF32" s="1"/>
    </row>
    <row r="33" spans="1:32">
      <c r="A33" s="1" t="s">
        <v>20</v>
      </c>
      <c r="B33" s="1">
        <v>4</v>
      </c>
      <c r="C33" s="1">
        <v>4</v>
      </c>
      <c r="D33" s="1">
        <v>5</v>
      </c>
      <c r="E33" s="1">
        <v>4</v>
      </c>
      <c r="F33" s="1">
        <v>4</v>
      </c>
      <c r="G33" s="1">
        <v>5</v>
      </c>
      <c r="H33" s="1">
        <v>4</v>
      </c>
      <c r="I33" s="1">
        <v>4</v>
      </c>
      <c r="J33" s="1">
        <v>4</v>
      </c>
      <c r="K33" s="1">
        <v>5</v>
      </c>
      <c r="L33" s="1">
        <v>5</v>
      </c>
      <c r="M33" s="1">
        <v>5</v>
      </c>
      <c r="N33" s="1">
        <v>4</v>
      </c>
      <c r="O33" s="1">
        <v>4</v>
      </c>
      <c r="P33" s="1">
        <v>4</v>
      </c>
      <c r="Q33" s="1">
        <v>4</v>
      </c>
      <c r="R33" s="1">
        <v>5</v>
      </c>
      <c r="S33" s="1">
        <v>4</v>
      </c>
      <c r="T33" s="1">
        <v>4</v>
      </c>
      <c r="U33" s="1">
        <v>5</v>
      </c>
      <c r="V33" s="1">
        <v>5</v>
      </c>
      <c r="W33" s="1">
        <v>5</v>
      </c>
      <c r="X33" s="1">
        <v>4</v>
      </c>
      <c r="Y33" s="1">
        <v>4</v>
      </c>
      <c r="Z33" s="1">
        <v>4</v>
      </c>
      <c r="AA33" s="1">
        <v>4</v>
      </c>
      <c r="AB33" s="1">
        <v>3</v>
      </c>
      <c r="AC33" s="1">
        <v>4</v>
      </c>
      <c r="AD33" s="1">
        <v>4</v>
      </c>
      <c r="AE33" s="1"/>
      <c r="AF33" s="1"/>
    </row>
    <row r="34" spans="1:32">
      <c r="A34" s="1" t="s">
        <v>21</v>
      </c>
      <c r="B34" s="1">
        <v>5</v>
      </c>
      <c r="C34" s="1">
        <v>4</v>
      </c>
      <c r="D34" s="1">
        <v>5</v>
      </c>
      <c r="E34" s="1">
        <v>5</v>
      </c>
      <c r="F34" s="1">
        <v>4</v>
      </c>
      <c r="G34" s="1">
        <v>5</v>
      </c>
      <c r="H34" s="1">
        <v>4</v>
      </c>
      <c r="I34" s="1">
        <v>4</v>
      </c>
      <c r="J34" s="1">
        <v>4</v>
      </c>
      <c r="K34" s="1">
        <v>4</v>
      </c>
      <c r="L34" s="1">
        <v>5</v>
      </c>
      <c r="M34" s="1">
        <v>5</v>
      </c>
      <c r="N34" s="1">
        <v>5</v>
      </c>
      <c r="O34" s="1">
        <v>4</v>
      </c>
      <c r="P34" s="1">
        <v>4</v>
      </c>
      <c r="Q34" s="1">
        <v>4</v>
      </c>
      <c r="R34" s="1">
        <v>5</v>
      </c>
      <c r="S34" s="1">
        <v>4</v>
      </c>
      <c r="T34" s="1">
        <v>4</v>
      </c>
      <c r="U34" s="1">
        <v>5</v>
      </c>
      <c r="V34" s="1">
        <v>5</v>
      </c>
      <c r="W34" s="1">
        <v>5</v>
      </c>
      <c r="X34" s="1">
        <v>4</v>
      </c>
      <c r="Y34" s="1">
        <v>4</v>
      </c>
      <c r="Z34" s="1">
        <v>3</v>
      </c>
      <c r="AA34" s="1">
        <v>4</v>
      </c>
      <c r="AB34" s="1">
        <v>4</v>
      </c>
      <c r="AC34" s="1">
        <v>4</v>
      </c>
      <c r="AD34" s="1">
        <v>3</v>
      </c>
      <c r="AE34" s="1"/>
      <c r="AF34" s="1"/>
    </row>
    <row r="41" spans="1:32">
      <c r="E41">
        <f>_xlfn.STDEV.S(B2:F2)</f>
        <v>0.83666002653407512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N35" sqref="N35"/>
    </sheetView>
  </sheetViews>
  <sheetFormatPr defaultRowHeight="15"/>
  <cols>
    <col min="1" max="1" width="32" bestFit="1" customWidth="1"/>
    <col min="14" max="14" width="7.28515625" customWidth="1"/>
    <col min="15" max="15" width="9" customWidth="1"/>
    <col min="16" max="16" width="5.7109375" customWidth="1"/>
  </cols>
  <sheetData>
    <row r="1" spans="1:17" s="2" customFormat="1">
      <c r="A1" s="2" t="s">
        <v>0</v>
      </c>
      <c r="B1" s="2" t="s">
        <v>22</v>
      </c>
      <c r="C1" s="2" t="s">
        <v>29</v>
      </c>
      <c r="D1" s="2" t="s">
        <v>23</v>
      </c>
      <c r="E1" s="2" t="s">
        <v>30</v>
      </c>
      <c r="F1" s="2" t="s">
        <v>24</v>
      </c>
      <c r="G1" s="2" t="s">
        <v>31</v>
      </c>
      <c r="H1" s="2" t="s">
        <v>25</v>
      </c>
      <c r="I1" s="2" t="s">
        <v>32</v>
      </c>
      <c r="J1" s="2" t="s">
        <v>26</v>
      </c>
      <c r="K1" s="2" t="s">
        <v>33</v>
      </c>
      <c r="L1" s="2" t="s">
        <v>27</v>
      </c>
      <c r="M1" s="2" t="s">
        <v>34</v>
      </c>
      <c r="N1" s="2" t="s">
        <v>28</v>
      </c>
      <c r="O1" s="2" t="s">
        <v>35</v>
      </c>
      <c r="P1" s="5" t="s">
        <v>64</v>
      </c>
    </row>
    <row r="2" spans="1:17">
      <c r="A2" s="1" t="s">
        <v>10</v>
      </c>
      <c r="B2" s="4">
        <f>AVERAGE(MARS!B27:F27)</f>
        <v>1.6</v>
      </c>
      <c r="C2" s="4">
        <f>_xlfn.STDEV.S(MARS!B27:F27)</f>
        <v>0.54772255750516596</v>
      </c>
      <c r="D2" s="4">
        <f>AVERAGE(MARS!G27:J27)</f>
        <v>2</v>
      </c>
      <c r="E2" s="4">
        <f>_xlfn.STDEV.S(MARS!G27:J27)</f>
        <v>0</v>
      </c>
      <c r="F2" s="4">
        <f>AVERAGE(MARS!K27:M27)</f>
        <v>1.3333333333333333</v>
      </c>
      <c r="G2" s="4">
        <f>_xlfn.STDEV.S(MARS!K27:M27)</f>
        <v>0.57735026918962584</v>
      </c>
      <c r="H2" s="4">
        <f>AVERAGE(MARS!N27:T27)</f>
        <v>2.7142857142857144</v>
      </c>
      <c r="I2" s="4">
        <f>_xlfn.STDEV.S(MARS!N27:T27)</f>
        <v>0.75592894601845462</v>
      </c>
      <c r="J2" s="4">
        <f>AVERAGE(MARS!U27:X27)</f>
        <v>1</v>
      </c>
      <c r="K2" s="4">
        <f>_xlfn.STDEV.S(MARS!U27:X27)</f>
        <v>0</v>
      </c>
      <c r="L2" s="4">
        <f>AVERAGE(MARS!Y27:AD27)</f>
        <v>1.6666666666666667</v>
      </c>
      <c r="M2" s="4">
        <f>_xlfn.STDEV.S(MARS!Y27:AD27)</f>
        <v>0.51639777949432208</v>
      </c>
      <c r="N2" s="4">
        <f t="shared" ref="N2:N34" si="0">AVERAGE(B2,D2,F2,H2,J2,L2)</f>
        <v>1.7190476190476192</v>
      </c>
      <c r="O2" s="4">
        <f t="shared" ref="O2:O34" si="1">AVERAGE(C2,E2,G2,I2,K2,M2)</f>
        <v>0.39956659203459477</v>
      </c>
      <c r="P2" s="4" t="s">
        <v>65</v>
      </c>
    </row>
    <row r="3" spans="1:17">
      <c r="A3" s="1" t="s">
        <v>10</v>
      </c>
      <c r="B3" s="4">
        <f>AVERAGE(MARS!B31:F31)</f>
        <v>1.6</v>
      </c>
      <c r="C3" s="4">
        <f>_xlfn.STDEV.S(MARS!B31:F31)</f>
        <v>0.54772255750516596</v>
      </c>
      <c r="D3" s="4">
        <f>AVERAGE(MARS!G31:J31)</f>
        <v>2</v>
      </c>
      <c r="E3" s="4">
        <f>_xlfn.STDEV.S(MARS!G31:J31)</f>
        <v>0</v>
      </c>
      <c r="F3" s="4">
        <f>AVERAGE(MARS!K31:M31)</f>
        <v>1.3333333333333333</v>
      </c>
      <c r="G3" s="4">
        <f>_xlfn.STDEV.S(MARS!K31:M31)</f>
        <v>0.57735026918962584</v>
      </c>
      <c r="H3" s="4">
        <f>AVERAGE(MARS!N31:T31)</f>
        <v>2.7142857142857144</v>
      </c>
      <c r="I3" s="4">
        <f>_xlfn.STDEV.S(MARS!N31:T31)</f>
        <v>0.75592894601845462</v>
      </c>
      <c r="J3" s="4">
        <f>AVERAGE(MARS!U31:X31)</f>
        <v>1</v>
      </c>
      <c r="K3" s="4">
        <f>_xlfn.STDEV.S(MARS!U31:X31)</f>
        <v>0</v>
      </c>
      <c r="L3" s="4">
        <f>AVERAGE(MARS!Y31:AD31)</f>
        <v>1.6666666666666667</v>
      </c>
      <c r="M3" s="4">
        <f>_xlfn.STDEV.S(MARS!Y31:AD31)</f>
        <v>0.51639777949432208</v>
      </c>
      <c r="N3" s="4">
        <f t="shared" si="0"/>
        <v>1.7190476190476192</v>
      </c>
      <c r="O3" s="4">
        <f t="shared" si="1"/>
        <v>0.39956659203459477</v>
      </c>
      <c r="P3" s="4" t="s">
        <v>65</v>
      </c>
    </row>
    <row r="4" spans="1:17">
      <c r="A4" s="1" t="s">
        <v>10</v>
      </c>
      <c r="B4" s="4">
        <f>AVERAGE(MARS!B16:F16)</f>
        <v>1.4</v>
      </c>
      <c r="C4" s="4">
        <f>_xlfn.STDEV.S(MARS!B16:F16)</f>
        <v>0.54772255750516596</v>
      </c>
      <c r="D4" s="4">
        <f>AVERAGE(MARS!G16:J16)</f>
        <v>2.25</v>
      </c>
      <c r="E4" s="4">
        <f>_xlfn.STDEV.S(MARS!G16:J16)</f>
        <v>0.5</v>
      </c>
      <c r="F4" s="4">
        <f>AVERAGE(MARS!K16:M16)</f>
        <v>1.3333333333333333</v>
      </c>
      <c r="G4" s="4">
        <f>_xlfn.STDEV.S(MARS!K16:M16)</f>
        <v>0.57735026918962584</v>
      </c>
      <c r="H4" s="4">
        <f>AVERAGE(MARS!N16:T16)</f>
        <v>2.7142857142857144</v>
      </c>
      <c r="I4" s="4">
        <f>_xlfn.STDEV.S(MARS!N16:T16)</f>
        <v>0.48795003647426693</v>
      </c>
      <c r="J4" s="4">
        <f>AVERAGE(MARS!U16:X16)</f>
        <v>1</v>
      </c>
      <c r="K4" s="4">
        <f>_xlfn.STDEV.S(MARS!U16:X16)</f>
        <v>0</v>
      </c>
      <c r="L4" s="4">
        <f>AVERAGE(MARS!Y16:AD16)</f>
        <v>1.6666666666666667</v>
      </c>
      <c r="M4" s="4">
        <f>_xlfn.STDEV.S(MARS!Y16:AD16)</f>
        <v>0.51639777949432208</v>
      </c>
      <c r="N4" s="4">
        <f t="shared" si="0"/>
        <v>1.7273809523809522</v>
      </c>
      <c r="O4" s="4">
        <f t="shared" si="1"/>
        <v>0.43823677377723008</v>
      </c>
      <c r="P4" s="4" t="s">
        <v>65</v>
      </c>
    </row>
    <row r="5" spans="1:17">
      <c r="A5" s="1" t="s">
        <v>10</v>
      </c>
      <c r="B5" s="4">
        <f>AVERAGE(MARS!B23:F23)</f>
        <v>1.6</v>
      </c>
      <c r="C5" s="4">
        <f>_xlfn.STDEV.S(MARS!B23:F23)</f>
        <v>0.89442719099991574</v>
      </c>
      <c r="D5" s="4">
        <f>AVERAGE(MARS!G23:J23)</f>
        <v>1.75</v>
      </c>
      <c r="E5" s="4">
        <f>_xlfn.STDEV.S(MARS!G23:J23)</f>
        <v>0.5</v>
      </c>
      <c r="F5" s="4">
        <f>AVERAGE(MARS!K23:M23)</f>
        <v>1.6666666666666667</v>
      </c>
      <c r="G5" s="4">
        <f>_xlfn.STDEV.S(MARS!K23:M23)</f>
        <v>0.57735026918962551</v>
      </c>
      <c r="H5" s="4">
        <f>AVERAGE(MARS!N23:T23)</f>
        <v>2.7142857142857144</v>
      </c>
      <c r="I5" s="4">
        <f>_xlfn.STDEV.S(MARS!N23:T23)</f>
        <v>0.75592894601845462</v>
      </c>
      <c r="J5" s="4">
        <f>AVERAGE(MARS!U23:X23)</f>
        <v>1</v>
      </c>
      <c r="K5" s="4">
        <f>_xlfn.STDEV.S(MARS!U23:X23)</f>
        <v>0</v>
      </c>
      <c r="L5" s="4">
        <f>AVERAGE(MARS!Y23:AD23)</f>
        <v>1.6666666666666667</v>
      </c>
      <c r="M5" s="4">
        <f>_xlfn.STDEV.S(MARS!Y23:AD23)</f>
        <v>0.51639777949432208</v>
      </c>
      <c r="N5" s="4">
        <f t="shared" si="0"/>
        <v>1.7329365079365078</v>
      </c>
      <c r="O5" s="4">
        <f t="shared" si="1"/>
        <v>0.54068403095038631</v>
      </c>
      <c r="P5" s="4" t="s">
        <v>65</v>
      </c>
    </row>
    <row r="6" spans="1:17">
      <c r="A6" s="1" t="s">
        <v>18</v>
      </c>
      <c r="B6" s="4">
        <f>AVERAGE(MARS!B29:F29)</f>
        <v>1.8</v>
      </c>
      <c r="C6" s="4">
        <f>_xlfn.STDEV.S(MARS!B29:F29)</f>
        <v>0.44721359549995815</v>
      </c>
      <c r="D6" s="4">
        <f>AVERAGE(MARS!G29:J29)</f>
        <v>2.25</v>
      </c>
      <c r="E6" s="4">
        <f>_xlfn.STDEV.S(MARS!G29:J29)</f>
        <v>0.5</v>
      </c>
      <c r="F6" s="4">
        <f>AVERAGE(MARS!K29:M29)</f>
        <v>1.6666666666666667</v>
      </c>
      <c r="G6" s="4">
        <f>_xlfn.STDEV.S(MARS!K29:M29)</f>
        <v>0.57735026918962551</v>
      </c>
      <c r="H6" s="4">
        <f>AVERAGE(MARS!N29:T29)</f>
        <v>2.7142857142857144</v>
      </c>
      <c r="I6" s="4">
        <f>_xlfn.STDEV.S(MARS!N29:T29)</f>
        <v>0.75592894601845462</v>
      </c>
      <c r="J6" s="4">
        <f>AVERAGE(MARS!U29:X29)</f>
        <v>1</v>
      </c>
      <c r="K6" s="4">
        <f>_xlfn.STDEV.S(MARS!U29:X29)</f>
        <v>0</v>
      </c>
      <c r="L6" s="4">
        <f>AVERAGE(MARS!Y29:AD29)</f>
        <v>1.6666666666666667</v>
      </c>
      <c r="M6" s="4">
        <f>_xlfn.STDEV.S(MARS!Y29:AD29)</f>
        <v>0.51639777949432208</v>
      </c>
      <c r="N6" s="4">
        <f t="shared" si="0"/>
        <v>1.8496031746031745</v>
      </c>
      <c r="O6" s="4">
        <f t="shared" si="1"/>
        <v>0.46614843170039338</v>
      </c>
      <c r="P6" s="4" t="s">
        <v>65</v>
      </c>
    </row>
    <row r="7" spans="1:17">
      <c r="A7" s="1" t="s">
        <v>10</v>
      </c>
      <c r="B7" s="4">
        <f>AVERAGE(MARS!B22:F22)</f>
        <v>1.6</v>
      </c>
      <c r="C7" s="4">
        <f>_xlfn.STDEV.S(MARS!B22:F22)</f>
        <v>0.54772255750516596</v>
      </c>
      <c r="D7" s="4">
        <f>AVERAGE(MARS!G22:J22)</f>
        <v>2</v>
      </c>
      <c r="E7" s="4">
        <f>_xlfn.STDEV.S(MARS!G22:J22)</f>
        <v>0</v>
      </c>
      <c r="F7" s="4">
        <f>AVERAGE(MARS!K22:M22)</f>
        <v>1.3333333333333333</v>
      </c>
      <c r="G7" s="4">
        <f>_xlfn.STDEV.S(MARS!K22:M22)</f>
        <v>0.57735026918962584</v>
      </c>
      <c r="H7" s="4">
        <f>AVERAGE(MARS!N22:T22)</f>
        <v>2.8571428571428572</v>
      </c>
      <c r="I7" s="4">
        <f>_xlfn.STDEV.S(MARS!N22:T22)</f>
        <v>0.69006555934235381</v>
      </c>
      <c r="J7" s="4">
        <f>AVERAGE(MARS!U22:X22)</f>
        <v>1</v>
      </c>
      <c r="K7" s="4">
        <f>_xlfn.STDEV.S(MARS!U22:X22)</f>
        <v>0</v>
      </c>
      <c r="L7" s="4">
        <f>AVERAGE(MARS!Y22:AD22)</f>
        <v>1.6666666666666667</v>
      </c>
      <c r="M7" s="4">
        <f>_xlfn.STDEV.S(MARS!Y22:AD22)</f>
        <v>0.51639777949432208</v>
      </c>
      <c r="N7" s="4">
        <f t="shared" si="0"/>
        <v>1.7428571428571429</v>
      </c>
      <c r="O7" s="4">
        <f t="shared" si="1"/>
        <v>0.38858936092191126</v>
      </c>
      <c r="P7" s="4" t="s">
        <v>65</v>
      </c>
    </row>
    <row r="8" spans="1:17">
      <c r="A8" s="1" t="s">
        <v>13</v>
      </c>
      <c r="B8" s="4">
        <f>AVERAGE(MARS!B18:F18)</f>
        <v>1.6</v>
      </c>
      <c r="C8" s="4">
        <f>_xlfn.STDEV.S(MARS!B18:F18)</f>
        <v>0.54772255750516596</v>
      </c>
      <c r="D8" s="4">
        <f>AVERAGE(MARS!G18:J18)</f>
        <v>2.5</v>
      </c>
      <c r="E8" s="4">
        <f>_xlfn.STDEV.S(MARS!G18:J18)</f>
        <v>0.57735026918962573</v>
      </c>
      <c r="F8" s="4">
        <f>AVERAGE(MARS!K18:M18)</f>
        <v>2</v>
      </c>
      <c r="G8" s="4">
        <f>_xlfn.STDEV.S(MARS!K18:M18)</f>
        <v>0</v>
      </c>
      <c r="H8" s="4">
        <f>AVERAGE(MARS!N18:T18)</f>
        <v>3.1428571428571428</v>
      </c>
      <c r="I8" s="4">
        <f>_xlfn.STDEV.S(MARS!N18:T18)</f>
        <v>0.6900655593423547</v>
      </c>
      <c r="J8" s="4">
        <f>AVERAGE(MARS!U18:X18)</f>
        <v>1</v>
      </c>
      <c r="K8" s="4">
        <f>_xlfn.STDEV.S(MARS!U18:X18)</f>
        <v>0</v>
      </c>
      <c r="L8" s="4">
        <f>AVERAGE(MARS!Y18:AD18)</f>
        <v>1.6666666666666667</v>
      </c>
      <c r="M8" s="4">
        <f>_xlfn.STDEV.S(MARS!Y18:AD18)</f>
        <v>0.51639777949432208</v>
      </c>
      <c r="N8" s="4">
        <f t="shared" si="0"/>
        <v>1.9849206349206348</v>
      </c>
      <c r="O8" s="4">
        <f t="shared" si="1"/>
        <v>0.38858936092191138</v>
      </c>
      <c r="P8" s="4" t="s">
        <v>65</v>
      </c>
    </row>
    <row r="9" spans="1:17">
      <c r="A9" s="1" t="s">
        <v>12</v>
      </c>
      <c r="B9" s="4">
        <f>AVERAGE(MARS!B15:F15)</f>
        <v>1.6</v>
      </c>
      <c r="C9" s="4">
        <f>_xlfn.STDEV.S(MARS!B15:F15)</f>
        <v>0.54772255750516596</v>
      </c>
      <c r="D9" s="4">
        <f>AVERAGE(MARS!G15:J15)</f>
        <v>2.5</v>
      </c>
      <c r="E9" s="4">
        <f>_xlfn.STDEV.S(MARS!G15:J15)</f>
        <v>0.57735026918962573</v>
      </c>
      <c r="F9" s="4">
        <f>AVERAGE(MARS!K15:M15)</f>
        <v>1.3333333333333333</v>
      </c>
      <c r="G9" s="4">
        <f>_xlfn.STDEV.S(MARS!K15:M15)</f>
        <v>0.57735026918962584</v>
      </c>
      <c r="H9" s="4">
        <f>AVERAGE(MARS!N15:T15)</f>
        <v>3.2857142857142856</v>
      </c>
      <c r="I9" s="4">
        <f>_xlfn.STDEV.S(MARS!N15:T15)</f>
        <v>0.48795003647426693</v>
      </c>
      <c r="J9" s="4">
        <f>AVERAGE(MARS!U15:X15)</f>
        <v>1</v>
      </c>
      <c r="K9" s="4">
        <f>_xlfn.STDEV.S(MARS!U15:X15)</f>
        <v>0</v>
      </c>
      <c r="L9" s="4">
        <f>AVERAGE(MARS!Y15:AD15)</f>
        <v>1.6666666666666667</v>
      </c>
      <c r="M9" s="4">
        <f>_xlfn.STDEV.S(MARS!Y15:AD15)</f>
        <v>0.51639777949432208</v>
      </c>
      <c r="N9" s="4">
        <f t="shared" si="0"/>
        <v>1.8976190476190473</v>
      </c>
      <c r="O9" s="4">
        <f t="shared" si="1"/>
        <v>0.45112848530883437</v>
      </c>
      <c r="P9" s="4" t="s">
        <v>65</v>
      </c>
    </row>
    <row r="10" spans="1:17">
      <c r="A10" s="1" t="s">
        <v>10</v>
      </c>
      <c r="B10" s="4">
        <f>AVERAGE(MARS!B19:F19)</f>
        <v>1.8</v>
      </c>
      <c r="C10" s="4">
        <f>_xlfn.STDEV.S(MARS!B19:F19)</f>
        <v>0.44721359549995815</v>
      </c>
      <c r="D10" s="4">
        <f>AVERAGE(MARS!G19:J19)</f>
        <v>2.5</v>
      </c>
      <c r="E10" s="4">
        <f>_xlfn.STDEV.S(MARS!G19:J19)</f>
        <v>0.57735026918962573</v>
      </c>
      <c r="F10" s="4">
        <f>AVERAGE(MARS!K19:M19)</f>
        <v>2.3333333333333335</v>
      </c>
      <c r="G10" s="4">
        <f>_xlfn.STDEV.S(MARS!K19:M19)</f>
        <v>0.57735026918962629</v>
      </c>
      <c r="H10" s="4">
        <f>AVERAGE(MARS!N19:T19)</f>
        <v>2.7142857142857144</v>
      </c>
      <c r="I10" s="4">
        <f>_xlfn.STDEV.S(MARS!N19:T19)</f>
        <v>0.75592894601845462</v>
      </c>
      <c r="J10" s="4">
        <f>AVERAGE(MARS!U19:X19)</f>
        <v>1.25</v>
      </c>
      <c r="K10" s="4">
        <f>_xlfn.STDEV.S(MARS!U19:X19)</f>
        <v>0.5</v>
      </c>
      <c r="L10" s="4">
        <f>AVERAGE(MARS!Y19:AD19)</f>
        <v>1.8333333333333333</v>
      </c>
      <c r="M10" s="4">
        <f>_xlfn.STDEV.S(MARS!Y19:AD19)</f>
        <v>0.40824829046386274</v>
      </c>
      <c r="N10" s="4">
        <f t="shared" si="0"/>
        <v>2.071825396825397</v>
      </c>
      <c r="O10" s="4">
        <f t="shared" si="1"/>
        <v>0.54434856172692125</v>
      </c>
      <c r="P10" s="4" t="s">
        <v>65</v>
      </c>
    </row>
    <row r="11" spans="1:17">
      <c r="A11" s="1" t="s">
        <v>10</v>
      </c>
      <c r="B11" s="4">
        <f>AVERAGE(MARS!B26:F26)</f>
        <v>2.2000000000000002</v>
      </c>
      <c r="C11" s="4">
        <f>_xlfn.STDEV.S(MARS!B26:F26)</f>
        <v>0.44721359549995815</v>
      </c>
      <c r="D11" s="4">
        <f>AVERAGE(MARS!G26:J26)</f>
        <v>2.25</v>
      </c>
      <c r="E11" s="4">
        <f>_xlfn.STDEV.S(MARS!G26:J26)</f>
        <v>0.5</v>
      </c>
      <c r="F11" s="4">
        <f>AVERAGE(MARS!K26:M26)</f>
        <v>2.3333333333333335</v>
      </c>
      <c r="G11" s="4">
        <f>_xlfn.STDEV.S(MARS!K26:M26)</f>
        <v>0.57735026918962629</v>
      </c>
      <c r="H11" s="4">
        <f>AVERAGE(MARS!N26:T26)</f>
        <v>3</v>
      </c>
      <c r="I11" s="4">
        <f>_xlfn.STDEV.S(MARS!N26:T26)</f>
        <v>0.57735026918962573</v>
      </c>
      <c r="J11" s="4">
        <f>AVERAGE(MARS!U26:X26)</f>
        <v>1.75</v>
      </c>
      <c r="K11" s="4">
        <f>_xlfn.STDEV.S(MARS!U26:X26)</f>
        <v>0.5</v>
      </c>
      <c r="L11" s="4">
        <f>AVERAGE(MARS!Y26:AD26)</f>
        <v>1.8333333333333333</v>
      </c>
      <c r="M11" s="4">
        <f>_xlfn.STDEV.S(MARS!Y26:AD26)</f>
        <v>0.75277265270908089</v>
      </c>
      <c r="N11" s="4">
        <f t="shared" si="0"/>
        <v>2.2277777777777779</v>
      </c>
      <c r="O11" s="4">
        <f t="shared" si="1"/>
        <v>0.5591144644313818</v>
      </c>
      <c r="P11" s="4" t="s">
        <v>65</v>
      </c>
    </row>
    <row r="12" spans="1:17">
      <c r="A12" s="1" t="s">
        <v>10</v>
      </c>
      <c r="B12" s="4">
        <f>AVERAGE(MARS!B13:F13)</f>
        <v>1.4</v>
      </c>
      <c r="C12" s="4">
        <f>_xlfn.STDEV.S(MARS!B13:F13)</f>
        <v>0.54772255750516596</v>
      </c>
      <c r="D12" s="4">
        <f>AVERAGE(MARS!G13:J13)</f>
        <v>2.25</v>
      </c>
      <c r="E12" s="4">
        <f>_xlfn.STDEV.S(MARS!G13:J13)</f>
        <v>0.9574271077563381</v>
      </c>
      <c r="F12" s="4">
        <f>AVERAGE(MARS!K13:M13)</f>
        <v>1.6666666666666667</v>
      </c>
      <c r="G12" s="4">
        <f>_xlfn.STDEV.S(MARS!K13:M13)</f>
        <v>0.57735026918962551</v>
      </c>
      <c r="H12" s="4">
        <f>AVERAGE(MARS!N13:T13)</f>
        <v>3.1428571428571428</v>
      </c>
      <c r="I12" s="4">
        <f>_xlfn.STDEV.S(MARS!N13:T13)</f>
        <v>0.37796447300922814</v>
      </c>
      <c r="J12" s="4">
        <f>AVERAGE(MARS!U13:X13)</f>
        <v>1.25</v>
      </c>
      <c r="K12" s="4">
        <f>_xlfn.STDEV.S(MARS!U13:X13)</f>
        <v>0.5</v>
      </c>
      <c r="L12" s="4">
        <f>AVERAGE(MARS!Y13:AD13)</f>
        <v>1.8333333333333333</v>
      </c>
      <c r="M12" s="4">
        <f>_xlfn.STDEV.S(MARS!Y13:AD13)</f>
        <v>0.40824829046386274</v>
      </c>
      <c r="N12" s="4">
        <f t="shared" si="0"/>
        <v>1.9238095238095239</v>
      </c>
      <c r="O12" s="4">
        <f t="shared" si="1"/>
        <v>0.56145211632070335</v>
      </c>
      <c r="P12" s="4" t="s">
        <v>65</v>
      </c>
    </row>
    <row r="13" spans="1:17">
      <c r="A13" s="1" t="s">
        <v>10</v>
      </c>
      <c r="B13" s="4">
        <f>AVERAGE(MARS!B25:F25)</f>
        <v>2</v>
      </c>
      <c r="C13" s="4">
        <f>_xlfn.STDEV.S(MARS!B25:F25)</f>
        <v>0.70710678118654757</v>
      </c>
      <c r="D13" s="4">
        <f>AVERAGE(MARS!G25:J25)</f>
        <v>2</v>
      </c>
      <c r="E13" s="4">
        <f>_xlfn.STDEV.S(MARS!G25:J25)</f>
        <v>0.81649658092772603</v>
      </c>
      <c r="F13" s="4">
        <f>AVERAGE(MARS!K25:M25)</f>
        <v>2</v>
      </c>
      <c r="G13" s="4">
        <f>_xlfn.STDEV.S(MARS!K25:M25)</f>
        <v>0</v>
      </c>
      <c r="H13" s="4">
        <f>AVERAGE(MARS!N25:T25)</f>
        <v>2.7142857142857144</v>
      </c>
      <c r="I13" s="4">
        <f>_xlfn.STDEV.S(MARS!N25:T25)</f>
        <v>0.95118973121134198</v>
      </c>
      <c r="J13" s="4">
        <f>AVERAGE(MARS!U25:X25)</f>
        <v>1.25</v>
      </c>
      <c r="K13" s="4">
        <f>_xlfn.STDEV.S(MARS!U25:X25)</f>
        <v>0.5</v>
      </c>
      <c r="L13" s="4">
        <f>AVERAGE(MARS!Y25:AD25)</f>
        <v>2</v>
      </c>
      <c r="M13" s="4">
        <f>_xlfn.STDEV.S(MARS!Y25:AD25)</f>
        <v>0.63245553203367588</v>
      </c>
      <c r="N13" s="4">
        <f t="shared" si="0"/>
        <v>1.9940476190476193</v>
      </c>
      <c r="O13" s="4">
        <f t="shared" si="1"/>
        <v>0.60120810422654858</v>
      </c>
      <c r="P13" s="4" t="s">
        <v>65</v>
      </c>
      <c r="Q13" s="3"/>
    </row>
    <row r="14" spans="1:17">
      <c r="A14" s="1" t="s">
        <v>14</v>
      </c>
      <c r="B14" s="4">
        <f>AVERAGE(MARS!B20:F20)</f>
        <v>3</v>
      </c>
      <c r="C14" s="4">
        <f>_xlfn.STDEV.S(MARS!B20:F20)</f>
        <v>0.70710678118654757</v>
      </c>
      <c r="D14" s="4">
        <f>AVERAGE(MARS!G20:J20)</f>
        <v>3</v>
      </c>
      <c r="E14" s="4">
        <f>_xlfn.STDEV.S(MARS!G20:J20)</f>
        <v>0.81649658092772603</v>
      </c>
      <c r="F14" s="4">
        <f>AVERAGE(MARS!K20:M20)</f>
        <v>2</v>
      </c>
      <c r="G14" s="4">
        <f>_xlfn.STDEV.S(MARS!K20:M20)</f>
        <v>0</v>
      </c>
      <c r="H14" s="4">
        <f>AVERAGE(MARS!N20:T20)</f>
        <v>2.7142857142857144</v>
      </c>
      <c r="I14" s="4">
        <f>_xlfn.STDEV.S(MARS!N20:T20)</f>
        <v>0.48795003647426693</v>
      </c>
      <c r="J14" s="4">
        <f>AVERAGE(MARS!U20:X20)</f>
        <v>2.5</v>
      </c>
      <c r="K14" s="4">
        <f>_xlfn.STDEV.S(MARS!U20:X20)</f>
        <v>1</v>
      </c>
      <c r="L14" s="4">
        <f>AVERAGE(MARS!Y20:AD20)</f>
        <v>2</v>
      </c>
      <c r="M14" s="4">
        <f>_xlfn.STDEV.S(MARS!Y20:AD20)</f>
        <v>0.63245553203367588</v>
      </c>
      <c r="N14" s="4">
        <f t="shared" si="0"/>
        <v>2.535714285714286</v>
      </c>
      <c r="O14" s="4">
        <f t="shared" si="1"/>
        <v>0.60733482177036946</v>
      </c>
      <c r="P14" s="4" t="s">
        <v>65</v>
      </c>
    </row>
    <row r="15" spans="1:17">
      <c r="A15" s="1" t="s">
        <v>10</v>
      </c>
      <c r="B15" s="4">
        <f>AVERAGE(MARS!B32:F32)</f>
        <v>2</v>
      </c>
      <c r="C15" s="4">
        <f>_xlfn.STDEV.S(MARS!B32:F32)</f>
        <v>0.70710678118654757</v>
      </c>
      <c r="D15" s="4">
        <f>AVERAGE(MARS!G32:J32)</f>
        <v>2.5</v>
      </c>
      <c r="E15" s="4">
        <f>_xlfn.STDEV.S(MARS!G32:J32)</f>
        <v>0.57735026918962573</v>
      </c>
      <c r="F15" s="4">
        <f>AVERAGE(MARS!K32:M32)</f>
        <v>2</v>
      </c>
      <c r="G15" s="4">
        <f>_xlfn.STDEV.S(MARS!K32:M32)</f>
        <v>0</v>
      </c>
      <c r="H15" s="4">
        <f>AVERAGE(MARS!N32:T32)</f>
        <v>2.8571428571428572</v>
      </c>
      <c r="I15" s="4">
        <f>_xlfn.STDEV.S(MARS!N32:T32)</f>
        <v>0.69006555934235381</v>
      </c>
      <c r="J15" s="4">
        <f>AVERAGE(MARS!U32:X32)</f>
        <v>2</v>
      </c>
      <c r="K15" s="4">
        <f>_xlfn.STDEV.S(MARS!U32:X32)</f>
        <v>0.81649658092772603</v>
      </c>
      <c r="L15" s="4">
        <f>AVERAGE(MARS!Y32:AD32)</f>
        <v>2</v>
      </c>
      <c r="M15" s="4">
        <f>_xlfn.STDEV.S(MARS!Y32:AD32)</f>
        <v>0.63245553203367588</v>
      </c>
      <c r="N15" s="4">
        <f t="shared" si="0"/>
        <v>2.2261904761904763</v>
      </c>
      <c r="O15" s="4">
        <f t="shared" si="1"/>
        <v>0.57057912044665482</v>
      </c>
      <c r="P15" s="4" t="s">
        <v>65</v>
      </c>
    </row>
    <row r="16" spans="1:17">
      <c r="A16" s="1" t="s">
        <v>10</v>
      </c>
      <c r="B16" s="4">
        <f>AVERAGE(MARS!B17:F17)</f>
        <v>1.4</v>
      </c>
      <c r="C16" s="4">
        <f>_xlfn.STDEV.S(MARS!B17:F17)</f>
        <v>0.54772255750516596</v>
      </c>
      <c r="D16" s="4">
        <f>AVERAGE(MARS!G17:J17)</f>
        <v>2.25</v>
      </c>
      <c r="E16" s="4">
        <f>_xlfn.STDEV.S(MARS!G17:J17)</f>
        <v>0.5</v>
      </c>
      <c r="F16" s="4">
        <f>AVERAGE(MARS!K17:M17)</f>
        <v>2</v>
      </c>
      <c r="G16" s="4">
        <f>_xlfn.STDEV.S(MARS!K17:M17)</f>
        <v>0</v>
      </c>
      <c r="H16" s="4">
        <f>AVERAGE(MARS!N17:T17)</f>
        <v>3.1428571428571428</v>
      </c>
      <c r="I16" s="4">
        <f>_xlfn.STDEV.S(MARS!N17:T17)</f>
        <v>0.6900655593423547</v>
      </c>
      <c r="J16" s="4">
        <f>AVERAGE(MARS!U17:X17)</f>
        <v>1.5</v>
      </c>
      <c r="K16" s="4">
        <f>_xlfn.STDEV.S(MARS!U17:X17)</f>
        <v>0.57735026918962573</v>
      </c>
      <c r="L16" s="4">
        <f>AVERAGE(MARS!Y17:AD17)</f>
        <v>2</v>
      </c>
      <c r="M16" s="4">
        <f>_xlfn.STDEV.S(MARS!Y17:AD17)</f>
        <v>0.63245553203367588</v>
      </c>
      <c r="N16" s="4">
        <f t="shared" si="0"/>
        <v>2.0488095238095236</v>
      </c>
      <c r="O16" s="4">
        <f t="shared" si="1"/>
        <v>0.49126565301180375</v>
      </c>
      <c r="P16" s="4" t="s">
        <v>65</v>
      </c>
    </row>
    <row r="17" spans="1:16">
      <c r="A17" s="1" t="s">
        <v>15</v>
      </c>
      <c r="B17" s="4">
        <f>AVERAGE(MARS!B21:F21)</f>
        <v>1.8</v>
      </c>
      <c r="C17" s="4">
        <f>_xlfn.STDEV.S(MARS!B21:F21)</f>
        <v>0.44721359549995815</v>
      </c>
      <c r="D17" s="4">
        <f>AVERAGE(MARS!G21:J21)</f>
        <v>2.75</v>
      </c>
      <c r="E17" s="4">
        <f>_xlfn.STDEV.S(MARS!G21:J21)</f>
        <v>0.5</v>
      </c>
      <c r="F17" s="4">
        <f>AVERAGE(MARS!K21:M21)</f>
        <v>2.3333333333333335</v>
      </c>
      <c r="G17" s="4">
        <f>_xlfn.STDEV.S(MARS!K21:M21)</f>
        <v>0.57735026918962629</v>
      </c>
      <c r="H17" s="4">
        <f>AVERAGE(MARS!N21:T21)</f>
        <v>3.2857142857142856</v>
      </c>
      <c r="I17" s="4">
        <f>_xlfn.STDEV.S(MARS!N21:T21)</f>
        <v>0.48795003647426693</v>
      </c>
      <c r="J17" s="4">
        <f>AVERAGE(MARS!U21:X21)</f>
        <v>1.75</v>
      </c>
      <c r="K17" s="4">
        <f>_xlfn.STDEV.S(MARS!U21:X21)</f>
        <v>0.5</v>
      </c>
      <c r="L17" s="4">
        <f>AVERAGE(MARS!Y21:AD21)</f>
        <v>2</v>
      </c>
      <c r="M17" s="4">
        <f>_xlfn.STDEV.S(MARS!Y21:AD21)</f>
        <v>0.63245553203367588</v>
      </c>
      <c r="N17" s="4">
        <f t="shared" si="0"/>
        <v>2.3198412698412696</v>
      </c>
      <c r="O17" s="4">
        <f t="shared" si="1"/>
        <v>0.52416157219958792</v>
      </c>
      <c r="P17" s="4" t="s">
        <v>65</v>
      </c>
    </row>
    <row r="18" spans="1:16">
      <c r="A18" s="1" t="s">
        <v>10</v>
      </c>
      <c r="B18" s="4">
        <f>AVERAGE(MARS!B12:F12)</f>
        <v>1.4</v>
      </c>
      <c r="C18" s="4">
        <f>_xlfn.STDEV.S(MARS!B12:F12)</f>
        <v>0.54772255750516596</v>
      </c>
      <c r="D18" s="4">
        <f>AVERAGE(MARS!G12:J12)</f>
        <v>2.5</v>
      </c>
      <c r="E18" s="4">
        <f>_xlfn.STDEV.S(MARS!G12:J12)</f>
        <v>0.57735026918962573</v>
      </c>
      <c r="F18" s="4">
        <f>AVERAGE(MARS!K12:M12)</f>
        <v>2</v>
      </c>
      <c r="G18" s="4">
        <f>_xlfn.STDEV.S(MARS!K12:M12)</f>
        <v>0</v>
      </c>
      <c r="H18" s="4">
        <f>AVERAGE(MARS!N12:T12)</f>
        <v>3.4285714285714284</v>
      </c>
      <c r="I18" s="4">
        <f>_xlfn.STDEV.S(MARS!N12:T12)</f>
        <v>0.53452248382484779</v>
      </c>
      <c r="J18" s="4">
        <f>AVERAGE(MARS!U12:X12)</f>
        <v>1.5</v>
      </c>
      <c r="K18" s="4">
        <f>_xlfn.STDEV.S(MARS!U12:X12)</f>
        <v>0.57735026918962573</v>
      </c>
      <c r="L18" s="4">
        <f>AVERAGE(MARS!Y12:AD12)</f>
        <v>2</v>
      </c>
      <c r="M18" s="4">
        <f>_xlfn.STDEV.S(MARS!Y12:AD12)</f>
        <v>0.63245553203367588</v>
      </c>
      <c r="N18" s="4">
        <f t="shared" si="0"/>
        <v>2.138095238095238</v>
      </c>
      <c r="O18" s="4">
        <f t="shared" si="1"/>
        <v>0.47823351862382352</v>
      </c>
      <c r="P18" s="4" t="s">
        <v>65</v>
      </c>
    </row>
    <row r="19" spans="1:16">
      <c r="A19" s="1" t="s">
        <v>5</v>
      </c>
      <c r="B19" s="4">
        <f>AVERAGE(MARS!B6:F6)</f>
        <v>1.4</v>
      </c>
      <c r="C19" s="4">
        <f>_xlfn.STDEV.S(MARS!B6:F6)</f>
        <v>0.54772255750516596</v>
      </c>
      <c r="D19" s="4">
        <f>AVERAGE(MARS!G6:J6)</f>
        <v>2</v>
      </c>
      <c r="E19" s="4">
        <f>_xlfn.STDEV.S(MARS!G6:J6)</f>
        <v>0</v>
      </c>
      <c r="F19" s="4">
        <f>AVERAGE(MARS!K6:M6)</f>
        <v>1</v>
      </c>
      <c r="G19" s="4">
        <f>_xlfn.STDEV.S(MARS!K6:M6)</f>
        <v>0</v>
      </c>
      <c r="H19" s="4">
        <f>AVERAGE(MARS!N6:T6)</f>
        <v>2.4285714285714284</v>
      </c>
      <c r="I19" s="4">
        <f>_xlfn.STDEV.S(MARS!N6:T6)</f>
        <v>0.7867957924694432</v>
      </c>
      <c r="J19" s="4">
        <f>AVERAGE(MARS!U6:X6)</f>
        <v>1.25</v>
      </c>
      <c r="K19" s="4">
        <f>_xlfn.STDEV.S(MARS!U6:X6)</f>
        <v>0.5</v>
      </c>
      <c r="L19" s="4">
        <f>AVERAGE(MARS!Y6:AD6)</f>
        <v>2.1666666666666665</v>
      </c>
      <c r="M19" s="4">
        <f>_xlfn.STDEV.S(MARS!Y6:AD6)</f>
        <v>0.40824829046386274</v>
      </c>
      <c r="N19" s="4">
        <f t="shared" si="0"/>
        <v>1.7075396825396825</v>
      </c>
      <c r="O19" s="4">
        <f t="shared" si="1"/>
        <v>0.37379444007307866</v>
      </c>
      <c r="P19" s="4" t="s">
        <v>65</v>
      </c>
    </row>
    <row r="20" spans="1:16">
      <c r="A20" s="1" t="s">
        <v>3</v>
      </c>
      <c r="B20" s="4">
        <f>AVERAGE(MARS!B4:F4)</f>
        <v>1.8</v>
      </c>
      <c r="C20" s="4">
        <f>_xlfn.STDEV.S(MARS!B4:F4)</f>
        <v>0.83666002653407567</v>
      </c>
      <c r="D20" s="4">
        <f>AVERAGE(MARS!G4:J4)</f>
        <v>3</v>
      </c>
      <c r="E20" s="4">
        <f>_xlfn.STDEV.S(MARS!G4:J4)</f>
        <v>0.81649658092772603</v>
      </c>
      <c r="F20" s="4">
        <f>AVERAGE(MARS!K4:M4)</f>
        <v>2.6666666666666665</v>
      </c>
      <c r="G20" s="4">
        <f>_xlfn.STDEV.S(MARS!K4:M4)</f>
        <v>0.57735026918962629</v>
      </c>
      <c r="H20" s="4">
        <f>AVERAGE(MARS!N4:T4)</f>
        <v>3.1428571428571428</v>
      </c>
      <c r="I20" s="4">
        <f>_xlfn.STDEV.S(MARS!N4:T4)</f>
        <v>0.6900655593423547</v>
      </c>
      <c r="J20" s="4">
        <f>AVERAGE(MARS!U4:X4)</f>
        <v>2</v>
      </c>
      <c r="K20" s="4">
        <f>_xlfn.STDEV.S(MARS!U4:X4)</f>
        <v>0.81649658092772603</v>
      </c>
      <c r="L20" s="4">
        <f>AVERAGE(MARS!Y4:AD4)</f>
        <v>2.1666666666666665</v>
      </c>
      <c r="M20" s="4">
        <f>_xlfn.STDEV.S(MARS!Y4:AD4)</f>
        <v>0.40824829046386274</v>
      </c>
      <c r="N20" s="4">
        <f t="shared" si="0"/>
        <v>2.4626984126984124</v>
      </c>
      <c r="O20" s="4">
        <f t="shared" si="1"/>
        <v>0.69088621789756199</v>
      </c>
      <c r="P20" s="4" t="s">
        <v>65</v>
      </c>
    </row>
    <row r="21" spans="1:16">
      <c r="A21" s="1" t="s">
        <v>4</v>
      </c>
      <c r="B21" s="4">
        <f>AVERAGE(MARS!B5:F5)</f>
        <v>2.8</v>
      </c>
      <c r="C21" s="4">
        <f>_xlfn.STDEV.S(MARS!B5:F5)</f>
        <v>0.44721359549995715</v>
      </c>
      <c r="D21" s="4">
        <f>AVERAGE(MARS!G5:J5)</f>
        <v>3.5</v>
      </c>
      <c r="E21" s="4">
        <f>_xlfn.STDEV.S(MARS!G5:J5)</f>
        <v>0.57735026918962573</v>
      </c>
      <c r="F21" s="4">
        <f>AVERAGE(MARS!K5:M5)</f>
        <v>3</v>
      </c>
      <c r="G21" s="4">
        <f>_xlfn.STDEV.S(MARS!K5:M5)</f>
        <v>0</v>
      </c>
      <c r="H21" s="4">
        <f>AVERAGE(MARS!N5:T5)</f>
        <v>3.1428571428571428</v>
      </c>
      <c r="I21" s="4">
        <f>_xlfn.STDEV.S(MARS!N5:T5)</f>
        <v>0.37796447300922814</v>
      </c>
      <c r="J21" s="4">
        <f>AVERAGE(MARS!U5:X5)</f>
        <v>2.25</v>
      </c>
      <c r="K21" s="4">
        <f>_xlfn.STDEV.S(MARS!U5:X5)</f>
        <v>0.9574271077563381</v>
      </c>
      <c r="L21" s="4">
        <f>AVERAGE(MARS!Y5:AD5)</f>
        <v>2.1666666666666665</v>
      </c>
      <c r="M21" s="4">
        <f>_xlfn.STDEV.S(MARS!Y5:AD5)</f>
        <v>0.40824829046386274</v>
      </c>
      <c r="N21" s="4">
        <f t="shared" si="0"/>
        <v>2.8099206349206352</v>
      </c>
      <c r="O21" s="4">
        <f t="shared" si="1"/>
        <v>0.46136728931983534</v>
      </c>
      <c r="P21" s="4" t="s">
        <v>67</v>
      </c>
    </row>
    <row r="22" spans="1:16">
      <c r="A22" s="1" t="s">
        <v>11</v>
      </c>
      <c r="B22" s="4">
        <f>AVERAGE(MARS!B14:F14)</f>
        <v>3.4</v>
      </c>
      <c r="C22" s="4">
        <f>_xlfn.STDEV.S(MARS!B14:F14)</f>
        <v>0.54772255750516674</v>
      </c>
      <c r="D22" s="4">
        <f>AVERAGE(MARS!G14:J14)</f>
        <v>3.5</v>
      </c>
      <c r="E22" s="4">
        <f>_xlfn.STDEV.S(MARS!G14:J14)</f>
        <v>0.57735026918962573</v>
      </c>
      <c r="F22" s="4">
        <f>AVERAGE(MARS!K14:M14)</f>
        <v>3.3333333333333335</v>
      </c>
      <c r="G22" s="4">
        <f>_xlfn.STDEV.S(MARS!K14:M14)</f>
        <v>0.57735026918962473</v>
      </c>
      <c r="H22" s="4">
        <f>AVERAGE(MARS!N14:T14)</f>
        <v>3.5714285714285716</v>
      </c>
      <c r="I22" s="4">
        <f>_xlfn.STDEV.S(MARS!N14:T14)</f>
        <v>0.53452248382484779</v>
      </c>
      <c r="J22" s="4">
        <f>AVERAGE(MARS!U14:X14)</f>
        <v>2.5</v>
      </c>
      <c r="K22" s="4">
        <f>_xlfn.STDEV.S(MARS!U14:X14)</f>
        <v>1</v>
      </c>
      <c r="L22" s="4">
        <f>AVERAGE(MARS!Y14:AD14)</f>
        <v>2.1666666666666665</v>
      </c>
      <c r="M22" s="4">
        <f>_xlfn.STDEV.S(MARS!Y14:AD14)</f>
        <v>0.75277265270908089</v>
      </c>
      <c r="N22" s="4">
        <f t="shared" si="0"/>
        <v>3.0785714285714287</v>
      </c>
      <c r="O22" s="4">
        <f t="shared" si="1"/>
        <v>0.664953038736391</v>
      </c>
      <c r="P22" s="4" t="s">
        <v>67</v>
      </c>
    </row>
    <row r="23" spans="1:16">
      <c r="A23" s="1" t="s">
        <v>2</v>
      </c>
      <c r="B23" s="4">
        <f>AVERAGE(MARS!B3:F3)</f>
        <v>2.6</v>
      </c>
      <c r="C23" s="4">
        <f>_xlfn.STDEV.S(MARS!B3:F3)</f>
        <v>0.54772255750516674</v>
      </c>
      <c r="D23" s="4">
        <f>AVERAGE(MARS!G3:J3)</f>
        <v>3</v>
      </c>
      <c r="E23" s="4">
        <f>_xlfn.STDEV.S(MARS!G3:J3)</f>
        <v>0.81649658092772603</v>
      </c>
      <c r="F23" s="4">
        <f>AVERAGE(MARS!K3:M3)</f>
        <v>2</v>
      </c>
      <c r="G23" s="4">
        <f>_xlfn.STDEV.S(MARS!K3:M3)</f>
        <v>0</v>
      </c>
      <c r="H23" s="4">
        <f>AVERAGE(MARS!N3:T3)</f>
        <v>3.1428571428571428</v>
      </c>
      <c r="I23" s="4">
        <f>_xlfn.STDEV.S(MARS!N3:T3)</f>
        <v>0.6900655593423547</v>
      </c>
      <c r="J23" s="4">
        <f>AVERAGE(MARS!U3:X3)</f>
        <v>2.25</v>
      </c>
      <c r="K23" s="4">
        <f>_xlfn.STDEV.S(MARS!U3:X3)</f>
        <v>0.9574271077563381</v>
      </c>
      <c r="L23" s="4">
        <f>AVERAGE(MARS!Y3:AD3)</f>
        <v>2.6666666666666665</v>
      </c>
      <c r="M23" s="4">
        <f>_xlfn.STDEV.S(MARS!Y3:AD3)</f>
        <v>0.51639777949432275</v>
      </c>
      <c r="N23" s="4">
        <f t="shared" si="0"/>
        <v>2.6099206349206345</v>
      </c>
      <c r="O23" s="4">
        <f t="shared" si="1"/>
        <v>0.58801826417098468</v>
      </c>
      <c r="P23" s="4" t="s">
        <v>65</v>
      </c>
    </row>
    <row r="24" spans="1:16">
      <c r="A24" s="1" t="s">
        <v>9</v>
      </c>
      <c r="B24" s="4">
        <f>AVERAGE(MARS!B10:F10)</f>
        <v>3.2</v>
      </c>
      <c r="C24" s="4">
        <f>_xlfn.STDEV.S(MARS!B10:F10)</f>
        <v>0.83666002653407512</v>
      </c>
      <c r="D24" s="4">
        <f>AVERAGE(MARS!G10:J10)</f>
        <v>3.75</v>
      </c>
      <c r="E24" s="4">
        <f>_xlfn.STDEV.S(MARS!G10:J10)</f>
        <v>0.5</v>
      </c>
      <c r="F24" s="4">
        <f>AVERAGE(MARS!K10:M10)</f>
        <v>3</v>
      </c>
      <c r="G24" s="4">
        <f>_xlfn.STDEV.S(MARS!K10:M10)</f>
        <v>0</v>
      </c>
      <c r="H24" s="4">
        <f>AVERAGE(MARS!N10:T10)</f>
        <v>3.2857142857142856</v>
      </c>
      <c r="I24" s="4">
        <f>_xlfn.STDEV.S(MARS!N10:T10)</f>
        <v>0.95118973121134198</v>
      </c>
      <c r="J24" s="4">
        <f>AVERAGE(MARS!U10:X10)</f>
        <v>2</v>
      </c>
      <c r="K24" s="4">
        <f>_xlfn.STDEV.S(MARS!U10:X10)</f>
        <v>0.81649658092772603</v>
      </c>
      <c r="L24" s="4">
        <f>AVERAGE(MARS!Y10:AD10)</f>
        <v>3</v>
      </c>
      <c r="M24" s="4">
        <f>_xlfn.STDEV.S(MARS!Y10:AD10)</f>
        <v>0.63245553203367588</v>
      </c>
      <c r="N24" s="4">
        <f t="shared" si="0"/>
        <v>3.0392857142857141</v>
      </c>
      <c r="O24" s="4">
        <f t="shared" si="1"/>
        <v>0.62280031178446993</v>
      </c>
      <c r="P24" s="4" t="s">
        <v>67</v>
      </c>
    </row>
    <row r="25" spans="1:16">
      <c r="A25" s="1" t="s">
        <v>10</v>
      </c>
      <c r="B25" s="4">
        <f>AVERAGE(MARS!B11:F11)</f>
        <v>4.5999999999999996</v>
      </c>
      <c r="C25" s="4">
        <f>_xlfn.STDEV.S(MARS!B11:F11)</f>
        <v>0.54772255750516674</v>
      </c>
      <c r="D25" s="4">
        <f>AVERAGE(MARS!G11:J11)</f>
        <v>3.75</v>
      </c>
      <c r="E25" s="4">
        <f>_xlfn.STDEV.S(MARS!G11:J11)</f>
        <v>0.5</v>
      </c>
      <c r="F25" s="4">
        <f>AVERAGE(MARS!K11:M11)</f>
        <v>3.6666666666666665</v>
      </c>
      <c r="G25" s="4">
        <f>_xlfn.STDEV.S(MARS!K11:M11)</f>
        <v>0.57735026918962473</v>
      </c>
      <c r="H25" s="4">
        <f>AVERAGE(MARS!N11:T11)</f>
        <v>3.7142857142857144</v>
      </c>
      <c r="I25" s="4">
        <f>_xlfn.STDEV.S(MARS!N11:T11)</f>
        <v>0.48795003647426693</v>
      </c>
      <c r="J25" s="4">
        <f>AVERAGE(MARS!U11:X11)</f>
        <v>3</v>
      </c>
      <c r="K25" s="4">
        <f>_xlfn.STDEV.S(MARS!U11:X11)</f>
        <v>1.4142135623730951</v>
      </c>
      <c r="L25" s="4">
        <f>AVERAGE(MARS!Y11:AD11)</f>
        <v>3.5</v>
      </c>
      <c r="M25" s="4">
        <f>_xlfn.STDEV.S(MARS!Y11:AD11)</f>
        <v>0.54772255750516607</v>
      </c>
      <c r="N25" s="4">
        <f t="shared" si="0"/>
        <v>3.7051587301587303</v>
      </c>
      <c r="O25" s="4">
        <f t="shared" si="1"/>
        <v>0.67915983050788664</v>
      </c>
      <c r="P25" s="4" t="s">
        <v>66</v>
      </c>
    </row>
    <row r="26" spans="1:16">
      <c r="A26" s="1" t="s">
        <v>1</v>
      </c>
      <c r="B26" s="4">
        <f>AVERAGE(MARS!B2:F2)</f>
        <v>4.2</v>
      </c>
      <c r="C26" s="4">
        <f>_xlfn.STDEV.S(MARS!B2:F2)</f>
        <v>0.83666002653407512</v>
      </c>
      <c r="D26" s="4">
        <f>AVERAGE(MARS!G2:J2)</f>
        <v>4.25</v>
      </c>
      <c r="E26" s="4">
        <f>_xlfn.STDEV.S(MARS!G2:J2)</f>
        <v>0.9574271077563381</v>
      </c>
      <c r="F26" s="4">
        <f>AVERAGE(MARS!K2:M2)</f>
        <v>5</v>
      </c>
      <c r="G26" s="4">
        <f>_xlfn.STDEV.S(MARS!K2:M2)</f>
        <v>0</v>
      </c>
      <c r="H26" s="4">
        <f>AVERAGE(MARS!N2:T2)</f>
        <v>3.8571428571428572</v>
      </c>
      <c r="I26" s="4">
        <f>_xlfn.STDEV.S(MARS!N2:T2)</f>
        <v>0.37796447300922725</v>
      </c>
      <c r="J26" s="4">
        <f>AVERAGE(MARS!U2:X2)</f>
        <v>4.25</v>
      </c>
      <c r="K26" s="4">
        <f>_xlfn.STDEV.S(MARS!U2:X2)</f>
        <v>0.5</v>
      </c>
      <c r="L26" s="4">
        <f>AVERAGE(MARS!Y2:AD2)</f>
        <v>3.5</v>
      </c>
      <c r="M26" s="4">
        <f>_xlfn.STDEV.S(MARS!Y2:AD2)</f>
        <v>0.54772255750516607</v>
      </c>
      <c r="N26" s="4">
        <f t="shared" si="0"/>
        <v>4.1761904761904765</v>
      </c>
      <c r="O26" s="4">
        <f t="shared" si="1"/>
        <v>0.53662902746746777</v>
      </c>
      <c r="P26" s="4" t="s">
        <v>66</v>
      </c>
    </row>
    <row r="27" spans="1:16">
      <c r="A27" s="1" t="s">
        <v>7</v>
      </c>
      <c r="B27" s="4">
        <f>AVERAGE(MARS!B8:F8)</f>
        <v>3.8</v>
      </c>
      <c r="C27" s="4">
        <f>_xlfn.STDEV.S(MARS!B8:F8)</f>
        <v>0.44721359549995715</v>
      </c>
      <c r="D27" s="4">
        <f>AVERAGE(MARS!G8:J8)</f>
        <v>3.25</v>
      </c>
      <c r="E27" s="4">
        <f>_xlfn.STDEV.S(MARS!G8:J8)</f>
        <v>0.5</v>
      </c>
      <c r="F27" s="4">
        <f>AVERAGE(MARS!K8:M8)</f>
        <v>4</v>
      </c>
      <c r="G27" s="4">
        <f>_xlfn.STDEV.S(MARS!K8:M8)</f>
        <v>0</v>
      </c>
      <c r="H27" s="4">
        <f>AVERAGE(MARS!N8:T8)</f>
        <v>4.2857142857142856</v>
      </c>
      <c r="I27" s="4">
        <f>_xlfn.STDEV.S(MARS!N8:T8)</f>
        <v>0.75592894601845306</v>
      </c>
      <c r="J27" s="4">
        <f>AVERAGE(MARS!U8:X8)</f>
        <v>3.25</v>
      </c>
      <c r="K27" s="4">
        <f>_xlfn.STDEV.S(MARS!U8:X8)</f>
        <v>1.5</v>
      </c>
      <c r="L27" s="4">
        <f>AVERAGE(MARS!Y8:AD8)</f>
        <v>3.5</v>
      </c>
      <c r="M27" s="4">
        <f>_xlfn.STDEV.S(MARS!Y8:AD8)</f>
        <v>0.54772255750516607</v>
      </c>
      <c r="N27" s="4">
        <f t="shared" si="0"/>
        <v>3.6809523809523808</v>
      </c>
      <c r="O27" s="4">
        <f t="shared" si="1"/>
        <v>0.62514418317059606</v>
      </c>
      <c r="P27" s="4" t="s">
        <v>66</v>
      </c>
    </row>
    <row r="28" spans="1:16">
      <c r="A28" s="1" t="s">
        <v>16</v>
      </c>
      <c r="B28" s="4">
        <f>AVERAGE(MARS!B24:F24)</f>
        <v>4.2</v>
      </c>
      <c r="C28" s="4">
        <f>_xlfn.STDEV.S(MARS!B24:F24)</f>
        <v>0.44721359549995793</v>
      </c>
      <c r="D28" s="4">
        <f>AVERAGE(MARS!G24:J24)</f>
        <v>4</v>
      </c>
      <c r="E28" s="4">
        <f>_xlfn.STDEV.S(MARS!G24:J24)</f>
        <v>0.81649658092772603</v>
      </c>
      <c r="F28" s="4">
        <f>AVERAGE(MARS!K24:M24)</f>
        <v>4.666666666666667</v>
      </c>
      <c r="G28" s="4">
        <f>_xlfn.STDEV.S(MARS!K24:M24)</f>
        <v>0.57735026918962784</v>
      </c>
      <c r="H28" s="4">
        <f>AVERAGE(MARS!N24:T24)</f>
        <v>3.8571428571428572</v>
      </c>
      <c r="I28" s="4">
        <f>_xlfn.STDEV.S(MARS!N24:T24)</f>
        <v>0.6900655593423547</v>
      </c>
      <c r="J28" s="4">
        <f>AVERAGE(MARS!U24:X24)</f>
        <v>4.25</v>
      </c>
      <c r="K28" s="4">
        <f>_xlfn.STDEV.S(MARS!U24:X24)</f>
        <v>0.5</v>
      </c>
      <c r="L28" s="4">
        <f>AVERAGE(MARS!Y24:AD24)</f>
        <v>3.6666666666666665</v>
      </c>
      <c r="M28" s="4">
        <f>_xlfn.STDEV.S(MARS!Y24:AD24)</f>
        <v>0.51639777949432131</v>
      </c>
      <c r="N28" s="4">
        <f t="shared" si="0"/>
        <v>4.1067460317460318</v>
      </c>
      <c r="O28" s="4">
        <f t="shared" si="1"/>
        <v>0.59125396407566466</v>
      </c>
      <c r="P28" s="4" t="s">
        <v>66</v>
      </c>
    </row>
    <row r="29" spans="1:16">
      <c r="A29" s="1" t="s">
        <v>21</v>
      </c>
      <c r="B29" s="4">
        <f>AVERAGE(MARS!B34:F34)</f>
        <v>4.5999999999999996</v>
      </c>
      <c r="C29" s="4">
        <f>_xlfn.STDEV.S(MARS!B34:F34)</f>
        <v>0.54772255750516674</v>
      </c>
      <c r="D29" s="4">
        <f>AVERAGE(MARS!G34:J34)</f>
        <v>4.25</v>
      </c>
      <c r="E29" s="4">
        <f>_xlfn.STDEV.S(MARS!G34:J34)</f>
        <v>0.5</v>
      </c>
      <c r="F29" s="4">
        <f>AVERAGE(MARS!K34:M34)</f>
        <v>4.666666666666667</v>
      </c>
      <c r="G29" s="4">
        <f>_xlfn.STDEV.S(MARS!K34:M34)</f>
        <v>0.57735026918962784</v>
      </c>
      <c r="H29" s="4">
        <f>AVERAGE(MARS!N34:T34)</f>
        <v>4.2857142857142856</v>
      </c>
      <c r="I29" s="4">
        <f>_xlfn.STDEV.S(MARS!N34:T34)</f>
        <v>0.48795003647426449</v>
      </c>
      <c r="J29" s="4">
        <f>AVERAGE(MARS!U34:X34)</f>
        <v>4.75</v>
      </c>
      <c r="K29" s="4">
        <f>_xlfn.STDEV.S(MARS!U34:X34)</f>
        <v>0.5</v>
      </c>
      <c r="L29" s="4">
        <f>AVERAGE(MARS!Y34:AD34)</f>
        <v>3.6666666666666665</v>
      </c>
      <c r="M29" s="4">
        <f>_xlfn.STDEV.S(MARS!Y34:AD34)</f>
        <v>0.51639777949432131</v>
      </c>
      <c r="N29" s="4">
        <f t="shared" si="0"/>
        <v>4.3698412698412694</v>
      </c>
      <c r="O29" s="4">
        <f t="shared" si="1"/>
        <v>0.52157010711056351</v>
      </c>
      <c r="P29" s="4" t="s">
        <v>66</v>
      </c>
    </row>
    <row r="30" spans="1:16">
      <c r="A30" s="1" t="s">
        <v>20</v>
      </c>
      <c r="B30" s="4">
        <f>AVERAGE(MARS!B33:F33)</f>
        <v>4.2</v>
      </c>
      <c r="C30" s="4">
        <f>_xlfn.STDEV.S(MARS!B33:F33)</f>
        <v>0.44721359549995793</v>
      </c>
      <c r="D30" s="4">
        <f>AVERAGE(MARS!G33:J33)</f>
        <v>4.25</v>
      </c>
      <c r="E30" s="4">
        <f>_xlfn.STDEV.S(MARS!G33:J33)</f>
        <v>0.5</v>
      </c>
      <c r="F30" s="4">
        <f>AVERAGE(MARS!K33:M33)</f>
        <v>5</v>
      </c>
      <c r="G30" s="4">
        <f>_xlfn.STDEV.S(MARS!K33:M33)</f>
        <v>0</v>
      </c>
      <c r="H30" s="4">
        <f>AVERAGE(MARS!N33:T33)</f>
        <v>4.1428571428571432</v>
      </c>
      <c r="I30" s="4">
        <f>_xlfn.STDEV.S(MARS!N33:T33)</f>
        <v>0.37796447300922725</v>
      </c>
      <c r="J30" s="4">
        <f>AVERAGE(MARS!U33:X33)</f>
        <v>4.75</v>
      </c>
      <c r="K30" s="4">
        <f>_xlfn.STDEV.S(MARS!U33:X33)</f>
        <v>0.5</v>
      </c>
      <c r="L30" s="4">
        <f>AVERAGE(MARS!Y33:AD33)</f>
        <v>3.8333333333333335</v>
      </c>
      <c r="M30" s="4">
        <f>_xlfn.STDEV.S(MARS!Y33:AD33)</f>
        <v>0.40824829046386296</v>
      </c>
      <c r="N30" s="4">
        <f t="shared" si="0"/>
        <v>4.3626984126984123</v>
      </c>
      <c r="O30" s="4">
        <f t="shared" si="1"/>
        <v>0.37223772649550807</v>
      </c>
      <c r="P30" s="4" t="s">
        <v>66</v>
      </c>
    </row>
    <row r="31" spans="1:16">
      <c r="A31" s="1" t="s">
        <v>17</v>
      </c>
      <c r="B31" s="4">
        <f>AVERAGE(MARS!B28:F28)</f>
        <v>4.4000000000000004</v>
      </c>
      <c r="C31" s="4">
        <f>_xlfn.STDEV.S(MARS!B28:F28)</f>
        <v>0.54772255750516674</v>
      </c>
      <c r="D31" s="4">
        <f>AVERAGE(MARS!G28:J28)</f>
        <v>4.25</v>
      </c>
      <c r="E31" s="4">
        <f>_xlfn.STDEV.S(MARS!G28:J28)</f>
        <v>0.5</v>
      </c>
      <c r="F31" s="4">
        <f>AVERAGE(MARS!K28:M28)</f>
        <v>5</v>
      </c>
      <c r="G31" s="4">
        <f>_xlfn.STDEV.S(MARS!K28:M28)</f>
        <v>0</v>
      </c>
      <c r="H31" s="4">
        <f>AVERAGE(MARS!N28:T28)</f>
        <v>4.1428571428571432</v>
      </c>
      <c r="I31" s="4">
        <f>_xlfn.STDEV.S(MARS!N28:T28)</f>
        <v>0.37796447300922725</v>
      </c>
      <c r="J31" s="4">
        <f>AVERAGE(MARS!U28:X28)</f>
        <v>4.75</v>
      </c>
      <c r="K31" s="4">
        <f>_xlfn.STDEV.S(MARS!U28:X28)</f>
        <v>0.5</v>
      </c>
      <c r="L31" s="4">
        <f>AVERAGE(MARS!Y28:AD28)</f>
        <v>3.8333333333333335</v>
      </c>
      <c r="M31" s="4">
        <f>_xlfn.STDEV.S(MARS!Y28:AD28)</f>
        <v>0.40824829046386296</v>
      </c>
      <c r="N31" s="4">
        <f t="shared" si="0"/>
        <v>4.3960317460317464</v>
      </c>
      <c r="O31" s="4">
        <f t="shared" si="1"/>
        <v>0.38898922016304288</v>
      </c>
      <c r="P31" s="4" t="s">
        <v>66</v>
      </c>
    </row>
    <row r="32" spans="1:16">
      <c r="A32" s="1" t="s">
        <v>19</v>
      </c>
      <c r="B32" s="4">
        <f>AVERAGE(MARS!B30:F30)</f>
        <v>4.8</v>
      </c>
      <c r="C32" s="4">
        <f>_xlfn.STDEV.S(MARS!B30:F30)</f>
        <v>0.44721359549995793</v>
      </c>
      <c r="D32" s="4">
        <f>AVERAGE(MARS!G30:J30)</f>
        <v>4.25</v>
      </c>
      <c r="E32" s="4">
        <f>_xlfn.STDEV.S(MARS!G30:J30)</f>
        <v>0.5</v>
      </c>
      <c r="F32" s="4">
        <f>AVERAGE(MARS!K30:M30)</f>
        <v>5</v>
      </c>
      <c r="G32" s="4">
        <f>_xlfn.STDEV.S(MARS!K30:M30)</f>
        <v>0</v>
      </c>
      <c r="H32" s="4">
        <f>AVERAGE(MARS!N30:T30)</f>
        <v>4.1428571428571432</v>
      </c>
      <c r="I32" s="4">
        <f>_xlfn.STDEV.S(MARS!N30:T30)</f>
        <v>0.37796447300922725</v>
      </c>
      <c r="J32" s="4">
        <f>AVERAGE(MARS!U30:X30)</f>
        <v>5</v>
      </c>
      <c r="K32" s="4">
        <f>_xlfn.STDEV.S(MARS!U30:X30)</f>
        <v>0</v>
      </c>
      <c r="L32" s="4">
        <f>AVERAGE(MARS!Y30:AD30)</f>
        <v>3.8333333333333335</v>
      </c>
      <c r="M32" s="4">
        <f>_xlfn.STDEV.S(MARS!Y30:AD30)</f>
        <v>0.40824829046386302</v>
      </c>
      <c r="N32" s="4">
        <f t="shared" si="0"/>
        <v>4.5043650793650789</v>
      </c>
      <c r="O32" s="4">
        <f t="shared" si="1"/>
        <v>0.2889043931621747</v>
      </c>
      <c r="P32" s="4" t="s">
        <v>66</v>
      </c>
    </row>
    <row r="33" spans="1:16">
      <c r="A33" s="1" t="s">
        <v>8</v>
      </c>
      <c r="B33" s="4">
        <f>AVERAGE(MARS!B9:F9)</f>
        <v>4.8</v>
      </c>
      <c r="C33" s="4">
        <f>_xlfn.STDEV.S(MARS!B9:F9)</f>
        <v>0.44721359549995793</v>
      </c>
      <c r="D33" s="4">
        <f>AVERAGE(MARS!G9:J9)</f>
        <v>4.5</v>
      </c>
      <c r="E33" s="4">
        <f>_xlfn.STDEV.S(MARS!G9:J9)</f>
        <v>0.57735026918962573</v>
      </c>
      <c r="F33" s="4">
        <f>AVERAGE(MARS!K9:M9)</f>
        <v>5</v>
      </c>
      <c r="G33" s="4">
        <f>_xlfn.STDEV.S(MARS!K9:M9)</f>
        <v>0</v>
      </c>
      <c r="H33" s="4">
        <f>AVERAGE(MARS!N9:T9)</f>
        <v>4.1428571428571432</v>
      </c>
      <c r="I33" s="4">
        <f>_xlfn.STDEV.S(MARS!N9:T9)</f>
        <v>0.37796447300922725</v>
      </c>
      <c r="J33" s="4">
        <f>AVERAGE(MARS!U9:X9)</f>
        <v>4.75</v>
      </c>
      <c r="K33" s="4">
        <f>_xlfn.STDEV.S(MARS!U9:X9)</f>
        <v>0.5</v>
      </c>
      <c r="L33" s="4">
        <f>AVERAGE(MARS!Y9:AD9)</f>
        <v>4</v>
      </c>
      <c r="M33" s="4">
        <f>_xlfn.STDEV.S(MARS!Y9:AD9)</f>
        <v>0</v>
      </c>
      <c r="N33" s="4">
        <f t="shared" si="0"/>
        <v>4.5321428571428575</v>
      </c>
      <c r="O33" s="4">
        <f t="shared" si="1"/>
        <v>0.31708805628313513</v>
      </c>
      <c r="P33" s="4" t="s">
        <v>66</v>
      </c>
    </row>
    <row r="34" spans="1:16">
      <c r="A34" s="1" t="s">
        <v>6</v>
      </c>
      <c r="B34" s="4">
        <f>AVERAGE(MARS!B7:F7)</f>
        <v>4.4000000000000004</v>
      </c>
      <c r="C34" s="4">
        <f>_xlfn.STDEV.S(MARS!B7:F7)</f>
        <v>0.54772255750516674</v>
      </c>
      <c r="D34" s="4">
        <f>AVERAGE(MARS!G7:J7)</f>
        <v>4.25</v>
      </c>
      <c r="E34" s="4">
        <f>_xlfn.STDEV.S(MARS!G7:J7)</f>
        <v>0.5</v>
      </c>
      <c r="F34" s="4">
        <f>AVERAGE(MARS!K7:M7)</f>
        <v>4.666666666666667</v>
      </c>
      <c r="G34" s="4">
        <f>_xlfn.STDEV.S(MARS!K7:M7)</f>
        <v>0.57735026918962784</v>
      </c>
      <c r="H34" s="4">
        <f>AVERAGE(MARS!N7:T7)</f>
        <v>3.8571428571428572</v>
      </c>
      <c r="I34" s="4">
        <f>_xlfn.STDEV.S(MARS!N7:T7)</f>
        <v>0.37796447300922725</v>
      </c>
      <c r="J34" s="4">
        <f>AVERAGE(MARS!U7:X7)</f>
        <v>4.75</v>
      </c>
      <c r="K34" s="4">
        <f>_xlfn.STDEV.S(MARS!U7:X7)</f>
        <v>0.5</v>
      </c>
      <c r="L34" s="4">
        <f>AVERAGE(MARS!Y7:AD7)</f>
        <v>4.333333333333333</v>
      </c>
      <c r="M34" s="4">
        <f>_xlfn.STDEV.S(MARS!Y7:AD7)</f>
        <v>0.51639777949432131</v>
      </c>
      <c r="N34" s="4">
        <f t="shared" si="0"/>
        <v>4.3761904761904757</v>
      </c>
      <c r="O34" s="4">
        <f t="shared" si="1"/>
        <v>0.50323917986639055</v>
      </c>
      <c r="P34" s="4" t="s">
        <v>66</v>
      </c>
    </row>
    <row r="35" spans="1:16">
      <c r="A35" s="1"/>
      <c r="B35" s="4">
        <f>SUBTOTAL(101,Table2[A])</f>
        <v>2.6969696969696968</v>
      </c>
      <c r="C35" s="4">
        <f>_xlfn.STDEV.S(Table2[A])</f>
        <v>1.2600805650048854</v>
      </c>
      <c r="D35" s="4">
        <f>SUBTOTAL(101,Table2[B])</f>
        <v>3</v>
      </c>
      <c r="E35" s="4">
        <f>_xlfn.STDEV.S(Table2[B])</f>
        <v>0.88388347648318444</v>
      </c>
      <c r="F35" s="4">
        <f>SUBTOTAL(101,Table2[C])</f>
        <v>2.7979797979797985</v>
      </c>
      <c r="G35" s="4">
        <f>_xlfn.STDEV.S(Table2[C])</f>
        <v>1.37168639601899</v>
      </c>
      <c r="H35" s="4">
        <f>SUBTOTAL(101,Table2[D])</f>
        <v>3.3030303030303036</v>
      </c>
      <c r="I35" s="4">
        <f>_xlfn.STDEV.S(Table2[D])</f>
        <v>0.56215417459742822</v>
      </c>
      <c r="J35" s="4">
        <f>SUBTOTAL(101,Table2[E])</f>
        <v>2.3787878787878789</v>
      </c>
      <c r="K35" s="4">
        <f>_xlfn.STDEV.S(Table2[E])</f>
        <v>1.439022579686811</v>
      </c>
      <c r="L35" s="4">
        <f>SUBTOTAL(101,Table2[F])</f>
        <v>2.5101010101010091</v>
      </c>
      <c r="M35" s="4">
        <f>_xlfn.STDEV.S(Table2[F])</f>
        <v>0.89746884998886833</v>
      </c>
      <c r="N35" s="3">
        <f>AVERAGE(Table2[Mean])</f>
        <v>2.7811447811447811</v>
      </c>
      <c r="O35" s="3">
        <f>_xlfn.STDEV.S(Table2[Mean])</f>
        <v>1.0389189720834284</v>
      </c>
      <c r="P35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>
      <selection sqref="A1:A33"/>
    </sheetView>
  </sheetViews>
  <sheetFormatPr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  <row r="5" spans="1:1">
      <c r="A5" t="s">
        <v>40</v>
      </c>
    </row>
    <row r="6" spans="1:1">
      <c r="A6" t="s">
        <v>41</v>
      </c>
    </row>
    <row r="7" spans="1:1">
      <c r="A7" t="s">
        <v>43</v>
      </c>
    </row>
    <row r="8" spans="1:1">
      <c r="A8" t="s">
        <v>42</v>
      </c>
    </row>
    <row r="9" spans="1:1">
      <c r="A9" t="s">
        <v>44</v>
      </c>
    </row>
    <row r="10" spans="1:1">
      <c r="A10" t="s">
        <v>45</v>
      </c>
    </row>
    <row r="11" spans="1:1">
      <c r="A11" t="s">
        <v>45</v>
      </c>
    </row>
    <row r="12" spans="1:1">
      <c r="A12" t="s">
        <v>46</v>
      </c>
    </row>
    <row r="13" spans="1:1">
      <c r="A13" t="s">
        <v>47</v>
      </c>
    </row>
    <row r="14" spans="1:1">
      <c r="A14" t="s">
        <v>49</v>
      </c>
    </row>
    <row r="15" spans="1:1">
      <c r="A15" t="s">
        <v>50</v>
      </c>
    </row>
    <row r="16" spans="1:1">
      <c r="A16" t="s">
        <v>51</v>
      </c>
    </row>
    <row r="17" spans="1:1">
      <c r="A17" t="s">
        <v>52</v>
      </c>
    </row>
    <row r="18" spans="1:1">
      <c r="A18" t="s">
        <v>53</v>
      </c>
    </row>
    <row r="19" spans="1:1">
      <c r="A19" t="s">
        <v>54</v>
      </c>
    </row>
    <row r="20" spans="1:1">
      <c r="A20" t="s">
        <v>55</v>
      </c>
    </row>
    <row r="21" spans="1:1">
      <c r="A21" t="s">
        <v>54</v>
      </c>
    </row>
    <row r="22" spans="1:1">
      <c r="A22" t="s">
        <v>56</v>
      </c>
    </row>
    <row r="23" spans="1:1">
      <c r="A23" t="s">
        <v>45</v>
      </c>
    </row>
    <row r="24" spans="1:1">
      <c r="A24" t="s">
        <v>57</v>
      </c>
    </row>
    <row r="25" spans="1:1">
      <c r="A25" t="s">
        <v>54</v>
      </c>
    </row>
    <row r="26" spans="1:1">
      <c r="A26" t="s">
        <v>48</v>
      </c>
    </row>
    <row r="27" spans="1:1">
      <c r="A27" t="s">
        <v>58</v>
      </c>
    </row>
    <row r="28" spans="1:1">
      <c r="A28" t="s">
        <v>45</v>
      </c>
    </row>
    <row r="29" spans="1:1">
      <c r="A29" t="s">
        <v>59</v>
      </c>
    </row>
    <row r="30" spans="1:1">
      <c r="A30" t="s">
        <v>60</v>
      </c>
    </row>
    <row r="31" spans="1:1">
      <c r="A31" t="s">
        <v>61</v>
      </c>
    </row>
    <row r="32" spans="1:1">
      <c r="A32" t="s">
        <v>62</v>
      </c>
    </row>
    <row r="33" spans="1:1">
      <c r="A3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MARS</vt:lpstr>
      <vt:lpstr>Score</vt:lpstr>
      <vt:lpstr>user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alizadeh</cp:lastModifiedBy>
  <dcterms:created xsi:type="dcterms:W3CDTF">2024-08-03T15:10:00Z</dcterms:created>
  <dcterms:modified xsi:type="dcterms:W3CDTF">2024-08-13T09:06:13Z</dcterms:modified>
</cp:coreProperties>
</file>