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329"/>
  <workbookPr/>
  <mc:AlternateContent xmlns:mc="http://schemas.openxmlformats.org/markup-compatibility/2006">
    <mc:Choice Requires="x15">
      <x15ac:absPath xmlns:x15ac="http://schemas.microsoft.com/office/spreadsheetml/2010/11/ac" url="C:\Users\hristo.tentchev.OFFICE-SF\Desktop\xlsx\"/>
    </mc:Choice>
  </mc:AlternateContent>
  <bookViews>
    <workbookView xWindow="480" yWindow="75" windowWidth="18195" windowHeight="11820" activeTab="2"/>
  </bookViews>
  <sheets>
    <sheet name="Sperm motility " sheetId="1" r:id="rId1"/>
    <sheet name="sperm viability " sheetId="2" r:id="rId2"/>
    <sheet name="Total sperm count " sheetId="3" r:id="rId3"/>
  </sheets>
  <calcPr calcId="171027"/>
</workbook>
</file>

<file path=xl/sharedStrings.xml><?xml version="1.0" encoding="utf-8"?>
<sst xmlns="http://schemas.openxmlformats.org/spreadsheetml/2006/main">
  <si>
    <t>Parameter</t>
  </si>
  <si>
    <t>Table Analyzed</t>
  </si>
  <si>
    <t>Data 1</t>
  </si>
  <si>
    <t>One-way analysis of variance</t>
  </si>
  <si>
    <t>P value</t>
  </si>
  <si>
    <t>&lt; 0.0001</t>
  </si>
  <si>
    <t>P value summary</t>
  </si>
  <si>
    <t>****</t>
  </si>
  <si>
    <t>Are means signif. different? (P &lt; 0.05)</t>
  </si>
  <si>
    <t>Yes</t>
  </si>
  <si>
    <t>Number of groups</t>
  </si>
  <si>
    <t>F</t>
  </si>
  <si>
    <t>R square</t>
  </si>
  <si>
    <t>ANOVA Table</t>
  </si>
  <si>
    <t>SS</t>
  </si>
  <si>
    <t>df</t>
  </si>
  <si>
    <t>MS</t>
  </si>
  <si>
    <t>Treatment (between columns)</t>
  </si>
  <si>
    <t>Residual (within columns)</t>
  </si>
  <si>
    <t>Total</t>
  </si>
  <si>
    <t>Tukey's Multiple Comparison Test</t>
  </si>
  <si>
    <t>Mean Diff.</t>
  </si>
  <si>
    <t>q</t>
  </si>
  <si>
    <t>Significant? P &lt; 0.05?</t>
  </si>
  <si>
    <t>Summary</t>
  </si>
  <si>
    <t>95% CI of diff</t>
  </si>
  <si>
    <t>Control vs AZO</t>
  </si>
  <si>
    <t>28.13 to 43.20</t>
  </si>
  <si>
    <t>Control vs AZO + LET</t>
  </si>
  <si>
    <t>11.13 to 26.20</t>
  </si>
  <si>
    <t>Control vs AZO + Cro</t>
  </si>
  <si>
    <t>11.80 to 26.87</t>
  </si>
  <si>
    <t>Control vs AZO + LET + Cro</t>
  </si>
  <si>
    <t>**</t>
  </si>
  <si>
    <t>6.130 to 21.20</t>
  </si>
  <si>
    <t>AZO vs AZO + LET</t>
  </si>
  <si>
    <t>***</t>
  </si>
  <si>
    <t>AZO vs AZO + Cro</t>
  </si>
  <si>
    <t>AZO vs AZO + LET + Cro</t>
  </si>
  <si>
    <t>AZO + LET vs AZO + Cro</t>
  </si>
  <si>
    <t>No</t>
  </si>
  <si>
    <t>ns</t>
  </si>
  <si>
    <t>AZO + LET vs AZO + LET + Cro</t>
  </si>
  <si>
    <t>AZO + Cro vs AZO + LET + Cro</t>
  </si>
  <si>
    <t>Mean</t>
  </si>
  <si>
    <t>Std. Deviation</t>
  </si>
  <si>
    <t>Std. Error</t>
  </si>
  <si>
    <t>5.991 to 18.01</t>
  </si>
  <si>
    <t>*</t>
  </si>
  <si>
    <t>0.3247 to 12.34</t>
  </si>
  <si>
    <t>3.325 to 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</si>
</sst>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EAADB"/>
      </patternFill>
    </fill>
    <fill>
      <patternFill patternType="solid">
        <fgColor rgb="FFD9E2F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/>
    <xf numFmtId="0" applyNumberFormat="1" fontId="0" applyFont="1" fillId="0" applyFill="1" borderId="0" applyBorder="1" applyAlignment="1" xfId="0">
      <alignment horizontal="center"/>
    </xf>
    <xf numFmtId="0" applyNumberFormat="1" fontId="1" applyFont="1" fillId="2" applyFill="1" borderId="1" applyBorder="1" applyAlignment="1" xfId="0">
      <alignment horizontal="center"/>
    </xf>
    <xf numFmtId="0" applyNumberFormat="1" fontId="1" applyFont="1" fillId="3" applyFill="1" borderId="1" applyBorder="1" applyAlignment="1" xfId="0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 topLeftCell="A1">
      <selection activeCell="B2" activeCellId="0" sqref="B2:G32"/>
    </sheetView>
  </sheetViews>
  <sheetFormatPr defaultRowHeight="15" x14ac:dyDescent="0.25" outlineLevelRow="0" outlineLevelCol="0"/>
  <cols>
    <col min="2" max="2" width="37.5703" customWidth="1"/>
    <col min="3" max="3" width="37.5703" customWidth="1"/>
    <col min="4" max="4" width="37.5703" customWidth="1"/>
    <col min="5" max="5" width="37.5703" customWidth="1"/>
    <col min="6" max="6" width="37.5703" customWidth="1"/>
    <col min="7" max="7" width="37.5703" customWidth="1"/>
  </cols>
  <sheetData>
    <row r="2">
      <c r="B2" s="2" t="s">
        <v>0</v>
      </c>
      <c r="C2" s="3"/>
      <c r="D2" s="3"/>
      <c r="E2" s="3"/>
      <c r="F2" s="3"/>
      <c r="G2" s="3"/>
    </row>
    <row r="3">
      <c r="B3" s="2" t="s">
        <v>1</v>
      </c>
      <c r="C3" s="3" t="s">
        <v>2</v>
      </c>
      <c r="D3" s="3"/>
      <c r="E3" s="3"/>
      <c r="F3" s="3"/>
      <c r="G3" s="3"/>
    </row>
    <row r="4">
      <c r="B4" s="2"/>
      <c r="C4" s="3"/>
      <c r="D4" s="3"/>
      <c r="E4" s="3"/>
      <c r="F4" s="3"/>
      <c r="G4" s="3"/>
    </row>
    <row r="5">
      <c r="B5" s="2" t="s">
        <v>3</v>
      </c>
      <c r="C5" s="3"/>
      <c r="D5" s="3"/>
      <c r="E5" s="3"/>
      <c r="F5" s="3"/>
      <c r="G5" s="3"/>
    </row>
    <row r="6">
      <c r="B6" s="2" t="s">
        <v>4</v>
      </c>
      <c r="C6" s="3" t="s">
        <v>5</v>
      </c>
      <c r="D6" s="3"/>
      <c r="E6" s="3"/>
      <c r="F6" s="3"/>
      <c r="G6" s="3"/>
    </row>
    <row r="7">
      <c r="B7" s="2" t="s">
        <v>6</v>
      </c>
      <c r="C7" s="3" t="s">
        <v>7</v>
      </c>
      <c r="D7" s="3"/>
      <c r="E7" s="3"/>
      <c r="F7" s="3"/>
      <c r="G7" s="3"/>
    </row>
    <row r="8">
      <c r="B8" s="2" t="s">
        <v>8</v>
      </c>
      <c r="C8" s="3" t="s">
        <v>9</v>
      </c>
      <c r="D8" s="3"/>
      <c r="E8" s="3"/>
      <c r="F8" s="3"/>
      <c r="G8" s="3"/>
    </row>
    <row r="9">
      <c r="B9" s="2" t="s">
        <v>10</v>
      </c>
      <c r="C9" s="3">
        <v>5</v>
      </c>
      <c r="D9" s="3"/>
      <c r="E9" s="3"/>
      <c r="F9" s="3"/>
      <c r="G9" s="3"/>
    </row>
    <row r="10">
      <c r="B10" s="2" t="s">
        <v>11</v>
      </c>
      <c r="C10" s="3">
        <v>62.51</v>
      </c>
      <c r="D10" s="3"/>
      <c r="E10" s="3"/>
      <c r="F10" s="3"/>
      <c r="G10" s="3"/>
    </row>
    <row r="11">
      <c r="B11" s="2" t="s">
        <v>12</v>
      </c>
      <c r="C11" s="3">
        <v>0.9615</v>
      </c>
      <c r="D11" s="3"/>
      <c r="E11" s="3"/>
      <c r="F11" s="3"/>
      <c r="G11" s="3"/>
    </row>
    <row r="12">
      <c r="B12" s="2"/>
      <c r="C12" s="3"/>
      <c r="D12" s="3"/>
      <c r="E12" s="3"/>
      <c r="F12" s="3"/>
      <c r="G12" s="3"/>
    </row>
    <row r="13">
      <c r="B13" s="2" t="s">
        <v>13</v>
      </c>
      <c r="C13" s="3" t="s">
        <v>14</v>
      </c>
      <c r="D13" s="3" t="s">
        <v>15</v>
      </c>
      <c r="E13" s="3" t="s">
        <v>16</v>
      </c>
      <c r="F13" s="3"/>
      <c r="G13" s="3"/>
    </row>
    <row r="14">
      <c r="B14" s="2" t="s">
        <v>17</v>
      </c>
      <c r="C14" s="3">
        <v>1967</v>
      </c>
      <c r="D14" s="3">
        <v>4</v>
      </c>
      <c r="E14" s="3">
        <v>491.8</v>
      </c>
      <c r="F14" s="3"/>
      <c r="G14" s="3"/>
    </row>
    <row r="15">
      <c r="B15" s="2" t="s">
        <v>18</v>
      </c>
      <c r="C15" s="3">
        <v>78.67</v>
      </c>
      <c r="D15" s="3">
        <v>10</v>
      </c>
      <c r="E15" s="3">
        <v>7.867</v>
      </c>
      <c r="F15" s="3"/>
      <c r="G15" s="3"/>
    </row>
    <row r="16">
      <c r="B16" s="2" t="s">
        <v>19</v>
      </c>
      <c r="C16" s="3">
        <v>2046</v>
      </c>
      <c r="D16" s="3">
        <v>14</v>
      </c>
      <c r="E16" s="3"/>
      <c r="F16" s="3"/>
      <c r="G16" s="3"/>
    </row>
    <row r="17">
      <c r="B17" s="2"/>
      <c r="C17" s="3"/>
      <c r="D17" s="3"/>
      <c r="E17" s="3"/>
      <c r="F17" s="3"/>
      <c r="G17" s="3"/>
    </row>
    <row r="18">
      <c r="B18" s="2" t="s">
        <v>20</v>
      </c>
      <c r="C18" s="3" t="s">
        <v>21</v>
      </c>
      <c r="D18" s="3" t="s">
        <v>22</v>
      </c>
      <c r="E18" s="3" t="s">
        <v>23</v>
      </c>
      <c r="F18" s="3" t="s">
        <v>24</v>
      </c>
      <c r="G18" s="3" t="s">
        <v>25</v>
      </c>
    </row>
    <row r="19">
      <c r="B19" s="2" t="s">
        <v>26</v>
      </c>
      <c r="C19" s="3">
        <v>35.67</v>
      </c>
      <c r="D19" s="3">
        <v>22.03</v>
      </c>
      <c r="E19" s="3" t="s">
        <v>9</v>
      </c>
      <c r="F19" s="3" t="s">
        <v>7</v>
      </c>
      <c r="G19" s="3" t="s">
        <v>27</v>
      </c>
    </row>
    <row r="20">
      <c r="B20" s="2" t="s">
        <v>28</v>
      </c>
      <c r="C20" s="3">
        <v>18.67</v>
      </c>
      <c r="D20" s="3">
        <v>11.53</v>
      </c>
      <c r="E20" s="3" t="s">
        <v>9</v>
      </c>
      <c r="F20" s="3" t="s">
        <v>7</v>
      </c>
      <c r="G20" s="3" t="s">
        <v>29</v>
      </c>
    </row>
    <row r="21">
      <c r="B21" s="2" t="s">
        <v>30</v>
      </c>
      <c r="C21" s="3">
        <v>19.33</v>
      </c>
      <c r="D21" s="3">
        <v>11.94</v>
      </c>
      <c r="E21" s="3" t="s">
        <v>9</v>
      </c>
      <c r="F21" s="3" t="s">
        <v>7</v>
      </c>
      <c r="G21" s="3" t="s">
        <v>31</v>
      </c>
    </row>
    <row r="22">
      <c r="B22" s="2" t="s">
        <v>32</v>
      </c>
      <c r="C22" s="3">
        <v>13.67</v>
      </c>
      <c r="D22" s="3">
        <v>8.44</v>
      </c>
      <c r="E22" s="3" t="s">
        <v>9</v>
      </c>
      <c r="F22" s="3" t="s">
        <v>33</v>
      </c>
      <c r="G22" s="3" t="s">
        <v>34</v>
      </c>
    </row>
    <row r="23">
      <c r="B23" s="2" t="s">
        <v>35</v>
      </c>
      <c r="C23" s="3">
        <v>-17</v>
      </c>
      <c r="D23" s="3">
        <v>10.5</v>
      </c>
      <c r="E23" s="3" t="s">
        <v>9</v>
      </c>
      <c r="F23" s="3" t="s">
        <v>36</v>
      </c>
      <c r="G23" s="3" t="e">
        <f>-24.54 TO:TO -9.463</f>
        <v>#NAME?</v>
      </c>
    </row>
    <row r="24">
      <c r="B24" s="2" t="s">
        <v>37</v>
      </c>
      <c r="C24" s="3">
        <v>-16.33</v>
      </c>
      <c r="D24" s="3">
        <v>10.09</v>
      </c>
      <c r="E24" s="3" t="s">
        <v>9</v>
      </c>
      <c r="F24" s="3" t="s">
        <v>36</v>
      </c>
      <c r="G24" s="3" t="e">
        <f>-23.87 TO:TO -8.797</f>
        <v>#NAME?</v>
      </c>
    </row>
    <row r="25">
      <c r="B25" s="2" t="s">
        <v>38</v>
      </c>
      <c r="C25" s="3">
        <v>-22</v>
      </c>
      <c r="D25" s="3">
        <v>13.59</v>
      </c>
      <c r="E25" s="3" t="s">
        <v>9</v>
      </c>
      <c r="F25" s="3" t="s">
        <v>7</v>
      </c>
      <c r="G25" s="3" t="e">
        <f>-29.54 TO:TO -14.46</f>
        <v>#NAME?</v>
      </c>
    </row>
    <row r="26">
      <c r="B26" s="2" t="s">
        <v>39</v>
      </c>
      <c r="C26" s="3">
        <v>0.6667</v>
      </c>
      <c r="D26" s="3">
        <v>0.4117</v>
      </c>
      <c r="E26" s="3" t="s">
        <v>40</v>
      </c>
      <c r="F26" s="3" t="s">
        <v>41</v>
      </c>
      <c r="G26" s="3" t="e">
        <f>-6.87 TO:TO 8.203</f>
        <v>#NAME?</v>
      </c>
    </row>
    <row r="27">
      <c r="B27" s="2" t="s">
        <v>42</v>
      </c>
      <c r="C27" s="3">
        <v>-5</v>
      </c>
      <c r="D27" s="3">
        <v>3.088</v>
      </c>
      <c r="E27" s="3" t="s">
        <v>40</v>
      </c>
      <c r="F27" s="3" t="s">
        <v>41</v>
      </c>
      <c r="G27" s="3" t="e">
        <f>-12.54 TO:TO 2.537</f>
        <v>#NAME?</v>
      </c>
    </row>
    <row r="28">
      <c r="B28" s="2" t="s">
        <v>43</v>
      </c>
      <c r="C28" s="3">
        <v>-5.667</v>
      </c>
      <c r="D28" s="3">
        <v>3.499</v>
      </c>
      <c r="E28" s="3" t="s">
        <v>40</v>
      </c>
      <c r="F28" s="3" t="s">
        <v>41</v>
      </c>
      <c r="G28" s="3" t="e">
        <f>-13.2 TO:TO 1.87</f>
        <v>#NAME?</v>
      </c>
    </row>
    <row r="30">
      <c r="B30" s="2" t="s">
        <v>44</v>
      </c>
      <c r="C30" s="3">
        <v>42.33</v>
      </c>
      <c r="D30" s="3">
        <v>6.667</v>
      </c>
      <c r="E30" s="3">
        <v>23.67</v>
      </c>
      <c r="F30" s="3">
        <v>23</v>
      </c>
      <c r="G30" s="3">
        <v>28.67</v>
      </c>
    </row>
    <row r="31">
      <c r="B31" s="2" t="s">
        <v>45</v>
      </c>
      <c r="C31" s="3">
        <v>5.033</v>
      </c>
      <c r="D31" s="3">
        <v>1.528</v>
      </c>
      <c r="E31" s="3">
        <v>2.082</v>
      </c>
      <c r="F31" s="3">
        <v>1.732</v>
      </c>
      <c r="G31" s="3">
        <v>2.082</v>
      </c>
    </row>
    <row r="32">
      <c r="B32" s="2" t="s">
        <v>46</v>
      </c>
      <c r="C32" s="3">
        <v>2.906</v>
      </c>
      <c r="D32" s="3">
        <v>0.8819</v>
      </c>
      <c r="E32" s="3">
        <v>1.202</v>
      </c>
      <c r="F32" s="3">
        <v>1</v>
      </c>
      <c r="G32" s="3">
        <v>1.202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" activeCellId="0" sqref="B2:G32"/>
    </sheetView>
  </sheetViews>
  <sheetFormatPr defaultRowHeight="15" x14ac:dyDescent="0.25" outlineLevelRow="0" outlineLevelCol="0"/>
  <cols>
    <col min="2" max="2" width="25.1406" customWidth="1"/>
    <col min="3" max="3" width="25.1406" customWidth="1"/>
    <col min="4" max="4" width="25.1406" customWidth="1"/>
    <col min="5" max="5" width="25.1406" customWidth="1"/>
    <col min="6" max="6" width="25.1406" customWidth="1"/>
    <col min="7" max="7" width="25.1406" customWidth="1"/>
  </cols>
  <sheetData>
    <row r="2">
      <c r="B2" s="2" t="s">
        <v>0</v>
      </c>
      <c r="C2" s="3"/>
      <c r="D2" s="3"/>
      <c r="E2" s="3"/>
      <c r="F2" s="3"/>
      <c r="G2" s="3"/>
    </row>
    <row r="3">
      <c r="B3" s="2" t="s">
        <v>1</v>
      </c>
      <c r="C3" s="3" t="s">
        <v>2</v>
      </c>
      <c r="D3" s="3"/>
      <c r="E3" s="3"/>
      <c r="F3" s="3"/>
      <c r="G3" s="3"/>
    </row>
    <row r="4">
      <c r="B4" s="2"/>
      <c r="C4" s="3"/>
      <c r="D4" s="3"/>
      <c r="E4" s="3"/>
      <c r="F4" s="3"/>
      <c r="G4" s="3"/>
    </row>
    <row r="5">
      <c r="B5" s="2" t="s">
        <v>3</v>
      </c>
      <c r="C5" s="3"/>
      <c r="D5" s="3"/>
      <c r="E5" s="3"/>
      <c r="F5" s="3"/>
      <c r="G5" s="3"/>
    </row>
    <row r="6">
      <c r="B6" s="2" t="s">
        <v>4</v>
      </c>
      <c r="C6" s="3">
        <v>4E-4</v>
      </c>
      <c r="D6" s="3"/>
      <c r="E6" s="3"/>
      <c r="F6" s="3"/>
      <c r="G6" s="3"/>
    </row>
    <row r="7">
      <c r="B7" s="2" t="s">
        <v>6</v>
      </c>
      <c r="C7" s="3" t="s">
        <v>36</v>
      </c>
      <c r="D7" s="3"/>
      <c r="E7" s="3"/>
      <c r="F7" s="3"/>
      <c r="G7" s="3"/>
    </row>
    <row r="8">
      <c r="B8" s="2" t="s">
        <v>8</v>
      </c>
      <c r="C8" s="3" t="s">
        <v>9</v>
      </c>
      <c r="D8" s="3"/>
      <c r="E8" s="3"/>
      <c r="F8" s="3"/>
      <c r="G8" s="3"/>
    </row>
    <row r="9">
      <c r="B9" s="2" t="s">
        <v>10</v>
      </c>
      <c r="C9" s="3">
        <v>5</v>
      </c>
      <c r="D9" s="3"/>
      <c r="E9" s="3"/>
      <c r="F9" s="3"/>
      <c r="G9" s="3"/>
    </row>
    <row r="10">
      <c r="B10" s="2" t="s">
        <v>11</v>
      </c>
      <c r="C10" s="3">
        <v>14.15</v>
      </c>
      <c r="D10" s="3"/>
      <c r="E10" s="3"/>
      <c r="F10" s="3"/>
      <c r="G10" s="3"/>
    </row>
    <row r="11">
      <c r="B11" s="2" t="s">
        <v>12</v>
      </c>
      <c r="C11" s="3">
        <v>0.8498</v>
      </c>
      <c r="D11" s="3"/>
      <c r="E11" s="3"/>
      <c r="F11" s="3"/>
      <c r="G11" s="3"/>
    </row>
    <row r="12">
      <c r="B12" s="2"/>
      <c r="C12" s="3"/>
      <c r="D12" s="3"/>
      <c r="E12" s="3"/>
      <c r="F12" s="3"/>
      <c r="G12" s="3"/>
    </row>
    <row r="13">
      <c r="B13" s="2" t="s">
        <v>13</v>
      </c>
      <c r="C13" s="3" t="s">
        <v>14</v>
      </c>
      <c r="D13" s="3" t="s">
        <v>15</v>
      </c>
      <c r="E13" s="3" t="s">
        <v>16</v>
      </c>
      <c r="F13" s="3"/>
      <c r="G13" s="3"/>
    </row>
    <row r="14">
      <c r="B14" s="2" t="s">
        <v>17</v>
      </c>
      <c r="C14" s="3">
        <v>282.9</v>
      </c>
      <c r="D14" s="3">
        <v>4</v>
      </c>
      <c r="E14" s="3">
        <v>70.73</v>
      </c>
      <c r="F14" s="3"/>
      <c r="G14" s="3"/>
    </row>
    <row r="15">
      <c r="B15" s="2" t="s">
        <v>18</v>
      </c>
      <c r="C15" s="3">
        <v>50</v>
      </c>
      <c r="D15" s="3">
        <v>10</v>
      </c>
      <c r="E15" s="3">
        <v>5</v>
      </c>
      <c r="F15" s="3"/>
      <c r="G15" s="3"/>
    </row>
    <row r="16">
      <c r="B16" s="2" t="s">
        <v>19</v>
      </c>
      <c r="C16" s="3">
        <v>332.9</v>
      </c>
      <c r="D16" s="3">
        <v>14</v>
      </c>
      <c r="E16" s="3"/>
      <c r="F16" s="3"/>
      <c r="G16" s="3"/>
    </row>
    <row r="17">
      <c r="B17" s="2"/>
      <c r="C17" s="3"/>
      <c r="D17" s="3"/>
      <c r="E17" s="3"/>
      <c r="F17" s="3"/>
      <c r="G17" s="3"/>
    </row>
    <row r="18">
      <c r="B18" s="2" t="s">
        <v>20</v>
      </c>
      <c r="C18" s="3" t="s">
        <v>21</v>
      </c>
      <c r="D18" s="3" t="s">
        <v>22</v>
      </c>
      <c r="E18" s="3" t="s">
        <v>23</v>
      </c>
      <c r="F18" s="3" t="s">
        <v>24</v>
      </c>
      <c r="G18" s="3" t="s">
        <v>25</v>
      </c>
    </row>
    <row r="19">
      <c r="B19" s="2" t="s">
        <v>26</v>
      </c>
      <c r="C19" s="3">
        <v>12</v>
      </c>
      <c r="D19" s="3">
        <v>9.295</v>
      </c>
      <c r="E19" s="3" t="s">
        <v>9</v>
      </c>
      <c r="F19" s="3" t="s">
        <v>36</v>
      </c>
      <c r="G19" s="3" t="s">
        <v>47</v>
      </c>
    </row>
    <row r="20">
      <c r="B20" s="2" t="s">
        <v>28</v>
      </c>
      <c r="C20" s="3">
        <v>6.333</v>
      </c>
      <c r="D20" s="3">
        <v>4.906</v>
      </c>
      <c r="E20" s="3" t="s">
        <v>9</v>
      </c>
      <c r="F20" s="3" t="s">
        <v>48</v>
      </c>
      <c r="G20" s="3" t="s">
        <v>49</v>
      </c>
    </row>
    <row r="21">
      <c r="B21" s="2" t="s">
        <v>30</v>
      </c>
      <c r="C21" s="3">
        <v>9.333</v>
      </c>
      <c r="D21" s="3">
        <v>7.23</v>
      </c>
      <c r="E21" s="3" t="s">
        <v>9</v>
      </c>
      <c r="F21" s="3" t="s">
        <v>33</v>
      </c>
      <c r="G21" s="3" t="s">
        <v>50</v>
      </c>
    </row>
    <row r="22">
      <c r="B22" s="2" t="s">
        <v>32</v>
      </c>
      <c r="C22" s="3">
        <v>2.667</v>
      </c>
      <c r="D22" s="3">
        <v>2.066</v>
      </c>
      <c r="E22" s="3" t="s">
        <v>40</v>
      </c>
      <c r="F22" s="3" t="s">
        <v>41</v>
      </c>
      <c r="G22" s="3" t="e">
        <f>-3.342 TO:TO 8.675</f>
        <v>#NAME?</v>
      </c>
    </row>
    <row r="23">
      <c r="B23" s="2" t="s">
        <v>35</v>
      </c>
      <c r="C23" s="3">
        <v>-5.667</v>
      </c>
      <c r="D23" s="3">
        <v>4.389</v>
      </c>
      <c r="E23" s="3" t="s">
        <v>40</v>
      </c>
      <c r="F23" s="3" t="s">
        <v>41</v>
      </c>
      <c r="G23" s="3" t="e">
        <f>-11.68 TO:TO 0.342</f>
        <v>#NAME?</v>
      </c>
    </row>
    <row r="24">
      <c r="B24" s="2" t="s">
        <v>37</v>
      </c>
      <c r="C24" s="3">
        <v>-2.667</v>
      </c>
      <c r="D24" s="3">
        <v>2.066</v>
      </c>
      <c r="E24" s="3" t="s">
        <v>40</v>
      </c>
      <c r="F24" s="3" t="s">
        <v>41</v>
      </c>
      <c r="G24" s="3" t="e">
        <f>-8.675 TO:TO 3.342</f>
        <v>#NAME?</v>
      </c>
    </row>
    <row r="25">
      <c r="B25" s="2" t="s">
        <v>38</v>
      </c>
      <c r="C25" s="3">
        <v>-9.333</v>
      </c>
      <c r="D25" s="3">
        <v>7.23</v>
      </c>
      <c r="E25" s="3" t="s">
        <v>9</v>
      </c>
      <c r="F25" s="3" t="s">
        <v>33</v>
      </c>
      <c r="G25" s="3" t="e">
        <f>-15.34 TO:TO -3.325</f>
        <v>#NAME?</v>
      </c>
    </row>
    <row r="26">
      <c r="B26" s="2" t="s">
        <v>39</v>
      </c>
      <c r="C26" s="3">
        <v>3</v>
      </c>
      <c r="D26" s="3">
        <v>2.324</v>
      </c>
      <c r="E26" s="3" t="s">
        <v>40</v>
      </c>
      <c r="F26" s="3" t="s">
        <v>41</v>
      </c>
      <c r="G26" s="3" t="e">
        <f>-3.009 TO:TO 9.009</f>
        <v>#NAME?</v>
      </c>
    </row>
    <row r="27">
      <c r="B27" s="2" t="s">
        <v>42</v>
      </c>
      <c r="C27" s="3">
        <v>-3.667</v>
      </c>
      <c r="D27" s="3">
        <v>2.84</v>
      </c>
      <c r="E27" s="3" t="s">
        <v>40</v>
      </c>
      <c r="F27" s="3" t="s">
        <v>41</v>
      </c>
      <c r="G27" s="3" t="e">
        <f>-9.675 TO:TO 2.342</f>
        <v>#NAME?</v>
      </c>
    </row>
    <row r="28">
      <c r="B28" s="2" t="s">
        <v>43</v>
      </c>
      <c r="C28" s="3">
        <v>-6.667</v>
      </c>
      <c r="D28" s="3">
        <v>5.164</v>
      </c>
      <c r="E28" s="3" t="s">
        <v>9</v>
      </c>
      <c r="F28" s="3" t="s">
        <v>48</v>
      </c>
      <c r="G28" s="3" t="e">
        <f>-12.68 TO:TO -0.658</f>
        <v>#NAME?</v>
      </c>
    </row>
    <row r="30">
      <c r="B30" s="2" t="s">
        <v>44</v>
      </c>
      <c r="C30" s="3">
        <v>31</v>
      </c>
      <c r="D30" s="3">
        <v>19</v>
      </c>
      <c r="E30" s="3">
        <v>24.67</v>
      </c>
      <c r="F30" s="3">
        <v>21.67</v>
      </c>
      <c r="G30" s="3">
        <v>28.33</v>
      </c>
    </row>
    <row r="31">
      <c r="B31" s="2" t="s">
        <v>45</v>
      </c>
      <c r="C31" s="3">
        <v>3</v>
      </c>
      <c r="D31" s="3">
        <v>2.646</v>
      </c>
      <c r="E31" s="3">
        <v>1.528</v>
      </c>
      <c r="F31" s="3">
        <v>1.528</v>
      </c>
      <c r="G31" s="3">
        <v>2.082</v>
      </c>
    </row>
    <row r="32">
      <c r="B32" s="2" t="s">
        <v>46</v>
      </c>
      <c r="C32" s="3">
        <v>1.732</v>
      </c>
      <c r="D32" s="3">
        <v>1.528</v>
      </c>
      <c r="E32" s="3">
        <v>0.8819</v>
      </c>
      <c r="F32" s="3">
        <v>0.8819</v>
      </c>
      <c r="G32" s="3">
        <v>1.202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 tabSelected="1">
      <selection activeCell="C7" activeCellId="0" sqref="C7"/>
    </sheetView>
  </sheetViews>
  <sheetFormatPr defaultRowHeight="15" x14ac:dyDescent="0.25" outlineLevelRow="0" outlineLevelCol="0"/>
  <cols>
    <col min="2" max="2" width="32.7109" customWidth="1"/>
    <col min="3" max="3" width="32.7109" customWidth="1"/>
    <col min="4" max="4" width="32.7109" customWidth="1"/>
    <col min="5" max="5" width="32.7109" customWidth="1"/>
    <col min="6" max="6" width="32.7109" customWidth="1"/>
    <col min="7" max="7" width="32.7109" customWidth="1"/>
  </cols>
  <sheetData>
    <row r="2">
      <c r="B2" s="2" t="s">
        <v>0</v>
      </c>
      <c r="C2" s="3"/>
      <c r="D2" s="3"/>
      <c r="E2" s="3"/>
      <c r="F2" s="3"/>
      <c r="G2" s="3"/>
    </row>
    <row r="3">
      <c r="B3" s="2" t="s">
        <v>1</v>
      </c>
      <c r="C3" s="3" t="s">
        <v>2</v>
      </c>
      <c r="D3" s="3"/>
      <c r="E3" s="3"/>
      <c r="F3" s="3"/>
      <c r="G3" s="3"/>
    </row>
    <row r="4">
      <c r="B4" s="2"/>
      <c r="C4" s="3"/>
      <c r="D4" s="3"/>
      <c r="E4" s="3"/>
      <c r="F4" s="3"/>
      <c r="G4" s="3"/>
    </row>
    <row r="5">
      <c r="B5" s="2" t="s">
        <v>3</v>
      </c>
      <c r="C5" s="3"/>
      <c r="D5" s="3"/>
      <c r="E5" s="3"/>
      <c r="F5" s="3"/>
      <c r="G5" s="3"/>
    </row>
    <row r="6">
      <c r="B6" s="2" t="s">
        <v>4</v>
      </c>
      <c r="C6" s="3">
        <v>5.76E-2</v>
      </c>
      <c r="D6" s="3"/>
      <c r="E6" s="3"/>
      <c r="F6" s="3"/>
      <c r="G6" s="3"/>
    </row>
    <row r="7">
      <c r="B7" s="2" t="s">
        <v>6</v>
      </c>
      <c r="C7" s="3" t="s">
        <v>41</v>
      </c>
      <c r="D7" s="3"/>
      <c r="E7" s="3"/>
      <c r="F7" s="3"/>
      <c r="G7" s="3"/>
    </row>
    <row r="8">
      <c r="B8" s="2" t="s">
        <v>8</v>
      </c>
      <c r="C8" s="3" t="s">
        <v>40</v>
      </c>
      <c r="D8" s="3"/>
      <c r="E8" s="3"/>
      <c r="F8" s="3"/>
      <c r="G8" s="3"/>
    </row>
    <row r="9">
      <c r="B9" s="2" t="s">
        <v>10</v>
      </c>
      <c r="C9" s="3">
        <v>5</v>
      </c>
      <c r="D9" s="3"/>
      <c r="E9" s="3"/>
      <c r="F9" s="3"/>
      <c r="G9" s="3"/>
    </row>
    <row r="10">
      <c r="B10" s="2" t="s">
        <v>11</v>
      </c>
      <c r="C10" s="3">
        <v>3.291</v>
      </c>
      <c r="D10" s="3"/>
      <c r="E10" s="3"/>
      <c r="F10" s="3"/>
      <c r="G10" s="3"/>
    </row>
    <row r="11">
      <c r="B11" s="2" t="s">
        <v>12</v>
      </c>
      <c r="C11" s="3">
        <v>0.5683</v>
      </c>
      <c r="D11" s="3"/>
      <c r="E11" s="3"/>
      <c r="F11" s="3"/>
      <c r="G11" s="3"/>
    </row>
    <row r="12">
      <c r="B12" s="2"/>
      <c r="C12" s="3"/>
      <c r="D12" s="3"/>
      <c r="E12" s="3"/>
      <c r="F12" s="3"/>
      <c r="G12" s="3"/>
    </row>
    <row r="13">
      <c r="B13" s="2" t="s">
        <v>13</v>
      </c>
      <c r="C13" s="3" t="s">
        <v>14</v>
      </c>
      <c r="D13" s="3" t="s">
        <v>15</v>
      </c>
      <c r="E13" s="3" t="s">
        <v>16</v>
      </c>
      <c r="F13" s="3"/>
      <c r="G13" s="3"/>
    </row>
    <row r="14">
      <c r="B14" s="2" t="s">
        <v>17</v>
      </c>
      <c r="C14" s="3">
        <v>167.6</v>
      </c>
      <c r="D14" s="3">
        <v>4</v>
      </c>
      <c r="E14" s="3">
        <v>41.9</v>
      </c>
      <c r="F14" s="3"/>
      <c r="G14" s="3"/>
    </row>
    <row r="15">
      <c r="B15" s="2" t="s">
        <v>18</v>
      </c>
      <c r="C15" s="3">
        <v>127.3</v>
      </c>
      <c r="D15" s="3">
        <v>10</v>
      </c>
      <c r="E15" s="3">
        <v>12.73</v>
      </c>
      <c r="F15" s="3"/>
      <c r="G15" s="3"/>
    </row>
    <row r="16">
      <c r="B16" s="2" t="s">
        <v>19</v>
      </c>
      <c r="C16" s="3">
        <v>294.9</v>
      </c>
      <c r="D16" s="3">
        <v>14</v>
      </c>
      <c r="E16" s="3"/>
      <c r="F16" s="3"/>
      <c r="G16" s="3"/>
    </row>
    <row r="17">
      <c r="B17" s="2"/>
      <c r="C17" s="3"/>
      <c r="D17" s="3"/>
      <c r="E17" s="3"/>
      <c r="F17" s="3"/>
      <c r="G17" s="3"/>
    </row>
    <row r="18">
      <c r="B18" s="2" t="s">
        <v>20</v>
      </c>
      <c r="C18" s="3" t="s">
        <v>21</v>
      </c>
      <c r="D18" s="3" t="s">
        <v>22</v>
      </c>
      <c r="E18" s="3" t="s">
        <v>23</v>
      </c>
      <c r="F18" s="3" t="s">
        <v>24</v>
      </c>
      <c r="G18" s="3" t="s">
        <v>25</v>
      </c>
    </row>
    <row r="19">
      <c r="B19" s="2" t="s">
        <v>26</v>
      </c>
      <c r="C19" s="3">
        <v>-10.33</v>
      </c>
      <c r="D19" s="3" t="e">
        <f>-19.92 TO:TO -0.7445</f>
        <v>#NAME?</v>
      </c>
      <c r="E19" s="3" t="s">
        <v>9</v>
      </c>
      <c r="F19" s="3" t="s">
        <v>48</v>
      </c>
      <c r="G19" s="3" t="e">
        <f>-19.92 TO:TO -0.7445</f>
        <v>#NAME?</v>
      </c>
    </row>
    <row r="20">
      <c r="B20" s="2" t="s">
        <v>28</v>
      </c>
      <c r="C20" s="3">
        <v>-5</v>
      </c>
      <c r="D20" s="3" t="e">
        <f>-14.59 TO:TO 4.589</f>
        <v>#NAME?</v>
      </c>
      <c r="E20" s="3" t="s">
        <v>40</v>
      </c>
      <c r="F20" s="3" t="s">
        <v>41</v>
      </c>
      <c r="G20" s="3" t="e">
        <f>-14.59 TO:TO 4.589</f>
        <v>#NAME?</v>
      </c>
    </row>
    <row r="21">
      <c r="B21" s="2" t="s">
        <v>30</v>
      </c>
      <c r="C21" s="3">
        <v>-5</v>
      </c>
      <c r="D21" s="3" t="e">
        <f>-14.59 TO:TO 4.589</f>
        <v>#NAME?</v>
      </c>
      <c r="E21" s="3" t="s">
        <v>40</v>
      </c>
      <c r="F21" s="3" t="s">
        <v>41</v>
      </c>
      <c r="G21" s="3" t="e">
        <f>-14.59 TO:TO 4.589</f>
        <v>#NAME?</v>
      </c>
    </row>
    <row r="22">
      <c r="B22" s="2" t="s">
        <v>32</v>
      </c>
      <c r="C22" s="3">
        <v>-3.333</v>
      </c>
      <c r="D22" s="3" t="e">
        <f>-12.92 TO:TO 6.255</f>
        <v>#NAME?</v>
      </c>
      <c r="E22" s="3" t="s">
        <v>40</v>
      </c>
      <c r="F22" s="3" t="s">
        <v>41</v>
      </c>
      <c r="G22" s="3" t="e">
        <f>-12.92 TO:TO 6.255</f>
        <v>#NAME?</v>
      </c>
    </row>
    <row r="23">
      <c r="B23" s="2" t="s">
        <v>35</v>
      </c>
      <c r="C23" s="3">
        <v>5.333</v>
      </c>
      <c r="D23" s="3" t="e">
        <f>-4.255 TO:TO 14.92</f>
        <v>#NAME?</v>
      </c>
      <c r="E23" s="3" t="s">
        <v>40</v>
      </c>
      <c r="F23" s="3" t="s">
        <v>41</v>
      </c>
      <c r="G23" s="3" t="e">
        <f>-4.255 TO:TO 14.92</f>
        <v>#NAME?</v>
      </c>
    </row>
    <row r="24">
      <c r="B24" s="2" t="s">
        <v>37</v>
      </c>
      <c r="C24" s="3">
        <v>5.333</v>
      </c>
      <c r="D24" s="3" t="e">
        <f>-4.255 TO:TO 14.92</f>
        <v>#NAME?</v>
      </c>
      <c r="E24" s="3" t="s">
        <v>40</v>
      </c>
      <c r="F24" s="3" t="s">
        <v>41</v>
      </c>
      <c r="G24" s="3" t="e">
        <f>-4.255 TO:TO 14.92</f>
        <v>#NAME?</v>
      </c>
    </row>
    <row r="25">
      <c r="B25" s="2" t="s">
        <v>38</v>
      </c>
      <c r="C25" s="3">
        <v>7</v>
      </c>
      <c r="D25" s="3" t="e">
        <f>-2.589 TO:TO 16.59</f>
        <v>#NAME?</v>
      </c>
      <c r="E25" s="3" t="s">
        <v>40</v>
      </c>
      <c r="F25" s="3" t="s">
        <v>41</v>
      </c>
      <c r="G25" s="3" t="e">
        <f>-2.589 TO:TO 16.59</f>
        <v>#NAME?</v>
      </c>
    </row>
    <row r="26">
      <c r="B26" s="2" t="s">
        <v>39</v>
      </c>
      <c r="C26" s="3">
        <v>0</v>
      </c>
      <c r="D26" s="3" t="e">
        <f>-9.589 TO:TO 9.589</f>
        <v>#NAME?</v>
      </c>
      <c r="E26" s="3" t="s">
        <v>40</v>
      </c>
      <c r="F26" s="3" t="s">
        <v>41</v>
      </c>
      <c r="G26" s="3" t="e">
        <f>-9.589 TO:TO 9.589</f>
        <v>#NAME?</v>
      </c>
    </row>
    <row r="27">
      <c r="B27" s="2" t="s">
        <v>42</v>
      </c>
      <c r="C27" s="3">
        <v>1.667</v>
      </c>
      <c r="D27" s="3" t="e">
        <f>-7.922 TO:TO 11.26</f>
        <v>#NAME?</v>
      </c>
      <c r="E27" s="3" t="s">
        <v>40</v>
      </c>
      <c r="F27" s="3" t="s">
        <v>41</v>
      </c>
      <c r="G27" s="3" t="e">
        <f>-7.922 TO:TO 11.26</f>
        <v>#NAME?</v>
      </c>
    </row>
    <row r="28">
      <c r="B28" s="2" t="s">
        <v>43</v>
      </c>
      <c r="C28" s="3">
        <v>1.667</v>
      </c>
      <c r="D28" s="3" t="e">
        <f>-7.922 TO:TO 11.26</f>
        <v>#NAME?</v>
      </c>
      <c r="E28" s="3" t="s">
        <v>40</v>
      </c>
      <c r="F28" s="3" t="s">
        <v>41</v>
      </c>
      <c r="G28" s="3" t="e">
        <f>-7.922 TO:TO 11.26</f>
        <v>#NAME?</v>
      </c>
    </row>
    <row r="30">
      <c r="B30" s="2" t="s">
        <v>44</v>
      </c>
      <c r="C30" s="3">
        <v>21</v>
      </c>
      <c r="D30" s="3">
        <v>31.33</v>
      </c>
      <c r="E30" s="3">
        <v>26</v>
      </c>
      <c r="F30" s="3">
        <v>26</v>
      </c>
      <c r="G30" s="3">
        <v>24.33</v>
      </c>
    </row>
    <row r="31">
      <c r="B31" s="2" t="s">
        <v>45</v>
      </c>
      <c r="C31" s="3">
        <v>4</v>
      </c>
      <c r="D31" s="3">
        <v>3.055</v>
      </c>
      <c r="E31" s="3">
        <v>2.646</v>
      </c>
      <c r="F31" s="3">
        <v>3</v>
      </c>
      <c r="G31" s="3">
        <v>4.726</v>
      </c>
    </row>
    <row r="32">
      <c r="B32" s="2" t="s">
        <v>46</v>
      </c>
      <c r="C32" s="3">
        <v>2.309</v>
      </c>
      <c r="D32" s="3">
        <v>1.764</v>
      </c>
      <c r="E32" s="3">
        <v>1.528</v>
      </c>
      <c r="F32" s="3">
        <v>1.732</v>
      </c>
      <c r="G32" s="3">
        <v>2.728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2024-05-24T14:16:24Z</dcterms:created>
  <dcterms:modified xsi:type="dcterms:W3CDTF">2024-05-24T14:21:58Z</dcterms:modified>
</cp:coreProperties>
</file>