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D:\F\デスクトップ作業中のバックアップ\研究室\Film bag culture_Matsumoto_投稿用フォルダ\"/>
    </mc:Choice>
  </mc:AlternateContent>
  <xr:revisionPtr revIDLastSave="0" documentId="8_{DE4689D1-0391-45D9-8EA0-B43E130AEB58}" xr6:coauthVersionLast="47" xr6:coauthVersionMax="47" xr10:uidLastSave="{00000000-0000-0000-0000-000000000000}"/>
  <bookViews>
    <workbookView xWindow="1605" yWindow="1410" windowWidth="25995" windowHeight="12570" xr2:uid="{377C8A45-D72F-44E0-AEE5-53A8BDF4979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16" i="1" l="1"/>
  <c r="J16" i="1"/>
  <c r="I16" i="1"/>
  <c r="H16" i="1"/>
  <c r="G16" i="1"/>
  <c r="K15" i="1"/>
  <c r="J15" i="1"/>
  <c r="I15" i="1"/>
  <c r="H15" i="1"/>
  <c r="G15" i="1"/>
  <c r="K14" i="1"/>
  <c r="J14" i="1"/>
  <c r="I14" i="1"/>
  <c r="H14" i="1"/>
  <c r="G14" i="1"/>
  <c r="K13" i="1"/>
  <c r="J13" i="1"/>
  <c r="I13" i="1"/>
  <c r="H13" i="1"/>
  <c r="G13" i="1"/>
  <c r="K12" i="1"/>
  <c r="J12" i="1"/>
  <c r="I12" i="1"/>
  <c r="H12" i="1"/>
  <c r="G12" i="1"/>
  <c r="K11" i="1"/>
  <c r="J11" i="1"/>
  <c r="I11" i="1"/>
  <c r="H11" i="1"/>
  <c r="G11" i="1"/>
</calcChain>
</file>

<file path=xl/sharedStrings.xml><?xml version="1.0" encoding="utf-8"?>
<sst xmlns="http://schemas.openxmlformats.org/spreadsheetml/2006/main" count="33" uniqueCount="26">
  <si>
    <t>Fig.1b</t>
    <phoneticPr fontId="1"/>
  </si>
  <si>
    <t>hr</t>
    <phoneticPr fontId="1"/>
  </si>
  <si>
    <t>ST</t>
    <phoneticPr fontId="1"/>
  </si>
  <si>
    <t>FB</t>
    <phoneticPr fontId="1"/>
  </si>
  <si>
    <t>0*</t>
    <phoneticPr fontId="1"/>
  </si>
  <si>
    <t xml:space="preserve">The initial (0 hr) was set the same value since the same suspension was used to start culture for each vesel.  </t>
    <phoneticPr fontId="1"/>
  </si>
  <si>
    <r>
      <t>Time course of turbidity (OD</t>
    </r>
    <r>
      <rPr>
        <vertAlign val="subscript"/>
        <sz val="11"/>
        <color theme="1"/>
        <rFont val="游ゴシック"/>
        <family val="3"/>
        <charset val="128"/>
        <scheme val="minor"/>
      </rPr>
      <t>600</t>
    </r>
    <r>
      <rPr>
        <sz val="11"/>
        <color theme="1"/>
        <rFont val="游ゴシック"/>
        <family val="2"/>
        <charset val="128"/>
        <scheme val="minor"/>
      </rPr>
      <t xml:space="preserve">) in ST and FB </t>
    </r>
    <phoneticPr fontId="1"/>
  </si>
  <si>
    <t xml:space="preserve">Comparision of growth (turbidity) and plasmid production </t>
    <phoneticPr fontId="1"/>
  </si>
  <si>
    <r>
      <t>OD</t>
    </r>
    <r>
      <rPr>
        <vertAlign val="subscript"/>
        <sz val="11"/>
        <color theme="1"/>
        <rFont val="游ゴシック"/>
        <family val="3"/>
        <charset val="128"/>
        <scheme val="minor"/>
      </rPr>
      <t>600</t>
    </r>
    <phoneticPr fontId="1"/>
  </si>
  <si>
    <t>Measurements were conducted in three sets, each with three replicates.</t>
    <phoneticPr fontId="1"/>
  </si>
  <si>
    <t>Fig. 1c</t>
    <phoneticPr fontId="1"/>
  </si>
  <si>
    <t>Turbidity of culture at 9 hr post inoculation</t>
    <phoneticPr fontId="1"/>
  </si>
  <si>
    <t>Both</t>
    <phoneticPr fontId="1"/>
  </si>
  <si>
    <t>Bottom</t>
    <phoneticPr fontId="1"/>
  </si>
  <si>
    <t>Top</t>
    <phoneticPr fontId="1"/>
  </si>
  <si>
    <t>No cover</t>
    <phoneticPr fontId="1"/>
  </si>
  <si>
    <t>Fig. 1d</t>
    <phoneticPr fontId="1"/>
  </si>
  <si>
    <t>Fig. 1e</t>
    <phoneticPr fontId="1"/>
  </si>
  <si>
    <t>Turbidity of culture at 24 hr post inoculation</t>
    <phoneticPr fontId="1"/>
  </si>
  <si>
    <t>FLASK</t>
    <phoneticPr fontId="1"/>
  </si>
  <si>
    <r>
      <t>plasmid
(ng mL</t>
    </r>
    <r>
      <rPr>
        <vertAlign val="superscript"/>
        <sz val="11"/>
        <color theme="1"/>
        <rFont val="游ゴシック"/>
        <family val="3"/>
        <charset val="128"/>
        <scheme val="minor"/>
      </rPr>
      <t>-1</t>
    </r>
    <r>
      <rPr>
        <sz val="11"/>
        <color theme="1"/>
        <rFont val="游ゴシック"/>
        <family val="2"/>
        <charset val="128"/>
        <scheme val="minor"/>
      </rPr>
      <t>）</t>
    </r>
    <phoneticPr fontId="1"/>
  </si>
  <si>
    <t>Inoculated</t>
    <phoneticPr fontId="1"/>
  </si>
  <si>
    <t xml:space="preserve">Inoculated (inoc) means the initial number of the cell in the suspension. CFU was calculated using Fiji software. </t>
    <phoneticPr fontId="1"/>
  </si>
  <si>
    <t>Fig. 2a</t>
    <phoneticPr fontId="1"/>
  </si>
  <si>
    <r>
      <t>CFU 
mL</t>
    </r>
    <r>
      <rPr>
        <vertAlign val="superscript"/>
        <sz val="11"/>
        <color theme="1"/>
        <rFont val="游ゴシック"/>
        <family val="3"/>
        <charset val="128"/>
        <scheme val="minor"/>
      </rPr>
      <t>-1</t>
    </r>
    <r>
      <rPr>
        <sz val="11"/>
        <color theme="1"/>
        <rFont val="游ゴシック"/>
        <family val="2"/>
        <charset val="128"/>
        <scheme val="minor"/>
      </rPr>
      <t>(x10</t>
    </r>
    <r>
      <rPr>
        <vertAlign val="superscript"/>
        <sz val="11"/>
        <color theme="1"/>
        <rFont val="游ゴシック"/>
        <family val="3"/>
        <charset val="128"/>
        <scheme val="minor"/>
      </rPr>
      <t>4</t>
    </r>
    <r>
      <rPr>
        <sz val="11"/>
        <color theme="1"/>
        <rFont val="游ゴシック"/>
        <family val="2"/>
        <charset val="128"/>
        <scheme val="minor"/>
      </rPr>
      <t>)</t>
    </r>
    <phoneticPr fontId="1"/>
  </si>
  <si>
    <t xml:space="preserve">Cell number in suspension at initial and 1 hr psi 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</si>
</sst>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9" formatCode="0.000_ "/>
    <numFmt numFmtId="180" formatCode="0_ "/>
  </numFmts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vertAlign val="subscript"/>
      <sz val="11"/>
      <color theme="1"/>
      <name val="游ゴシック"/>
      <family val="3"/>
      <charset val="128"/>
      <scheme val="minor"/>
    </font>
    <font>
      <vertAlign val="superscript"/>
      <sz val="11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79" fontId="0" fillId="0" borderId="7" xfId="0" applyNumberFormat="1" applyBorder="1">
      <alignment vertical="center"/>
    </xf>
    <xf numFmtId="179" fontId="0" fillId="0" borderId="8" xfId="0" applyNumberFormat="1" applyBorder="1">
      <alignment vertical="center"/>
    </xf>
    <xf numFmtId="179" fontId="0" fillId="0" borderId="9" xfId="0" applyNumberFormat="1" applyBorder="1">
      <alignment vertical="center"/>
    </xf>
    <xf numFmtId="0" fontId="0" fillId="0" borderId="10" xfId="0" applyBorder="1" applyAlignment="1">
      <alignment horizontal="center" vertical="center"/>
    </xf>
    <xf numFmtId="179" fontId="0" fillId="0" borderId="11" xfId="0" applyNumberFormat="1" applyBorder="1">
      <alignment vertical="center"/>
    </xf>
    <xf numFmtId="179" fontId="0" fillId="0" borderId="12" xfId="0" applyNumberFormat="1" applyBorder="1">
      <alignment vertical="center"/>
    </xf>
    <xf numFmtId="179" fontId="0" fillId="0" borderId="13" xfId="0" applyNumberFormat="1" applyBorder="1">
      <alignment vertical="center"/>
    </xf>
    <xf numFmtId="0" fontId="0" fillId="0" borderId="14" xfId="0" applyBorder="1" applyAlignment="1">
      <alignment horizontal="center" vertical="center"/>
    </xf>
    <xf numFmtId="179" fontId="0" fillId="0" borderId="15" xfId="0" applyNumberFormat="1" applyBorder="1">
      <alignment vertical="center"/>
    </xf>
    <xf numFmtId="179" fontId="0" fillId="0" borderId="16" xfId="0" applyNumberFormat="1" applyBorder="1">
      <alignment vertical="center"/>
    </xf>
    <xf numFmtId="179" fontId="0" fillId="0" borderId="17" xfId="0" applyNumberFormat="1" applyBorder="1">
      <alignment vertical="center"/>
    </xf>
    <xf numFmtId="0" fontId="0" fillId="0" borderId="18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19" xfId="0" applyBorder="1">
      <alignment vertical="center"/>
    </xf>
    <xf numFmtId="0" fontId="0" fillId="0" borderId="20" xfId="0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10" xfId="0" applyBorder="1">
      <alignment vertical="center"/>
    </xf>
    <xf numFmtId="180" fontId="0" fillId="0" borderId="15" xfId="0" applyNumberFormat="1" applyBorder="1">
      <alignment vertical="center"/>
    </xf>
    <xf numFmtId="180" fontId="0" fillId="0" borderId="16" xfId="0" applyNumberFormat="1" applyBorder="1">
      <alignment vertical="center"/>
    </xf>
    <xf numFmtId="180" fontId="0" fillId="0" borderId="17" xfId="0" applyNumberFormat="1" applyBorder="1">
      <alignment vertical="center"/>
    </xf>
    <xf numFmtId="0" fontId="0" fillId="0" borderId="0" xfId="0" applyAlignment="1">
      <alignment horizontal="center" vertical="center"/>
    </xf>
    <xf numFmtId="0" fontId="0" fillId="0" borderId="20" xfId="0" applyBorder="1">
      <alignment vertical="center"/>
    </xf>
    <xf numFmtId="0" fontId="0" fillId="0" borderId="14" xfId="0" applyBorder="1" applyAlignment="1">
      <alignment vertical="center" wrapText="1"/>
    </xf>
    <xf numFmtId="0" fontId="0" fillId="0" borderId="11" xfId="0" applyBorder="1">
      <alignment vertical="center"/>
    </xf>
    <xf numFmtId="0" fontId="0" fillId="0" borderId="15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7" xfId="0" applyBorder="1">
      <alignment vertical="center"/>
    </xf>
    <xf numFmtId="0" fontId="0" fillId="0" borderId="23" xfId="0" applyBorder="1">
      <alignment vertical="center"/>
    </xf>
    <xf numFmtId="0" fontId="0" fillId="0" borderId="12" xfId="0" applyBorder="1">
      <alignment vertical="center"/>
    </xf>
    <xf numFmtId="0" fontId="0" fillId="0" borderId="24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12" xfId="0" applyBorder="1" applyAlignment="1">
      <alignment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E860B-C490-480A-9D62-8D94C0E7A98E}">
  <dimension ref="A2:K50"/>
  <sheetViews>
    <sheetView tabSelected="1" workbookViewId="0">
      <selection activeCell="P6" sqref="P6"/>
    </sheetView>
  </sheetViews>
  <sheetFormatPr defaultColWidth="10.625" defaultRowHeight="18.75" x14ac:dyDescent="0.4"/>
  <sheetData>
    <row r="2" spans="1:11" x14ac:dyDescent="0.4">
      <c r="A2" t="s">
        <v>0</v>
      </c>
    </row>
    <row r="3" spans="1:11" ht="21" thickBot="1" x14ac:dyDescent="0.45">
      <c r="A3" s="1" t="s">
        <v>6</v>
      </c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19.5" thickBot="1" x14ac:dyDescent="0.45">
      <c r="A4" s="2" t="s">
        <v>1</v>
      </c>
      <c r="B4" s="3" t="s">
        <v>2</v>
      </c>
      <c r="C4" s="4"/>
      <c r="D4" s="4"/>
      <c r="E4" s="4"/>
      <c r="F4" s="5"/>
      <c r="G4" s="3" t="s">
        <v>3</v>
      </c>
      <c r="H4" s="4"/>
      <c r="I4" s="4"/>
      <c r="J4" s="4"/>
      <c r="K4" s="5"/>
    </row>
    <row r="5" spans="1:11" x14ac:dyDescent="0.4">
      <c r="A5" s="6" t="s">
        <v>4</v>
      </c>
      <c r="B5" s="7">
        <v>1.03E-2</v>
      </c>
      <c r="C5" s="8"/>
      <c r="D5" s="8"/>
      <c r="E5" s="8"/>
      <c r="F5" s="9"/>
      <c r="G5" s="7">
        <v>1.03E-2</v>
      </c>
      <c r="H5" s="8"/>
      <c r="I5" s="8"/>
      <c r="J5" s="8"/>
      <c r="K5" s="9"/>
    </row>
    <row r="6" spans="1:11" x14ac:dyDescent="0.4">
      <c r="A6" s="10">
        <v>1</v>
      </c>
      <c r="B6" s="11">
        <v>3.2000000000000001E-2</v>
      </c>
      <c r="C6" s="12">
        <v>3.1E-2</v>
      </c>
      <c r="D6" s="12">
        <v>3.4299999999999997E-2</v>
      </c>
      <c r="E6" s="12">
        <v>3.2500000000000001E-2</v>
      </c>
      <c r="F6" s="13">
        <v>0.03</v>
      </c>
      <c r="G6" s="11">
        <v>2.18E-2</v>
      </c>
      <c r="H6" s="12">
        <v>2.2200000000000001E-2</v>
      </c>
      <c r="I6" s="12">
        <v>2.3400000000000001E-2</v>
      </c>
      <c r="J6" s="12">
        <v>2.4899999999999999E-2</v>
      </c>
      <c r="K6" s="13">
        <v>2.5700000000000001E-2</v>
      </c>
    </row>
    <row r="7" spans="1:11" x14ac:dyDescent="0.4">
      <c r="A7" s="10">
        <v>2</v>
      </c>
      <c r="B7" s="11">
        <v>0.13009999999999999</v>
      </c>
      <c r="C7" s="12">
        <v>0.12959999999999999</v>
      </c>
      <c r="D7" s="12">
        <v>0.1173</v>
      </c>
      <c r="E7" s="12">
        <v>0.1221</v>
      </c>
      <c r="F7" s="13">
        <v>0.1154</v>
      </c>
      <c r="G7" s="11">
        <v>9.3100000000000002E-2</v>
      </c>
      <c r="H7" s="12">
        <v>9.8400000000000001E-2</v>
      </c>
      <c r="I7" s="12">
        <v>9.1800000000000007E-2</v>
      </c>
      <c r="J7" s="12">
        <v>0.1048</v>
      </c>
      <c r="K7" s="13">
        <v>0.11210000000000001</v>
      </c>
    </row>
    <row r="8" spans="1:11" x14ac:dyDescent="0.4">
      <c r="A8" s="10">
        <v>3</v>
      </c>
      <c r="B8" s="11">
        <v>0.27779999999999999</v>
      </c>
      <c r="C8" s="12">
        <v>0.24840000000000001</v>
      </c>
      <c r="D8" s="12">
        <v>0.27100000000000002</v>
      </c>
      <c r="E8" s="12">
        <v>0.22939999999999999</v>
      </c>
      <c r="F8" s="13">
        <v>0.2737</v>
      </c>
      <c r="G8" s="11">
        <v>0.23169999999999999</v>
      </c>
      <c r="H8" s="12">
        <v>0.22950000000000001</v>
      </c>
      <c r="I8" s="12">
        <v>0.24010000000000001</v>
      </c>
      <c r="J8" s="12">
        <v>0.24759999999999999</v>
      </c>
      <c r="K8" s="13">
        <v>0.25109999999999999</v>
      </c>
    </row>
    <row r="9" spans="1:11" x14ac:dyDescent="0.4">
      <c r="A9" s="10">
        <v>4</v>
      </c>
      <c r="B9" s="11">
        <v>0.52090000000000003</v>
      </c>
      <c r="C9" s="12">
        <v>0.54869999999999997</v>
      </c>
      <c r="D9" s="12">
        <v>0.54290000000000005</v>
      </c>
      <c r="E9" s="12">
        <v>0.55810000000000004</v>
      </c>
      <c r="F9" s="13">
        <v>0.60550000000000004</v>
      </c>
      <c r="G9" s="11">
        <v>0.57489999999999997</v>
      </c>
      <c r="H9" s="12">
        <v>0.55469999999999997</v>
      </c>
      <c r="I9" s="12">
        <v>0.58979999999999999</v>
      </c>
      <c r="J9" s="12">
        <v>0.5635</v>
      </c>
      <c r="K9" s="13">
        <v>0.59150000000000003</v>
      </c>
    </row>
    <row r="10" spans="1:11" x14ac:dyDescent="0.4">
      <c r="A10" s="10">
        <v>5</v>
      </c>
      <c r="B10" s="11">
        <v>1.0386</v>
      </c>
      <c r="C10" s="12">
        <v>0.98409999999999997</v>
      </c>
      <c r="D10" s="12">
        <v>1.1759999999999999</v>
      </c>
      <c r="E10" s="12">
        <v>1.1556999999999999</v>
      </c>
      <c r="F10" s="13">
        <v>1.1208</v>
      </c>
      <c r="G10" s="11">
        <v>1.1408</v>
      </c>
      <c r="H10" s="12">
        <v>1.1428</v>
      </c>
      <c r="I10" s="12">
        <v>1.1094999999999999</v>
      </c>
      <c r="J10" s="12">
        <v>1.1012</v>
      </c>
      <c r="K10" s="13">
        <v>1.0802</v>
      </c>
    </row>
    <row r="11" spans="1:11" x14ac:dyDescent="0.4">
      <c r="A11" s="10">
        <v>6</v>
      </c>
      <c r="B11" s="11">
        <v>2.9249999999999998</v>
      </c>
      <c r="C11" s="12">
        <v>2.7239999999999998</v>
      </c>
      <c r="D11" s="12">
        <v>2.5990000000000002</v>
      </c>
      <c r="E11" s="12">
        <v>2.7250000000000001</v>
      </c>
      <c r="F11" s="13">
        <v>2.3569999999999998</v>
      </c>
      <c r="G11" s="11">
        <f>10*0.2215</f>
        <v>2.2149999999999999</v>
      </c>
      <c r="H11" s="12">
        <f>10*0.2228</f>
        <v>2.2279999999999998</v>
      </c>
      <c r="I11" s="12">
        <f>10*0.2101</f>
        <v>2.101</v>
      </c>
      <c r="J11" s="12">
        <f>10*0.2071</f>
        <v>2.0710000000000002</v>
      </c>
      <c r="K11" s="13">
        <f>10*0.2086</f>
        <v>2.0860000000000003</v>
      </c>
    </row>
    <row r="12" spans="1:11" x14ac:dyDescent="0.4">
      <c r="A12" s="10">
        <v>7</v>
      </c>
      <c r="B12" s="11">
        <v>4.0060000000000002</v>
      </c>
      <c r="C12" s="12">
        <v>3.956</v>
      </c>
      <c r="D12" s="12">
        <v>4.1970000000000001</v>
      </c>
      <c r="E12" s="12">
        <v>4.1029999999999998</v>
      </c>
      <c r="F12" s="13">
        <v>4.2629999999999999</v>
      </c>
      <c r="G12" s="11">
        <f>10*0.3492</f>
        <v>3.492</v>
      </c>
      <c r="H12" s="12">
        <f>10*0.3265</f>
        <v>3.2650000000000001</v>
      </c>
      <c r="I12" s="12">
        <f>10*0.3184</f>
        <v>3.1840000000000002</v>
      </c>
      <c r="J12" s="12">
        <f>10*0.3233</f>
        <v>3.2329999999999997</v>
      </c>
      <c r="K12" s="13">
        <f>10*0.3292</f>
        <v>3.2919999999999998</v>
      </c>
    </row>
    <row r="13" spans="1:11" x14ac:dyDescent="0.4">
      <c r="A13" s="10">
        <v>9</v>
      </c>
      <c r="B13" s="11">
        <v>4.9450000000000003</v>
      </c>
      <c r="C13" s="12">
        <v>5.2200000000000006</v>
      </c>
      <c r="D13" s="12">
        <v>5.0560000000000009</v>
      </c>
      <c r="E13" s="12">
        <v>5.157</v>
      </c>
      <c r="F13" s="13">
        <v>5.218</v>
      </c>
      <c r="G13" s="11">
        <f>10*0.4626</f>
        <v>4.6260000000000003</v>
      </c>
      <c r="H13" s="12">
        <f>10*0.4836</f>
        <v>4.8359999999999994</v>
      </c>
      <c r="I13" s="12">
        <f>10*0.4775</f>
        <v>4.7749999999999995</v>
      </c>
      <c r="J13" s="12">
        <f>10*0.4573</f>
        <v>4.5729999999999995</v>
      </c>
      <c r="K13" s="13">
        <f>10*0.4694</f>
        <v>4.694</v>
      </c>
    </row>
    <row r="14" spans="1:11" x14ac:dyDescent="0.4">
      <c r="A14" s="10">
        <v>11</v>
      </c>
      <c r="B14" s="11">
        <v>5.2969999999999997</v>
      </c>
      <c r="C14" s="12">
        <v>5.0749999999999993</v>
      </c>
      <c r="D14" s="12">
        <v>1.5509999999999999</v>
      </c>
      <c r="E14" s="12">
        <v>4.9509999999999996</v>
      </c>
      <c r="F14" s="13">
        <v>5.0329999999999995</v>
      </c>
      <c r="G14" s="11">
        <f>10*0.4785</f>
        <v>4.7850000000000001</v>
      </c>
      <c r="H14" s="12">
        <f>10*0.476</f>
        <v>4.76</v>
      </c>
      <c r="I14" s="12">
        <f>10*0.4741</f>
        <v>4.7410000000000005</v>
      </c>
      <c r="J14" s="12">
        <f>10*0.4629</f>
        <v>4.6289999999999996</v>
      </c>
      <c r="K14" s="13">
        <f>10*0.4689</f>
        <v>4.6890000000000001</v>
      </c>
    </row>
    <row r="15" spans="1:11" x14ac:dyDescent="0.4">
      <c r="A15" s="10">
        <v>13</v>
      </c>
      <c r="B15" s="11">
        <v>5.37</v>
      </c>
      <c r="C15" s="12">
        <v>5.0070000000000006</v>
      </c>
      <c r="D15" s="12">
        <v>5.1100000000000003</v>
      </c>
      <c r="E15" s="12">
        <v>4.8499999999999996</v>
      </c>
      <c r="F15" s="13">
        <v>5.2969999999999997</v>
      </c>
      <c r="G15" s="11">
        <f>10*0.4907</f>
        <v>4.907</v>
      </c>
      <c r="H15" s="12">
        <f>10*0.4813</f>
        <v>4.8129999999999997</v>
      </c>
      <c r="I15" s="12">
        <f>10*0.4672</f>
        <v>4.6719999999999997</v>
      </c>
      <c r="J15" s="12">
        <f>10*0.4986</f>
        <v>4.9859999999999998</v>
      </c>
      <c r="K15" s="13">
        <f>10*0.4689</f>
        <v>4.6890000000000001</v>
      </c>
    </row>
    <row r="16" spans="1:11" ht="19.5" thickBot="1" x14ac:dyDescent="0.45">
      <c r="A16" s="14">
        <v>15</v>
      </c>
      <c r="B16" s="15">
        <v>4.9909999999999997</v>
      </c>
      <c r="C16" s="16">
        <v>5.3330000000000002</v>
      </c>
      <c r="D16" s="16">
        <v>5.2939999999999996</v>
      </c>
      <c r="E16" s="16">
        <v>5.0999999999999996</v>
      </c>
      <c r="F16" s="17">
        <v>5.0680000000000005</v>
      </c>
      <c r="G16" s="15">
        <f>10*0.468</f>
        <v>4.6800000000000006</v>
      </c>
      <c r="H16" s="16">
        <f>10*0.4572</f>
        <v>4.5720000000000001</v>
      </c>
      <c r="I16" s="16">
        <f>10*0.4624</f>
        <v>4.6239999999999997</v>
      </c>
      <c r="J16" s="16">
        <f>10*0.461</f>
        <v>4.6100000000000003</v>
      </c>
      <c r="K16" s="17">
        <f>10*0.4683</f>
        <v>4.6829999999999998</v>
      </c>
    </row>
    <row r="17" spans="1:11" x14ac:dyDescent="0.4">
      <c r="A17" s="18" t="s">
        <v>5</v>
      </c>
      <c r="B17" s="18"/>
      <c r="C17" s="18"/>
      <c r="D17" s="18"/>
      <c r="E17" s="18"/>
      <c r="F17" s="18"/>
      <c r="G17" s="18"/>
      <c r="H17" s="18"/>
      <c r="I17" s="18"/>
      <c r="J17" s="18"/>
      <c r="K17" s="18"/>
    </row>
    <row r="19" spans="1:11" x14ac:dyDescent="0.4">
      <c r="A19" t="s">
        <v>10</v>
      </c>
    </row>
    <row r="20" spans="1:11" ht="18.75" customHeight="1" thickBot="1" x14ac:dyDescent="0.45">
      <c r="A20" s="19" t="s">
        <v>7</v>
      </c>
      <c r="B20" s="19"/>
      <c r="C20" s="19"/>
      <c r="D20" s="19"/>
      <c r="E20" s="19"/>
      <c r="F20" s="19"/>
      <c r="G20" s="19"/>
    </row>
    <row r="21" spans="1:11" ht="42" customHeight="1" x14ac:dyDescent="0.4">
      <c r="A21" s="20"/>
      <c r="B21" s="21" t="s">
        <v>3</v>
      </c>
      <c r="C21" s="22"/>
      <c r="D21" s="23"/>
      <c r="E21" s="21" t="s">
        <v>2</v>
      </c>
      <c r="F21" s="22"/>
      <c r="G21" s="23"/>
    </row>
    <row r="22" spans="1:11" ht="42" customHeight="1" x14ac:dyDescent="0.4">
      <c r="A22" s="24" t="s">
        <v>8</v>
      </c>
      <c r="B22" s="11">
        <v>4.2244000000000002</v>
      </c>
      <c r="C22" s="12">
        <v>4.0191333333333334</v>
      </c>
      <c r="D22" s="13">
        <v>3.9853999999999998</v>
      </c>
      <c r="E22" s="11">
        <v>4.1222000000000003</v>
      </c>
      <c r="F22" s="12">
        <v>3.9842666666666666</v>
      </c>
      <c r="G22" s="13">
        <v>4.0781333333333336</v>
      </c>
    </row>
    <row r="23" spans="1:11" ht="42" customHeight="1" thickBot="1" x14ac:dyDescent="0.45">
      <c r="A23" s="30" t="s">
        <v>20</v>
      </c>
      <c r="B23" s="25">
        <v>374.433333333333</v>
      </c>
      <c r="C23" s="26">
        <v>339.50000000000006</v>
      </c>
      <c r="D23" s="27">
        <v>397</v>
      </c>
      <c r="E23" s="25">
        <v>358.8</v>
      </c>
      <c r="F23" s="26">
        <v>359.93333333333339</v>
      </c>
      <c r="G23" s="27">
        <v>366.26666666666665</v>
      </c>
    </row>
    <row r="24" spans="1:11" ht="18.75" customHeight="1" x14ac:dyDescent="0.4">
      <c r="A24" s="19" t="s">
        <v>9</v>
      </c>
      <c r="B24" s="19"/>
      <c r="C24" s="19"/>
      <c r="D24" s="19"/>
      <c r="E24" s="19"/>
      <c r="F24" s="19"/>
      <c r="G24" s="19"/>
    </row>
    <row r="26" spans="1:11" x14ac:dyDescent="0.4">
      <c r="A26" t="s">
        <v>16</v>
      </c>
    </row>
    <row r="27" spans="1:11" ht="19.5" thickBot="1" x14ac:dyDescent="0.45">
      <c r="A27" s="36" t="s">
        <v>11</v>
      </c>
      <c r="B27" s="36"/>
      <c r="C27" s="36"/>
      <c r="D27" s="36"/>
      <c r="E27" s="36"/>
    </row>
    <row r="28" spans="1:11" x14ac:dyDescent="0.4">
      <c r="A28" s="33"/>
      <c r="B28" s="34" t="s">
        <v>12</v>
      </c>
      <c r="C28" s="34" t="s">
        <v>13</v>
      </c>
      <c r="D28" s="34" t="s">
        <v>14</v>
      </c>
      <c r="E28" s="35" t="s">
        <v>15</v>
      </c>
    </row>
    <row r="29" spans="1:11" x14ac:dyDescent="0.4">
      <c r="A29" s="31" t="s">
        <v>8</v>
      </c>
      <c r="B29" s="12">
        <v>4.3209999999999997</v>
      </c>
      <c r="C29" s="12">
        <v>4.4059999999999997</v>
      </c>
      <c r="D29" s="12">
        <v>4.9130000000000003</v>
      </c>
      <c r="E29" s="13">
        <v>6.2949999999999999</v>
      </c>
    </row>
    <row r="30" spans="1:11" x14ac:dyDescent="0.4">
      <c r="A30" s="31"/>
      <c r="B30" s="12">
        <v>4.2590000000000003</v>
      </c>
      <c r="C30" s="12">
        <v>4.3220000000000001</v>
      </c>
      <c r="D30" s="12">
        <v>4.7990000000000004</v>
      </c>
      <c r="E30" s="13">
        <v>5.16</v>
      </c>
    </row>
    <row r="31" spans="1:11" x14ac:dyDescent="0.4">
      <c r="A31" s="31"/>
      <c r="B31" s="12">
        <v>4.1269999999999998</v>
      </c>
      <c r="C31" s="12">
        <v>4.5330000000000004</v>
      </c>
      <c r="D31" s="12">
        <v>5.4329999999999998</v>
      </c>
      <c r="E31" s="13">
        <v>4.976</v>
      </c>
    </row>
    <row r="32" spans="1:11" x14ac:dyDescent="0.4">
      <c r="A32" s="31"/>
      <c r="B32" s="12">
        <v>4.5010000000000003</v>
      </c>
      <c r="C32" s="12">
        <v>4.2290000000000001</v>
      </c>
      <c r="D32" s="12">
        <v>5.0999999999999996</v>
      </c>
      <c r="E32" s="13">
        <v>4.7450000000000001</v>
      </c>
    </row>
    <row r="33" spans="1:6" ht="19.5" thickBot="1" x14ac:dyDescent="0.45">
      <c r="A33" s="32"/>
      <c r="B33" s="16">
        <v>4.1399999999999997</v>
      </c>
      <c r="C33" s="16">
        <v>4.97</v>
      </c>
      <c r="D33" s="16">
        <v>5.0919999999999996</v>
      </c>
      <c r="E33" s="17">
        <v>4.9130000000000003</v>
      </c>
    </row>
    <row r="35" spans="1:6" x14ac:dyDescent="0.4">
      <c r="A35" t="s">
        <v>17</v>
      </c>
    </row>
    <row r="36" spans="1:6" ht="19.5" thickBot="1" x14ac:dyDescent="0.45">
      <c r="A36" s="19" t="s">
        <v>18</v>
      </c>
      <c r="B36" s="19"/>
      <c r="C36" s="19"/>
      <c r="D36" s="19"/>
      <c r="E36" s="28"/>
      <c r="F36" s="28"/>
    </row>
    <row r="37" spans="1:6" ht="20.25" x14ac:dyDescent="0.4">
      <c r="A37" s="29"/>
      <c r="B37" s="38" t="s">
        <v>8</v>
      </c>
      <c r="C37" s="38"/>
      <c r="D37" s="39"/>
      <c r="E37" s="28"/>
      <c r="F37" s="28"/>
    </row>
    <row r="38" spans="1:6" x14ac:dyDescent="0.4">
      <c r="A38" s="40" t="s">
        <v>19</v>
      </c>
      <c r="B38" s="37">
        <v>0.20799999999999999</v>
      </c>
      <c r="C38" s="37">
        <v>0.19900000000000001</v>
      </c>
      <c r="D38" s="41">
        <v>0.193</v>
      </c>
    </row>
    <row r="39" spans="1:6" ht="19.5" thickBot="1" x14ac:dyDescent="0.45">
      <c r="A39" s="42" t="s">
        <v>3</v>
      </c>
      <c r="B39" s="43">
        <v>0.183</v>
      </c>
      <c r="C39" s="43">
        <v>0.182</v>
      </c>
      <c r="D39" s="44">
        <v>0.193</v>
      </c>
    </row>
    <row r="41" spans="1:6" x14ac:dyDescent="0.4">
      <c r="A41" t="s">
        <v>23</v>
      </c>
    </row>
    <row r="42" spans="1:6" x14ac:dyDescent="0.4">
      <c r="A42" s="45" t="s">
        <v>25</v>
      </c>
      <c r="B42" s="45"/>
      <c r="C42" s="45"/>
      <c r="D42" s="45"/>
    </row>
    <row r="43" spans="1:6" x14ac:dyDescent="0.4">
      <c r="A43" s="37"/>
      <c r="B43" s="37" t="s">
        <v>21</v>
      </c>
      <c r="C43" s="37" t="s">
        <v>2</v>
      </c>
      <c r="D43" s="37" t="s">
        <v>3</v>
      </c>
    </row>
    <row r="44" spans="1:6" x14ac:dyDescent="0.4">
      <c r="A44" s="49" t="s">
        <v>24</v>
      </c>
      <c r="B44" s="37">
        <v>64350</v>
      </c>
      <c r="C44" s="37">
        <v>32710</v>
      </c>
      <c r="D44" s="37">
        <v>33920</v>
      </c>
    </row>
    <row r="45" spans="1:6" x14ac:dyDescent="0.4">
      <c r="A45" s="46"/>
      <c r="B45" s="37">
        <v>45380</v>
      </c>
      <c r="C45" s="37">
        <v>23600</v>
      </c>
      <c r="D45" s="37">
        <v>65660</v>
      </c>
    </row>
    <row r="46" spans="1:6" x14ac:dyDescent="0.4">
      <c r="A46" s="46"/>
      <c r="B46" s="37">
        <v>37740</v>
      </c>
      <c r="C46" s="37">
        <v>27780</v>
      </c>
      <c r="D46" s="37">
        <v>66810</v>
      </c>
    </row>
    <row r="47" spans="1:6" x14ac:dyDescent="0.4">
      <c r="A47" s="46"/>
      <c r="B47" s="37">
        <v>48950</v>
      </c>
      <c r="C47" s="37">
        <v>27200</v>
      </c>
      <c r="D47" s="37">
        <v>69250</v>
      </c>
    </row>
    <row r="48" spans="1:6" x14ac:dyDescent="0.4">
      <c r="A48" s="46"/>
      <c r="B48" s="37">
        <v>87830</v>
      </c>
      <c r="C48" s="37">
        <v>26380</v>
      </c>
      <c r="D48" s="37">
        <v>50140</v>
      </c>
    </row>
    <row r="49" spans="1:4" x14ac:dyDescent="0.4">
      <c r="A49" s="47" t="s">
        <v>22</v>
      </c>
      <c r="B49" s="47"/>
      <c r="C49" s="47"/>
      <c r="D49" s="47"/>
    </row>
    <row r="50" spans="1:4" x14ac:dyDescent="0.4">
      <c r="A50" s="48"/>
      <c r="B50" s="48"/>
      <c r="C50" s="48"/>
      <c r="D50" s="48"/>
    </row>
  </sheetData>
  <mergeCells count="15">
    <mergeCell ref="A44:A48"/>
    <mergeCell ref="A49:D50"/>
    <mergeCell ref="A24:G24"/>
    <mergeCell ref="A27:E27"/>
    <mergeCell ref="A29:A33"/>
    <mergeCell ref="A36:D36"/>
    <mergeCell ref="B37:D37"/>
    <mergeCell ref="A42:D42"/>
    <mergeCell ref="A3:K3"/>
    <mergeCell ref="B4:F4"/>
    <mergeCell ref="G4:K4"/>
    <mergeCell ref="A17:K17"/>
    <mergeCell ref="A20:G20"/>
    <mergeCell ref="B21:D21"/>
    <mergeCell ref="E21:G21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Motomu Akita</dc:creator>
  <cp:lastModifiedBy>Motomu Akita</cp:lastModifiedBy>
  <dcterms:created xsi:type="dcterms:W3CDTF">2024-07-20T05:32:59Z</dcterms:created>
  <dcterms:modified xsi:type="dcterms:W3CDTF">2024-07-20T05:53:39Z</dcterms:modified>
</cp:coreProperties>
</file>