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土壤元素1" sheetId="7" r:id="rId1"/>
    <sheet name="土壤元素2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<sst xmlns="http://schemas.openxmlformats.org/spreadsheetml/2006/main" count="292" uniqueCount="131">
  <si>
    <r>
      <rPr>
        <b/>
        <sz val="22"/>
        <color theme="1"/>
        <rFont val="宋体"/>
        <charset val="134"/>
      </rPr>
      <t>土壤元素</t>
    </r>
    <r>
      <rPr>
        <b/>
        <sz val="22"/>
        <color theme="1"/>
        <rFont val="Times New Roman"/>
        <charset val="134"/>
      </rPr>
      <t>1</t>
    </r>
  </si>
  <si>
    <t>样品名称</t>
  </si>
  <si>
    <t>样品编号</t>
  </si>
  <si>
    <r>
      <rPr>
        <b/>
        <sz val="11"/>
        <color theme="1"/>
        <rFont val="宋体"/>
        <charset val="134"/>
      </rPr>
      <t>样品称重</t>
    </r>
    <r>
      <rPr>
        <b/>
        <sz val="11"/>
        <color theme="1"/>
        <rFont val="Times New Roman"/>
        <charset val="134"/>
      </rPr>
      <t>g</t>
    </r>
  </si>
  <si>
    <r>
      <rPr>
        <b/>
        <sz val="11"/>
        <color theme="1"/>
        <rFont val="宋体"/>
        <charset val="134"/>
      </rPr>
      <t>定容</t>
    </r>
    <r>
      <rPr>
        <b/>
        <sz val="11"/>
        <color theme="1"/>
        <rFont val="Times New Roman"/>
        <charset val="134"/>
      </rPr>
      <t>mL</t>
    </r>
  </si>
  <si>
    <t>溶液测定浓度</t>
  </si>
  <si>
    <t>样品中含量</t>
  </si>
  <si>
    <t>K</t>
  </si>
  <si>
    <t>Ti</t>
  </si>
  <si>
    <t>Na</t>
  </si>
  <si>
    <t>Al</t>
  </si>
  <si>
    <t>Ca</t>
  </si>
  <si>
    <t>Mg</t>
  </si>
  <si>
    <t>Fe</t>
  </si>
  <si>
    <t>Cu</t>
  </si>
  <si>
    <t>Zn</t>
  </si>
  <si>
    <t>Mn</t>
  </si>
  <si>
    <t>mg/L</t>
  </si>
  <si>
    <t>μg/L</t>
  </si>
  <si>
    <t>g/kg</t>
  </si>
  <si>
    <t>mg/kg</t>
  </si>
  <si>
    <t>TF-1</t>
  </si>
  <si>
    <t>TF1</t>
  </si>
  <si>
    <t>TF-2</t>
  </si>
  <si>
    <t>TF2</t>
  </si>
  <si>
    <t>TF-3</t>
  </si>
  <si>
    <t>TF3</t>
  </si>
  <si>
    <t>TF-4</t>
  </si>
  <si>
    <t>TF4</t>
  </si>
  <si>
    <t>TF-5</t>
  </si>
  <si>
    <t>TF5</t>
  </si>
  <si>
    <t>TF-6</t>
  </si>
  <si>
    <t>TF6</t>
  </si>
  <si>
    <t>TG-1</t>
  </si>
  <si>
    <t>TG1</t>
  </si>
  <si>
    <t>TG-2</t>
  </si>
  <si>
    <t>TG2</t>
  </si>
  <si>
    <t>TG-3</t>
  </si>
  <si>
    <t>TG3</t>
  </si>
  <si>
    <t>TG-4</t>
  </si>
  <si>
    <t>TG4</t>
  </si>
  <si>
    <t>TG-5</t>
  </si>
  <si>
    <t>TG5</t>
  </si>
  <si>
    <t>TG-6</t>
  </si>
  <si>
    <t>TG6</t>
  </si>
  <si>
    <t>YF-1</t>
  </si>
  <si>
    <t>YF1</t>
  </si>
  <si>
    <t>YF-2</t>
  </si>
  <si>
    <t>YF2</t>
  </si>
  <si>
    <t>YF-3</t>
  </si>
  <si>
    <t>YF3</t>
  </si>
  <si>
    <t>YF-4</t>
  </si>
  <si>
    <t>YF4</t>
  </si>
  <si>
    <t>YF-5</t>
  </si>
  <si>
    <t>YF5</t>
  </si>
  <si>
    <t>YF-6</t>
  </si>
  <si>
    <t>YF6</t>
  </si>
  <si>
    <t>YG-1</t>
  </si>
  <si>
    <t>YG1</t>
  </si>
  <si>
    <t>YG-2</t>
  </si>
  <si>
    <t>YG2</t>
  </si>
  <si>
    <t>YG-3</t>
  </si>
  <si>
    <t>YG3</t>
  </si>
  <si>
    <t>YG-4</t>
  </si>
  <si>
    <t>YG4</t>
  </si>
  <si>
    <t>YG-5</t>
  </si>
  <si>
    <t>YG5</t>
  </si>
  <si>
    <t>YG-6</t>
  </si>
  <si>
    <t>YG6</t>
  </si>
  <si>
    <t>G1-1</t>
  </si>
  <si>
    <t>PG1</t>
  </si>
  <si>
    <t>G1-2</t>
  </si>
  <si>
    <t>PG2</t>
  </si>
  <si>
    <t>G1-3</t>
  </si>
  <si>
    <t>PG3</t>
  </si>
  <si>
    <t>G1-4</t>
  </si>
  <si>
    <t>PG4</t>
  </si>
  <si>
    <t>G1-5</t>
  </si>
  <si>
    <t>PG5</t>
  </si>
  <si>
    <t>G1-6</t>
  </si>
  <si>
    <t>PG6</t>
  </si>
  <si>
    <t>F</t>
  </si>
  <si>
    <t>PF1</t>
  </si>
  <si>
    <t>PF2</t>
  </si>
  <si>
    <t>PF3</t>
  </si>
  <si>
    <t>PF4</t>
  </si>
  <si>
    <t>PF5</t>
  </si>
  <si>
    <t>PF6</t>
  </si>
  <si>
    <t>平行样</t>
  </si>
  <si>
    <t>7-1</t>
  </si>
  <si>
    <t>22-1</t>
  </si>
  <si>
    <t>质控样</t>
  </si>
  <si>
    <t>GBW07407</t>
  </si>
  <si>
    <t>空白</t>
  </si>
  <si>
    <t>标准物质认定值及不确定度</t>
  </si>
  <si>
    <t>1.66±0.16</t>
  </si>
  <si>
    <t>20.2±0.5</t>
  </si>
  <si>
    <t>0.59±0.15</t>
  </si>
  <si>
    <t>154.90±1.8</t>
  </si>
  <si>
    <t>1.14±0.14</t>
  </si>
  <si>
    <t>1.56±0.18</t>
  </si>
  <si>
    <t>131.32±2.3</t>
  </si>
  <si>
    <t>97±6</t>
  </si>
  <si>
    <t>142±11</t>
  </si>
  <si>
    <t>1780±113</t>
  </si>
  <si>
    <t>平均值</t>
  </si>
  <si>
    <r>
      <rPr>
        <b/>
        <sz val="22"/>
        <color theme="1"/>
        <rFont val="宋体"/>
        <charset val="134"/>
      </rPr>
      <t>土壤元素</t>
    </r>
    <r>
      <rPr>
        <b/>
        <sz val="22"/>
        <color theme="1"/>
        <rFont val="Times New Roman"/>
        <charset val="134"/>
      </rPr>
      <t>2</t>
    </r>
  </si>
  <si>
    <t>V</t>
  </si>
  <si>
    <t>Co</t>
  </si>
  <si>
    <t>Ni</t>
  </si>
  <si>
    <t>Mo</t>
  </si>
  <si>
    <t>Ba</t>
  </si>
  <si>
    <t>Sb</t>
  </si>
  <si>
    <t>Cr</t>
  </si>
  <si>
    <t>Se</t>
  </si>
  <si>
    <t>Sr</t>
  </si>
  <si>
    <t>Cd</t>
  </si>
  <si>
    <r>
      <rPr>
        <sz val="11"/>
        <color theme="1"/>
        <rFont val="宋体"/>
        <charset val="134"/>
      </rPr>
      <t>平行样</t>
    </r>
  </si>
  <si>
    <r>
      <rPr>
        <sz val="11"/>
        <color theme="1"/>
        <rFont val="宋体"/>
        <charset val="134"/>
      </rPr>
      <t>质控样</t>
    </r>
  </si>
  <si>
    <r>
      <rPr>
        <sz val="11"/>
        <color theme="1"/>
        <rFont val="宋体"/>
        <charset val="134"/>
      </rPr>
      <t>空白</t>
    </r>
  </si>
  <si>
    <r>
      <rPr>
        <sz val="11"/>
        <color theme="1"/>
        <rFont val="宋体"/>
        <charset val="134"/>
      </rPr>
      <t>标准物质认定值及不确定度</t>
    </r>
  </si>
  <si>
    <t>245±21</t>
  </si>
  <si>
    <t>276±15</t>
  </si>
  <si>
    <t>2.9±0.3</t>
  </si>
  <si>
    <t>180±27</t>
  </si>
  <si>
    <t>0.42±0.09</t>
  </si>
  <si>
    <t>410±23</t>
  </si>
  <si>
    <t>0.32±0.05</t>
  </si>
  <si>
    <t>26±4</t>
  </si>
  <si>
    <t>0.08±0.02</t>
  </si>
  <si>
    <r>
      <rPr>
        <sz val="11"/>
        <color theme="1"/>
        <rFont val="宋体"/>
        <charset val="134"/>
      </rPr>
      <t>平均值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</si>
</sst>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0_ "/>
    <numFmt numFmtId="178" formatCode="0_ "/>
    <numFmt numFmtId="179" formatCode="0.0000_ "/>
    <numFmt numFmtId="180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b/>
      <sz val="22"/>
      <color theme="1"/>
      <name val="宋体"/>
      <charset val="134"/>
    </font>
    <font>
      <b/>
      <sz val="22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27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9" fontId="2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179" fontId="2" fillId="0" borderId="4" xfId="0" applyNumberFormat="1" applyFont="1" applyFill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9" fontId="2" fillId="0" borderId="5" xfId="0" applyNumberFormat="1" applyFont="1" applyFill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177" fontId="0" fillId="0" borderId="0" xfId="0" applyNumberFormat="1" applyFont="1">
      <alignment vertical="center"/>
    </xf>
    <xf numFmtId="178" fontId="7" fillId="0" borderId="0" xfId="0" applyNumberFormat="1" applyFont="1" applyFill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178" fontId="7" fillId="0" borderId="4" xfId="0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horizontal="center" vertical="center"/>
    </xf>
    <xf numFmtId="180" fontId="2" fillId="0" borderId="2" xfId="0" applyNumberFormat="1" applyFont="1" applyBorder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77" fontId="7" fillId="0" borderId="6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3"/>
  <sheetViews>
    <sheetView tabSelected="1" workbookViewId="0">
      <selection activeCell="Y4" sqref="Y4"/>
    </sheetView>
  </sheetViews>
  <sheetFormatPr defaultColWidth="9" defaultRowHeight="13.5"/>
  <cols>
    <col min="1" max="1" width="9" style="50"/>
    <col min="2" max="2" width="10.375" style="50" customWidth="1"/>
    <col min="3" max="3" width="9" style="50"/>
    <col min="4" max="4" width="12.75" style="50" customWidth="1"/>
    <col min="5" max="5" width="9" style="50"/>
    <col min="6" max="6" width="9" style="51"/>
    <col min="7" max="7" width="9.375" style="51"/>
    <col min="8" max="13" width="9" style="51"/>
    <col min="14" max="16" width="9.375" style="51"/>
    <col min="17" max="18" width="9" style="51"/>
    <col min="19" max="22" width="9.375" style="51"/>
    <col min="23" max="25" width="9" style="51"/>
    <col min="26" max="26" width="12.625" style="50"/>
    <col min="29" max="29" width="9.375"/>
  </cols>
  <sheetData>
    <row r="1" ht="36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8" customHeight="1" spans="1:25">
      <c r="A2" s="6" t="s">
        <v>1</v>
      </c>
      <c r="B2" s="7"/>
      <c r="C2" s="6" t="s">
        <v>2</v>
      </c>
      <c r="D2" s="8" t="s">
        <v>3</v>
      </c>
      <c r="E2" s="6" t="s">
        <v>4</v>
      </c>
      <c r="F2" s="9" t="s">
        <v>5</v>
      </c>
      <c r="G2" s="10"/>
      <c r="H2" s="10"/>
      <c r="I2" s="10"/>
      <c r="J2" s="10"/>
      <c r="K2" s="10"/>
      <c r="L2" s="10"/>
      <c r="M2" s="10"/>
      <c r="N2" s="10"/>
      <c r="O2" s="10"/>
      <c r="P2" s="41" t="s">
        <v>6</v>
      </c>
      <c r="Q2" s="12"/>
      <c r="R2" s="12"/>
      <c r="S2" s="12"/>
      <c r="T2" s="12"/>
      <c r="U2" s="12"/>
      <c r="V2" s="12"/>
      <c r="W2" s="12"/>
      <c r="X2" s="12"/>
      <c r="Y2" s="12"/>
    </row>
    <row r="3" ht="21" customHeight="1" spans="1:25">
      <c r="A3" s="7"/>
      <c r="B3" s="7"/>
      <c r="C3" s="7"/>
      <c r="D3" s="11"/>
      <c r="E3" s="7"/>
      <c r="F3" s="12" t="s">
        <v>7</v>
      </c>
      <c r="G3" s="12" t="s">
        <v>8</v>
      </c>
      <c r="H3" s="13" t="s">
        <v>9</v>
      </c>
      <c r="I3" s="13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7</v>
      </c>
      <c r="Q3" s="12" t="s">
        <v>8</v>
      </c>
      <c r="R3" s="13" t="s">
        <v>9</v>
      </c>
      <c r="S3" s="13" t="s">
        <v>10</v>
      </c>
      <c r="T3" s="12" t="s">
        <v>11</v>
      </c>
      <c r="U3" s="12" t="s">
        <v>12</v>
      </c>
      <c r="V3" s="12" t="s">
        <v>13</v>
      </c>
      <c r="W3" s="12" t="s">
        <v>14</v>
      </c>
      <c r="X3" s="12" t="s">
        <v>15</v>
      </c>
      <c r="Y3" s="12" t="s">
        <v>16</v>
      </c>
    </row>
    <row r="4" ht="18" customHeight="1" spans="1:25">
      <c r="A4" s="7"/>
      <c r="B4" s="7"/>
      <c r="C4" s="7"/>
      <c r="D4" s="11"/>
      <c r="E4" s="7"/>
      <c r="F4" s="12" t="s">
        <v>17</v>
      </c>
      <c r="G4" s="12" t="s">
        <v>17</v>
      </c>
      <c r="H4" s="12" t="s">
        <v>17</v>
      </c>
      <c r="I4" s="12" t="s">
        <v>17</v>
      </c>
      <c r="J4" s="12" t="s">
        <v>17</v>
      </c>
      <c r="K4" s="12" t="s">
        <v>17</v>
      </c>
      <c r="L4" s="12" t="s">
        <v>17</v>
      </c>
      <c r="M4" s="12" t="s">
        <v>18</v>
      </c>
      <c r="N4" s="12" t="s">
        <v>18</v>
      </c>
      <c r="O4" s="12" t="s">
        <v>18</v>
      </c>
      <c r="P4" s="12" t="s">
        <v>19</v>
      </c>
      <c r="Q4" s="12" t="s">
        <v>19</v>
      </c>
      <c r="R4" s="12" t="s">
        <v>19</v>
      </c>
      <c r="S4" s="12" t="s">
        <v>19</v>
      </c>
      <c r="T4" s="12" t="s">
        <v>19</v>
      </c>
      <c r="U4" s="12" t="s">
        <v>19</v>
      </c>
      <c r="V4" s="12" t="s">
        <v>19</v>
      </c>
      <c r="W4" s="12" t="s">
        <v>20</v>
      </c>
      <c r="X4" s="12" t="s">
        <v>20</v>
      </c>
      <c r="Y4" s="12" t="s">
        <v>20</v>
      </c>
    </row>
    <row r="5" ht="16.5" spans="1:25">
      <c r="A5" s="7" t="s">
        <v>21</v>
      </c>
      <c r="B5" s="14" t="s">
        <v>22</v>
      </c>
      <c r="C5" s="7">
        <v>1</v>
      </c>
      <c r="D5" s="15">
        <v>0.104</v>
      </c>
      <c r="E5" s="16">
        <v>25</v>
      </c>
      <c r="F5" s="42">
        <v>46.6024</v>
      </c>
      <c r="G5" s="42">
        <v>4.62907140314551</v>
      </c>
      <c r="H5" s="42">
        <v>5.49752091759998</v>
      </c>
      <c r="I5" s="42">
        <v>182.4707</v>
      </c>
      <c r="J5" s="42">
        <v>30.4942</v>
      </c>
      <c r="K5" s="42">
        <v>25.7029</v>
      </c>
      <c r="L5" s="42">
        <v>86.9241</v>
      </c>
      <c r="M5" s="42">
        <v>119.573936877077</v>
      </c>
      <c r="N5" s="42">
        <v>409.811805335652</v>
      </c>
      <c r="O5" s="42">
        <v>2182.3590927329</v>
      </c>
      <c r="P5" s="42">
        <f>(F5-$F$53)*E5/D5*0.001</f>
        <v>10.9294391025641</v>
      </c>
      <c r="Q5" s="42">
        <f>(G5-$G$53)*E5/D5*0.001</f>
        <v>1.09888398884156</v>
      </c>
      <c r="R5" s="17">
        <f>(H5-$H$53)*E5/D5*0.001</f>
        <v>1.05308919673432</v>
      </c>
      <c r="S5" s="17">
        <f>(I5-$I$53)*E5/D5*0.001</f>
        <v>43.2520913461538</v>
      </c>
      <c r="T5" s="17">
        <f>(J5-$J$53)*E5/D5*0.001</f>
        <v>7.02663461538462</v>
      </c>
      <c r="U5" s="17">
        <f>(K5-$K$53)*E5/D5*0.001</f>
        <v>5.9872516025641</v>
      </c>
      <c r="V5" s="17">
        <f>(L5-$L$53)*E5/D5*0.001</f>
        <v>20.8376682692308</v>
      </c>
      <c r="W5" s="17">
        <f>(M5-$M$53)*E5/D5*0.001</f>
        <v>27.3445172259362</v>
      </c>
      <c r="X5" s="17">
        <f>(N5-$N$53)*E5/D5*0.001</f>
        <v>93.2071928890208</v>
      </c>
      <c r="Y5" s="17">
        <f>(O5-$O$53)*E5/D5*0.001</f>
        <v>522.510613029996</v>
      </c>
    </row>
    <row r="6" ht="16.5" spans="1:25">
      <c r="A6" s="14" t="s">
        <v>23</v>
      </c>
      <c r="B6" s="14" t="s">
        <v>24</v>
      </c>
      <c r="C6" s="7">
        <v>2</v>
      </c>
      <c r="D6" s="15">
        <v>0.1045</v>
      </c>
      <c r="E6" s="16">
        <v>25</v>
      </c>
      <c r="F6" s="42">
        <v>48.0417</v>
      </c>
      <c r="G6" s="42">
        <v>4.66797351089957</v>
      </c>
      <c r="H6" s="42">
        <v>6.00557376893801</v>
      </c>
      <c r="I6" s="42">
        <v>192.1585</v>
      </c>
      <c r="J6" s="42">
        <v>31.6985</v>
      </c>
      <c r="K6" s="42">
        <v>27.5409</v>
      </c>
      <c r="L6" s="42">
        <v>92.0613</v>
      </c>
      <c r="M6" s="42">
        <v>119.733847576356</v>
      </c>
      <c r="N6" s="42">
        <v>396.041667811221</v>
      </c>
      <c r="O6" s="42">
        <v>2371.38810981873</v>
      </c>
      <c r="P6" s="42">
        <f t="shared" ref="P6:P47" si="0">(F6-$F$53)*E6/D6*0.001</f>
        <v>11.2214752791069</v>
      </c>
      <c r="Q6" s="42">
        <f t="shared" ref="Q6:Q47" si="1">(G6-$G$53)*E6/D6*0.001</f>
        <v>1.10293289505621</v>
      </c>
      <c r="R6" s="17">
        <f t="shared" ref="R6:R47" si="2">(H6-$H$53)*E6/D6*0.001</f>
        <v>1.16959423678297</v>
      </c>
      <c r="S6" s="17">
        <f t="shared" ref="S6:S47" si="3">(I6-$I$53)*E6/D6*0.001</f>
        <v>45.3627990430622</v>
      </c>
      <c r="T6" s="17">
        <f t="shared" ref="T6:T47" si="4">(J6-$J$53)*E6/D6*0.001</f>
        <v>7.28112440191388</v>
      </c>
      <c r="U6" s="17">
        <f t="shared" ref="U6:U47" si="5">(K6-$K$53)*E6/D6*0.001</f>
        <v>6.39831738437002</v>
      </c>
      <c r="V6" s="17">
        <f t="shared" ref="V6:V47" si="6">(L6-$L$53)*E6/D6*0.001</f>
        <v>21.966961722488</v>
      </c>
      <c r="W6" s="17">
        <f t="shared" ref="W6:W47" si="7">(M6-$M$53)*E6/D6*0.001</f>
        <v>27.2519383634387</v>
      </c>
      <c r="X6" s="17">
        <f t="shared" ref="X6:X47" si="8">(N6-$N$53)*E6/D6*0.001</f>
        <v>89.4669341851425</v>
      </c>
      <c r="Y6" s="17">
        <f t="shared" ref="Y6:Y47" si="9">(O6-$O$53)*E6/D6*0.001</f>
        <v>565.232815141295</v>
      </c>
    </row>
    <row r="7" ht="16.5" spans="1:25">
      <c r="A7" s="7" t="s">
        <v>25</v>
      </c>
      <c r="B7" s="14" t="s">
        <v>26</v>
      </c>
      <c r="C7" s="7">
        <v>3</v>
      </c>
      <c r="D7" s="15">
        <v>0.1023</v>
      </c>
      <c r="E7" s="16">
        <v>25</v>
      </c>
      <c r="F7" s="42">
        <v>46.0663</v>
      </c>
      <c r="G7" s="42">
        <v>4.63282654942655</v>
      </c>
      <c r="H7" s="42">
        <v>5.8692730058136</v>
      </c>
      <c r="I7" s="42">
        <v>186.5784</v>
      </c>
      <c r="J7" s="42">
        <v>29.8544</v>
      </c>
      <c r="K7" s="42">
        <v>26.2745</v>
      </c>
      <c r="L7" s="42">
        <v>86.0374</v>
      </c>
      <c r="M7" s="42">
        <v>118.030798933759</v>
      </c>
      <c r="N7" s="42">
        <v>423.77021594738</v>
      </c>
      <c r="O7" s="42">
        <v>2167.44409953252</v>
      </c>
      <c r="P7" s="42">
        <f t="shared" si="0"/>
        <v>10.9800505050505</v>
      </c>
      <c r="Q7" s="42">
        <f t="shared" si="1"/>
        <v>1.11806269302589</v>
      </c>
      <c r="R7" s="17">
        <f t="shared" si="2"/>
        <v>1.1614377191174</v>
      </c>
      <c r="S7" s="17">
        <f t="shared" si="3"/>
        <v>44.9746823069404</v>
      </c>
      <c r="T7" s="17">
        <f t="shared" si="4"/>
        <v>6.98704789833822</v>
      </c>
      <c r="U7" s="17">
        <f t="shared" si="5"/>
        <v>6.22643369175627</v>
      </c>
      <c r="V7" s="17">
        <f t="shared" si="6"/>
        <v>20.9672531769306</v>
      </c>
      <c r="W7" s="17">
        <f t="shared" si="7"/>
        <v>27.4218117586942</v>
      </c>
      <c r="X7" s="17">
        <f t="shared" si="8"/>
        <v>98.1672368108638</v>
      </c>
      <c r="Y7" s="17">
        <f t="shared" si="9"/>
        <v>527.548669844673</v>
      </c>
    </row>
    <row r="8" ht="16.5" spans="1:25">
      <c r="A8" s="14" t="s">
        <v>27</v>
      </c>
      <c r="B8" s="14" t="s">
        <v>28</v>
      </c>
      <c r="C8" s="7">
        <v>4</v>
      </c>
      <c r="D8" s="15">
        <v>0.1091</v>
      </c>
      <c r="E8" s="16">
        <v>25</v>
      </c>
      <c r="F8" s="42">
        <v>50.661</v>
      </c>
      <c r="G8" s="42">
        <v>4.89101067065732</v>
      </c>
      <c r="H8" s="42">
        <v>4.84323043341339</v>
      </c>
      <c r="I8" s="42">
        <v>201.7837</v>
      </c>
      <c r="J8" s="42">
        <v>30.4716</v>
      </c>
      <c r="K8" s="42">
        <v>29.4224</v>
      </c>
      <c r="L8" s="42">
        <v>95.0879</v>
      </c>
      <c r="M8" s="42">
        <v>115.50340424888</v>
      </c>
      <c r="N8" s="42">
        <v>428.304434587252</v>
      </c>
      <c r="O8" s="42">
        <v>2484.76667482705</v>
      </c>
      <c r="P8" s="42">
        <f t="shared" si="0"/>
        <v>11.3485487320501</v>
      </c>
      <c r="Q8" s="42">
        <f t="shared" si="1"/>
        <v>1.10753818998458</v>
      </c>
      <c r="R8" s="17">
        <f t="shared" si="2"/>
        <v>0.853932303901966</v>
      </c>
      <c r="S8" s="17">
        <f t="shared" si="3"/>
        <v>45.655751604033</v>
      </c>
      <c r="T8" s="17">
        <f t="shared" si="4"/>
        <v>6.69298808432631</v>
      </c>
      <c r="U8" s="17">
        <f t="shared" si="5"/>
        <v>6.55968530400244</v>
      </c>
      <c r="V8" s="17">
        <f t="shared" si="6"/>
        <v>21.7343033913841</v>
      </c>
      <c r="W8" s="17">
        <f t="shared" si="7"/>
        <v>25.1335149018556</v>
      </c>
      <c r="X8" s="17">
        <f t="shared" si="8"/>
        <v>93.0876607859593</v>
      </c>
      <c r="Y8" s="17">
        <f t="shared" si="9"/>
        <v>567.381240215154</v>
      </c>
    </row>
    <row r="9" ht="16.5" spans="1:25">
      <c r="A9" s="7" t="s">
        <v>29</v>
      </c>
      <c r="B9" s="14" t="s">
        <v>30</v>
      </c>
      <c r="C9" s="7">
        <v>5</v>
      </c>
      <c r="D9" s="15">
        <v>0.1065</v>
      </c>
      <c r="E9" s="16">
        <v>25</v>
      </c>
      <c r="F9" s="42">
        <v>49.4308</v>
      </c>
      <c r="G9" s="42">
        <v>4.765630649245</v>
      </c>
      <c r="H9" s="42">
        <v>5.50356151034121</v>
      </c>
      <c r="I9" s="42">
        <v>195.2134</v>
      </c>
      <c r="J9" s="42">
        <v>26.6991</v>
      </c>
      <c r="K9" s="42">
        <v>26.4865</v>
      </c>
      <c r="L9" s="42">
        <v>90.5331</v>
      </c>
      <c r="M9" s="42">
        <v>129.200751460375</v>
      </c>
      <c r="N9" s="42">
        <v>472.52774497225</v>
      </c>
      <c r="O9" s="42">
        <v>2280.67271349273</v>
      </c>
      <c r="P9" s="42">
        <f t="shared" si="0"/>
        <v>11.3368231611894</v>
      </c>
      <c r="Q9" s="42">
        <f t="shared" si="1"/>
        <v>1.10514475109868</v>
      </c>
      <c r="R9" s="17">
        <f t="shared" si="2"/>
        <v>1.02978677257183</v>
      </c>
      <c r="S9" s="17">
        <f t="shared" si="3"/>
        <v>45.2280281690141</v>
      </c>
      <c r="T9" s="17">
        <f t="shared" si="4"/>
        <v>5.97082159624413</v>
      </c>
      <c r="U9" s="17">
        <f t="shared" si="5"/>
        <v>6.03064945226917</v>
      </c>
      <c r="V9" s="17">
        <f t="shared" si="6"/>
        <v>21.1957042253521</v>
      </c>
      <c r="W9" s="17">
        <f t="shared" si="7"/>
        <v>28.9624427800922</v>
      </c>
      <c r="X9" s="17">
        <f t="shared" si="8"/>
        <v>105.741282172518</v>
      </c>
      <c r="Y9" s="17">
        <f t="shared" si="9"/>
        <v>533.323420414229</v>
      </c>
    </row>
    <row r="10" ht="16.5" spans="1:25">
      <c r="A10" s="14" t="s">
        <v>31</v>
      </c>
      <c r="B10" s="14" t="s">
        <v>32</v>
      </c>
      <c r="C10" s="7">
        <v>6</v>
      </c>
      <c r="D10" s="15">
        <v>0.1048</v>
      </c>
      <c r="E10" s="16">
        <v>25</v>
      </c>
      <c r="F10" s="42">
        <v>49.5741</v>
      </c>
      <c r="G10" s="42">
        <v>4.57366806482629</v>
      </c>
      <c r="H10" s="42">
        <v>6.20648769997103</v>
      </c>
      <c r="I10" s="42">
        <v>195.2489</v>
      </c>
      <c r="J10" s="42">
        <v>29.0178</v>
      </c>
      <c r="K10" s="42">
        <v>26.4515</v>
      </c>
      <c r="L10" s="42">
        <v>92.2307</v>
      </c>
      <c r="M10" s="42">
        <v>135.297611812037</v>
      </c>
      <c r="N10" s="42">
        <v>480.92834854342</v>
      </c>
      <c r="O10" s="42">
        <v>2326.44725443474</v>
      </c>
      <c r="P10" s="42">
        <f t="shared" si="0"/>
        <v>11.5549061704835</v>
      </c>
      <c r="Q10" s="42">
        <f t="shared" si="1"/>
        <v>1.07727911623609</v>
      </c>
      <c r="R10" s="17">
        <f t="shared" si="2"/>
        <v>1.21417410324089</v>
      </c>
      <c r="S10" s="17">
        <f t="shared" si="3"/>
        <v>45.9701574427481</v>
      </c>
      <c r="T10" s="17">
        <f t="shared" si="4"/>
        <v>6.62080152671756</v>
      </c>
      <c r="U10" s="17">
        <f t="shared" si="5"/>
        <v>6.12012563613231</v>
      </c>
      <c r="V10" s="17">
        <f t="shared" si="6"/>
        <v>21.9444895038168</v>
      </c>
      <c r="W10" s="17">
        <f t="shared" si="7"/>
        <v>30.8866571075512</v>
      </c>
      <c r="X10" s="17">
        <f t="shared" si="8"/>
        <v>109.460511838286</v>
      </c>
      <c r="Y10" s="17">
        <f t="shared" si="9"/>
        <v>552.894158374672</v>
      </c>
    </row>
    <row r="11" s="1" customFormat="1" ht="16.5" spans="1:29">
      <c r="A11" s="14" t="s">
        <v>33</v>
      </c>
      <c r="B11" s="14" t="s">
        <v>34</v>
      </c>
      <c r="C11" s="7">
        <v>7</v>
      </c>
      <c r="D11" s="15">
        <v>0.1072</v>
      </c>
      <c r="E11" s="16">
        <v>25</v>
      </c>
      <c r="F11" s="42">
        <v>48.9486</v>
      </c>
      <c r="G11" s="42">
        <v>4.78232045973598</v>
      </c>
      <c r="H11" s="42">
        <v>6.67210756907733</v>
      </c>
      <c r="I11" s="42">
        <v>199.1458</v>
      </c>
      <c r="J11" s="42">
        <v>30.8917</v>
      </c>
      <c r="K11" s="42">
        <v>27.597</v>
      </c>
      <c r="L11" s="42">
        <v>94.4348</v>
      </c>
      <c r="M11" s="42">
        <v>203.025323793479</v>
      </c>
      <c r="N11" s="42">
        <v>520.78057613575</v>
      </c>
      <c r="O11" s="42">
        <v>2341.95059312863</v>
      </c>
      <c r="P11" s="42">
        <f t="shared" si="0"/>
        <v>11.150342039801</v>
      </c>
      <c r="Q11" s="42">
        <f t="shared" si="1"/>
        <v>1.10182053408847</v>
      </c>
      <c r="R11" s="17">
        <f t="shared" si="2"/>
        <v>1.29557782413529</v>
      </c>
      <c r="S11" s="17">
        <f t="shared" si="3"/>
        <v>45.8497667910448</v>
      </c>
      <c r="T11" s="17">
        <f t="shared" si="4"/>
        <v>6.9095848880597</v>
      </c>
      <c r="U11" s="17">
        <f t="shared" si="5"/>
        <v>6.25024875621891</v>
      </c>
      <c r="V11" s="17">
        <f t="shared" si="6"/>
        <v>21.9672108208955</v>
      </c>
      <c r="W11" s="17">
        <f t="shared" si="7"/>
        <v>45.9898737351438</v>
      </c>
      <c r="X11" s="17">
        <f t="shared" si="8"/>
        <v>116.303799724446</v>
      </c>
      <c r="Y11" s="17">
        <f t="shared" si="9"/>
        <v>544.131448367657</v>
      </c>
      <c r="Z11" s="50"/>
      <c r="AA11"/>
      <c r="AB11"/>
      <c r="AC11"/>
    </row>
    <row r="12" ht="16.5" spans="1:25">
      <c r="A12" s="14" t="s">
        <v>35</v>
      </c>
      <c r="B12" s="14" t="s">
        <v>36</v>
      </c>
      <c r="C12" s="7">
        <v>8</v>
      </c>
      <c r="D12" s="15">
        <v>0.1026</v>
      </c>
      <c r="E12" s="16">
        <v>25</v>
      </c>
      <c r="F12" s="42">
        <v>46.7637</v>
      </c>
      <c r="G12" s="42">
        <v>4.44111560600326</v>
      </c>
      <c r="H12" s="42">
        <v>6.16198520375377</v>
      </c>
      <c r="I12" s="42">
        <v>191.2343</v>
      </c>
      <c r="J12" s="42">
        <v>26.2084</v>
      </c>
      <c r="K12" s="42">
        <v>25.6331</v>
      </c>
      <c r="L12" s="42">
        <v>90.3527</v>
      </c>
      <c r="M12" s="42">
        <v>205.320741499025</v>
      </c>
      <c r="N12" s="42">
        <v>475.87534929072</v>
      </c>
      <c r="O12" s="42">
        <v>2283.92971790423</v>
      </c>
      <c r="P12" s="42">
        <f t="shared" si="0"/>
        <v>11.1178768680962</v>
      </c>
      <c r="Q12" s="42">
        <f t="shared" si="1"/>
        <v>1.06808031102306</v>
      </c>
      <c r="R12" s="17">
        <f t="shared" si="2"/>
        <v>1.22936533737051</v>
      </c>
      <c r="S12" s="17">
        <f t="shared" si="3"/>
        <v>45.9776559454191</v>
      </c>
      <c r="T12" s="17">
        <f t="shared" si="4"/>
        <v>6.07821637426901</v>
      </c>
      <c r="U12" s="17">
        <f t="shared" si="5"/>
        <v>6.05194119558155</v>
      </c>
      <c r="V12" s="17">
        <f t="shared" si="6"/>
        <v>21.9574317738791</v>
      </c>
      <c r="W12" s="17">
        <f t="shared" si="7"/>
        <v>48.6111102051274</v>
      </c>
      <c r="X12" s="17">
        <f t="shared" si="8"/>
        <v>110.576380695272</v>
      </c>
      <c r="Y12" s="17">
        <f t="shared" si="9"/>
        <v>554.389565150125</v>
      </c>
    </row>
    <row r="13" ht="16.5" spans="1:25">
      <c r="A13" s="14" t="s">
        <v>37</v>
      </c>
      <c r="B13" s="14" t="s">
        <v>38</v>
      </c>
      <c r="C13" s="7">
        <v>9</v>
      </c>
      <c r="D13" s="15">
        <v>0.1018</v>
      </c>
      <c r="E13" s="16">
        <v>25</v>
      </c>
      <c r="F13" s="42">
        <v>44.8027</v>
      </c>
      <c r="G13" s="42">
        <v>4.28300664842086</v>
      </c>
      <c r="H13" s="42">
        <v>6.97287499066743</v>
      </c>
      <c r="I13" s="42">
        <v>185.7739</v>
      </c>
      <c r="J13" s="42">
        <v>30.6197</v>
      </c>
      <c r="K13" s="42">
        <v>25.1865</v>
      </c>
      <c r="L13" s="42">
        <v>83.8116</v>
      </c>
      <c r="M13" s="42">
        <v>194.809787434047</v>
      </c>
      <c r="N13" s="42">
        <v>496.58669102056</v>
      </c>
      <c r="O13" s="42">
        <v>2302.77932276078</v>
      </c>
      <c r="P13" s="42">
        <f t="shared" si="0"/>
        <v>10.7236656843484</v>
      </c>
      <c r="Q13" s="42">
        <f t="shared" si="1"/>
        <v>1.03764553999417</v>
      </c>
      <c r="R13" s="17">
        <f t="shared" si="2"/>
        <v>1.43816432502019</v>
      </c>
      <c r="S13" s="17">
        <f t="shared" si="3"/>
        <v>44.998010805501</v>
      </c>
      <c r="T13" s="17">
        <f t="shared" si="4"/>
        <v>7.20930746561886</v>
      </c>
      <c r="U13" s="17">
        <f t="shared" si="5"/>
        <v>5.98982481990832</v>
      </c>
      <c r="V13" s="17">
        <f t="shared" si="6"/>
        <v>20.5236247544204</v>
      </c>
      <c r="W13" s="17">
        <f t="shared" si="7"/>
        <v>46.4118473027664</v>
      </c>
      <c r="X13" s="17">
        <f t="shared" si="8"/>
        <v>116.531632638319</v>
      </c>
      <c r="Y13" s="17">
        <f t="shared" si="9"/>
        <v>563.375338956941</v>
      </c>
    </row>
    <row r="14" ht="16.5" spans="1:25">
      <c r="A14" s="14" t="s">
        <v>39</v>
      </c>
      <c r="B14" s="14" t="s">
        <v>40</v>
      </c>
      <c r="C14" s="7">
        <v>10</v>
      </c>
      <c r="D14" s="15">
        <v>0.1011</v>
      </c>
      <c r="E14" s="16">
        <v>25</v>
      </c>
      <c r="F14" s="42">
        <v>44.0642</v>
      </c>
      <c r="G14" s="42">
        <v>4.3923355388678</v>
      </c>
      <c r="H14" s="42">
        <v>6.17036718743793</v>
      </c>
      <c r="I14" s="42">
        <v>181.6594</v>
      </c>
      <c r="J14" s="42">
        <v>28.7769</v>
      </c>
      <c r="K14" s="42">
        <v>25.3563</v>
      </c>
      <c r="L14" s="42">
        <v>84.2006</v>
      </c>
      <c r="M14" s="42">
        <v>200.236723775192</v>
      </c>
      <c r="N14" s="42">
        <v>491.860717644629</v>
      </c>
      <c r="O14" s="42">
        <v>2145.70693367089</v>
      </c>
      <c r="P14" s="42">
        <f t="shared" si="0"/>
        <v>10.6152983844379</v>
      </c>
      <c r="Q14" s="42">
        <f t="shared" si="1"/>
        <v>1.07186486876933</v>
      </c>
      <c r="R14" s="17">
        <f t="shared" si="2"/>
        <v>1.24967787543341</v>
      </c>
      <c r="S14" s="17">
        <f t="shared" si="3"/>
        <v>44.2921364985163</v>
      </c>
      <c r="T14" s="17">
        <f t="shared" si="4"/>
        <v>6.80353610286845</v>
      </c>
      <c r="U14" s="17">
        <f t="shared" si="5"/>
        <v>6.07328552588197</v>
      </c>
      <c r="V14" s="17">
        <f t="shared" si="6"/>
        <v>20.761918892186</v>
      </c>
      <c r="W14" s="17">
        <f t="shared" si="7"/>
        <v>48.0751677937709</v>
      </c>
      <c r="X14" s="17">
        <f t="shared" si="8"/>
        <v>116.169840437019</v>
      </c>
      <c r="Y14" s="17">
        <f t="shared" si="9"/>
        <v>528.435210470518</v>
      </c>
    </row>
    <row r="15" ht="16.5" spans="1:25">
      <c r="A15" s="14" t="s">
        <v>41</v>
      </c>
      <c r="B15" s="14" t="s">
        <v>42</v>
      </c>
      <c r="C15" s="7">
        <v>11</v>
      </c>
      <c r="D15" s="15">
        <v>0.1028</v>
      </c>
      <c r="E15" s="16">
        <v>25</v>
      </c>
      <c r="F15" s="42">
        <v>45.8402</v>
      </c>
      <c r="G15" s="42">
        <v>4.4757298918825</v>
      </c>
      <c r="H15" s="42">
        <v>6.33159022698369</v>
      </c>
      <c r="I15" s="42">
        <v>187.6625</v>
      </c>
      <c r="J15" s="42">
        <v>24.7805</v>
      </c>
      <c r="K15" s="42">
        <v>25.5366</v>
      </c>
      <c r="L15" s="42">
        <v>87.2652</v>
      </c>
      <c r="M15" s="42">
        <v>210.708462887085</v>
      </c>
      <c r="N15" s="42">
        <v>522.80807954008</v>
      </c>
      <c r="O15" s="42">
        <v>2189.41583583214</v>
      </c>
      <c r="P15" s="42">
        <f t="shared" si="0"/>
        <v>10.8716601815824</v>
      </c>
      <c r="Q15" s="42">
        <f t="shared" si="1"/>
        <v>1.07442020484384</v>
      </c>
      <c r="R15" s="17">
        <f t="shared" si="2"/>
        <v>1.26821993380313</v>
      </c>
      <c r="S15" s="17">
        <f t="shared" si="3"/>
        <v>45.019576848249</v>
      </c>
      <c r="T15" s="17">
        <f t="shared" si="4"/>
        <v>5.71913910505837</v>
      </c>
      <c r="U15" s="17">
        <f t="shared" si="5"/>
        <v>6.0166990920882</v>
      </c>
      <c r="V15" s="17">
        <f t="shared" si="6"/>
        <v>21.1638618677043</v>
      </c>
      <c r="W15" s="17">
        <f t="shared" si="7"/>
        <v>49.8267795889841</v>
      </c>
      <c r="X15" s="17">
        <f t="shared" si="8"/>
        <v>121.774853264289</v>
      </c>
      <c r="Y15" s="17">
        <f t="shared" si="9"/>
        <v>530.326092729578</v>
      </c>
    </row>
    <row r="16" ht="16.5" spans="1:25">
      <c r="A16" s="14" t="s">
        <v>43</v>
      </c>
      <c r="B16" s="14" t="s">
        <v>44</v>
      </c>
      <c r="C16" s="7">
        <v>12</v>
      </c>
      <c r="D16" s="15">
        <v>0.1043</v>
      </c>
      <c r="E16" s="16">
        <v>25</v>
      </c>
      <c r="F16" s="42">
        <v>46.7651</v>
      </c>
      <c r="G16" s="42">
        <v>4.45639084349207</v>
      </c>
      <c r="H16" s="42">
        <v>5.91811438350967</v>
      </c>
      <c r="I16" s="42">
        <v>192.8131</v>
      </c>
      <c r="J16" s="42">
        <v>24.2172</v>
      </c>
      <c r="K16" s="42">
        <v>24.928</v>
      </c>
      <c r="L16" s="42">
        <v>91.5356</v>
      </c>
      <c r="M16" s="42">
        <v>208.82331678252</v>
      </c>
      <c r="N16" s="42">
        <v>506.872159921114</v>
      </c>
      <c r="O16" s="42">
        <v>2201.23990009697</v>
      </c>
      <c r="P16" s="42">
        <f t="shared" si="0"/>
        <v>10.9370006391818</v>
      </c>
      <c r="Q16" s="42">
        <f t="shared" si="1"/>
        <v>1.05433289403822</v>
      </c>
      <c r="R16" s="17">
        <f t="shared" si="2"/>
        <v>1.15087356767125</v>
      </c>
      <c r="S16" s="17">
        <f t="shared" si="3"/>
        <v>45.6066874400767</v>
      </c>
      <c r="T16" s="17">
        <f t="shared" si="4"/>
        <v>5.50186960690316</v>
      </c>
      <c r="U16" s="17">
        <f t="shared" si="5"/>
        <v>5.78429210610419</v>
      </c>
      <c r="V16" s="17">
        <f t="shared" si="6"/>
        <v>21.8830776605944</v>
      </c>
      <c r="W16" s="17">
        <f t="shared" si="7"/>
        <v>48.6583345075114</v>
      </c>
      <c r="X16" s="17">
        <f t="shared" si="8"/>
        <v>116.203805609729</v>
      </c>
      <c r="Y16" s="17">
        <f t="shared" si="9"/>
        <v>525.53330718333</v>
      </c>
    </row>
    <row r="17" ht="16.5" spans="1:25">
      <c r="A17" s="14" t="s">
        <v>45</v>
      </c>
      <c r="B17" s="14" t="s">
        <v>46</v>
      </c>
      <c r="C17" s="7">
        <v>13</v>
      </c>
      <c r="D17" s="15">
        <v>0.1083</v>
      </c>
      <c r="E17" s="16">
        <v>25</v>
      </c>
      <c r="F17" s="42">
        <v>45.1168</v>
      </c>
      <c r="G17" s="42">
        <v>7.67749087452208</v>
      </c>
      <c r="H17" s="42">
        <v>5.16398574485472</v>
      </c>
      <c r="I17" s="42">
        <v>118.7515</v>
      </c>
      <c r="J17" s="42">
        <v>8.8748</v>
      </c>
      <c r="K17" s="42">
        <v>38.1515</v>
      </c>
      <c r="L17" s="42">
        <v>88.7889</v>
      </c>
      <c r="M17" s="42">
        <v>206.009222797782</v>
      </c>
      <c r="N17" s="42">
        <v>540.506431956836</v>
      </c>
      <c r="O17" s="42">
        <v>2884.79884528925</v>
      </c>
      <c r="P17" s="42">
        <f t="shared" si="0"/>
        <v>10.1525546321945</v>
      </c>
      <c r="Q17" s="42">
        <f t="shared" si="1"/>
        <v>1.75895126153219</v>
      </c>
      <c r="R17" s="17">
        <f t="shared" si="2"/>
        <v>0.934283445445409</v>
      </c>
      <c r="S17" s="17">
        <f t="shared" si="3"/>
        <v>26.8258310249307</v>
      </c>
      <c r="T17" s="17">
        <f t="shared" si="4"/>
        <v>1.75701754385965</v>
      </c>
      <c r="U17" s="17">
        <f t="shared" si="5"/>
        <v>8.62316866728224</v>
      </c>
      <c r="V17" s="17">
        <f t="shared" si="6"/>
        <v>20.4407894736842</v>
      </c>
      <c r="W17" s="17">
        <f t="shared" si="7"/>
        <v>46.2115599216527</v>
      </c>
      <c r="X17" s="17">
        <f t="shared" si="8"/>
        <v>119.676027017431</v>
      </c>
      <c r="Y17" s="17">
        <f t="shared" si="9"/>
        <v>663.915951699246</v>
      </c>
    </row>
    <row r="18" ht="16.5" spans="1:25">
      <c r="A18" s="14" t="s">
        <v>47</v>
      </c>
      <c r="B18" s="14" t="s">
        <v>48</v>
      </c>
      <c r="C18" s="7">
        <v>14</v>
      </c>
      <c r="D18" s="15">
        <v>0.106</v>
      </c>
      <c r="E18" s="16">
        <v>25</v>
      </c>
      <c r="F18" s="42">
        <v>44.3031</v>
      </c>
      <c r="G18" s="42">
        <v>7.57769841184965</v>
      </c>
      <c r="H18" s="42">
        <v>5.55330562530624</v>
      </c>
      <c r="I18" s="42">
        <v>121.176</v>
      </c>
      <c r="J18" s="42">
        <v>9.5758</v>
      </c>
      <c r="K18" s="42">
        <v>37.7164</v>
      </c>
      <c r="L18" s="42">
        <v>87.8738</v>
      </c>
      <c r="M18" s="42">
        <v>205.992574024692</v>
      </c>
      <c r="N18" s="42">
        <v>609.127340909769</v>
      </c>
      <c r="O18" s="42">
        <v>2877.31625226106</v>
      </c>
      <c r="P18" s="42">
        <f t="shared" si="0"/>
        <v>10.1809355345912</v>
      </c>
      <c r="Q18" s="42">
        <f t="shared" si="1"/>
        <v>1.77358122695402</v>
      </c>
      <c r="R18" s="17">
        <f t="shared" si="2"/>
        <v>1.04637635993421</v>
      </c>
      <c r="S18" s="17">
        <f t="shared" si="3"/>
        <v>27.9797169811321</v>
      </c>
      <c r="T18" s="17">
        <f t="shared" si="4"/>
        <v>1.96047169811321</v>
      </c>
      <c r="U18" s="17">
        <f t="shared" si="5"/>
        <v>8.7076572327044</v>
      </c>
      <c r="V18" s="17">
        <f t="shared" si="6"/>
        <v>20.6684905660377</v>
      </c>
      <c r="W18" s="17">
        <f t="shared" si="7"/>
        <v>47.2103369829032</v>
      </c>
      <c r="X18" s="17">
        <f t="shared" si="8"/>
        <v>138.456947639727</v>
      </c>
      <c r="Y18" s="17">
        <f t="shared" si="9"/>
        <v>676.556912672864</v>
      </c>
    </row>
    <row r="19" ht="16.5" spans="1:25">
      <c r="A19" s="14" t="s">
        <v>49</v>
      </c>
      <c r="B19" s="14" t="s">
        <v>50</v>
      </c>
      <c r="C19" s="7">
        <v>15</v>
      </c>
      <c r="D19" s="15">
        <v>0.1071</v>
      </c>
      <c r="E19" s="16">
        <v>25</v>
      </c>
      <c r="F19" s="42">
        <v>45.7609</v>
      </c>
      <c r="G19" s="42">
        <v>7.63923144072284</v>
      </c>
      <c r="H19" s="42">
        <v>5.72485086254472</v>
      </c>
      <c r="I19" s="42">
        <v>119.5167</v>
      </c>
      <c r="J19" s="42">
        <v>10.0559</v>
      </c>
      <c r="K19" s="42">
        <v>39.3746</v>
      </c>
      <c r="L19" s="42">
        <v>86.5815</v>
      </c>
      <c r="M19" s="42">
        <v>211.648341938962</v>
      </c>
      <c r="N19" s="42">
        <v>593.819304471215</v>
      </c>
      <c r="O19" s="42">
        <v>2655.33966478144</v>
      </c>
      <c r="P19" s="42">
        <f t="shared" si="0"/>
        <v>10.4166588857765</v>
      </c>
      <c r="Q19" s="42">
        <f t="shared" si="1"/>
        <v>1.76972862538707</v>
      </c>
      <c r="R19" s="17">
        <f t="shared" si="2"/>
        <v>1.07567250311847</v>
      </c>
      <c r="S19" s="17">
        <f t="shared" si="3"/>
        <v>27.3050186741363</v>
      </c>
      <c r="T19" s="17">
        <f t="shared" si="4"/>
        <v>2.05240429505135</v>
      </c>
      <c r="U19" s="17">
        <f t="shared" si="5"/>
        <v>9.00529100529101</v>
      </c>
      <c r="V19" s="17">
        <f t="shared" si="6"/>
        <v>20.1545518207283</v>
      </c>
      <c r="W19" s="17">
        <f t="shared" si="7"/>
        <v>48.0456574980812</v>
      </c>
      <c r="X19" s="17">
        <f t="shared" si="8"/>
        <v>133.461582995773</v>
      </c>
      <c r="Y19" s="17">
        <f t="shared" si="9"/>
        <v>617.792885680048</v>
      </c>
    </row>
    <row r="20" ht="16.5" spans="1:25">
      <c r="A20" s="14" t="s">
        <v>51</v>
      </c>
      <c r="B20" s="14" t="s">
        <v>52</v>
      </c>
      <c r="C20" s="7">
        <v>16</v>
      </c>
      <c r="D20" s="15">
        <v>0.1067</v>
      </c>
      <c r="E20" s="16">
        <v>25</v>
      </c>
      <c r="F20" s="42">
        <v>46.4606</v>
      </c>
      <c r="G20" s="42">
        <v>7.6718392031907</v>
      </c>
      <c r="H20" s="42">
        <v>6.84088383138603</v>
      </c>
      <c r="I20" s="42">
        <v>123.8419</v>
      </c>
      <c r="J20" s="42">
        <v>11.1355</v>
      </c>
      <c r="K20" s="42">
        <v>40.2618</v>
      </c>
      <c r="L20" s="42">
        <v>91.7204</v>
      </c>
      <c r="M20" s="42">
        <v>206.798974285133</v>
      </c>
      <c r="N20" s="42">
        <v>561.06272339738</v>
      </c>
      <c r="O20" s="42">
        <v>2808.16687792496</v>
      </c>
      <c r="P20" s="42">
        <f t="shared" si="0"/>
        <v>10.6196501093408</v>
      </c>
      <c r="Q20" s="42">
        <f t="shared" si="1"/>
        <v>1.78400309129009</v>
      </c>
      <c r="R20" s="17">
        <f t="shared" si="2"/>
        <v>1.34119352675746</v>
      </c>
      <c r="S20" s="17">
        <f t="shared" si="3"/>
        <v>28.4207825679475</v>
      </c>
      <c r="T20" s="17">
        <f t="shared" si="4"/>
        <v>2.31305060918463</v>
      </c>
      <c r="U20" s="17">
        <f t="shared" si="5"/>
        <v>9.24692283661356</v>
      </c>
      <c r="V20" s="17">
        <f t="shared" si="6"/>
        <v>21.4341611996251</v>
      </c>
      <c r="W20" s="17">
        <f t="shared" si="7"/>
        <v>47.0895569512537</v>
      </c>
      <c r="X20" s="17">
        <f t="shared" si="8"/>
        <v>126.286982305542</v>
      </c>
      <c r="Y20" s="17">
        <f t="shared" si="9"/>
        <v>655.916573429439</v>
      </c>
    </row>
    <row r="21" ht="16.5" spans="1:25">
      <c r="A21" s="14" t="s">
        <v>53</v>
      </c>
      <c r="B21" s="14" t="s">
        <v>54</v>
      </c>
      <c r="C21" s="7">
        <v>17</v>
      </c>
      <c r="D21" s="15">
        <v>0.108</v>
      </c>
      <c r="E21" s="16">
        <v>25</v>
      </c>
      <c r="F21" s="42">
        <v>45.5624</v>
      </c>
      <c r="G21" s="42">
        <v>7.83229254150319</v>
      </c>
      <c r="H21" s="42">
        <v>4.35890282947127</v>
      </c>
      <c r="I21" s="42">
        <v>123.3373</v>
      </c>
      <c r="J21" s="42">
        <v>9.6534</v>
      </c>
      <c r="K21" s="42">
        <v>40.58</v>
      </c>
      <c r="L21" s="42">
        <v>92.3179</v>
      </c>
      <c r="M21" s="42">
        <v>202.834805873648</v>
      </c>
      <c r="N21" s="42">
        <v>546.647460527329</v>
      </c>
      <c r="O21" s="42">
        <v>2733.9802100859</v>
      </c>
      <c r="P21" s="42">
        <f t="shared" si="0"/>
        <v>10.2839043209877</v>
      </c>
      <c r="Q21" s="42">
        <f t="shared" si="1"/>
        <v>1.79967095646726</v>
      </c>
      <c r="R21" s="17">
        <f t="shared" si="2"/>
        <v>0.750516891269921</v>
      </c>
      <c r="S21" s="17">
        <f t="shared" si="3"/>
        <v>27.961875</v>
      </c>
      <c r="T21" s="17">
        <f t="shared" si="4"/>
        <v>1.94212962962963</v>
      </c>
      <c r="U21" s="17">
        <f t="shared" si="5"/>
        <v>9.20927469135803</v>
      </c>
      <c r="V21" s="17">
        <f t="shared" si="6"/>
        <v>21.3144675925926</v>
      </c>
      <c r="W21" s="17">
        <f t="shared" si="7"/>
        <v>45.6051066334411</v>
      </c>
      <c r="X21" s="17">
        <f t="shared" si="8"/>
        <v>121.42999481713</v>
      </c>
      <c r="Y21" s="17">
        <f t="shared" si="9"/>
        <v>630.848441564302</v>
      </c>
    </row>
    <row r="22" ht="16.5" spans="1:25">
      <c r="A22" s="14" t="s">
        <v>55</v>
      </c>
      <c r="B22" s="14" t="s">
        <v>56</v>
      </c>
      <c r="C22" s="7">
        <v>18</v>
      </c>
      <c r="D22" s="15">
        <v>0.11</v>
      </c>
      <c r="E22" s="16">
        <v>25</v>
      </c>
      <c r="F22" s="42">
        <v>42.4904</v>
      </c>
      <c r="G22" s="42">
        <v>7.93569454566406</v>
      </c>
      <c r="H22" s="42">
        <v>5.68246599991035</v>
      </c>
      <c r="I22" s="42">
        <v>120.5372</v>
      </c>
      <c r="J22" s="42">
        <v>9.0707</v>
      </c>
      <c r="K22" s="42">
        <v>36.886</v>
      </c>
      <c r="L22" s="42">
        <v>88.2216</v>
      </c>
      <c r="M22" s="42">
        <v>210.761379259412</v>
      </c>
      <c r="N22" s="42">
        <v>571.19996484246</v>
      </c>
      <c r="O22" s="42">
        <v>2875.31837413572</v>
      </c>
      <c r="P22" s="42">
        <f t="shared" si="0"/>
        <v>9.39874242424242</v>
      </c>
      <c r="Q22" s="42">
        <f t="shared" si="1"/>
        <v>1.79045012184078</v>
      </c>
      <c r="R22" s="17">
        <f t="shared" si="2"/>
        <v>1.0376809410739</v>
      </c>
      <c r="S22" s="17">
        <f t="shared" si="3"/>
        <v>26.8170909090909</v>
      </c>
      <c r="T22" s="17">
        <f t="shared" si="4"/>
        <v>1.77438636363636</v>
      </c>
      <c r="U22" s="17">
        <f t="shared" si="5"/>
        <v>8.20228787878788</v>
      </c>
      <c r="V22" s="17">
        <f t="shared" si="6"/>
        <v>19.9959545454545</v>
      </c>
      <c r="W22" s="17">
        <f t="shared" si="7"/>
        <v>46.5774168277795</v>
      </c>
      <c r="X22" s="17">
        <f t="shared" si="8"/>
        <v>124.802291346621</v>
      </c>
      <c r="Y22" s="17">
        <f t="shared" si="9"/>
        <v>651.500779910819</v>
      </c>
    </row>
    <row r="23" ht="16.5" spans="1:25">
      <c r="A23" s="14" t="s">
        <v>57</v>
      </c>
      <c r="B23" s="14" t="s">
        <v>58</v>
      </c>
      <c r="C23" s="7">
        <v>19</v>
      </c>
      <c r="D23" s="15">
        <v>0.1061</v>
      </c>
      <c r="E23" s="16">
        <v>25</v>
      </c>
      <c r="F23" s="42">
        <v>47.7716</v>
      </c>
      <c r="G23" s="42">
        <v>8.13705679865275</v>
      </c>
      <c r="H23" s="42">
        <v>6.15460148161703</v>
      </c>
      <c r="I23" s="42">
        <v>122.0258</v>
      </c>
      <c r="J23" s="42">
        <v>10.5733</v>
      </c>
      <c r="K23" s="42">
        <v>40.5043</v>
      </c>
      <c r="L23" s="42">
        <v>91.6618</v>
      </c>
      <c r="M23" s="42">
        <v>208.710103946308</v>
      </c>
      <c r="N23" s="42">
        <v>710.91230352765</v>
      </c>
      <c r="O23" s="42">
        <v>2952.47894504099</v>
      </c>
      <c r="P23" s="42">
        <f t="shared" si="0"/>
        <v>10.9886113729186</v>
      </c>
      <c r="Q23" s="42">
        <f t="shared" si="1"/>
        <v>1.90370942249956</v>
      </c>
      <c r="R23" s="17">
        <f t="shared" si="2"/>
        <v>1.18707154157206</v>
      </c>
      <c r="S23" s="17">
        <f t="shared" si="3"/>
        <v>28.1535815268615</v>
      </c>
      <c r="T23" s="17">
        <f t="shared" si="4"/>
        <v>2.1936616399623</v>
      </c>
      <c r="U23" s="17">
        <f t="shared" si="5"/>
        <v>9.35635406848885</v>
      </c>
      <c r="V23" s="17">
        <f t="shared" si="6"/>
        <v>21.5415645617342</v>
      </c>
      <c r="W23" s="17">
        <f t="shared" si="7"/>
        <v>47.806163696778</v>
      </c>
      <c r="X23" s="17">
        <f t="shared" si="8"/>
        <v>162.309712679153</v>
      </c>
      <c r="Y23" s="17">
        <f t="shared" si="9"/>
        <v>693.629595314061</v>
      </c>
    </row>
    <row r="24" ht="16.5" spans="1:25">
      <c r="A24" s="14" t="s">
        <v>59</v>
      </c>
      <c r="B24" s="14" t="s">
        <v>60</v>
      </c>
      <c r="C24" s="7">
        <v>20</v>
      </c>
      <c r="D24" s="15">
        <v>0.108</v>
      </c>
      <c r="E24" s="16">
        <v>25</v>
      </c>
      <c r="F24" s="42">
        <v>45.5915</v>
      </c>
      <c r="G24" s="42">
        <v>8.00938051914759</v>
      </c>
      <c r="H24" s="42">
        <v>5.35012726318802</v>
      </c>
      <c r="I24" s="42">
        <v>122.9334</v>
      </c>
      <c r="J24" s="42">
        <v>10.2472</v>
      </c>
      <c r="K24" s="42">
        <v>39.998</v>
      </c>
      <c r="L24" s="42">
        <v>92.2671</v>
      </c>
      <c r="M24" s="42">
        <v>199.857027686759</v>
      </c>
      <c r="N24" s="42">
        <v>708.741188989788</v>
      </c>
      <c r="O24" s="42">
        <v>2943.54591635412</v>
      </c>
      <c r="P24" s="42">
        <f t="shared" si="0"/>
        <v>10.2906404320988</v>
      </c>
      <c r="Q24" s="42">
        <f t="shared" si="1"/>
        <v>1.84066354388495</v>
      </c>
      <c r="R24" s="17">
        <f t="shared" si="2"/>
        <v>0.979966991667317</v>
      </c>
      <c r="S24" s="17">
        <f t="shared" si="3"/>
        <v>27.8683796296296</v>
      </c>
      <c r="T24" s="17">
        <f t="shared" si="4"/>
        <v>2.07958333333333</v>
      </c>
      <c r="U24" s="17">
        <f t="shared" si="5"/>
        <v>9.0745524691358</v>
      </c>
      <c r="V24" s="17">
        <f t="shared" si="6"/>
        <v>21.3027083333333</v>
      </c>
      <c r="W24" s="17">
        <f t="shared" si="7"/>
        <v>44.9158061272168</v>
      </c>
      <c r="X24" s="17">
        <f t="shared" si="8"/>
        <v>158.951691220477</v>
      </c>
      <c r="Y24" s="17">
        <f t="shared" si="9"/>
        <v>679.359021718982</v>
      </c>
    </row>
    <row r="25" ht="16.5" spans="1:25">
      <c r="A25" s="14" t="s">
        <v>61</v>
      </c>
      <c r="B25" s="14" t="s">
        <v>62</v>
      </c>
      <c r="C25" s="7">
        <v>21</v>
      </c>
      <c r="D25" s="15">
        <v>0.1039</v>
      </c>
      <c r="E25" s="16">
        <v>25</v>
      </c>
      <c r="F25" s="42">
        <v>43.828</v>
      </c>
      <c r="G25" s="42">
        <v>7.63211417285806</v>
      </c>
      <c r="H25" s="42">
        <v>5.91838946546966</v>
      </c>
      <c r="I25" s="42">
        <v>116.4342</v>
      </c>
      <c r="J25" s="42">
        <v>11.0051</v>
      </c>
      <c r="K25" s="42">
        <v>37.7276</v>
      </c>
      <c r="L25" s="42">
        <v>87.1896</v>
      </c>
      <c r="M25" s="42">
        <v>202.739426001261</v>
      </c>
      <c r="N25" s="42">
        <v>694.490088182847</v>
      </c>
      <c r="O25" s="42">
        <v>2819.09142</v>
      </c>
      <c r="P25" s="42">
        <f t="shared" si="0"/>
        <v>10.2723933269169</v>
      </c>
      <c r="Q25" s="42">
        <f t="shared" si="1"/>
        <v>1.82252169472893</v>
      </c>
      <c r="R25" s="17">
        <f t="shared" si="2"/>
        <v>1.15537045387018</v>
      </c>
      <c r="S25" s="17">
        <f t="shared" si="3"/>
        <v>27.4042829643888</v>
      </c>
      <c r="T25" s="17">
        <f t="shared" si="4"/>
        <v>2.34400866217517</v>
      </c>
      <c r="U25" s="17">
        <f t="shared" si="5"/>
        <v>8.88634905357716</v>
      </c>
      <c r="V25" s="17">
        <f t="shared" si="6"/>
        <v>20.9216073147257</v>
      </c>
      <c r="W25" s="17">
        <f t="shared" si="7"/>
        <v>47.3817807468909</v>
      </c>
      <c r="X25" s="17">
        <f t="shared" si="8"/>
        <v>161.795044577844</v>
      </c>
      <c r="Y25" s="17">
        <f t="shared" si="9"/>
        <v>676.221481586113</v>
      </c>
    </row>
    <row r="26" ht="16.5" spans="1:25">
      <c r="A26" s="14" t="s">
        <v>63</v>
      </c>
      <c r="B26" s="14" t="s">
        <v>64</v>
      </c>
      <c r="C26" s="7">
        <v>22</v>
      </c>
      <c r="D26" s="15">
        <v>0.1071</v>
      </c>
      <c r="E26" s="16">
        <v>25</v>
      </c>
      <c r="F26" s="42">
        <v>47.7813</v>
      </c>
      <c r="G26" s="42">
        <v>7.83534401262876</v>
      </c>
      <c r="H26" s="42">
        <v>5.65693359067274</v>
      </c>
      <c r="I26" s="42">
        <v>124.8104</v>
      </c>
      <c r="J26" s="42">
        <v>9.8225</v>
      </c>
      <c r="K26" s="42">
        <v>42.2921</v>
      </c>
      <c r="L26" s="42">
        <v>95.2211</v>
      </c>
      <c r="M26" s="42">
        <v>197.801748475699</v>
      </c>
      <c r="N26" s="42">
        <v>730.51146076299</v>
      </c>
      <c r="O26" s="42">
        <v>2944.09705379261</v>
      </c>
      <c r="P26" s="42">
        <f t="shared" si="0"/>
        <v>10.8882741985683</v>
      </c>
      <c r="Q26" s="42">
        <f t="shared" si="1"/>
        <v>1.81550653666297</v>
      </c>
      <c r="R26" s="17">
        <f t="shared" si="2"/>
        <v>1.0598187981997</v>
      </c>
      <c r="S26" s="17">
        <f t="shared" si="3"/>
        <v>28.5407096171802</v>
      </c>
      <c r="T26" s="17">
        <f t="shared" si="4"/>
        <v>1.99792250233427</v>
      </c>
      <c r="U26" s="17">
        <f t="shared" si="5"/>
        <v>9.68631341425459</v>
      </c>
      <c r="V26" s="17">
        <f t="shared" si="6"/>
        <v>22.1712651727358</v>
      </c>
      <c r="W26" s="17">
        <f t="shared" si="7"/>
        <v>44.8134928241169</v>
      </c>
      <c r="X26" s="17">
        <f t="shared" si="8"/>
        <v>165.369182503657</v>
      </c>
      <c r="Y26" s="17">
        <f t="shared" si="9"/>
        <v>685.196571256885</v>
      </c>
    </row>
    <row r="27" ht="16.5" spans="1:25">
      <c r="A27" s="14" t="s">
        <v>65</v>
      </c>
      <c r="B27" s="14" t="s">
        <v>66</v>
      </c>
      <c r="C27" s="7">
        <v>23</v>
      </c>
      <c r="D27" s="15">
        <v>0.1097</v>
      </c>
      <c r="E27" s="16">
        <v>25</v>
      </c>
      <c r="F27" s="42">
        <v>42.4441</v>
      </c>
      <c r="G27" s="42">
        <v>7.71871900997885</v>
      </c>
      <c r="H27" s="42">
        <v>6.03371867883769</v>
      </c>
      <c r="I27" s="42">
        <v>120.5888</v>
      </c>
      <c r="J27" s="42">
        <v>10.4555</v>
      </c>
      <c r="K27" s="42">
        <v>35.9258</v>
      </c>
      <c r="L27" s="42">
        <v>88.1351</v>
      </c>
      <c r="M27" s="42">
        <v>203.176410652059</v>
      </c>
      <c r="N27" s="42">
        <v>682.710366449461</v>
      </c>
      <c r="O27" s="42">
        <v>3071.92006291038</v>
      </c>
      <c r="P27" s="42">
        <f t="shared" si="0"/>
        <v>9.41389395320571</v>
      </c>
      <c r="Q27" s="42">
        <f t="shared" si="1"/>
        <v>1.74589904293852</v>
      </c>
      <c r="R27" s="17">
        <f t="shared" si="2"/>
        <v>1.12056718770567</v>
      </c>
      <c r="S27" s="17">
        <f t="shared" si="3"/>
        <v>26.9021877848678</v>
      </c>
      <c r="T27" s="17">
        <f t="shared" si="4"/>
        <v>2.09482680036463</v>
      </c>
      <c r="U27" s="17">
        <f t="shared" si="5"/>
        <v>8.00589486478274</v>
      </c>
      <c r="V27" s="17">
        <f t="shared" si="6"/>
        <v>20.0309252506837</v>
      </c>
      <c r="W27" s="17">
        <f t="shared" si="7"/>
        <v>44.976222751795</v>
      </c>
      <c r="X27" s="17">
        <f t="shared" si="8"/>
        <v>150.556172181435</v>
      </c>
      <c r="Y27" s="17">
        <f t="shared" si="9"/>
        <v>698.086855146368</v>
      </c>
    </row>
    <row r="28" ht="16.5" spans="1:25">
      <c r="A28" s="14" t="s">
        <v>67</v>
      </c>
      <c r="B28" s="14" t="s">
        <v>68</v>
      </c>
      <c r="C28" s="7">
        <v>24</v>
      </c>
      <c r="D28" s="15">
        <v>0.1036</v>
      </c>
      <c r="E28" s="16">
        <v>25</v>
      </c>
      <c r="F28" s="42">
        <v>41.8123</v>
      </c>
      <c r="G28" s="42">
        <v>7.50099134018081</v>
      </c>
      <c r="H28" s="42">
        <v>5.01559023028478</v>
      </c>
      <c r="I28" s="42">
        <v>114.828</v>
      </c>
      <c r="J28" s="42">
        <v>8.4898</v>
      </c>
      <c r="K28" s="42">
        <v>34.7542</v>
      </c>
      <c r="L28" s="42">
        <v>82.2838</v>
      </c>
      <c r="M28" s="42">
        <v>190.434518386151</v>
      </c>
      <c r="N28" s="42">
        <v>671.91400786456</v>
      </c>
      <c r="O28" s="42">
        <v>2795.76067116904</v>
      </c>
      <c r="P28" s="42">
        <f t="shared" si="0"/>
        <v>9.81572554697555</v>
      </c>
      <c r="Q28" s="42">
        <f t="shared" si="1"/>
        <v>1.79615765700198</v>
      </c>
      <c r="R28" s="17">
        <f t="shared" si="2"/>
        <v>0.940859162910128</v>
      </c>
      <c r="S28" s="17">
        <f t="shared" si="3"/>
        <v>27.0960424710425</v>
      </c>
      <c r="T28" s="17">
        <f t="shared" si="4"/>
        <v>1.74382239382239</v>
      </c>
      <c r="U28" s="17">
        <f t="shared" si="5"/>
        <v>8.19456241956242</v>
      </c>
      <c r="V28" s="17">
        <f t="shared" si="6"/>
        <v>19.7983590733591</v>
      </c>
      <c r="W28" s="17">
        <f t="shared" si="7"/>
        <v>44.5496556874924</v>
      </c>
      <c r="X28" s="17">
        <f t="shared" si="8"/>
        <v>156.815667216997</v>
      </c>
      <c r="Y28" s="17">
        <f t="shared" si="9"/>
        <v>672.549644942308</v>
      </c>
    </row>
    <row r="29" ht="16.5" spans="1:25">
      <c r="A29" s="14" t="s">
        <v>69</v>
      </c>
      <c r="B29" s="14" t="s">
        <v>70</v>
      </c>
      <c r="C29" s="7">
        <v>25</v>
      </c>
      <c r="D29" s="15">
        <v>0.1036</v>
      </c>
      <c r="E29" s="16">
        <v>25</v>
      </c>
      <c r="F29" s="42">
        <v>60.7621</v>
      </c>
      <c r="G29" s="42">
        <v>6.86660569994424</v>
      </c>
      <c r="H29" s="42">
        <v>9.11452293657643</v>
      </c>
      <c r="I29" s="42">
        <v>199.6026</v>
      </c>
      <c r="J29" s="42">
        <v>33.3752</v>
      </c>
      <c r="K29" s="42">
        <v>34.2382</v>
      </c>
      <c r="L29" s="42">
        <v>114.0634</v>
      </c>
      <c r="M29" s="42">
        <v>289.898263251996</v>
      </c>
      <c r="N29" s="42">
        <v>547.72680627408</v>
      </c>
      <c r="O29" s="42">
        <v>3046.02636540928</v>
      </c>
      <c r="P29" s="42">
        <f t="shared" si="0"/>
        <v>14.3885537323037</v>
      </c>
      <c r="Q29" s="42">
        <f t="shared" si="1"/>
        <v>1.64307231910705</v>
      </c>
      <c r="R29" s="17">
        <f t="shared" si="2"/>
        <v>1.92998385072182</v>
      </c>
      <c r="S29" s="17">
        <f t="shared" si="3"/>
        <v>47.5532335907336</v>
      </c>
      <c r="T29" s="17">
        <f t="shared" si="4"/>
        <v>7.74898648648649</v>
      </c>
      <c r="U29" s="17">
        <f t="shared" si="5"/>
        <v>8.07004504504505</v>
      </c>
      <c r="V29" s="17">
        <f t="shared" si="6"/>
        <v>27.4671814671815</v>
      </c>
      <c r="W29" s="17">
        <f t="shared" si="7"/>
        <v>68.5515246223006</v>
      </c>
      <c r="X29" s="17">
        <f t="shared" si="8"/>
        <v>126.84771316524</v>
      </c>
      <c r="Y29" s="17">
        <f t="shared" si="9"/>
        <v>732.941945675957</v>
      </c>
    </row>
    <row r="30" ht="16.5" spans="1:25">
      <c r="A30" s="14" t="s">
        <v>71</v>
      </c>
      <c r="B30" s="14" t="s">
        <v>72</v>
      </c>
      <c r="C30" s="7">
        <v>26</v>
      </c>
      <c r="D30" s="15">
        <v>0.1059</v>
      </c>
      <c r="E30" s="16">
        <v>25</v>
      </c>
      <c r="F30" s="42">
        <v>68.7505</v>
      </c>
      <c r="G30" s="42">
        <v>7.68295925192075</v>
      </c>
      <c r="H30" s="42">
        <v>9.66722206391883</v>
      </c>
      <c r="I30" s="42">
        <v>211.5041</v>
      </c>
      <c r="J30" s="42">
        <v>30.6086</v>
      </c>
      <c r="K30" s="42">
        <v>39.2097</v>
      </c>
      <c r="L30" s="42">
        <v>112.7022</v>
      </c>
      <c r="M30" s="42">
        <v>307.137170886257</v>
      </c>
      <c r="N30" s="42">
        <v>564.763113736797</v>
      </c>
      <c r="O30" s="42">
        <v>3156.63092197875</v>
      </c>
      <c r="P30" s="42">
        <f t="shared" si="0"/>
        <v>15.9618901479383</v>
      </c>
      <c r="Q30" s="42">
        <f t="shared" si="1"/>
        <v>1.80010510914923</v>
      </c>
      <c r="R30" s="17">
        <f t="shared" si="2"/>
        <v>2.01854395768027</v>
      </c>
      <c r="S30" s="17">
        <f t="shared" si="3"/>
        <v>49.3300519357885</v>
      </c>
      <c r="T30" s="17">
        <f t="shared" si="4"/>
        <v>6.9275731822474</v>
      </c>
      <c r="U30" s="17">
        <f t="shared" si="5"/>
        <v>9.06840572867485</v>
      </c>
      <c r="V30" s="17">
        <f t="shared" si="6"/>
        <v>26.5492917847026</v>
      </c>
      <c r="W30" s="17">
        <f t="shared" si="7"/>
        <v>71.1323006773075</v>
      </c>
      <c r="X30" s="17">
        <f t="shared" si="8"/>
        <v>128.114549296381</v>
      </c>
      <c r="Y30" s="17">
        <f t="shared" si="9"/>
        <v>743.134083911859</v>
      </c>
    </row>
    <row r="31" ht="16.5" spans="1:25">
      <c r="A31" s="14" t="s">
        <v>73</v>
      </c>
      <c r="B31" s="14" t="s">
        <v>74</v>
      </c>
      <c r="C31" s="7">
        <v>27</v>
      </c>
      <c r="D31" s="15">
        <v>0.1016</v>
      </c>
      <c r="E31" s="16">
        <v>25</v>
      </c>
      <c r="F31" s="42">
        <v>58.4806</v>
      </c>
      <c r="G31" s="42">
        <v>6.83073202490246</v>
      </c>
      <c r="H31" s="42">
        <v>8.56280428399793</v>
      </c>
      <c r="I31" s="42">
        <v>187.6878</v>
      </c>
      <c r="J31" s="42">
        <v>31.0851</v>
      </c>
      <c r="K31" s="42">
        <v>34.0571</v>
      </c>
      <c r="L31" s="42">
        <v>111.1937</v>
      </c>
      <c r="M31" s="42">
        <v>292.19255005202</v>
      </c>
      <c r="N31" s="42">
        <v>532.802867636046</v>
      </c>
      <c r="O31" s="42">
        <v>3000.90853211195</v>
      </c>
      <c r="P31" s="42">
        <f t="shared" si="0"/>
        <v>14.1104002624672</v>
      </c>
      <c r="Q31" s="42">
        <f t="shared" si="1"/>
        <v>1.66658907857723</v>
      </c>
      <c r="R31" s="17">
        <f t="shared" si="2"/>
        <v>1.83221811634171</v>
      </c>
      <c r="S31" s="17">
        <f t="shared" si="3"/>
        <v>45.5575295275591</v>
      </c>
      <c r="T31" s="17">
        <f t="shared" si="4"/>
        <v>7.33801673228347</v>
      </c>
      <c r="U31" s="17">
        <f t="shared" si="5"/>
        <v>8.18434219160105</v>
      </c>
      <c r="V31" s="17">
        <f t="shared" si="6"/>
        <v>27.3017470472441</v>
      </c>
      <c r="W31" s="17">
        <f t="shared" si="7"/>
        <v>70.4655031581786</v>
      </c>
      <c r="X31" s="17">
        <f t="shared" si="8"/>
        <v>125.672486397323</v>
      </c>
      <c r="Y31" s="17">
        <f t="shared" si="9"/>
        <v>736.268107673188</v>
      </c>
    </row>
    <row r="32" ht="16.5" spans="1:25">
      <c r="A32" s="14" t="s">
        <v>75</v>
      </c>
      <c r="B32" s="14" t="s">
        <v>76</v>
      </c>
      <c r="C32" s="7">
        <v>28</v>
      </c>
      <c r="D32" s="15">
        <v>0.1026</v>
      </c>
      <c r="E32" s="16">
        <v>25</v>
      </c>
      <c r="F32" s="42">
        <v>61.5427</v>
      </c>
      <c r="G32" s="42">
        <v>7.34054415751473</v>
      </c>
      <c r="H32" s="42">
        <v>9.80825342659693</v>
      </c>
      <c r="I32" s="42">
        <v>193.7224</v>
      </c>
      <c r="J32" s="42">
        <v>33.9753</v>
      </c>
      <c r="K32" s="42">
        <v>35.563</v>
      </c>
      <c r="L32" s="42">
        <v>113.6403</v>
      </c>
      <c r="M32" s="42">
        <v>302.182152182729</v>
      </c>
      <c r="N32" s="42">
        <v>533.365291208409</v>
      </c>
      <c r="O32" s="42">
        <v>3111.44154915495</v>
      </c>
      <c r="P32" s="42">
        <f t="shared" si="0"/>
        <v>14.718997725796</v>
      </c>
      <c r="Q32" s="42">
        <f t="shared" si="1"/>
        <v>1.77456874950051</v>
      </c>
      <c r="R32" s="17">
        <f t="shared" si="2"/>
        <v>2.11783225326796</v>
      </c>
      <c r="S32" s="17">
        <f t="shared" si="3"/>
        <v>46.583918128655</v>
      </c>
      <c r="T32" s="17">
        <f t="shared" si="4"/>
        <v>7.97073586744639</v>
      </c>
      <c r="U32" s="17">
        <f t="shared" si="5"/>
        <v>8.47150747238467</v>
      </c>
      <c r="V32" s="17">
        <f t="shared" si="6"/>
        <v>27.631798245614</v>
      </c>
      <c r="W32" s="17">
        <f t="shared" si="7"/>
        <v>72.2128184613905</v>
      </c>
      <c r="X32" s="17">
        <f t="shared" si="8"/>
        <v>124.584651143052</v>
      </c>
      <c r="Y32" s="17">
        <f t="shared" si="9"/>
        <v>756.025001614726</v>
      </c>
    </row>
    <row r="33" ht="16.5" spans="1:25">
      <c r="A33" s="14" t="s">
        <v>77</v>
      </c>
      <c r="B33" s="14" t="s">
        <v>78</v>
      </c>
      <c r="C33" s="7">
        <v>29</v>
      </c>
      <c r="D33" s="15">
        <v>0.1056</v>
      </c>
      <c r="E33" s="16">
        <v>25</v>
      </c>
      <c r="F33" s="42">
        <v>62.0493</v>
      </c>
      <c r="G33" s="42">
        <v>7.34098987764455</v>
      </c>
      <c r="H33" s="42">
        <v>10.2615332194762</v>
      </c>
      <c r="I33" s="42">
        <v>201.1569</v>
      </c>
      <c r="J33" s="42">
        <v>34.1041</v>
      </c>
      <c r="K33" s="42">
        <v>36.7675</v>
      </c>
      <c r="L33" s="42">
        <v>117.0644</v>
      </c>
      <c r="M33" s="42">
        <v>312.85109990138</v>
      </c>
      <c r="N33" s="42">
        <v>540.69845961587</v>
      </c>
      <c r="O33" s="42">
        <v>3102.55854208627</v>
      </c>
      <c r="P33" s="42">
        <f t="shared" si="0"/>
        <v>14.4207780934343</v>
      </c>
      <c r="Q33" s="42">
        <f t="shared" si="1"/>
        <v>1.72426038543559</v>
      </c>
      <c r="R33" s="17">
        <f t="shared" si="2"/>
        <v>2.16497712128101</v>
      </c>
      <c r="S33" s="17">
        <f t="shared" si="3"/>
        <v>47.0205729166667</v>
      </c>
      <c r="T33" s="17">
        <f t="shared" si="4"/>
        <v>7.77478693181818</v>
      </c>
      <c r="U33" s="17">
        <f t="shared" si="5"/>
        <v>8.51599589646465</v>
      </c>
      <c r="V33" s="17">
        <f t="shared" si="6"/>
        <v>27.6574337121212</v>
      </c>
      <c r="W33" s="17">
        <f t="shared" si="7"/>
        <v>72.6871104839483</v>
      </c>
      <c r="X33" s="17">
        <f t="shared" si="8"/>
        <v>122.781386529011</v>
      </c>
      <c r="Y33" s="17">
        <f t="shared" si="9"/>
        <v>732.444033986305</v>
      </c>
    </row>
    <row r="34" ht="16.5" spans="1:25">
      <c r="A34" s="14" t="s">
        <v>79</v>
      </c>
      <c r="B34" s="14" t="s">
        <v>80</v>
      </c>
      <c r="C34" s="7">
        <v>30</v>
      </c>
      <c r="D34" s="15">
        <v>0.1054</v>
      </c>
      <c r="E34" s="16">
        <v>25</v>
      </c>
      <c r="F34" s="42">
        <v>56.1839</v>
      </c>
      <c r="G34" s="42">
        <v>6.82703625664052</v>
      </c>
      <c r="H34" s="42">
        <v>10.7265590335956</v>
      </c>
      <c r="I34" s="42">
        <v>192.7615</v>
      </c>
      <c r="J34" s="42">
        <v>28.9541</v>
      </c>
      <c r="K34" s="42">
        <v>35.2773</v>
      </c>
      <c r="L34" s="42">
        <v>101.5372</v>
      </c>
      <c r="M34" s="42">
        <v>316.035819802926</v>
      </c>
      <c r="N34" s="42">
        <v>500.863427347596</v>
      </c>
      <c r="O34" s="42">
        <v>2992.95589055509</v>
      </c>
      <c r="P34" s="42">
        <f t="shared" si="0"/>
        <v>13.0569180898166</v>
      </c>
      <c r="Q34" s="42">
        <f t="shared" si="1"/>
        <v>1.6056267189459</v>
      </c>
      <c r="R34" s="17">
        <f t="shared" si="2"/>
        <v>2.27938547780133</v>
      </c>
      <c r="S34" s="17">
        <f t="shared" si="3"/>
        <v>45.1184772296015</v>
      </c>
      <c r="T34" s="17">
        <f t="shared" si="4"/>
        <v>6.56800284629981</v>
      </c>
      <c r="U34" s="17">
        <f t="shared" si="5"/>
        <v>8.17869228336496</v>
      </c>
      <c r="V34" s="17">
        <f t="shared" si="6"/>
        <v>24.0269924098672</v>
      </c>
      <c r="W34" s="17">
        <f t="shared" si="7"/>
        <v>73.5804256607552</v>
      </c>
      <c r="X34" s="17">
        <f t="shared" si="8"/>
        <v>113.565831221601</v>
      </c>
      <c r="Y34" s="17">
        <f t="shared" si="9"/>
        <v>707.837037008296</v>
      </c>
    </row>
    <row r="35" ht="16.5" spans="1:25">
      <c r="A35" s="18" t="s">
        <v>81</v>
      </c>
      <c r="B35" s="14" t="s">
        <v>82</v>
      </c>
      <c r="C35" s="7">
        <v>31</v>
      </c>
      <c r="D35" s="15">
        <v>0.1015</v>
      </c>
      <c r="E35" s="16">
        <v>25</v>
      </c>
      <c r="F35" s="42">
        <v>57.0938</v>
      </c>
      <c r="G35" s="42">
        <v>6.81063548273701</v>
      </c>
      <c r="H35" s="42">
        <v>8.70324819448643</v>
      </c>
      <c r="I35" s="42">
        <v>183.2797</v>
      </c>
      <c r="J35" s="42">
        <v>19.185</v>
      </c>
      <c r="K35" s="42">
        <v>35.6219</v>
      </c>
      <c r="L35" s="42">
        <v>106.6699</v>
      </c>
      <c r="M35" s="42">
        <v>274.689648048177</v>
      </c>
      <c r="N35" s="42">
        <v>531.872929708601</v>
      </c>
      <c r="O35" s="42">
        <v>2966.73841240422</v>
      </c>
      <c r="P35" s="42">
        <f t="shared" si="0"/>
        <v>13.7827257799672</v>
      </c>
      <c r="Q35" s="42">
        <f t="shared" si="1"/>
        <v>1.66328115102768</v>
      </c>
      <c r="R35" s="17">
        <f t="shared" si="2"/>
        <v>1.86861535352247</v>
      </c>
      <c r="S35" s="17">
        <f t="shared" si="3"/>
        <v>44.5166748768473</v>
      </c>
      <c r="T35" s="17">
        <f t="shared" si="4"/>
        <v>4.41418719211823</v>
      </c>
      <c r="U35" s="17">
        <f t="shared" si="5"/>
        <v>8.57782430213465</v>
      </c>
      <c r="V35" s="17">
        <f t="shared" si="6"/>
        <v>26.2144088669951</v>
      </c>
      <c r="W35" s="17">
        <f t="shared" si="7"/>
        <v>66.2238676923632</v>
      </c>
      <c r="X35" s="17">
        <f t="shared" si="8"/>
        <v>125.567252904255</v>
      </c>
      <c r="Y35" s="17">
        <f t="shared" si="9"/>
        <v>728.57720932909</v>
      </c>
    </row>
    <row r="36" ht="16.5" spans="1:25">
      <c r="A36" s="18"/>
      <c r="B36" s="14" t="s">
        <v>83</v>
      </c>
      <c r="C36" s="7">
        <v>32</v>
      </c>
      <c r="D36" s="15">
        <v>0.1102</v>
      </c>
      <c r="E36" s="16">
        <v>25</v>
      </c>
      <c r="F36" s="42">
        <v>62.91</v>
      </c>
      <c r="G36" s="42">
        <v>7.32318256276197</v>
      </c>
      <c r="H36" s="42">
        <v>9.23942592469073</v>
      </c>
      <c r="I36" s="42">
        <v>197.0428</v>
      </c>
      <c r="J36" s="42">
        <v>20.5503</v>
      </c>
      <c r="K36" s="42">
        <v>36.1037</v>
      </c>
      <c r="L36" s="42">
        <v>114.5708</v>
      </c>
      <c r="M36" s="42">
        <v>292.519357746222</v>
      </c>
      <c r="N36" s="42">
        <v>598.670790784164</v>
      </c>
      <c r="O36" s="42">
        <v>3185.87795739681</v>
      </c>
      <c r="P36" s="42">
        <f t="shared" si="0"/>
        <v>14.0140804597701</v>
      </c>
      <c r="Q36" s="42">
        <f t="shared" si="1"/>
        <v>1.64824604201392</v>
      </c>
      <c r="R36" s="17">
        <f t="shared" si="2"/>
        <v>1.84273050487875</v>
      </c>
      <c r="S36" s="17">
        <f t="shared" si="3"/>
        <v>44.124500907441</v>
      </c>
      <c r="T36" s="17">
        <f t="shared" si="4"/>
        <v>4.37543103448276</v>
      </c>
      <c r="U36" s="17">
        <f t="shared" si="5"/>
        <v>8.00992891712039</v>
      </c>
      <c r="V36" s="17">
        <f t="shared" si="6"/>
        <v>25.9372504537205</v>
      </c>
      <c r="W36" s="17">
        <f t="shared" si="7"/>
        <v>65.0405200837204</v>
      </c>
      <c r="X36" s="17">
        <f t="shared" si="8"/>
        <v>130.807828463439</v>
      </c>
      <c r="Y36" s="17">
        <f t="shared" si="9"/>
        <v>720.772008817762</v>
      </c>
    </row>
    <row r="37" ht="16.5" spans="1:25">
      <c r="A37" s="18"/>
      <c r="B37" s="14" t="s">
        <v>84</v>
      </c>
      <c r="C37" s="7">
        <v>33</v>
      </c>
      <c r="D37" s="15">
        <v>0.10111</v>
      </c>
      <c r="E37" s="16">
        <v>25</v>
      </c>
      <c r="F37" s="42">
        <v>56.1321</v>
      </c>
      <c r="G37" s="42">
        <v>6.76062993569782</v>
      </c>
      <c r="H37" s="42">
        <v>8.76867990668633</v>
      </c>
      <c r="I37" s="42">
        <v>179.9558</v>
      </c>
      <c r="J37" s="42">
        <v>16.8849</v>
      </c>
      <c r="K37" s="42">
        <v>33.131</v>
      </c>
      <c r="L37" s="42">
        <v>104.2248</v>
      </c>
      <c r="M37" s="42">
        <v>276.232251394955</v>
      </c>
      <c r="N37" s="42">
        <v>544.60921167105</v>
      </c>
      <c r="O37" s="42">
        <v>2964.49350987285</v>
      </c>
      <c r="P37" s="42">
        <f t="shared" si="0"/>
        <v>13.5981027264036</v>
      </c>
      <c r="Q37" s="42">
        <f t="shared" si="1"/>
        <v>1.65733258978667</v>
      </c>
      <c r="R37" s="17">
        <f t="shared" si="2"/>
        <v>1.89200129747333</v>
      </c>
      <c r="S37" s="17">
        <f t="shared" si="3"/>
        <v>43.8665315003462</v>
      </c>
      <c r="T37" s="17">
        <f t="shared" si="4"/>
        <v>3.86250123627732</v>
      </c>
      <c r="U37" s="17">
        <f t="shared" si="5"/>
        <v>7.99502192331784</v>
      </c>
      <c r="V37" s="17">
        <f t="shared" si="6"/>
        <v>25.7109583621798</v>
      </c>
      <c r="W37" s="17">
        <f t="shared" si="7"/>
        <v>66.8607225244221</v>
      </c>
      <c r="X37" s="17">
        <f t="shared" si="8"/>
        <v>129.200704369925</v>
      </c>
      <c r="Y37" s="17">
        <f t="shared" si="9"/>
        <v>730.832402172073</v>
      </c>
    </row>
    <row r="38" ht="16.5" spans="1:25">
      <c r="A38" s="18"/>
      <c r="B38" s="14" t="s">
        <v>85</v>
      </c>
      <c r="C38" s="7">
        <v>34</v>
      </c>
      <c r="D38" s="15">
        <v>0.1023</v>
      </c>
      <c r="E38" s="16">
        <v>25</v>
      </c>
      <c r="F38" s="42">
        <v>56.9148</v>
      </c>
      <c r="G38" s="42">
        <v>6.78007555265182</v>
      </c>
      <c r="H38" s="42">
        <v>8.63959196546663</v>
      </c>
      <c r="I38" s="42">
        <v>181.4783</v>
      </c>
      <c r="J38" s="42">
        <v>18.6609</v>
      </c>
      <c r="K38" s="42">
        <v>34.194</v>
      </c>
      <c r="L38" s="42">
        <v>105.3647</v>
      </c>
      <c r="M38" s="42">
        <v>274.180733347101</v>
      </c>
      <c r="N38" s="42">
        <v>565.454623410761</v>
      </c>
      <c r="O38" s="42">
        <v>2968.02501115839</v>
      </c>
      <c r="P38" s="42">
        <f t="shared" si="0"/>
        <v>13.6311990876507</v>
      </c>
      <c r="Q38" s="42">
        <f t="shared" si="1"/>
        <v>1.64280585119433</v>
      </c>
      <c r="R38" s="17">
        <f t="shared" si="2"/>
        <v>1.83844626253212</v>
      </c>
      <c r="S38" s="17">
        <f t="shared" si="3"/>
        <v>43.7283235581623</v>
      </c>
      <c r="T38" s="17">
        <f t="shared" si="4"/>
        <v>4.25158846529814</v>
      </c>
      <c r="U38" s="17">
        <f t="shared" si="5"/>
        <v>8.1617953730857</v>
      </c>
      <c r="V38" s="17">
        <f t="shared" si="6"/>
        <v>25.6904447702835</v>
      </c>
      <c r="W38" s="17">
        <f t="shared" si="7"/>
        <v>65.581619777595</v>
      </c>
      <c r="X38" s="17">
        <f t="shared" si="8"/>
        <v>132.791969817555</v>
      </c>
      <c r="Y38" s="17">
        <f t="shared" si="9"/>
        <v>723.194053917467</v>
      </c>
    </row>
    <row r="39" ht="16.5" spans="1:25">
      <c r="A39" s="18"/>
      <c r="B39" s="14" t="s">
        <v>86</v>
      </c>
      <c r="C39" s="7">
        <v>35</v>
      </c>
      <c r="D39" s="15">
        <v>0.1057</v>
      </c>
      <c r="E39" s="16">
        <v>25</v>
      </c>
      <c r="F39" s="42">
        <v>57.9383</v>
      </c>
      <c r="G39" s="42">
        <v>7.12049280469296</v>
      </c>
      <c r="H39" s="42">
        <v>8.91938086445433</v>
      </c>
      <c r="I39" s="42">
        <v>186.1794</v>
      </c>
      <c r="J39" s="42">
        <v>18.8942</v>
      </c>
      <c r="K39" s="42">
        <v>35.3846</v>
      </c>
      <c r="L39" s="42">
        <v>108.3903</v>
      </c>
      <c r="M39" s="42">
        <v>281.492694800619</v>
      </c>
      <c r="N39" s="42">
        <v>559.378461292182</v>
      </c>
      <c r="O39" s="42">
        <v>3083.39092450342</v>
      </c>
      <c r="P39" s="42">
        <f t="shared" si="0"/>
        <v>13.4348076316619</v>
      </c>
      <c r="Q39" s="42">
        <f t="shared" si="1"/>
        <v>1.67047748229147</v>
      </c>
      <c r="R39" s="17">
        <f t="shared" si="2"/>
        <v>1.84548510058399</v>
      </c>
      <c r="S39" s="17">
        <f t="shared" si="3"/>
        <v>43.433632923368</v>
      </c>
      <c r="T39" s="17">
        <f t="shared" si="4"/>
        <v>4.17000946073794</v>
      </c>
      <c r="U39" s="17">
        <f t="shared" si="5"/>
        <v>8.180857773573</v>
      </c>
      <c r="V39" s="17">
        <f t="shared" si="6"/>
        <v>25.5796830652791</v>
      </c>
      <c r="W39" s="17">
        <f t="shared" si="7"/>
        <v>65.2015017936227</v>
      </c>
      <c r="X39" s="17">
        <f t="shared" si="8"/>
        <v>127.083391290174</v>
      </c>
      <c r="Y39" s="17">
        <f t="shared" si="9"/>
        <v>727.217592709391</v>
      </c>
    </row>
    <row r="40" ht="16.5" spans="1:25">
      <c r="A40" s="18"/>
      <c r="B40" s="14" t="s">
        <v>87</v>
      </c>
      <c r="C40" s="7">
        <v>36</v>
      </c>
      <c r="D40" s="15">
        <v>0.1048</v>
      </c>
      <c r="E40" s="16">
        <v>25</v>
      </c>
      <c r="F40" s="42">
        <v>56.0947</v>
      </c>
      <c r="G40" s="42">
        <v>6.9393729863883</v>
      </c>
      <c r="H40" s="42">
        <v>8.77006684482833</v>
      </c>
      <c r="I40" s="42">
        <v>188.2335</v>
      </c>
      <c r="J40" s="42">
        <v>17.7771</v>
      </c>
      <c r="K40" s="42">
        <v>35.4222</v>
      </c>
      <c r="L40" s="42">
        <v>109.324</v>
      </c>
      <c r="M40" s="42">
        <v>280.807230480946</v>
      </c>
      <c r="N40" s="42">
        <v>543.848846922633</v>
      </c>
      <c r="O40" s="42">
        <v>3028.35491304062</v>
      </c>
      <c r="P40" s="42">
        <f t="shared" si="0"/>
        <v>13.1103928117048</v>
      </c>
      <c r="Q40" s="42">
        <f t="shared" si="1"/>
        <v>1.64161712233389</v>
      </c>
      <c r="R40" s="17">
        <f t="shared" si="2"/>
        <v>1.82571492978128</v>
      </c>
      <c r="S40" s="17">
        <f t="shared" si="3"/>
        <v>44.2966364503817</v>
      </c>
      <c r="T40" s="17">
        <f t="shared" si="4"/>
        <v>3.93933683206107</v>
      </c>
      <c r="U40" s="17">
        <f t="shared" si="5"/>
        <v>8.26008269720102</v>
      </c>
      <c r="V40" s="17">
        <f t="shared" si="6"/>
        <v>26.0220896946565</v>
      </c>
      <c r="W40" s="17">
        <f t="shared" si="7"/>
        <v>65.597921102997</v>
      </c>
      <c r="X40" s="17">
        <f t="shared" si="8"/>
        <v>124.47017271119</v>
      </c>
      <c r="Y40" s="17">
        <f t="shared" si="9"/>
        <v>720.333962431418</v>
      </c>
    </row>
    <row r="41" ht="15.75" spans="1:25">
      <c r="A41" s="19"/>
      <c r="B41" s="20"/>
      <c r="C41" s="21"/>
      <c r="D41" s="22"/>
      <c r="E41" s="21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23"/>
      <c r="S41" s="23"/>
      <c r="T41" s="23"/>
      <c r="U41" s="23"/>
      <c r="V41" s="23"/>
      <c r="W41" s="23"/>
      <c r="X41" s="23"/>
      <c r="Y41" s="23"/>
    </row>
    <row r="42" ht="15" spans="1:25">
      <c r="A42" s="52" t="s">
        <v>88</v>
      </c>
      <c r="B42" s="20"/>
      <c r="C42" s="21"/>
      <c r="D42" s="22"/>
      <c r="E42" s="21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23"/>
      <c r="S42" s="23"/>
      <c r="T42" s="23"/>
      <c r="U42" s="23"/>
      <c r="V42" s="23"/>
      <c r="W42" s="23"/>
      <c r="X42" s="23"/>
      <c r="Y42" s="23"/>
    </row>
    <row r="43" ht="15" spans="1:25">
      <c r="A43" s="24" t="s">
        <v>33</v>
      </c>
      <c r="B43" s="25" t="s">
        <v>34</v>
      </c>
      <c r="C43" s="26" t="s">
        <v>89</v>
      </c>
      <c r="D43" s="27">
        <v>0.1081</v>
      </c>
      <c r="E43" s="24">
        <v>25</v>
      </c>
      <c r="F43" s="46">
        <v>50.5477</v>
      </c>
      <c r="G43" s="46">
        <v>4.87395029971945</v>
      </c>
      <c r="H43" s="46">
        <v>6.49403107724833</v>
      </c>
      <c r="I43" s="46">
        <v>197.6483</v>
      </c>
      <c r="J43" s="46">
        <v>30.7415</v>
      </c>
      <c r="K43" s="46">
        <v>28.4621</v>
      </c>
      <c r="L43" s="46">
        <v>97.1213</v>
      </c>
      <c r="M43" s="46">
        <v>204.834032540324</v>
      </c>
      <c r="N43" s="46">
        <v>523.20146022443</v>
      </c>
      <c r="O43" s="46">
        <v>2365.42594462076</v>
      </c>
      <c r="P43" s="46">
        <f>(F43-$F$53)*E43/D43*0.001</f>
        <v>11.4273280912735</v>
      </c>
      <c r="Q43" s="46">
        <f>(G43-$G$53)*E43/D43*0.001</f>
        <v>1.1138381799618</v>
      </c>
      <c r="R43" s="28">
        <f>(H43-$H$53)*E43/D43*0.001</f>
        <v>1.24360805228102</v>
      </c>
      <c r="S43" s="28">
        <f>(I43-$I$53)*E43/D43*0.001</f>
        <v>45.1217160037003</v>
      </c>
      <c r="T43" s="28">
        <f>(J43-$J$53)*E43/D43*0.001</f>
        <v>6.81732192414431</v>
      </c>
      <c r="U43" s="28">
        <f>(K43-$K$53)*E43/D43*0.001</f>
        <v>6.39828091273512</v>
      </c>
      <c r="V43" s="28">
        <f>(L43-$L$53)*E43/D43*0.001</f>
        <v>22.4056197964847</v>
      </c>
      <c r="W43" s="28">
        <f>(M43-$M$53)*E43/D43*0.001</f>
        <v>46.0252745890707</v>
      </c>
      <c r="X43" s="28">
        <f>(N43-$N$53)*E43/D43*0.001</f>
        <v>115.895369404973</v>
      </c>
      <c r="Y43" s="28">
        <f>(O43-$O$53)*E43/D43*0.001</f>
        <v>545.030296506162</v>
      </c>
    </row>
    <row r="44" ht="15" spans="1:25">
      <c r="A44" s="25" t="s">
        <v>63</v>
      </c>
      <c r="B44" s="25" t="s">
        <v>64</v>
      </c>
      <c r="C44" s="26" t="s">
        <v>90</v>
      </c>
      <c r="D44" s="53">
        <v>0.1044</v>
      </c>
      <c r="E44" s="24">
        <v>25</v>
      </c>
      <c r="F44" s="46">
        <v>47.3944</v>
      </c>
      <c r="G44" s="46">
        <v>7.707570919349</v>
      </c>
      <c r="H44" s="46">
        <v>5.66510046219065</v>
      </c>
      <c r="I44" s="46">
        <v>123.0884</v>
      </c>
      <c r="J44" s="46">
        <v>9.8392</v>
      </c>
      <c r="K44" s="46">
        <v>42.2312</v>
      </c>
      <c r="L44" s="28">
        <v>95.2061</v>
      </c>
      <c r="M44" s="46">
        <v>197.474126892103</v>
      </c>
      <c r="N44" s="57">
        <v>723.539287909743</v>
      </c>
      <c r="O44" s="57">
        <v>2875.39176075945</v>
      </c>
      <c r="P44" s="46">
        <f t="shared" ref="P44:P49" si="10">(F44-$F$53)*E44/D44*0.001</f>
        <v>11.0772190293742</v>
      </c>
      <c r="Q44" s="46">
        <f t="shared" ref="Q44:Q49" si="11">(G44-$G$53)*E44/D44*0.001</f>
        <v>1.83186228682576</v>
      </c>
      <c r="R44" s="28">
        <f t="shared" ref="R44:R49" si="12">(H44-$H$53)*E44/D44*0.001</f>
        <v>1.08918357351663</v>
      </c>
      <c r="S44" s="28">
        <f t="shared" ref="S44:S49" si="13">(I44-$I$53)*E44/D44*0.001</f>
        <v>28.8664750957854</v>
      </c>
      <c r="T44" s="28">
        <f t="shared" ref="T44:T49" si="14">(J44-$J$53)*E44/D44*0.001</f>
        <v>2.05359195402299</v>
      </c>
      <c r="U44" s="28">
        <f t="shared" ref="U44:U49" si="15">(K44-$K$53)*E44/D44*0.001</f>
        <v>9.92223818646232</v>
      </c>
      <c r="V44" s="28">
        <f t="shared" ref="V44:V49" si="16">(L44-$L$53)*E44/D44*0.001</f>
        <v>22.7410680076628</v>
      </c>
      <c r="W44" s="28">
        <f t="shared" ref="W44:W49" si="17">(M44-$M$53)*E44/D44*0.001</f>
        <v>45.8940090217722</v>
      </c>
      <c r="X44" s="28">
        <f t="shared" ref="X44:X49" si="18">(N44-$N$53)*E44/D44*0.001</f>
        <v>167.976390084391</v>
      </c>
      <c r="Y44" s="28">
        <f t="shared" ref="Y44:Y49" si="19">(O44-$O$53)*E44/D44*0.001</f>
        <v>686.464755323595</v>
      </c>
    </row>
    <row r="45" ht="15" spans="1:25">
      <c r="A45" s="20"/>
      <c r="B45" s="20"/>
      <c r="C45" s="29"/>
      <c r="D45" s="30"/>
      <c r="E45" s="21"/>
      <c r="F45" s="45"/>
      <c r="G45" s="45"/>
      <c r="H45" s="45"/>
      <c r="I45" s="45"/>
      <c r="J45" s="45"/>
      <c r="K45" s="45"/>
      <c r="L45" s="23"/>
      <c r="M45" s="43"/>
      <c r="N45" s="58"/>
      <c r="O45" s="58"/>
      <c r="P45" s="45"/>
      <c r="Q45" s="45"/>
      <c r="R45" s="23"/>
      <c r="S45" s="23"/>
      <c r="T45" s="23"/>
      <c r="U45" s="23"/>
      <c r="V45" s="23"/>
      <c r="W45" s="23"/>
      <c r="X45" s="23"/>
      <c r="Y45" s="23"/>
    </row>
    <row r="46" ht="15" spans="1:25">
      <c r="A46" s="29"/>
      <c r="B46" s="54" t="s">
        <v>91</v>
      </c>
      <c r="C46" s="20"/>
      <c r="D46" s="30"/>
      <c r="E46" s="21"/>
      <c r="F46" s="45"/>
      <c r="G46" s="45"/>
      <c r="H46" s="45"/>
      <c r="I46" s="45"/>
      <c r="J46" s="45"/>
      <c r="K46" s="45"/>
      <c r="L46" s="45"/>
      <c r="M46" s="43"/>
      <c r="N46" s="43"/>
      <c r="O46" s="43"/>
      <c r="P46" s="45" t="s">
        <v>7</v>
      </c>
      <c r="Q46" s="45" t="s">
        <v>8</v>
      </c>
      <c r="R46" s="23" t="s">
        <v>9</v>
      </c>
      <c r="S46" s="23" t="s">
        <v>10</v>
      </c>
      <c r="T46" s="23" t="s">
        <v>11</v>
      </c>
      <c r="U46" s="23" t="s">
        <v>12</v>
      </c>
      <c r="V46" s="23" t="s">
        <v>13</v>
      </c>
      <c r="W46" s="23" t="s">
        <v>14</v>
      </c>
      <c r="X46" s="23" t="s">
        <v>15</v>
      </c>
      <c r="Y46" s="23" t="s">
        <v>16</v>
      </c>
    </row>
    <row r="47" ht="15" spans="1:25">
      <c r="A47" s="29"/>
      <c r="B47" s="31" t="s">
        <v>92</v>
      </c>
      <c r="C47" s="31">
        <v>37</v>
      </c>
      <c r="D47" s="32">
        <v>0.1037</v>
      </c>
      <c r="E47" s="31">
        <v>25</v>
      </c>
      <c r="F47" s="47">
        <v>8.0157</v>
      </c>
      <c r="G47" s="47">
        <v>83.818972251793</v>
      </c>
      <c r="H47" s="47">
        <v>3.73185477473694</v>
      </c>
      <c r="I47" s="47">
        <v>642.7659</v>
      </c>
      <c r="J47" s="47">
        <v>6.2618</v>
      </c>
      <c r="K47" s="47">
        <v>6.9841</v>
      </c>
      <c r="L47" s="47">
        <v>546.0791</v>
      </c>
      <c r="M47" s="47">
        <v>398.497891053644</v>
      </c>
      <c r="N47" s="47">
        <v>611.333579304299</v>
      </c>
      <c r="O47" s="47">
        <v>7088.19077961332</v>
      </c>
      <c r="P47" s="47">
        <f t="shared" si="10"/>
        <v>1.65857441337191</v>
      </c>
      <c r="Q47" s="47">
        <f t="shared" si="11"/>
        <v>20.1931673679432</v>
      </c>
      <c r="R47" s="33">
        <f t="shared" si="12"/>
        <v>0.630468880316232</v>
      </c>
      <c r="S47" s="33">
        <f t="shared" si="13"/>
        <v>154.345202507232</v>
      </c>
      <c r="T47" s="33">
        <f t="shared" si="14"/>
        <v>1.20501446480231</v>
      </c>
      <c r="U47" s="33">
        <f t="shared" si="15"/>
        <v>1.49184345869495</v>
      </c>
      <c r="V47" s="33">
        <f t="shared" si="16"/>
        <v>131.591055930569</v>
      </c>
      <c r="W47" s="33">
        <f t="shared" si="17"/>
        <v>94.6666214649136</v>
      </c>
      <c r="X47" s="33">
        <f t="shared" si="18"/>
        <v>142.059714654526</v>
      </c>
      <c r="Y47" s="33">
        <f t="shared" si="19"/>
        <v>1706.72030787975</v>
      </c>
    </row>
    <row r="48" ht="15" spans="1:25">
      <c r="A48" s="29"/>
      <c r="B48" s="34"/>
      <c r="C48" s="34">
        <v>38</v>
      </c>
      <c r="D48" s="35">
        <v>0.1004</v>
      </c>
      <c r="E48" s="34">
        <v>25</v>
      </c>
      <c r="F48" s="48">
        <v>7.6892</v>
      </c>
      <c r="G48" s="48">
        <v>80.3343495257732</v>
      </c>
      <c r="H48" s="48">
        <v>3.84332752285273</v>
      </c>
      <c r="I48" s="48">
        <v>626.8524</v>
      </c>
      <c r="J48" s="48">
        <v>5.8481</v>
      </c>
      <c r="K48" s="48">
        <v>7.199</v>
      </c>
      <c r="L48" s="48">
        <v>530.8666</v>
      </c>
      <c r="M48" s="48">
        <v>391.237300823922</v>
      </c>
      <c r="N48" s="48">
        <v>619.349902353577</v>
      </c>
      <c r="O48" s="48">
        <v>7069.27226217968</v>
      </c>
      <c r="P48" s="48">
        <f t="shared" si="10"/>
        <v>1.63178950863214</v>
      </c>
      <c r="Q48" s="48">
        <f t="shared" si="11"/>
        <v>19.9892020707691</v>
      </c>
      <c r="R48" s="36">
        <f t="shared" si="12"/>
        <v>0.678948621431155</v>
      </c>
      <c r="S48" s="36">
        <f t="shared" si="13"/>
        <v>155.45577689243</v>
      </c>
      <c r="T48" s="36">
        <f t="shared" si="14"/>
        <v>1.14160856573705</v>
      </c>
      <c r="U48" s="36">
        <f t="shared" si="15"/>
        <v>1.59438911022576</v>
      </c>
      <c r="V48" s="36">
        <f t="shared" si="16"/>
        <v>132.12828685259</v>
      </c>
      <c r="W48" s="36">
        <f t="shared" si="17"/>
        <v>95.9702578702041</v>
      </c>
      <c r="X48" s="36">
        <f t="shared" si="18"/>
        <v>148.725104441298</v>
      </c>
      <c r="Y48" s="36">
        <f t="shared" si="19"/>
        <v>1758.10690230368</v>
      </c>
    </row>
    <row r="49" ht="15" spans="1:25">
      <c r="A49" s="29"/>
      <c r="B49" s="37"/>
      <c r="C49" s="37">
        <v>39</v>
      </c>
      <c r="D49" s="38">
        <v>0.104</v>
      </c>
      <c r="E49" s="37">
        <v>25</v>
      </c>
      <c r="F49" s="40">
        <v>7.8399</v>
      </c>
      <c r="G49" s="40">
        <v>84.8109772737171</v>
      </c>
      <c r="H49" s="40">
        <v>3.70372802965543</v>
      </c>
      <c r="I49" s="40">
        <v>646.3987</v>
      </c>
      <c r="J49" s="40">
        <v>5.9297</v>
      </c>
      <c r="K49" s="40">
        <v>7.1092</v>
      </c>
      <c r="L49" s="40">
        <v>551.5797</v>
      </c>
      <c r="M49" s="40">
        <v>405.911535439453</v>
      </c>
      <c r="N49" s="40">
        <v>621.179074113134</v>
      </c>
      <c r="O49" s="40">
        <v>7175.8203882466</v>
      </c>
      <c r="P49" s="40">
        <f t="shared" si="10"/>
        <v>1.61153044871795</v>
      </c>
      <c r="Q49" s="40">
        <f t="shared" si="11"/>
        <v>20.3733805923443</v>
      </c>
      <c r="R49" s="39">
        <f t="shared" si="12"/>
        <v>0.621888983286111</v>
      </c>
      <c r="S49" s="39">
        <f t="shared" si="13"/>
        <v>154.773245192308</v>
      </c>
      <c r="T49" s="39">
        <f t="shared" si="14"/>
        <v>1.12170673076923</v>
      </c>
      <c r="U49" s="39">
        <f t="shared" si="15"/>
        <v>1.51761217948718</v>
      </c>
      <c r="V49" s="39">
        <f t="shared" si="16"/>
        <v>132.533725961538</v>
      </c>
      <c r="W49" s="39">
        <f t="shared" si="17"/>
        <v>96.1756707265074</v>
      </c>
      <c r="X49" s="39">
        <f t="shared" si="18"/>
        <v>144.016632498992</v>
      </c>
      <c r="Y49" s="39">
        <f t="shared" si="19"/>
        <v>1722.86188599002</v>
      </c>
    </row>
    <row r="50" ht="15" spans="1:25">
      <c r="A50" s="29"/>
      <c r="B50" s="55" t="s">
        <v>93</v>
      </c>
      <c r="C50" s="34">
        <v>40</v>
      </c>
      <c r="D50" s="35"/>
      <c r="E50" s="34">
        <v>25</v>
      </c>
      <c r="F50" s="48">
        <v>1.0405</v>
      </c>
      <c r="G50" s="48">
        <v>0.052923978275219</v>
      </c>
      <c r="H50" s="48">
        <v>1.12431414431206</v>
      </c>
      <c r="I50" s="48">
        <v>2.7816</v>
      </c>
      <c r="J50" s="48">
        <v>1.2582</v>
      </c>
      <c r="K50" s="48">
        <v>0.7933</v>
      </c>
      <c r="L50" s="48">
        <v>0.2418</v>
      </c>
      <c r="M50" s="48">
        <v>6.30918318585818</v>
      </c>
      <c r="N50" s="48">
        <v>22.4882993483523</v>
      </c>
      <c r="O50" s="48">
        <v>8.587752225713</v>
      </c>
      <c r="P50" s="43"/>
      <c r="Q50" s="43"/>
      <c r="R50" s="23"/>
      <c r="S50" s="23"/>
      <c r="T50" s="23"/>
      <c r="U50" s="23"/>
      <c r="V50" s="23"/>
      <c r="W50" s="23"/>
      <c r="X50" s="23"/>
      <c r="Y50" s="23"/>
    </row>
    <row r="51" ht="15" spans="1:25">
      <c r="A51" s="29"/>
      <c r="B51" s="34"/>
      <c r="C51" s="34">
        <v>41</v>
      </c>
      <c r="D51" s="35"/>
      <c r="E51" s="34">
        <v>25</v>
      </c>
      <c r="F51" s="48">
        <v>1.0717</v>
      </c>
      <c r="G51" s="48">
        <v>0.0579194160434202</v>
      </c>
      <c r="H51" s="48">
        <v>1.03973671992477</v>
      </c>
      <c r="I51" s="48">
        <v>2.289</v>
      </c>
      <c r="J51" s="48">
        <v>1.3081</v>
      </c>
      <c r="K51" s="48">
        <v>0.781</v>
      </c>
      <c r="L51" s="48">
        <v>0.2251</v>
      </c>
      <c r="M51" s="48">
        <v>5.50900787771238</v>
      </c>
      <c r="N51" s="48">
        <v>21.126614386294</v>
      </c>
      <c r="O51" s="48">
        <v>8.7098721915142</v>
      </c>
      <c r="P51" s="59" t="s">
        <v>94</v>
      </c>
      <c r="Q51" s="46"/>
      <c r="R51" s="46"/>
      <c r="S51" s="46"/>
      <c r="T51" s="46"/>
      <c r="U51" s="46"/>
      <c r="V51" s="46"/>
      <c r="W51" s="46"/>
      <c r="X51" s="46"/>
      <c r="Y51" s="46"/>
    </row>
    <row r="52" ht="15" spans="1:25">
      <c r="A52" s="29"/>
      <c r="B52" s="37"/>
      <c r="C52" s="37">
        <v>42</v>
      </c>
      <c r="D52" s="38"/>
      <c r="E52" s="37">
        <v>25</v>
      </c>
      <c r="F52" s="40">
        <v>1.2956</v>
      </c>
      <c r="G52" s="40">
        <v>0.0622986343752095</v>
      </c>
      <c r="H52" s="40">
        <v>1.1859587133188</v>
      </c>
      <c r="I52" s="40">
        <v>2.5554</v>
      </c>
      <c r="J52" s="40">
        <v>1.2239</v>
      </c>
      <c r="K52" s="40">
        <v>0.8135</v>
      </c>
      <c r="L52" s="40">
        <v>0.2513</v>
      </c>
      <c r="M52" s="40">
        <v>5.64404458797646</v>
      </c>
      <c r="N52" s="40">
        <v>22.59473501733</v>
      </c>
      <c r="O52" s="40">
        <v>8.8472031671213</v>
      </c>
      <c r="P52" s="49" t="s">
        <v>95</v>
      </c>
      <c r="Q52" s="46" t="s">
        <v>96</v>
      </c>
      <c r="R52" s="46" t="s">
        <v>97</v>
      </c>
      <c r="S52" s="28" t="s">
        <v>98</v>
      </c>
      <c r="T52" s="46" t="s">
        <v>99</v>
      </c>
      <c r="U52" s="28" t="s">
        <v>100</v>
      </c>
      <c r="V52" s="46" t="s">
        <v>101</v>
      </c>
      <c r="W52" s="28" t="s">
        <v>102</v>
      </c>
      <c r="X52" s="28" t="s">
        <v>103</v>
      </c>
      <c r="Y52" s="28" t="s">
        <v>104</v>
      </c>
    </row>
    <row r="53" ht="15" spans="1:25">
      <c r="A53" s="29"/>
      <c r="B53" s="56" t="s">
        <v>105</v>
      </c>
      <c r="C53" s="37"/>
      <c r="D53" s="38"/>
      <c r="E53" s="37"/>
      <c r="F53" s="40">
        <f>AVERAGE(F50:F52)</f>
        <v>1.13593333333333</v>
      </c>
      <c r="G53" s="40">
        <f>AVERAGE(G50:G52)</f>
        <v>0.0577140095646162</v>
      </c>
      <c r="H53" s="40">
        <f t="shared" ref="H53:S53" si="20">AVERAGE(H50:H52)</f>
        <v>1.11666985918521</v>
      </c>
      <c r="I53" s="40">
        <f t="shared" si="20"/>
        <v>2.542</v>
      </c>
      <c r="J53" s="40">
        <f t="shared" si="20"/>
        <v>1.2634</v>
      </c>
      <c r="K53" s="40">
        <f t="shared" si="20"/>
        <v>0.795933333333333</v>
      </c>
      <c r="L53" s="40">
        <f t="shared" si="20"/>
        <v>0.2394</v>
      </c>
      <c r="M53" s="40">
        <f t="shared" si="20"/>
        <v>5.82074521718234</v>
      </c>
      <c r="N53" s="40">
        <f t="shared" si="20"/>
        <v>22.0698829173254</v>
      </c>
      <c r="O53" s="40">
        <f t="shared" si="20"/>
        <v>8.71494252811617</v>
      </c>
      <c r="P53" s="45"/>
      <c r="Q53" s="43"/>
      <c r="R53" s="23"/>
      <c r="S53" s="23"/>
      <c r="T53" s="23"/>
      <c r="U53" s="23"/>
      <c r="V53" s="23"/>
      <c r="W53" s="23"/>
      <c r="X53" s="23"/>
      <c r="Y53" s="23"/>
    </row>
  </sheetData>
  <mergeCells count="11">
    <mergeCell ref="A1:Y1"/>
    <mergeCell ref="F2:O2"/>
    <mergeCell ref="P2:Y2"/>
    <mergeCell ref="P51:Y51"/>
    <mergeCell ref="A35:A40"/>
    <mergeCell ref="B47:B49"/>
    <mergeCell ref="B50:B52"/>
    <mergeCell ref="C2:C4"/>
    <mergeCell ref="D2:D4"/>
    <mergeCell ref="E2:E4"/>
    <mergeCell ref="A2:B4"/>
  </mergeCells>
  <pageMargins left="0.75" right="0.75" top="1" bottom="1" header="0.5" footer="0.5"/>
  <headerFooter/>
  <ignoredErrors>
    <ignoredError sqref="F53:J53 K53:O5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3"/>
  <sheetViews>
    <sheetView topLeftCell="A7" workbookViewId="0">
      <selection activeCell="D14" sqref="D14"/>
    </sheetView>
  </sheetViews>
  <sheetFormatPr defaultColWidth="9" defaultRowHeight="15"/>
  <cols>
    <col min="1" max="1" width="8.875" style="2" customWidth="1"/>
    <col min="2" max="2" width="10" style="2" customWidth="1"/>
    <col min="3" max="3" width="9" style="2"/>
    <col min="4" max="4" width="12.375" style="2" customWidth="1"/>
    <col min="5" max="5" width="9" style="2"/>
    <col min="6" max="11" width="9" style="3"/>
    <col min="12" max="12" width="8.875" style="3" customWidth="1"/>
    <col min="13" max="25" width="9" style="3"/>
    <col min="26" max="26" width="12.625" style="2"/>
  </cols>
  <sheetData>
    <row r="1" ht="33" customHeight="1" spans="1:25">
      <c r="A1" s="4" t="s">
        <v>106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21" customHeight="1" spans="1:25">
      <c r="A2" s="6" t="s">
        <v>1</v>
      </c>
      <c r="B2" s="7"/>
      <c r="C2" s="6" t="s">
        <v>2</v>
      </c>
      <c r="D2" s="8" t="s">
        <v>3</v>
      </c>
      <c r="E2" s="6" t="s">
        <v>4</v>
      </c>
      <c r="F2" s="9" t="s">
        <v>5</v>
      </c>
      <c r="G2" s="10"/>
      <c r="H2" s="10"/>
      <c r="I2" s="10"/>
      <c r="J2" s="10"/>
      <c r="K2" s="10"/>
      <c r="L2" s="10"/>
      <c r="M2" s="10"/>
      <c r="N2" s="10"/>
      <c r="O2" s="10"/>
      <c r="P2" s="41" t="s">
        <v>6</v>
      </c>
      <c r="Q2" s="12"/>
      <c r="R2" s="12"/>
      <c r="S2" s="12"/>
      <c r="T2" s="12"/>
      <c r="U2" s="12"/>
      <c r="V2" s="12"/>
      <c r="W2" s="12"/>
      <c r="X2" s="12"/>
      <c r="Y2" s="12"/>
    </row>
    <row r="3" ht="19" customHeight="1" spans="1:25">
      <c r="A3" s="7"/>
      <c r="B3" s="7"/>
      <c r="C3" s="7"/>
      <c r="D3" s="11"/>
      <c r="E3" s="7"/>
      <c r="F3" s="12" t="s">
        <v>107</v>
      </c>
      <c r="G3" s="13" t="s">
        <v>108</v>
      </c>
      <c r="H3" s="12" t="s">
        <v>109</v>
      </c>
      <c r="I3" s="12" t="s">
        <v>110</v>
      </c>
      <c r="J3" s="12" t="s">
        <v>111</v>
      </c>
      <c r="K3" s="12" t="s">
        <v>112</v>
      </c>
      <c r="L3" s="12" t="s">
        <v>113</v>
      </c>
      <c r="M3" s="12" t="s">
        <v>114</v>
      </c>
      <c r="N3" s="12" t="s">
        <v>115</v>
      </c>
      <c r="O3" s="12" t="s">
        <v>116</v>
      </c>
      <c r="P3" s="12" t="s">
        <v>107</v>
      </c>
      <c r="Q3" s="13" t="s">
        <v>108</v>
      </c>
      <c r="R3" s="12" t="s">
        <v>109</v>
      </c>
      <c r="S3" s="12" t="s">
        <v>110</v>
      </c>
      <c r="T3" s="12" t="s">
        <v>111</v>
      </c>
      <c r="U3" s="12" t="s">
        <v>112</v>
      </c>
      <c r="V3" s="12" t="s">
        <v>113</v>
      </c>
      <c r="W3" s="12" t="s">
        <v>114</v>
      </c>
      <c r="X3" s="12" t="s">
        <v>115</v>
      </c>
      <c r="Y3" s="12" t="s">
        <v>116</v>
      </c>
    </row>
    <row r="4" ht="19" customHeight="1" spans="1:25">
      <c r="A4" s="7"/>
      <c r="B4" s="7"/>
      <c r="C4" s="7"/>
      <c r="D4" s="11"/>
      <c r="E4" s="7"/>
      <c r="F4" s="12" t="s">
        <v>18</v>
      </c>
      <c r="G4" s="12" t="s">
        <v>18</v>
      </c>
      <c r="H4" s="12" t="s">
        <v>18</v>
      </c>
      <c r="I4" s="12" t="s">
        <v>18</v>
      </c>
      <c r="J4" s="12" t="s">
        <v>18</v>
      </c>
      <c r="K4" s="12" t="s">
        <v>18</v>
      </c>
      <c r="L4" s="12" t="s">
        <v>18</v>
      </c>
      <c r="M4" s="12" t="s">
        <v>18</v>
      </c>
      <c r="N4" s="12" t="s">
        <v>18</v>
      </c>
      <c r="O4" s="12" t="s">
        <v>18</v>
      </c>
      <c r="P4" s="12" t="s">
        <v>20</v>
      </c>
      <c r="Q4" s="12" t="s">
        <v>20</v>
      </c>
      <c r="R4" s="12" t="s">
        <v>20</v>
      </c>
      <c r="S4" s="12" t="s">
        <v>20</v>
      </c>
      <c r="T4" s="12" t="s">
        <v>20</v>
      </c>
      <c r="U4" s="12" t="s">
        <v>20</v>
      </c>
      <c r="V4" s="12" t="s">
        <v>20</v>
      </c>
      <c r="W4" s="12" t="s">
        <v>20</v>
      </c>
      <c r="X4" s="12" t="s">
        <v>20</v>
      </c>
      <c r="Y4" s="12" t="s">
        <v>20</v>
      </c>
    </row>
    <row r="5" ht="16.5" spans="1:25">
      <c r="A5" s="7" t="s">
        <v>21</v>
      </c>
      <c r="B5" s="14" t="s">
        <v>22</v>
      </c>
      <c r="C5" s="7">
        <v>1</v>
      </c>
      <c r="D5" s="15">
        <v>0.104</v>
      </c>
      <c r="E5" s="16">
        <v>25</v>
      </c>
      <c r="F5" s="17">
        <v>329.745280415393</v>
      </c>
      <c r="G5" s="17">
        <v>46.8405023069033</v>
      </c>
      <c r="H5" s="17">
        <v>116.806604296962</v>
      </c>
      <c r="I5" s="42">
        <v>5.51705210099948</v>
      </c>
      <c r="J5" s="42">
        <v>1421.17521843627</v>
      </c>
      <c r="K5" s="17">
        <v>1.82586838693063</v>
      </c>
      <c r="L5" s="42">
        <v>254.049228317436</v>
      </c>
      <c r="M5" s="42">
        <v>2.01987365037079</v>
      </c>
      <c r="N5" s="42">
        <v>515.254825789067</v>
      </c>
      <c r="O5" s="42">
        <v>0.670095684821363</v>
      </c>
      <c r="P5" s="42">
        <f>(F5-$F$53)*E5/D5*0.001</f>
        <v>78.9107075514232</v>
      </c>
      <c r="Q5" s="42">
        <f>(G5-$G$53)*E5/D5*0.001</f>
        <v>10.8772703610326</v>
      </c>
      <c r="R5" s="42">
        <f>(H5-$H$53)*E5/D5*0.001</f>
        <v>26.7190128694711</v>
      </c>
      <c r="S5" s="42">
        <f>(I5-$I$53)*E5/D5*0.001</f>
        <v>1.28924355015647</v>
      </c>
      <c r="T5" s="42">
        <f>(J5-$J$53)*E5/D5*0.001</f>
        <v>338.38539723455</v>
      </c>
      <c r="U5" s="17">
        <f>(K5-$K$53)*E5/D5*0.001</f>
        <v>0.418296706465595</v>
      </c>
      <c r="V5" s="17">
        <f>(L5-$L$53)*E5/D5*0.001</f>
        <v>58.3229469966512</v>
      </c>
      <c r="W5" s="17">
        <f>(M5-$M$53)*E5/D5*0.001</f>
        <v>0.412228563820812</v>
      </c>
      <c r="X5" s="17">
        <f>(N5-$N$53)*E5/D5*0.001</f>
        <v>120.78057211782</v>
      </c>
      <c r="Y5" s="17">
        <f>(O5-$O$53)*E5/D5*0.001</f>
        <v>0.154802198869376</v>
      </c>
    </row>
    <row r="6" ht="16.5" spans="1:25">
      <c r="A6" s="14" t="s">
        <v>23</v>
      </c>
      <c r="B6" s="14" t="s">
        <v>24</v>
      </c>
      <c r="C6" s="7">
        <v>2</v>
      </c>
      <c r="D6" s="15">
        <v>0.1045</v>
      </c>
      <c r="E6" s="16">
        <v>25</v>
      </c>
      <c r="F6" s="17">
        <v>338.492993581532</v>
      </c>
      <c r="G6" s="17">
        <v>50.3910401675246</v>
      </c>
      <c r="H6" s="17">
        <v>128.948494318391</v>
      </c>
      <c r="I6" s="42">
        <v>5.33015504727822</v>
      </c>
      <c r="J6" s="42">
        <v>1412.56307933739</v>
      </c>
      <c r="K6" s="17">
        <v>1.85551799500556</v>
      </c>
      <c r="L6" s="42">
        <v>253.380354621764</v>
      </c>
      <c r="M6" s="42">
        <v>2.43318817930648</v>
      </c>
      <c r="N6" s="42">
        <v>545.703114435189</v>
      </c>
      <c r="O6" s="42">
        <v>0.726630367932553</v>
      </c>
      <c r="P6" s="42">
        <f t="shared" ref="P6:P46" si="0">(F6-$F$53)*E6/D6*0.001</f>
        <v>80.6258987033636</v>
      </c>
      <c r="Q6" s="42">
        <f t="shared" ref="Q6:Q46" si="1">(G6-$G$53)*E6/D6*0.001</f>
        <v>11.6746369766787</v>
      </c>
      <c r="R6" s="42">
        <f t="shared" ref="R6:R46" si="2">(H6-$H$53)*E6/D6*0.001</f>
        <v>29.4959290809638</v>
      </c>
      <c r="S6" s="42">
        <f t="shared" ref="S6:S46" si="3">(I6-$I$53)*E6/D6*0.001</f>
        <v>1.23836270692097</v>
      </c>
      <c r="T6" s="42">
        <f t="shared" ref="T6:T46" si="4">(J6-$J$53)*E6/D6*0.001</f>
        <v>334.706007989677</v>
      </c>
      <c r="U6" s="17">
        <f t="shared" ref="U6:U46" si="5">(K6-$K$53)*E6/D6*0.001</f>
        <v>0.423388494490862</v>
      </c>
      <c r="V6" s="17">
        <f t="shared" ref="V6:V46" si="6">(L6-$L$53)*E6/D6*0.001</f>
        <v>57.8838722034442</v>
      </c>
      <c r="W6" s="17">
        <f t="shared" ref="W6:W46" si="7">(M6-$M$53)*E6/D6*0.001</f>
        <v>0.509135252256044</v>
      </c>
      <c r="X6" s="17">
        <f t="shared" ref="X6:X48" si="8">(N6-$N$53)*E6/D6*0.001</f>
        <v>127.486954223984</v>
      </c>
      <c r="Y6" s="17">
        <f t="shared" ref="Y6:Y46" si="9">(O6-$O$53)*E6/D6*0.001</f>
        <v>0.167586562298515</v>
      </c>
    </row>
    <row r="7" ht="16.5" spans="1:25">
      <c r="A7" s="7" t="s">
        <v>25</v>
      </c>
      <c r="B7" s="14" t="s">
        <v>26</v>
      </c>
      <c r="C7" s="7">
        <v>3</v>
      </c>
      <c r="D7" s="15">
        <v>0.1023</v>
      </c>
      <c r="E7" s="16">
        <v>25</v>
      </c>
      <c r="F7" s="17">
        <v>328.767412181428</v>
      </c>
      <c r="G7" s="17">
        <v>46.5804962632052</v>
      </c>
      <c r="H7" s="17">
        <v>119.501856392599</v>
      </c>
      <c r="I7" s="42">
        <v>5.00868568990335</v>
      </c>
      <c r="J7" s="42">
        <v>1366.19398967882</v>
      </c>
      <c r="K7" s="17">
        <v>1.70886366378205</v>
      </c>
      <c r="L7" s="42">
        <v>230.605035240979</v>
      </c>
      <c r="M7" s="42">
        <v>2.23529850117277</v>
      </c>
      <c r="N7" s="42">
        <v>546.567988244505</v>
      </c>
      <c r="O7" s="42">
        <v>0.56752656627608</v>
      </c>
      <c r="P7" s="42">
        <f t="shared" si="0"/>
        <v>79.9830584506246</v>
      </c>
      <c r="Q7" s="42">
        <f t="shared" si="1"/>
        <v>10.9944864756104</v>
      </c>
      <c r="R7" s="42">
        <f t="shared" si="2"/>
        <v>27.8216875935085</v>
      </c>
      <c r="S7" s="42">
        <f t="shared" si="3"/>
        <v>1.18643371396745</v>
      </c>
      <c r="T7" s="42">
        <f t="shared" si="4"/>
        <v>330.572342067028</v>
      </c>
      <c r="U7" s="17">
        <f t="shared" si="5"/>
        <v>0.39665434402451</v>
      </c>
      <c r="V7" s="17">
        <f t="shared" si="6"/>
        <v>53.5628705839716</v>
      </c>
      <c r="W7" s="17">
        <f t="shared" si="7"/>
        <v>0.471724261069539</v>
      </c>
      <c r="X7" s="17">
        <f t="shared" si="8"/>
        <v>130.439966389435</v>
      </c>
      <c r="Y7" s="17">
        <f t="shared" si="9"/>
        <v>0.132308902431897</v>
      </c>
    </row>
    <row r="8" ht="16.5" spans="1:25">
      <c r="A8" s="14" t="s">
        <v>27</v>
      </c>
      <c r="B8" s="14" t="s">
        <v>28</v>
      </c>
      <c r="C8" s="7">
        <v>4</v>
      </c>
      <c r="D8" s="15">
        <v>0.1091</v>
      </c>
      <c r="E8" s="16">
        <v>25</v>
      </c>
      <c r="F8" s="17">
        <v>361.052113068304</v>
      </c>
      <c r="G8" s="17">
        <v>52.8994024443673</v>
      </c>
      <c r="H8" s="17">
        <v>132.882630818968</v>
      </c>
      <c r="I8" s="42">
        <v>5.36032732498699</v>
      </c>
      <c r="J8" s="42">
        <v>1490.69981099379</v>
      </c>
      <c r="K8" s="17">
        <v>1.74839972448032</v>
      </c>
      <c r="L8" s="42">
        <v>253.335961224282</v>
      </c>
      <c r="M8" s="42">
        <v>2.41138991300666</v>
      </c>
      <c r="N8" s="42">
        <v>588.205864390182</v>
      </c>
      <c r="O8" s="42">
        <v>0.735810697405672</v>
      </c>
      <c r="P8" s="42">
        <f t="shared" si="0"/>
        <v>82.3958240299798</v>
      </c>
      <c r="Q8" s="42">
        <f t="shared" si="1"/>
        <v>11.7571825938038</v>
      </c>
      <c r="R8" s="42">
        <f t="shared" si="2"/>
        <v>29.1537855313945</v>
      </c>
      <c r="S8" s="42">
        <f t="shared" si="3"/>
        <v>1.19306333470175</v>
      </c>
      <c r="T8" s="42">
        <f t="shared" si="4"/>
        <v>338.498589608902</v>
      </c>
      <c r="U8" s="17">
        <f t="shared" si="5"/>
        <v>0.380991209084915</v>
      </c>
      <c r="V8" s="17">
        <f t="shared" si="6"/>
        <v>55.4331330002097</v>
      </c>
      <c r="W8" s="17">
        <f t="shared" si="7"/>
        <v>0.482673484906151</v>
      </c>
      <c r="X8" s="17">
        <f t="shared" si="8"/>
        <v>131.851104173062</v>
      </c>
      <c r="Y8" s="17">
        <f t="shared" si="9"/>
        <v>0.162624234619824</v>
      </c>
    </row>
    <row r="9" ht="16.5" spans="1:25">
      <c r="A9" s="7" t="s">
        <v>29</v>
      </c>
      <c r="B9" s="14" t="s">
        <v>30</v>
      </c>
      <c r="C9" s="7">
        <v>5</v>
      </c>
      <c r="D9" s="15">
        <v>0.1065</v>
      </c>
      <c r="E9" s="16">
        <v>25</v>
      </c>
      <c r="F9" s="17">
        <v>349.255418725552</v>
      </c>
      <c r="G9" s="17">
        <v>48.6750552412981</v>
      </c>
      <c r="H9" s="17">
        <v>127.34638582671</v>
      </c>
      <c r="I9" s="42">
        <v>4.8756838821045</v>
      </c>
      <c r="J9" s="42">
        <v>1432.93413689769</v>
      </c>
      <c r="K9" s="17">
        <v>1.79454816320749</v>
      </c>
      <c r="L9" s="42">
        <v>248.71357045771</v>
      </c>
      <c r="M9" s="42">
        <v>2.77229932533323</v>
      </c>
      <c r="N9" s="42">
        <v>528.946120472155</v>
      </c>
      <c r="O9" s="42">
        <v>0.595628127197405</v>
      </c>
      <c r="P9" s="42">
        <f t="shared" si="0"/>
        <v>81.6381881981408</v>
      </c>
      <c r="Q9" s="42">
        <f t="shared" si="1"/>
        <v>11.052581604763</v>
      </c>
      <c r="R9" s="42">
        <f t="shared" si="2"/>
        <v>28.56593311426</v>
      </c>
      <c r="S9" s="42">
        <f t="shared" si="3"/>
        <v>1.10842369712581</v>
      </c>
      <c r="T9" s="42">
        <f t="shared" si="4"/>
        <v>333.202387548626</v>
      </c>
      <c r="U9" s="17">
        <f t="shared" si="5"/>
        <v>0.401125369759094</v>
      </c>
      <c r="V9" s="17">
        <f t="shared" si="6"/>
        <v>55.7013618888129</v>
      </c>
      <c r="W9" s="17">
        <f t="shared" si="7"/>
        <v>0.579177582266904</v>
      </c>
      <c r="X9" s="17">
        <f t="shared" si="8"/>
        <v>121.15926635991</v>
      </c>
      <c r="Y9" s="17">
        <f t="shared" si="9"/>
        <v>0.133687697106255</v>
      </c>
    </row>
    <row r="10" ht="16.5" spans="1:25">
      <c r="A10" s="14" t="s">
        <v>31</v>
      </c>
      <c r="B10" s="14" t="s">
        <v>32</v>
      </c>
      <c r="C10" s="7">
        <v>6</v>
      </c>
      <c r="D10" s="15">
        <v>0.1048</v>
      </c>
      <c r="E10" s="16">
        <v>25</v>
      </c>
      <c r="F10" s="17">
        <v>347.698076140443</v>
      </c>
      <c r="G10" s="17">
        <v>49.8177713059103</v>
      </c>
      <c r="H10" s="17">
        <v>118.563478223073</v>
      </c>
      <c r="I10" s="42">
        <v>4.54033399601296</v>
      </c>
      <c r="J10" s="42">
        <v>1407.77147432275</v>
      </c>
      <c r="K10" s="17">
        <v>1.61208715833596</v>
      </c>
      <c r="L10" s="42">
        <v>239.462688482736</v>
      </c>
      <c r="M10" s="42">
        <v>2.11876096978826</v>
      </c>
      <c r="N10" s="42">
        <v>542.230477368504</v>
      </c>
      <c r="O10" s="42">
        <v>0.647599114124512</v>
      </c>
      <c r="P10" s="42">
        <f t="shared" si="0"/>
        <v>82.5909683060521</v>
      </c>
      <c r="Q10" s="42">
        <f t="shared" si="1"/>
        <v>11.5044641462077</v>
      </c>
      <c r="R10" s="42">
        <f t="shared" si="2"/>
        <v>26.934152543681</v>
      </c>
      <c r="S10" s="42">
        <f t="shared" si="3"/>
        <v>1.04640626518712</v>
      </c>
      <c r="T10" s="42">
        <f t="shared" si="4"/>
        <v>332.604844556824</v>
      </c>
      <c r="U10" s="17">
        <f t="shared" si="5"/>
        <v>0.364106171350717</v>
      </c>
      <c r="V10" s="17">
        <f t="shared" si="6"/>
        <v>54.3981201506128</v>
      </c>
      <c r="W10" s="17">
        <f t="shared" si="7"/>
        <v>0.432671313194666</v>
      </c>
      <c r="X10" s="17">
        <f t="shared" si="8"/>
        <v>126.293614405908</v>
      </c>
      <c r="Y10" s="17">
        <f t="shared" si="9"/>
        <v>0.148253954341544</v>
      </c>
    </row>
    <row r="11" s="1" customFormat="1" ht="16.5" spans="1:26">
      <c r="A11" s="14" t="s">
        <v>33</v>
      </c>
      <c r="B11" s="14" t="s">
        <v>34</v>
      </c>
      <c r="C11" s="7">
        <v>7</v>
      </c>
      <c r="D11" s="15">
        <v>0.1072</v>
      </c>
      <c r="E11" s="16">
        <v>25</v>
      </c>
      <c r="F11" s="17">
        <v>348.594745559438</v>
      </c>
      <c r="G11" s="17">
        <v>52.7302521721857</v>
      </c>
      <c r="H11" s="17">
        <v>125.097758378883</v>
      </c>
      <c r="I11" s="42">
        <v>3.87175301652723</v>
      </c>
      <c r="J11" s="42">
        <v>1555.48078089024</v>
      </c>
      <c r="K11" s="17">
        <v>1.6778978209192</v>
      </c>
      <c r="L11" s="42">
        <v>238.298378749299</v>
      </c>
      <c r="M11" s="42">
        <v>2.04128458216399</v>
      </c>
      <c r="N11" s="42">
        <v>568.275546580621</v>
      </c>
      <c r="O11" s="42">
        <v>0.706870810075747</v>
      </c>
      <c r="P11" s="42">
        <f t="shared" si="0"/>
        <v>80.9510281151972</v>
      </c>
      <c r="Q11" s="42">
        <f t="shared" si="1"/>
        <v>11.9261181360024</v>
      </c>
      <c r="R11" s="42">
        <f t="shared" si="2"/>
        <v>27.8550017768005</v>
      </c>
      <c r="S11" s="42">
        <f t="shared" si="3"/>
        <v>0.867060187541667</v>
      </c>
      <c r="T11" s="42">
        <f t="shared" si="4"/>
        <v>359.605600501329</v>
      </c>
      <c r="U11" s="17">
        <f t="shared" si="5"/>
        <v>0.371302176512463</v>
      </c>
      <c r="V11" s="17">
        <f t="shared" si="6"/>
        <v>52.9087243325401</v>
      </c>
      <c r="W11" s="17">
        <f t="shared" si="7"/>
        <v>0.404916454591365</v>
      </c>
      <c r="X11" s="17">
        <f t="shared" si="8"/>
        <v>129.540088806363</v>
      </c>
      <c r="Y11" s="17">
        <f t="shared" si="9"/>
        <v>0.158757526247898</v>
      </c>
      <c r="Z11" s="2"/>
    </row>
    <row r="12" ht="16.5" spans="1:25">
      <c r="A12" s="14" t="s">
        <v>35</v>
      </c>
      <c r="B12" s="14" t="s">
        <v>36</v>
      </c>
      <c r="C12" s="7">
        <v>8</v>
      </c>
      <c r="D12" s="15">
        <v>0.1026</v>
      </c>
      <c r="E12" s="16">
        <v>25</v>
      </c>
      <c r="F12" s="17">
        <v>332.825371409287</v>
      </c>
      <c r="G12" s="17">
        <v>49.223444668953</v>
      </c>
      <c r="H12" s="17">
        <v>117.998353804973</v>
      </c>
      <c r="I12" s="42">
        <v>3.68470212631905</v>
      </c>
      <c r="J12" s="42">
        <v>1430.06882507458</v>
      </c>
      <c r="K12" s="17">
        <v>1.61458273338153</v>
      </c>
      <c r="L12" s="42">
        <v>225.614258953403</v>
      </c>
      <c r="M12" s="42">
        <v>1.97670746453243</v>
      </c>
      <c r="N12" s="42">
        <v>526.536214473246</v>
      </c>
      <c r="O12" s="42">
        <v>0.715106370901548</v>
      </c>
      <c r="P12" s="42">
        <f t="shared" si="0"/>
        <v>80.7379713469334</v>
      </c>
      <c r="Q12" s="42">
        <f t="shared" si="1"/>
        <v>11.606332130591</v>
      </c>
      <c r="R12" s="42">
        <f t="shared" si="2"/>
        <v>27.3739870967375</v>
      </c>
      <c r="S12" s="42">
        <f t="shared" si="3"/>
        <v>0.860356528745246</v>
      </c>
      <c r="T12" s="42">
        <f t="shared" si="4"/>
        <v>345.169799983927</v>
      </c>
      <c r="U12" s="17">
        <f t="shared" si="5"/>
        <v>0.372521599743609</v>
      </c>
      <c r="V12" s="17">
        <f t="shared" si="6"/>
        <v>52.1901779098528</v>
      </c>
      <c r="W12" s="17">
        <f t="shared" si="7"/>
        <v>0.407335438512722</v>
      </c>
      <c r="X12" s="17">
        <f t="shared" si="8"/>
        <v>125.177526484968</v>
      </c>
      <c r="Y12" s="17">
        <f t="shared" si="9"/>
        <v>0.167882025676605</v>
      </c>
    </row>
    <row r="13" ht="16.5" spans="1:25">
      <c r="A13" s="14" t="s">
        <v>37</v>
      </c>
      <c r="B13" s="14" t="s">
        <v>38</v>
      </c>
      <c r="C13" s="7">
        <v>9</v>
      </c>
      <c r="D13" s="15">
        <v>0.1018</v>
      </c>
      <c r="E13" s="16">
        <v>25</v>
      </c>
      <c r="F13" s="17">
        <v>322.019833538035</v>
      </c>
      <c r="G13" s="17">
        <v>48.4161803638267</v>
      </c>
      <c r="H13" s="17">
        <v>119.008774841547</v>
      </c>
      <c r="I13" s="42">
        <v>3.53918953600027</v>
      </c>
      <c r="J13" s="42">
        <v>1396.7726444045</v>
      </c>
      <c r="K13" s="17">
        <v>1.63129126706199</v>
      </c>
      <c r="L13" s="42">
        <v>222.88827741725</v>
      </c>
      <c r="M13" s="42">
        <v>2.56329798707886</v>
      </c>
      <c r="N13" s="42">
        <v>539.383031301391</v>
      </c>
      <c r="O13" s="42">
        <v>0.755580533308276</v>
      </c>
      <c r="P13" s="42">
        <f t="shared" si="0"/>
        <v>78.7188351022993</v>
      </c>
      <c r="Q13" s="42">
        <f t="shared" si="1"/>
        <v>11.4992934083544</v>
      </c>
      <c r="R13" s="42">
        <f t="shared" si="2"/>
        <v>27.8372455996033</v>
      </c>
      <c r="S13" s="42">
        <f t="shared" si="3"/>
        <v>0.831382761211127</v>
      </c>
      <c r="T13" s="42">
        <f t="shared" si="4"/>
        <v>339.70547113555</v>
      </c>
      <c r="U13" s="17">
        <f t="shared" si="5"/>
        <v>0.379552352413615</v>
      </c>
      <c r="V13" s="17">
        <f t="shared" si="6"/>
        <v>51.9308714650989</v>
      </c>
      <c r="W13" s="17">
        <f t="shared" si="7"/>
        <v>0.554591149853301</v>
      </c>
      <c r="X13" s="17">
        <f t="shared" si="8"/>
        <v>129.31615558017</v>
      </c>
      <c r="Y13" s="17">
        <f t="shared" si="9"/>
        <v>0.179140961636424</v>
      </c>
    </row>
    <row r="14" ht="16.5" spans="1:25">
      <c r="A14" s="14" t="s">
        <v>39</v>
      </c>
      <c r="B14" s="14" t="s">
        <v>40</v>
      </c>
      <c r="C14" s="7">
        <v>10</v>
      </c>
      <c r="D14" s="15">
        <v>0.1011</v>
      </c>
      <c r="E14" s="16">
        <v>25</v>
      </c>
      <c r="F14" s="17">
        <v>315.632351638756</v>
      </c>
      <c r="G14" s="17">
        <v>46.9650540843462</v>
      </c>
      <c r="H14" s="17">
        <v>110.811499546745</v>
      </c>
      <c r="I14" s="42">
        <v>3.80048702046643</v>
      </c>
      <c r="J14" s="42">
        <v>1420.81661721059</v>
      </c>
      <c r="K14" s="17">
        <v>1.71973652874578</v>
      </c>
      <c r="L14" s="42">
        <v>219.781670988012</v>
      </c>
      <c r="M14" s="42">
        <v>2.10520342373179</v>
      </c>
      <c r="N14" s="42">
        <v>529.467127059458</v>
      </c>
      <c r="O14" s="42">
        <v>0.705097745097105</v>
      </c>
      <c r="P14" s="42">
        <f t="shared" si="0"/>
        <v>77.6843755285073</v>
      </c>
      <c r="Q14" s="42">
        <f t="shared" si="1"/>
        <v>11.2200782589858</v>
      </c>
      <c r="R14" s="42">
        <f t="shared" si="2"/>
        <v>26.002964586247</v>
      </c>
      <c r="S14" s="42">
        <f t="shared" si="3"/>
        <v>0.901752741868909</v>
      </c>
      <c r="T14" s="42">
        <f t="shared" si="4"/>
        <v>348.003128405056</v>
      </c>
      <c r="U14" s="17">
        <f t="shared" si="5"/>
        <v>0.404051048642935</v>
      </c>
      <c r="V14" s="17">
        <f t="shared" si="6"/>
        <v>51.5222310031268</v>
      </c>
      <c r="W14" s="17">
        <f t="shared" si="7"/>
        <v>0.445153461635898</v>
      </c>
      <c r="X14" s="17">
        <f t="shared" si="8"/>
        <v>127.759515648002</v>
      </c>
      <c r="Y14" s="17">
        <f t="shared" si="9"/>
        <v>0.167897924721154</v>
      </c>
    </row>
    <row r="15" ht="16.5" spans="1:25">
      <c r="A15" s="14" t="s">
        <v>41</v>
      </c>
      <c r="B15" s="14" t="s">
        <v>42</v>
      </c>
      <c r="C15" s="7">
        <v>11</v>
      </c>
      <c r="D15" s="15">
        <v>0.1028</v>
      </c>
      <c r="E15" s="16">
        <v>25</v>
      </c>
      <c r="F15" s="17">
        <v>324.708499188453</v>
      </c>
      <c r="G15" s="17">
        <v>49.3121293609237</v>
      </c>
      <c r="H15" s="17">
        <v>117.679841871128</v>
      </c>
      <c r="I15" s="42">
        <v>3.96223356401916</v>
      </c>
      <c r="J15" s="42">
        <v>1439.3233733934</v>
      </c>
      <c r="K15" s="17">
        <v>1.77304086384629</v>
      </c>
      <c r="L15" s="42">
        <v>236.605559918758</v>
      </c>
      <c r="M15" s="42">
        <v>2.22520033297472</v>
      </c>
      <c r="N15" s="42">
        <v>518.120399290822</v>
      </c>
      <c r="O15" s="42">
        <v>0.678954620012546</v>
      </c>
      <c r="P15" s="42">
        <f t="shared" si="0"/>
        <v>78.6069460571451</v>
      </c>
      <c r="Q15" s="42">
        <f t="shared" si="1"/>
        <v>11.6053190067889</v>
      </c>
      <c r="R15" s="42">
        <f t="shared" si="2"/>
        <v>27.243271184622</v>
      </c>
      <c r="S15" s="42">
        <f t="shared" si="3"/>
        <v>0.926175737273978</v>
      </c>
      <c r="T15" s="42">
        <f t="shared" si="4"/>
        <v>346.748883135423</v>
      </c>
      <c r="U15" s="17">
        <f t="shared" si="5"/>
        <v>0.410332387113942</v>
      </c>
      <c r="V15" s="17">
        <f t="shared" si="6"/>
        <v>54.7616223510192</v>
      </c>
      <c r="W15" s="17">
        <f t="shared" si="7"/>
        <v>0.466974102164033</v>
      </c>
      <c r="X15" s="17">
        <f t="shared" si="8"/>
        <v>122.887342780127</v>
      </c>
      <c r="Y15" s="17">
        <f t="shared" si="9"/>
        <v>0.158763638737302</v>
      </c>
    </row>
    <row r="16" ht="16.5" spans="1:25">
      <c r="A16" s="14" t="s">
        <v>43</v>
      </c>
      <c r="B16" s="14" t="s">
        <v>44</v>
      </c>
      <c r="C16" s="7">
        <v>12</v>
      </c>
      <c r="D16" s="15">
        <v>0.1043</v>
      </c>
      <c r="E16" s="16">
        <v>25</v>
      </c>
      <c r="F16" s="17">
        <v>337.577949039232</v>
      </c>
      <c r="G16" s="17">
        <v>49.5514201889895</v>
      </c>
      <c r="H16" s="17">
        <v>117.91756771006</v>
      </c>
      <c r="I16" s="42">
        <v>3.96277456065021</v>
      </c>
      <c r="J16" s="42">
        <v>1523.07680776096</v>
      </c>
      <c r="K16" s="17">
        <v>1.60519159328623</v>
      </c>
      <c r="L16" s="42">
        <v>233.532559347797</v>
      </c>
      <c r="M16" s="42">
        <v>2.18502151211908</v>
      </c>
      <c r="N16" s="42">
        <v>538.375948201693</v>
      </c>
      <c r="O16" s="42">
        <v>0.73233097347781</v>
      </c>
      <c r="P16" s="42">
        <f t="shared" si="0"/>
        <v>80.5611725881495</v>
      </c>
      <c r="Q16" s="42">
        <f t="shared" si="1"/>
        <v>11.4957724314434</v>
      </c>
      <c r="R16" s="42">
        <f t="shared" si="2"/>
        <v>26.9084508509342</v>
      </c>
      <c r="S16" s="42">
        <f t="shared" si="3"/>
        <v>0.912985529314872</v>
      </c>
      <c r="T16" s="42">
        <f t="shared" si="4"/>
        <v>361.837210407579</v>
      </c>
      <c r="U16" s="17">
        <f t="shared" si="5"/>
        <v>0.364198826762338</v>
      </c>
      <c r="V16" s="17">
        <f t="shared" si="6"/>
        <v>53.237485746987</v>
      </c>
      <c r="W16" s="17">
        <f t="shared" si="7"/>
        <v>0.45062768150596</v>
      </c>
      <c r="X16" s="17">
        <f t="shared" si="8"/>
        <v>125.975144396634</v>
      </c>
      <c r="Y16" s="17">
        <f t="shared" si="9"/>
        <v>0.169274313507443</v>
      </c>
    </row>
    <row r="17" ht="16.5" spans="1:25">
      <c r="A17" s="14" t="s">
        <v>45</v>
      </c>
      <c r="B17" s="14" t="s">
        <v>46</v>
      </c>
      <c r="C17" s="7">
        <v>13</v>
      </c>
      <c r="D17" s="15">
        <v>0.1083</v>
      </c>
      <c r="E17" s="16">
        <v>25</v>
      </c>
      <c r="F17" s="17">
        <v>279.186350757918</v>
      </c>
      <c r="G17" s="17">
        <v>55.8379497845413</v>
      </c>
      <c r="H17" s="17">
        <v>286.754478874024</v>
      </c>
      <c r="I17" s="42">
        <v>4.30587003714169</v>
      </c>
      <c r="J17" s="42">
        <v>867.896278597583</v>
      </c>
      <c r="K17" s="17">
        <v>1.6596299460251</v>
      </c>
      <c r="L17" s="42">
        <v>689.706562969572</v>
      </c>
      <c r="M17" s="42">
        <v>2.78066741089169</v>
      </c>
      <c r="N17" s="42">
        <v>262.273562044553</v>
      </c>
      <c r="O17" s="42">
        <v>0.349747308233726</v>
      </c>
      <c r="P17" s="42">
        <f t="shared" si="0"/>
        <v>64.106559038884</v>
      </c>
      <c r="Q17" s="42">
        <f t="shared" si="1"/>
        <v>12.5223666157742</v>
      </c>
      <c r="R17" s="42">
        <f t="shared" si="2"/>
        <v>64.8889584750835</v>
      </c>
      <c r="S17" s="42">
        <f t="shared" si="3"/>
        <v>0.958465167311433</v>
      </c>
      <c r="T17" s="42">
        <f t="shared" si="4"/>
        <v>197.230912432373</v>
      </c>
      <c r="U17" s="17">
        <f t="shared" si="5"/>
        <v>0.363313909970302</v>
      </c>
      <c r="V17" s="17">
        <f t="shared" si="6"/>
        <v>156.574513886936</v>
      </c>
      <c r="W17" s="17">
        <f t="shared" si="7"/>
        <v>0.571483053096831</v>
      </c>
      <c r="X17" s="17">
        <f t="shared" si="8"/>
        <v>57.5867766079444</v>
      </c>
      <c r="Y17" s="17">
        <f t="shared" si="9"/>
        <v>0.0747065491017928</v>
      </c>
    </row>
    <row r="18" ht="16.5" spans="1:25">
      <c r="A18" s="14" t="s">
        <v>47</v>
      </c>
      <c r="B18" s="14" t="s">
        <v>48</v>
      </c>
      <c r="C18" s="7">
        <v>14</v>
      </c>
      <c r="D18" s="15">
        <v>0.106</v>
      </c>
      <c r="E18" s="16">
        <v>25</v>
      </c>
      <c r="F18" s="17">
        <v>282.670397981732</v>
      </c>
      <c r="G18" s="17">
        <v>55.3050149557167</v>
      </c>
      <c r="H18" s="17">
        <v>270.124933793149</v>
      </c>
      <c r="I18" s="42">
        <v>4.06803676252449</v>
      </c>
      <c r="J18" s="42">
        <v>896.729289155883</v>
      </c>
      <c r="K18" s="17">
        <v>1.67094032190625</v>
      </c>
      <c r="L18" s="42">
        <v>677.188575887772</v>
      </c>
      <c r="M18" s="42">
        <v>2.23843879914878</v>
      </c>
      <c r="N18" s="42">
        <v>266.628209207734</v>
      </c>
      <c r="O18" s="42">
        <v>0.337883708194501</v>
      </c>
      <c r="P18" s="42">
        <f t="shared" si="0"/>
        <v>66.3192596651556</v>
      </c>
      <c r="Q18" s="42">
        <f t="shared" si="1"/>
        <v>12.6683861676201</v>
      </c>
      <c r="R18" s="42">
        <f t="shared" si="2"/>
        <v>62.3748639229214</v>
      </c>
      <c r="S18" s="42">
        <f t="shared" si="3"/>
        <v>0.923169299569794</v>
      </c>
      <c r="T18" s="42">
        <f t="shared" si="4"/>
        <v>208.31068943758</v>
      </c>
      <c r="U18" s="17">
        <f t="shared" si="5"/>
        <v>0.373864677800118</v>
      </c>
      <c r="V18" s="17">
        <f t="shared" si="6"/>
        <v>157.01952997085</v>
      </c>
      <c r="W18" s="17">
        <f t="shared" si="7"/>
        <v>0.455999050535982</v>
      </c>
      <c r="X18" s="17">
        <f t="shared" si="8"/>
        <v>59.8633404313199</v>
      </c>
      <c r="Y18" s="17">
        <f t="shared" si="9"/>
        <v>0.073529521384373</v>
      </c>
    </row>
    <row r="19" ht="16.5" spans="1:25">
      <c r="A19" s="14" t="s">
        <v>49</v>
      </c>
      <c r="B19" s="14" t="s">
        <v>50</v>
      </c>
      <c r="C19" s="7">
        <v>15</v>
      </c>
      <c r="D19" s="15">
        <v>0.1071</v>
      </c>
      <c r="E19" s="16">
        <v>25</v>
      </c>
      <c r="F19" s="17">
        <v>276.90198014751</v>
      </c>
      <c r="G19" s="17">
        <v>55.2409015464694</v>
      </c>
      <c r="H19" s="17">
        <v>281.921675223811</v>
      </c>
      <c r="I19" s="42">
        <v>4.3406335185884</v>
      </c>
      <c r="J19" s="42">
        <v>844.566196506363</v>
      </c>
      <c r="K19" s="17">
        <v>1.75338025025605</v>
      </c>
      <c r="L19" s="42">
        <v>679.974891938542</v>
      </c>
      <c r="M19" s="42">
        <v>2.65589004449684</v>
      </c>
      <c r="N19" s="42">
        <v>280.421736389666</v>
      </c>
      <c r="O19" s="42">
        <v>0.403467571971966</v>
      </c>
      <c r="P19" s="42">
        <f t="shared" si="0"/>
        <v>64.2916067100928</v>
      </c>
      <c r="Q19" s="42">
        <f t="shared" si="1"/>
        <v>12.5233062421713</v>
      </c>
      <c r="R19" s="42">
        <f t="shared" si="2"/>
        <v>64.4879002016453</v>
      </c>
      <c r="S19" s="42">
        <f t="shared" si="3"/>
        <v>0.977318997721718</v>
      </c>
      <c r="T19" s="42">
        <f t="shared" si="4"/>
        <v>193.994918432731</v>
      </c>
      <c r="U19" s="17">
        <f t="shared" si="5"/>
        <v>0.389268478576633</v>
      </c>
      <c r="V19" s="17">
        <f t="shared" si="6"/>
        <v>156.057218283654</v>
      </c>
      <c r="W19" s="17">
        <f t="shared" si="7"/>
        <v>0.548759855186887</v>
      </c>
      <c r="X19" s="17">
        <f t="shared" si="8"/>
        <v>62.4682751192176</v>
      </c>
      <c r="Y19" s="17">
        <f t="shared" si="9"/>
        <v>0.0880833413742312</v>
      </c>
    </row>
    <row r="20" ht="16.5" spans="1:25">
      <c r="A20" s="14" t="s">
        <v>51</v>
      </c>
      <c r="B20" s="14" t="s">
        <v>52</v>
      </c>
      <c r="C20" s="7">
        <v>16</v>
      </c>
      <c r="D20" s="15">
        <v>0.1067</v>
      </c>
      <c r="E20" s="16">
        <v>25</v>
      </c>
      <c r="F20" s="17">
        <v>285.196164937353</v>
      </c>
      <c r="G20" s="17">
        <v>56.7105883960767</v>
      </c>
      <c r="H20" s="17">
        <v>277.632294112951</v>
      </c>
      <c r="I20" s="42">
        <v>4.33876326323018</v>
      </c>
      <c r="J20" s="42">
        <v>851.530255758223</v>
      </c>
      <c r="K20" s="17">
        <v>1.68951618692803</v>
      </c>
      <c r="L20" s="42">
        <v>653.248864171249</v>
      </c>
      <c r="M20" s="42">
        <v>2.54082441121352</v>
      </c>
      <c r="N20" s="42">
        <v>276.620982329644</v>
      </c>
      <c r="O20" s="42">
        <v>0.392908632951162</v>
      </c>
      <c r="P20" s="42">
        <f t="shared" si="0"/>
        <v>66.4759671827274</v>
      </c>
      <c r="Q20" s="42">
        <f t="shared" si="1"/>
        <v>12.9146042153395</v>
      </c>
      <c r="R20" s="42">
        <f t="shared" si="2"/>
        <v>63.7246446469046</v>
      </c>
      <c r="S20" s="42">
        <f t="shared" si="3"/>
        <v>0.980544594864484</v>
      </c>
      <c r="T20" s="42">
        <f t="shared" si="4"/>
        <v>196.353863593645</v>
      </c>
      <c r="U20" s="17">
        <f t="shared" si="5"/>
        <v>0.375764315579728</v>
      </c>
      <c r="V20" s="17">
        <f t="shared" si="6"/>
        <v>150.380294133056</v>
      </c>
      <c r="W20" s="17">
        <f t="shared" si="7"/>
        <v>0.523856978991871</v>
      </c>
      <c r="X20" s="17">
        <f t="shared" si="8"/>
        <v>61.8119345245329</v>
      </c>
      <c r="Y20" s="17">
        <f t="shared" si="9"/>
        <v>0.0859395724991571</v>
      </c>
    </row>
    <row r="21" ht="16.5" spans="1:25">
      <c r="A21" s="14" t="s">
        <v>53</v>
      </c>
      <c r="B21" s="14" t="s">
        <v>54</v>
      </c>
      <c r="C21" s="7">
        <v>17</v>
      </c>
      <c r="D21" s="15">
        <v>0.108</v>
      </c>
      <c r="E21" s="16">
        <v>25</v>
      </c>
      <c r="F21" s="17">
        <v>284.845394158709</v>
      </c>
      <c r="G21" s="17">
        <v>57.2483565131582</v>
      </c>
      <c r="H21" s="17">
        <v>275.066948377281</v>
      </c>
      <c r="I21" s="42">
        <v>4.00778899218763</v>
      </c>
      <c r="J21" s="42">
        <v>860.769184499683</v>
      </c>
      <c r="K21" s="17">
        <v>1.75237210992345</v>
      </c>
      <c r="L21" s="42">
        <v>677.031987491894</v>
      </c>
      <c r="M21" s="42">
        <v>2.53936625850309</v>
      </c>
      <c r="N21" s="42">
        <v>271.144669217624</v>
      </c>
      <c r="O21" s="42">
        <v>0.318849520265266</v>
      </c>
      <c r="P21" s="42">
        <f t="shared" si="0"/>
        <v>65.5945965641751</v>
      </c>
      <c r="Q21" s="42">
        <f t="shared" si="1"/>
        <v>12.8836340065163</v>
      </c>
      <c r="R21" s="42">
        <f t="shared" si="2"/>
        <v>62.3637587077127</v>
      </c>
      <c r="S21" s="42">
        <f t="shared" si="3"/>
        <v>0.892127328666451</v>
      </c>
      <c r="T21" s="42">
        <f t="shared" si="4"/>
        <v>196.128985777578</v>
      </c>
      <c r="U21" s="17">
        <f t="shared" si="5"/>
        <v>0.385791208770762</v>
      </c>
      <c r="V21" s="17">
        <f t="shared" si="6"/>
        <v>154.075513583455</v>
      </c>
      <c r="W21" s="17">
        <f t="shared" si="7"/>
        <v>0.517213757783998</v>
      </c>
      <c r="X21" s="17">
        <f t="shared" si="8"/>
        <v>59.8002369071033</v>
      </c>
      <c r="Y21" s="17">
        <f t="shared" si="9"/>
        <v>0.0677618015603024</v>
      </c>
    </row>
    <row r="22" ht="16.5" spans="1:25">
      <c r="A22" s="14" t="s">
        <v>55</v>
      </c>
      <c r="B22" s="14" t="s">
        <v>56</v>
      </c>
      <c r="C22" s="7">
        <v>18</v>
      </c>
      <c r="D22" s="15">
        <v>0.11</v>
      </c>
      <c r="E22" s="16">
        <v>25</v>
      </c>
      <c r="F22" s="17">
        <v>285.762143246424</v>
      </c>
      <c r="G22" s="17">
        <v>56.3684881937497</v>
      </c>
      <c r="H22" s="17">
        <v>288.1492454838</v>
      </c>
      <c r="I22" s="42">
        <v>4.14977679067166</v>
      </c>
      <c r="J22" s="42">
        <v>884.299462283883</v>
      </c>
      <c r="K22" s="17">
        <v>1.75278153480074</v>
      </c>
      <c r="L22" s="42">
        <v>702.547614324318</v>
      </c>
      <c r="M22" s="42">
        <v>2.24981190960819</v>
      </c>
      <c r="N22" s="42">
        <v>277.216055261853</v>
      </c>
      <c r="O22" s="42">
        <v>0.371189443210388</v>
      </c>
      <c r="P22" s="42">
        <f t="shared" si="0"/>
        <v>64.6103196011254</v>
      </c>
      <c r="Q22" s="42">
        <f t="shared" si="1"/>
        <v>12.4494160428959</v>
      </c>
      <c r="R22" s="42">
        <f t="shared" si="2"/>
        <v>64.2031215281449</v>
      </c>
      <c r="S22" s="42">
        <f t="shared" si="3"/>
        <v>0.908176785982522</v>
      </c>
      <c r="T22" s="42">
        <f t="shared" si="4"/>
        <v>197.910794623486</v>
      </c>
      <c r="U22" s="17">
        <f t="shared" si="5"/>
        <v>0.378869874265224</v>
      </c>
      <c r="V22" s="17">
        <f t="shared" si="6"/>
        <v>157.073146707489</v>
      </c>
      <c r="W22" s="17">
        <f t="shared" si="7"/>
        <v>0.442002064711811</v>
      </c>
      <c r="X22" s="17">
        <f t="shared" si="8"/>
        <v>60.0928203370262</v>
      </c>
      <c r="Y22" s="17">
        <f t="shared" si="9"/>
        <v>0.0784252058376429</v>
      </c>
    </row>
    <row r="23" ht="16.5" spans="1:25">
      <c r="A23" s="14" t="s">
        <v>57</v>
      </c>
      <c r="B23" s="14" t="s">
        <v>58</v>
      </c>
      <c r="C23" s="7">
        <v>19</v>
      </c>
      <c r="D23" s="15">
        <v>0.1061</v>
      </c>
      <c r="E23" s="16">
        <v>25</v>
      </c>
      <c r="F23" s="17">
        <v>290.660776088699</v>
      </c>
      <c r="G23" s="17">
        <v>58.0416638077758</v>
      </c>
      <c r="H23" s="17">
        <v>285.725513724653</v>
      </c>
      <c r="I23" s="42">
        <v>4.11446453527397</v>
      </c>
      <c r="J23" s="42">
        <v>885.490965540503</v>
      </c>
      <c r="K23" s="17">
        <v>1.78127135795228</v>
      </c>
      <c r="L23" s="42">
        <v>717.9166560094</v>
      </c>
      <c r="M23" s="42">
        <v>1.98841092163297</v>
      </c>
      <c r="N23" s="42">
        <v>287.606503583896</v>
      </c>
      <c r="O23" s="42">
        <v>0.381928188223943</v>
      </c>
      <c r="P23" s="42">
        <f t="shared" si="0"/>
        <v>68.1395002561797</v>
      </c>
      <c r="Q23" s="42">
        <f t="shared" si="1"/>
        <v>13.3012738460811</v>
      </c>
      <c r="R23" s="42">
        <f t="shared" si="2"/>
        <v>65.9919893884757</v>
      </c>
      <c r="S23" s="42">
        <f t="shared" si="3"/>
        <v>0.933238831980539</v>
      </c>
      <c r="T23" s="42">
        <f t="shared" si="4"/>
        <v>205.46630527803</v>
      </c>
      <c r="U23" s="17">
        <f t="shared" si="5"/>
        <v>0.39950925304395</v>
      </c>
      <c r="V23" s="17">
        <f t="shared" si="6"/>
        <v>166.468163807265</v>
      </c>
      <c r="W23" s="17">
        <f t="shared" si="7"/>
        <v>0.396656007718368</v>
      </c>
      <c r="X23" s="17">
        <f t="shared" si="8"/>
        <v>64.749966495042</v>
      </c>
      <c r="Y23" s="17">
        <f t="shared" si="9"/>
        <v>0.0838382777330781</v>
      </c>
    </row>
    <row r="24" ht="16.5" spans="1:25">
      <c r="A24" s="14" t="s">
        <v>59</v>
      </c>
      <c r="B24" s="14" t="s">
        <v>60</v>
      </c>
      <c r="C24" s="7">
        <v>20</v>
      </c>
      <c r="D24" s="15">
        <v>0.108</v>
      </c>
      <c r="E24" s="16">
        <v>25</v>
      </c>
      <c r="F24" s="17">
        <v>295.881643385769</v>
      </c>
      <c r="G24" s="17">
        <v>56.2206580170679</v>
      </c>
      <c r="H24" s="17">
        <v>277.937966431673</v>
      </c>
      <c r="I24" s="42">
        <v>3.91290181663176</v>
      </c>
      <c r="J24" s="42">
        <v>881.408266741703</v>
      </c>
      <c r="K24" s="17">
        <v>1.72846339983036</v>
      </c>
      <c r="L24" s="42">
        <v>706.865867153395</v>
      </c>
      <c r="M24" s="42">
        <v>2.33069239185938</v>
      </c>
      <c r="N24" s="42">
        <v>288.562776406295</v>
      </c>
      <c r="O24" s="42">
        <v>0.41644151910474</v>
      </c>
      <c r="P24" s="42">
        <f t="shared" si="0"/>
        <v>68.1492838852539</v>
      </c>
      <c r="Q24" s="42">
        <f t="shared" si="1"/>
        <v>12.6457408361251</v>
      </c>
      <c r="R24" s="42">
        <f t="shared" si="2"/>
        <v>63.0283462203034</v>
      </c>
      <c r="S24" s="42">
        <f t="shared" si="3"/>
        <v>0.870162704695185</v>
      </c>
      <c r="T24" s="42">
        <f t="shared" si="4"/>
        <v>200.906551111379</v>
      </c>
      <c r="U24" s="17">
        <f t="shared" si="5"/>
        <v>0.380256785138104</v>
      </c>
      <c r="V24" s="17">
        <f t="shared" si="6"/>
        <v>160.98150424584</v>
      </c>
      <c r="W24" s="17">
        <f t="shared" si="7"/>
        <v>0.468909621986843</v>
      </c>
      <c r="X24" s="17">
        <f t="shared" si="8"/>
        <v>63.8322061637401</v>
      </c>
      <c r="Y24" s="17">
        <f t="shared" si="9"/>
        <v>0.0903525420324029</v>
      </c>
    </row>
    <row r="25" ht="16.5" spans="1:25">
      <c r="A25" s="14" t="s">
        <v>61</v>
      </c>
      <c r="B25" s="14" t="s">
        <v>62</v>
      </c>
      <c r="C25" s="7">
        <v>21</v>
      </c>
      <c r="D25" s="15">
        <v>0.1039</v>
      </c>
      <c r="E25" s="16">
        <v>25</v>
      </c>
      <c r="F25" s="17">
        <v>279.911968460858</v>
      </c>
      <c r="G25" s="17">
        <v>53.8304040739711</v>
      </c>
      <c r="H25" s="17">
        <v>283.708687027301</v>
      </c>
      <c r="I25" s="42">
        <v>4.0850024843443</v>
      </c>
      <c r="J25" s="42">
        <v>869.321525670893</v>
      </c>
      <c r="K25" s="17">
        <v>1.78637431702003</v>
      </c>
      <c r="L25" s="42">
        <v>700.232826091413</v>
      </c>
      <c r="M25" s="42">
        <v>2.36387831404662</v>
      </c>
      <c r="N25" s="42">
        <v>274.566285709529</v>
      </c>
      <c r="O25" s="42">
        <v>0.451428757042391</v>
      </c>
      <c r="P25" s="42">
        <f t="shared" si="0"/>
        <v>66.9959652212189</v>
      </c>
      <c r="Q25" s="42">
        <f t="shared" si="1"/>
        <v>12.5696213832925</v>
      </c>
      <c r="R25" s="42">
        <f t="shared" si="2"/>
        <v>66.9040366379544</v>
      </c>
      <c r="S25" s="42">
        <f t="shared" si="3"/>
        <v>0.94591038305961</v>
      </c>
      <c r="T25" s="42">
        <f t="shared" si="4"/>
        <v>205.926265575156</v>
      </c>
      <c r="U25" s="17">
        <f t="shared" si="5"/>
        <v>0.409196397734908</v>
      </c>
      <c r="V25" s="17">
        <f t="shared" si="6"/>
        <v>165.737982983649</v>
      </c>
      <c r="W25" s="17">
        <f t="shared" si="7"/>
        <v>0.495398337143985</v>
      </c>
      <c r="X25" s="17">
        <f t="shared" si="8"/>
        <v>62.9833108591413</v>
      </c>
      <c r="Y25" s="17">
        <f t="shared" si="9"/>
        <v>0.102336433955157</v>
      </c>
    </row>
    <row r="26" s="1" customFormat="1" ht="16.5" spans="1:26">
      <c r="A26" s="14" t="s">
        <v>63</v>
      </c>
      <c r="B26" s="14" t="s">
        <v>64</v>
      </c>
      <c r="C26" s="7">
        <v>22</v>
      </c>
      <c r="D26" s="15">
        <v>0.1071</v>
      </c>
      <c r="E26" s="16">
        <v>25</v>
      </c>
      <c r="F26" s="17">
        <v>295.462275222997</v>
      </c>
      <c r="G26" s="17">
        <v>57.589342061369</v>
      </c>
      <c r="H26" s="17">
        <v>283.797114180479</v>
      </c>
      <c r="I26" s="42">
        <v>4.11830826250565</v>
      </c>
      <c r="J26" s="42">
        <v>870.708278396293</v>
      </c>
      <c r="K26" s="17">
        <v>1.70531244070941</v>
      </c>
      <c r="L26" s="42">
        <v>713.150997415225</v>
      </c>
      <c r="M26" s="42">
        <v>1.85748448408338</v>
      </c>
      <c r="N26" s="42">
        <v>282.041904259804</v>
      </c>
      <c r="O26" s="42">
        <v>0.473634843962358</v>
      </c>
      <c r="P26" s="42">
        <f t="shared" si="0"/>
        <v>68.6240752151085</v>
      </c>
      <c r="Q26" s="42">
        <f t="shared" si="1"/>
        <v>13.0714949711395</v>
      </c>
      <c r="R26" s="42">
        <f t="shared" si="2"/>
        <v>64.9256777358816</v>
      </c>
      <c r="S26" s="42">
        <f t="shared" si="3"/>
        <v>0.925422345975044</v>
      </c>
      <c r="T26" s="42">
        <f t="shared" si="4"/>
        <v>200.097178444386</v>
      </c>
      <c r="U26" s="17">
        <f t="shared" si="5"/>
        <v>0.378048168224942</v>
      </c>
      <c r="V26" s="17">
        <f t="shared" si="6"/>
        <v>163.801407237128</v>
      </c>
      <c r="W26" s="17">
        <f t="shared" si="7"/>
        <v>0.362390676752372</v>
      </c>
      <c r="X26" s="17">
        <f t="shared" si="8"/>
        <v>62.8464655650948</v>
      </c>
      <c r="Y26" s="17">
        <f t="shared" si="9"/>
        <v>0.104462256404668</v>
      </c>
      <c r="Z26" s="2"/>
    </row>
    <row r="27" ht="16.5" spans="1:25">
      <c r="A27" s="14" t="s">
        <v>65</v>
      </c>
      <c r="B27" s="14" t="s">
        <v>66</v>
      </c>
      <c r="C27" s="7">
        <v>23</v>
      </c>
      <c r="D27" s="15">
        <v>0.1097</v>
      </c>
      <c r="E27" s="16">
        <v>25</v>
      </c>
      <c r="F27" s="17">
        <v>292.196066824265</v>
      </c>
      <c r="G27" s="17">
        <v>54.9571220158881</v>
      </c>
      <c r="H27" s="17">
        <v>291.558717008999</v>
      </c>
      <c r="I27" s="42">
        <v>4.09368640486143</v>
      </c>
      <c r="J27" s="42">
        <v>904.042370547173</v>
      </c>
      <c r="K27" s="17">
        <v>1.789589518494</v>
      </c>
      <c r="L27" s="42">
        <v>748.928393545051</v>
      </c>
      <c r="M27" s="42">
        <v>2.3373976161444</v>
      </c>
      <c r="N27" s="42">
        <v>288.853479806761</v>
      </c>
      <c r="O27" s="42">
        <v>0.338736770593126</v>
      </c>
      <c r="P27" s="42">
        <f t="shared" si="0"/>
        <v>66.2532656843192</v>
      </c>
      <c r="Q27" s="42">
        <f t="shared" si="1"/>
        <v>12.1618196013857</v>
      </c>
      <c r="R27" s="42">
        <f t="shared" si="2"/>
        <v>65.1556987805462</v>
      </c>
      <c r="S27" s="42">
        <f t="shared" si="3"/>
        <v>0.897877728466925</v>
      </c>
      <c r="T27" s="42">
        <f t="shared" si="4"/>
        <v>202.951322836515</v>
      </c>
      <c r="U27" s="17">
        <f t="shared" si="5"/>
        <v>0.388294309585289</v>
      </c>
      <c r="V27" s="17">
        <f t="shared" si="6"/>
        <v>168.072612746965</v>
      </c>
      <c r="W27" s="17">
        <f t="shared" si="7"/>
        <v>0.463171101018273</v>
      </c>
      <c r="X27" s="17">
        <f t="shared" si="8"/>
        <v>62.9092602615823</v>
      </c>
      <c r="Y27" s="17">
        <f t="shared" si="9"/>
        <v>0.0712438999700015</v>
      </c>
    </row>
    <row r="28" ht="16.5" spans="1:25">
      <c r="A28" s="14" t="s">
        <v>67</v>
      </c>
      <c r="B28" s="14" t="s">
        <v>68</v>
      </c>
      <c r="C28" s="7">
        <v>24</v>
      </c>
      <c r="D28" s="15">
        <v>0.1036</v>
      </c>
      <c r="E28" s="16">
        <v>25</v>
      </c>
      <c r="F28" s="17">
        <v>269.71098825127</v>
      </c>
      <c r="G28" s="17">
        <v>49.4531567652404</v>
      </c>
      <c r="H28" s="17">
        <v>282.157042906628</v>
      </c>
      <c r="I28" s="42">
        <v>3.7766806731944</v>
      </c>
      <c r="J28" s="42">
        <v>842.043768036713</v>
      </c>
      <c r="K28" s="17">
        <v>1.62990234619177</v>
      </c>
      <c r="L28" s="42">
        <v>698.333671871626</v>
      </c>
      <c r="M28" s="42">
        <v>2.01481574226729</v>
      </c>
      <c r="N28" s="42">
        <v>280.946751748303</v>
      </c>
      <c r="O28" s="42">
        <v>0.363389420087366</v>
      </c>
      <c r="P28" s="42">
        <f t="shared" si="0"/>
        <v>64.7283424830593</v>
      </c>
      <c r="Q28" s="42">
        <f t="shared" si="1"/>
        <v>11.549734353338</v>
      </c>
      <c r="R28" s="42">
        <f t="shared" si="2"/>
        <v>66.723342699485</v>
      </c>
      <c r="S28" s="42">
        <f t="shared" si="3"/>
        <v>0.874247524335386</v>
      </c>
      <c r="T28" s="42">
        <f t="shared" si="4"/>
        <v>199.940106683438</v>
      </c>
      <c r="U28" s="17">
        <f t="shared" si="5"/>
        <v>0.372622649169406</v>
      </c>
      <c r="V28" s="17">
        <f t="shared" si="6"/>
        <v>165.759629116858</v>
      </c>
      <c r="W28" s="17">
        <f t="shared" si="7"/>
        <v>0.412599642227576</v>
      </c>
      <c r="X28" s="17">
        <f t="shared" si="8"/>
        <v>64.7053827146152</v>
      </c>
      <c r="Y28" s="17">
        <f t="shared" si="9"/>
        <v>0.0813877612361502</v>
      </c>
    </row>
    <row r="29" ht="16.5" spans="1:25">
      <c r="A29" s="14" t="s">
        <v>69</v>
      </c>
      <c r="B29" s="14" t="s">
        <v>70</v>
      </c>
      <c r="C29" s="7">
        <v>25</v>
      </c>
      <c r="D29" s="15">
        <v>0.1036</v>
      </c>
      <c r="E29" s="16">
        <v>25</v>
      </c>
      <c r="F29" s="17">
        <v>387.507277329006</v>
      </c>
      <c r="G29" s="17">
        <v>66.1489806522281</v>
      </c>
      <c r="H29" s="17">
        <v>168.819303560828</v>
      </c>
      <c r="I29" s="42">
        <v>5.03821431634395</v>
      </c>
      <c r="J29" s="42">
        <v>1325.58310874516</v>
      </c>
      <c r="K29" s="17">
        <v>1.73827535890442</v>
      </c>
      <c r="L29" s="42">
        <v>311.258739375824</v>
      </c>
      <c r="M29" s="42">
        <v>2.41065515592827</v>
      </c>
      <c r="N29" s="42">
        <v>347.8891242859</v>
      </c>
      <c r="O29" s="42">
        <v>0.554861549168252</v>
      </c>
      <c r="P29" s="42">
        <f t="shared" si="0"/>
        <v>93.1540879168759</v>
      </c>
      <c r="Q29" s="42">
        <f t="shared" si="1"/>
        <v>15.5786493839818</v>
      </c>
      <c r="R29" s="42">
        <f t="shared" si="2"/>
        <v>39.373502123761</v>
      </c>
      <c r="S29" s="42">
        <f t="shared" si="3"/>
        <v>1.17867166602205</v>
      </c>
      <c r="T29" s="42">
        <f t="shared" si="4"/>
        <v>316.62431052235</v>
      </c>
      <c r="U29" s="17">
        <f t="shared" si="5"/>
        <v>0.398774437951415</v>
      </c>
      <c r="V29" s="17">
        <f t="shared" si="6"/>
        <v>72.3535160628516</v>
      </c>
      <c r="W29" s="17">
        <f t="shared" si="7"/>
        <v>0.508120736257736</v>
      </c>
      <c r="X29" s="17">
        <f t="shared" si="8"/>
        <v>80.8594301416415</v>
      </c>
      <c r="Y29" s="17">
        <f t="shared" si="9"/>
        <v>0.127592425589646</v>
      </c>
    </row>
    <row r="30" ht="16.5" spans="1:25">
      <c r="A30" s="14" t="s">
        <v>71</v>
      </c>
      <c r="B30" s="14" t="s">
        <v>72</v>
      </c>
      <c r="C30" s="7">
        <v>26</v>
      </c>
      <c r="D30" s="15">
        <v>0.1059</v>
      </c>
      <c r="E30" s="16">
        <v>25</v>
      </c>
      <c r="F30" s="17">
        <v>393.891419393867</v>
      </c>
      <c r="G30" s="17">
        <v>68.1679943819122</v>
      </c>
      <c r="H30" s="17">
        <v>179.359263610581</v>
      </c>
      <c r="I30" s="42">
        <v>5.58227075855754</v>
      </c>
      <c r="J30" s="42">
        <v>1392.67325702211</v>
      </c>
      <c r="K30" s="17">
        <v>1.70259382165986</v>
      </c>
      <c r="L30" s="42">
        <v>326.679991980153</v>
      </c>
      <c r="M30" s="42">
        <v>2.22726244152103</v>
      </c>
      <c r="N30" s="42">
        <v>333.931905890584</v>
      </c>
      <c r="O30" s="42">
        <v>0.52876050661383</v>
      </c>
      <c r="P30" s="42">
        <f t="shared" si="0"/>
        <v>92.6380270048146</v>
      </c>
      <c r="Q30" s="42">
        <f t="shared" si="1"/>
        <v>15.7169350275979</v>
      </c>
      <c r="R30" s="42">
        <f t="shared" si="2"/>
        <v>41.006551664452</v>
      </c>
      <c r="S30" s="42">
        <f t="shared" si="3"/>
        <v>1.28150892969995</v>
      </c>
      <c r="T30" s="42">
        <f t="shared" si="4"/>
        <v>325.585762767131</v>
      </c>
      <c r="U30" s="17">
        <f t="shared" si="5"/>
        <v>0.381690210959893</v>
      </c>
      <c r="V30" s="17">
        <f t="shared" si="6"/>
        <v>74.4226211446615</v>
      </c>
      <c r="W30" s="17">
        <f t="shared" si="7"/>
        <v>0.453791222059681</v>
      </c>
      <c r="X30" s="17">
        <f t="shared" si="8"/>
        <v>75.8083711311724</v>
      </c>
      <c r="Y30" s="17">
        <f t="shared" si="9"/>
        <v>0.118659577216494</v>
      </c>
    </row>
    <row r="31" ht="16.5" spans="1:25">
      <c r="A31" s="14" t="s">
        <v>73</v>
      </c>
      <c r="B31" s="14" t="s">
        <v>74</v>
      </c>
      <c r="C31" s="7">
        <v>27</v>
      </c>
      <c r="D31" s="15">
        <v>0.1016</v>
      </c>
      <c r="E31" s="16">
        <v>25</v>
      </c>
      <c r="F31" s="17">
        <v>382.760577070677</v>
      </c>
      <c r="G31" s="17">
        <v>61.3087743205341</v>
      </c>
      <c r="H31" s="17">
        <v>155.493862865669</v>
      </c>
      <c r="I31" s="42">
        <v>5.17110679691362</v>
      </c>
      <c r="J31" s="42">
        <v>1305.90599271478</v>
      </c>
      <c r="K31" s="17">
        <v>1.76885369937881</v>
      </c>
      <c r="L31" s="42">
        <v>300.995609423596</v>
      </c>
      <c r="M31" s="42">
        <v>2.19542405139021</v>
      </c>
      <c r="N31" s="42">
        <v>332.372639916299</v>
      </c>
      <c r="O31" s="42">
        <v>0.496882109306681</v>
      </c>
      <c r="P31" s="42">
        <f t="shared" si="0"/>
        <v>93.8198425367138</v>
      </c>
      <c r="Q31" s="42">
        <f t="shared" si="1"/>
        <v>14.6943200579544</v>
      </c>
      <c r="R31" s="42">
        <f t="shared" si="2"/>
        <v>36.869673254357</v>
      </c>
      <c r="S31" s="42">
        <f t="shared" si="3"/>
        <v>1.23457378557211</v>
      </c>
      <c r="T31" s="42">
        <f t="shared" si="4"/>
        <v>318.015262493661</v>
      </c>
      <c r="U31" s="17">
        <f t="shared" si="5"/>
        <v>0.414148526413645</v>
      </c>
      <c r="V31" s="17">
        <f t="shared" si="6"/>
        <v>71.2524214104894</v>
      </c>
      <c r="W31" s="17">
        <f t="shared" si="7"/>
        <v>0.465162703374506</v>
      </c>
      <c r="X31" s="17">
        <f t="shared" si="8"/>
        <v>78.6331186361617</v>
      </c>
      <c r="Y31" s="17">
        <f t="shared" si="9"/>
        <v>0.115837493056575</v>
      </c>
    </row>
    <row r="32" ht="16.5" spans="1:25">
      <c r="A32" s="14" t="s">
        <v>75</v>
      </c>
      <c r="B32" s="14" t="s">
        <v>76</v>
      </c>
      <c r="C32" s="7">
        <v>28</v>
      </c>
      <c r="D32" s="15">
        <v>0.1026</v>
      </c>
      <c r="E32" s="16">
        <v>25</v>
      </c>
      <c r="F32" s="17">
        <v>391.515756426707</v>
      </c>
      <c r="G32" s="17">
        <v>62.4777273572823</v>
      </c>
      <c r="H32" s="17">
        <v>160.031170675852</v>
      </c>
      <c r="I32" s="42">
        <v>4.45733751150345</v>
      </c>
      <c r="J32" s="42">
        <v>1391.43756808943</v>
      </c>
      <c r="K32" s="17">
        <v>1.6670542453257</v>
      </c>
      <c r="L32" s="42">
        <v>303.051616209363</v>
      </c>
      <c r="M32" s="42">
        <v>2.50681308521267</v>
      </c>
      <c r="N32" s="42">
        <v>348.13801465089</v>
      </c>
      <c r="O32" s="42">
        <v>0.418714269680462</v>
      </c>
      <c r="P32" s="42">
        <f t="shared" si="0"/>
        <v>95.0387474233028</v>
      </c>
      <c r="Q32" s="42">
        <f t="shared" si="1"/>
        <v>14.8359331755055</v>
      </c>
      <c r="R32" s="42">
        <f t="shared" si="2"/>
        <v>37.6159015389595</v>
      </c>
      <c r="S32" s="42">
        <f t="shared" si="3"/>
        <v>1.04862051148998</v>
      </c>
      <c r="T32" s="42">
        <f t="shared" si="4"/>
        <v>335.756725669807</v>
      </c>
      <c r="U32" s="17">
        <f t="shared" si="5"/>
        <v>0.385307055870357</v>
      </c>
      <c r="V32" s="17">
        <f t="shared" si="6"/>
        <v>71.0589296778743</v>
      </c>
      <c r="W32" s="17">
        <f t="shared" si="7"/>
        <v>0.536503474740851</v>
      </c>
      <c r="X32" s="17">
        <f t="shared" si="8"/>
        <v>81.708179549696</v>
      </c>
      <c r="Y32" s="17">
        <f t="shared" si="9"/>
        <v>0.0956617281081147</v>
      </c>
    </row>
    <row r="33" ht="16.5" spans="1:25">
      <c r="A33" s="14" t="s">
        <v>77</v>
      </c>
      <c r="B33" s="14" t="s">
        <v>78</v>
      </c>
      <c r="C33" s="7">
        <v>29</v>
      </c>
      <c r="D33" s="15">
        <v>0.1056</v>
      </c>
      <c r="E33" s="16">
        <v>25</v>
      </c>
      <c r="F33" s="17">
        <v>395.105122179082</v>
      </c>
      <c r="G33" s="17">
        <v>63.8057762258579</v>
      </c>
      <c r="H33" s="17">
        <v>168.513125618284</v>
      </c>
      <c r="I33" s="42">
        <v>5.14750419796464</v>
      </c>
      <c r="J33" s="42">
        <v>1458.39867520952</v>
      </c>
      <c r="K33" s="17">
        <v>1.66784515724938</v>
      </c>
      <c r="L33" s="42">
        <v>328.418813481541</v>
      </c>
      <c r="M33" s="42">
        <v>2.35939124425423</v>
      </c>
      <c r="N33" s="42">
        <v>354.18722880619</v>
      </c>
      <c r="O33" s="42">
        <v>0.425865165342444</v>
      </c>
      <c r="P33" s="42">
        <f t="shared" si="0"/>
        <v>93.1885381575781</v>
      </c>
      <c r="Q33" s="42">
        <f t="shared" si="1"/>
        <v>14.7288633098604</v>
      </c>
      <c r="R33" s="42">
        <f t="shared" si="2"/>
        <v>38.5553065478981</v>
      </c>
      <c r="S33" s="42">
        <f t="shared" si="3"/>
        <v>1.18222189053411</v>
      </c>
      <c r="T33" s="42">
        <f t="shared" si="4"/>
        <v>342.070717156482</v>
      </c>
      <c r="U33" s="17">
        <f t="shared" si="5"/>
        <v>0.374548075098395</v>
      </c>
      <c r="V33" s="17">
        <f t="shared" si="6"/>
        <v>75.0457018632041</v>
      </c>
      <c r="W33" s="17">
        <f t="shared" si="7"/>
        <v>0.486360894739112</v>
      </c>
      <c r="X33" s="17">
        <f t="shared" si="8"/>
        <v>80.8190300727396</v>
      </c>
      <c r="Y33" s="17">
        <f t="shared" si="9"/>
        <v>0.0946369857522928</v>
      </c>
    </row>
    <row r="34" ht="16.5" spans="1:25">
      <c r="A34" s="14" t="s">
        <v>79</v>
      </c>
      <c r="B34" s="14" t="s">
        <v>80</v>
      </c>
      <c r="C34" s="7">
        <v>30</v>
      </c>
      <c r="D34" s="15">
        <v>0.1054</v>
      </c>
      <c r="E34" s="16">
        <v>25</v>
      </c>
      <c r="F34" s="17">
        <v>381.498310711002</v>
      </c>
      <c r="G34" s="17">
        <v>60.7132310531704</v>
      </c>
      <c r="H34" s="17">
        <v>157.514609840406</v>
      </c>
      <c r="I34" s="42">
        <v>4.78399438792924</v>
      </c>
      <c r="J34" s="42">
        <v>1326.86885950116</v>
      </c>
      <c r="K34" s="17">
        <v>1.75503865544241</v>
      </c>
      <c r="L34" s="42">
        <v>310.05505933613</v>
      </c>
      <c r="M34" s="42">
        <v>2.56108659734205</v>
      </c>
      <c r="N34" s="42">
        <v>342.473464078021</v>
      </c>
      <c r="O34" s="42">
        <v>0.542783006397734</v>
      </c>
      <c r="P34" s="42">
        <f t="shared" si="0"/>
        <v>90.1379444282566</v>
      </c>
      <c r="Q34" s="42">
        <f t="shared" si="1"/>
        <v>14.0232859222398</v>
      </c>
      <c r="R34" s="42">
        <f t="shared" si="2"/>
        <v>36.0197104080749</v>
      </c>
      <c r="S34" s="42">
        <f t="shared" si="3"/>
        <v>1.09824370388536</v>
      </c>
      <c r="T34" s="42">
        <f t="shared" si="4"/>
        <v>311.522033576997</v>
      </c>
      <c r="U34" s="17">
        <f t="shared" si="5"/>
        <v>0.39594036228858</v>
      </c>
      <c r="V34" s="17">
        <f t="shared" si="6"/>
        <v>70.8323744128944</v>
      </c>
      <c r="W34" s="17">
        <f t="shared" si="7"/>
        <v>0.535124234455843</v>
      </c>
      <c r="X34" s="17">
        <f t="shared" si="8"/>
        <v>78.1939796724581</v>
      </c>
      <c r="Y34" s="17">
        <f t="shared" si="9"/>
        <v>0.122548498309529</v>
      </c>
    </row>
    <row r="35" ht="16.5" spans="1:25">
      <c r="A35" s="18" t="s">
        <v>81</v>
      </c>
      <c r="B35" s="14" t="s">
        <v>82</v>
      </c>
      <c r="C35" s="7">
        <v>31</v>
      </c>
      <c r="D35" s="15">
        <v>0.1015</v>
      </c>
      <c r="E35" s="16">
        <v>25</v>
      </c>
      <c r="F35" s="17">
        <v>362.544754959851</v>
      </c>
      <c r="G35" s="17">
        <v>56.8043267015069</v>
      </c>
      <c r="H35" s="17">
        <v>160.1630777626</v>
      </c>
      <c r="I35" s="42">
        <v>3.75510983867209</v>
      </c>
      <c r="J35" s="42">
        <v>1257.11515017785</v>
      </c>
      <c r="K35" s="17">
        <v>1.65826048482928</v>
      </c>
      <c r="L35" s="42">
        <v>289.755134219178</v>
      </c>
      <c r="M35" s="42">
        <v>2.52517032423595</v>
      </c>
      <c r="N35" s="42">
        <v>388.484948160952</v>
      </c>
      <c r="O35" s="42">
        <v>0.618109893832771</v>
      </c>
      <c r="P35" s="42">
        <f t="shared" si="0"/>
        <v>88.9330093493543</v>
      </c>
      <c r="Q35" s="42">
        <f t="shared" si="1"/>
        <v>13.5993273636698</v>
      </c>
      <c r="R35" s="42">
        <f t="shared" si="2"/>
        <v>38.0560509858714</v>
      </c>
      <c r="S35" s="42">
        <f t="shared" si="3"/>
        <v>0.887022390720081</v>
      </c>
      <c r="T35" s="42">
        <f t="shared" si="4"/>
        <v>306.31112912249</v>
      </c>
      <c r="U35" s="17">
        <f t="shared" si="5"/>
        <v>0.38731684650136</v>
      </c>
      <c r="V35" s="17">
        <f t="shared" si="6"/>
        <v>68.5540308886234</v>
      </c>
      <c r="W35" s="17">
        <f t="shared" si="7"/>
        <v>0.546839285556585</v>
      </c>
      <c r="X35" s="17">
        <f t="shared" si="8"/>
        <v>92.5313552665059</v>
      </c>
      <c r="Y35" s="17">
        <f t="shared" si="9"/>
        <v>0.145810678893599</v>
      </c>
    </row>
    <row r="36" ht="16.5" spans="1:25">
      <c r="A36" s="18"/>
      <c r="B36" s="14" t="s">
        <v>83</v>
      </c>
      <c r="C36" s="7">
        <v>32</v>
      </c>
      <c r="D36" s="15">
        <v>0.1102</v>
      </c>
      <c r="E36" s="16">
        <v>25</v>
      </c>
      <c r="F36" s="17">
        <v>392.012516281988</v>
      </c>
      <c r="G36" s="17">
        <v>63.3265954911961</v>
      </c>
      <c r="H36" s="17">
        <v>168.931387813227</v>
      </c>
      <c r="I36" s="42">
        <v>4.31967428553556</v>
      </c>
      <c r="J36" s="42">
        <v>1364.10071665775</v>
      </c>
      <c r="K36" s="17">
        <v>1.7368527676922</v>
      </c>
      <c r="L36" s="42">
        <v>315.508926372618</v>
      </c>
      <c r="M36" s="42">
        <v>2.76009444123247</v>
      </c>
      <c r="N36" s="42">
        <v>426.682271779528</v>
      </c>
      <c r="O36" s="42">
        <v>0.670215959634384</v>
      </c>
      <c r="P36" s="42">
        <f t="shared" si="0"/>
        <v>88.5970461162694</v>
      </c>
      <c r="Q36" s="42">
        <f t="shared" si="1"/>
        <v>14.0053398108413</v>
      </c>
      <c r="R36" s="42">
        <f t="shared" si="2"/>
        <v>37.0408069540074</v>
      </c>
      <c r="S36" s="42">
        <f t="shared" si="3"/>
        <v>0.945071541104128</v>
      </c>
      <c r="T36" s="42">
        <f t="shared" si="4"/>
        <v>306.399444355083</v>
      </c>
      <c r="U36" s="17">
        <f t="shared" si="5"/>
        <v>0.374568665984221</v>
      </c>
      <c r="V36" s="17">
        <f t="shared" si="6"/>
        <v>68.9843823868537</v>
      </c>
      <c r="W36" s="17">
        <f t="shared" si="7"/>
        <v>0.556962707884812</v>
      </c>
      <c r="X36" s="17">
        <f t="shared" si="8"/>
        <v>93.8917028132011</v>
      </c>
      <c r="Y36" s="17">
        <f t="shared" si="9"/>
        <v>0.146120104834307</v>
      </c>
    </row>
    <row r="37" ht="16.5" spans="1:25">
      <c r="A37" s="18"/>
      <c r="B37" s="14" t="s">
        <v>84</v>
      </c>
      <c r="C37" s="7">
        <v>33</v>
      </c>
      <c r="D37" s="15">
        <v>0.10111</v>
      </c>
      <c r="E37" s="16">
        <v>25</v>
      </c>
      <c r="F37" s="17">
        <v>361.967929087229</v>
      </c>
      <c r="G37" s="17">
        <v>57.0080511745943</v>
      </c>
      <c r="H37" s="17">
        <v>155.381347249022</v>
      </c>
      <c r="I37" s="42">
        <v>3.66803501473148</v>
      </c>
      <c r="J37" s="42">
        <v>1250.57298217355</v>
      </c>
      <c r="K37" s="17">
        <v>1.70919961894403</v>
      </c>
      <c r="L37" s="42">
        <v>294.266084400185</v>
      </c>
      <c r="M37" s="42">
        <v>2.62068168136174</v>
      </c>
      <c r="N37" s="42">
        <v>391.489380532112</v>
      </c>
      <c r="O37" s="42">
        <v>0.603757272111419</v>
      </c>
      <c r="P37" s="42">
        <f t="shared" si="0"/>
        <v>89.133417091721</v>
      </c>
      <c r="Q37" s="42">
        <f t="shared" si="1"/>
        <v>13.7021544776943</v>
      </c>
      <c r="R37" s="42">
        <f t="shared" si="2"/>
        <v>37.0205312256601</v>
      </c>
      <c r="S37" s="42">
        <f t="shared" si="3"/>
        <v>0.86891407437022</v>
      </c>
      <c r="T37" s="42">
        <f t="shared" si="4"/>
        <v>305.87504110202</v>
      </c>
      <c r="U37" s="17">
        <f t="shared" si="5"/>
        <v>0.401405778585273</v>
      </c>
      <c r="V37" s="17">
        <f t="shared" si="6"/>
        <v>69.933813566615</v>
      </c>
      <c r="W37" s="17">
        <f t="shared" si="7"/>
        <v>0.572564250935991</v>
      </c>
      <c r="X37" s="17">
        <f t="shared" si="8"/>
        <v>93.6311281656548</v>
      </c>
      <c r="Y37" s="17">
        <f t="shared" si="9"/>
        <v>0.142824333544323</v>
      </c>
    </row>
    <row r="38" ht="16.5" spans="1:25">
      <c r="A38" s="18"/>
      <c r="B38" s="14" t="s">
        <v>85</v>
      </c>
      <c r="C38" s="7">
        <v>34</v>
      </c>
      <c r="D38" s="15">
        <v>0.1023</v>
      </c>
      <c r="E38" s="16">
        <v>25</v>
      </c>
      <c r="F38" s="17">
        <v>365.167061913778</v>
      </c>
      <c r="G38" s="17">
        <v>58.7047808961569</v>
      </c>
      <c r="H38" s="17">
        <v>158.869945477288</v>
      </c>
      <c r="I38" s="42">
        <v>3.876263165623</v>
      </c>
      <c r="J38" s="42">
        <v>1271.93008549104</v>
      </c>
      <c r="K38" s="17">
        <v>1.720256943701</v>
      </c>
      <c r="L38" s="42">
        <v>287.852533490902</v>
      </c>
      <c r="M38" s="42">
        <v>2.61814013047986</v>
      </c>
      <c r="N38" s="42">
        <v>392.429810071889</v>
      </c>
      <c r="O38" s="42">
        <v>0.66462439252</v>
      </c>
      <c r="P38" s="42">
        <f t="shared" si="0"/>
        <v>88.8783785220688</v>
      </c>
      <c r="Q38" s="42">
        <f t="shared" si="1"/>
        <v>13.9574103839563</v>
      </c>
      <c r="R38" s="42">
        <f t="shared" si="2"/>
        <v>37.4424327266192</v>
      </c>
      <c r="S38" s="42">
        <f t="shared" si="3"/>
        <v>0.909693116635982</v>
      </c>
      <c r="T38" s="42">
        <f t="shared" si="4"/>
        <v>307.536197348607</v>
      </c>
      <c r="U38" s="17">
        <f t="shared" si="5"/>
        <v>0.39943862552963</v>
      </c>
      <c r="V38" s="17">
        <f t="shared" si="6"/>
        <v>67.5529727955853</v>
      </c>
      <c r="W38" s="17">
        <f t="shared" si="7"/>
        <v>0.565282821506266</v>
      </c>
      <c r="X38" s="17">
        <f t="shared" si="8"/>
        <v>92.7717899054133</v>
      </c>
      <c r="Y38" s="17">
        <f t="shared" si="9"/>
        <v>0.156037598972444</v>
      </c>
    </row>
    <row r="39" ht="16.5" spans="1:25">
      <c r="A39" s="18"/>
      <c r="B39" s="14" t="s">
        <v>86</v>
      </c>
      <c r="C39" s="7">
        <v>35</v>
      </c>
      <c r="D39" s="15">
        <v>0.1057</v>
      </c>
      <c r="E39" s="16">
        <v>25</v>
      </c>
      <c r="F39" s="17">
        <v>378.27401628001</v>
      </c>
      <c r="G39" s="17">
        <v>59.3464262862569</v>
      </c>
      <c r="H39" s="17">
        <v>166.844585904415</v>
      </c>
      <c r="I39" s="42">
        <v>4.198337476626</v>
      </c>
      <c r="J39" s="42">
        <v>1304.33676165338</v>
      </c>
      <c r="K39" s="17">
        <v>1.73023644845</v>
      </c>
      <c r="L39" s="42">
        <v>303.031052608178</v>
      </c>
      <c r="M39" s="42">
        <v>2.75420997947568</v>
      </c>
      <c r="N39" s="42">
        <v>405.278271944192</v>
      </c>
      <c r="O39" s="42">
        <v>0.6338994656</v>
      </c>
      <c r="P39" s="42">
        <f t="shared" si="0"/>
        <v>89.1195078709881</v>
      </c>
      <c r="Q39" s="42">
        <f t="shared" si="1"/>
        <v>13.6602101895102</v>
      </c>
      <c r="R39" s="42">
        <f t="shared" si="2"/>
        <v>38.1241899584798</v>
      </c>
      <c r="S39" s="42">
        <f t="shared" si="3"/>
        <v>0.956607981144143</v>
      </c>
      <c r="T39" s="42">
        <f t="shared" si="4"/>
        <v>305.30860825753</v>
      </c>
      <c r="U39" s="17">
        <f t="shared" si="5"/>
        <v>0.388950416370919</v>
      </c>
      <c r="V39" s="17">
        <f t="shared" si="6"/>
        <v>68.9700292802297</v>
      </c>
      <c r="W39" s="17">
        <f t="shared" si="7"/>
        <v>0.57928267611151</v>
      </c>
      <c r="X39" s="17">
        <f t="shared" si="8"/>
        <v>92.8265435584802</v>
      </c>
      <c r="Y39" s="17">
        <f t="shared" si="9"/>
        <v>0.143751402099158</v>
      </c>
    </row>
    <row r="40" ht="16.5" spans="1:25">
      <c r="A40" s="18"/>
      <c r="B40" s="14" t="s">
        <v>87</v>
      </c>
      <c r="C40" s="7">
        <v>36</v>
      </c>
      <c r="D40" s="15">
        <v>0.1048</v>
      </c>
      <c r="E40" s="16">
        <v>25</v>
      </c>
      <c r="F40" s="17">
        <v>372.546540237765</v>
      </c>
      <c r="G40" s="17">
        <v>59.7982390742812</v>
      </c>
      <c r="H40" s="17">
        <v>161.737319519885</v>
      </c>
      <c r="I40" s="42">
        <v>3.921868273304</v>
      </c>
      <c r="J40" s="42">
        <v>1296.4149861394</v>
      </c>
      <c r="K40" s="17">
        <v>1.70489118374</v>
      </c>
      <c r="L40" s="42">
        <v>299.255644806169</v>
      </c>
      <c r="M40" s="42">
        <v>2.7453697185183</v>
      </c>
      <c r="N40" s="42">
        <v>403.205454135563</v>
      </c>
      <c r="O40" s="42">
        <v>0.62946317891</v>
      </c>
      <c r="P40" s="42">
        <f t="shared" si="0"/>
        <v>88.5185599323217</v>
      </c>
      <c r="Q40" s="42">
        <f t="shared" si="1"/>
        <v>13.8853009230137</v>
      </c>
      <c r="R40" s="42">
        <f t="shared" si="2"/>
        <v>37.2332559064701</v>
      </c>
      <c r="S40" s="42">
        <f t="shared" si="3"/>
        <v>0.898871503090515</v>
      </c>
      <c r="T40" s="42">
        <f t="shared" si="4"/>
        <v>306.040796803163</v>
      </c>
      <c r="U40" s="17">
        <f t="shared" si="5"/>
        <v>0.386244536189467</v>
      </c>
      <c r="V40" s="17">
        <f t="shared" si="6"/>
        <v>68.6617070598287</v>
      </c>
      <c r="W40" s="17">
        <f t="shared" si="7"/>
        <v>0.582148591040573</v>
      </c>
      <c r="X40" s="17">
        <f t="shared" si="8"/>
        <v>93.1292481766758</v>
      </c>
      <c r="Y40" s="17">
        <f t="shared" si="9"/>
        <v>0.143927633918235</v>
      </c>
    </row>
    <row r="41" ht="15.75" spans="1:25">
      <c r="A41" s="19"/>
      <c r="B41" s="20"/>
      <c r="C41" s="21"/>
      <c r="D41" s="22"/>
      <c r="E41" s="21"/>
      <c r="F41" s="23"/>
      <c r="G41" s="23"/>
      <c r="H41" s="23"/>
      <c r="I41" s="43"/>
      <c r="J41" s="43"/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23"/>
      <c r="V41" s="23"/>
      <c r="W41" s="23"/>
      <c r="X41" s="44"/>
      <c r="Y41" s="23"/>
    </row>
    <row r="42" spans="1:25">
      <c r="A42" s="19" t="s">
        <v>117</v>
      </c>
      <c r="B42" s="20"/>
      <c r="C42" s="21"/>
      <c r="D42" s="22"/>
      <c r="E42" s="21"/>
      <c r="F42" s="23"/>
      <c r="G42" s="23"/>
      <c r="H42" s="23"/>
      <c r="I42" s="43"/>
      <c r="J42" s="43"/>
      <c r="K42" s="44"/>
      <c r="L42" s="45"/>
      <c r="M42" s="45"/>
      <c r="N42" s="45"/>
      <c r="O42" s="45"/>
      <c r="P42" s="45"/>
      <c r="Q42" s="45"/>
      <c r="R42" s="45"/>
      <c r="S42" s="45"/>
      <c r="T42" s="45"/>
      <c r="U42" s="23"/>
      <c r="V42" s="23"/>
      <c r="W42" s="23"/>
      <c r="X42" s="44"/>
      <c r="Y42" s="23"/>
    </row>
    <row r="43" spans="1:25">
      <c r="A43" s="24" t="s">
        <v>33</v>
      </c>
      <c r="B43" s="25" t="s">
        <v>34</v>
      </c>
      <c r="C43" s="26" t="s">
        <v>89</v>
      </c>
      <c r="D43" s="27">
        <v>0.1081</v>
      </c>
      <c r="E43" s="24">
        <v>25</v>
      </c>
      <c r="F43" s="28">
        <v>352.537347148909</v>
      </c>
      <c r="G43" s="28">
        <v>51.9879774475157</v>
      </c>
      <c r="H43" s="28">
        <v>129.368533293727</v>
      </c>
      <c r="I43" s="46">
        <v>3.78295991958627</v>
      </c>
      <c r="J43" s="46">
        <v>1575.47390016589</v>
      </c>
      <c r="K43" s="28">
        <v>1.74361965805352</v>
      </c>
      <c r="L43" s="46">
        <v>244.670830686393</v>
      </c>
      <c r="M43" s="46">
        <v>2.10956692036859</v>
      </c>
      <c r="N43" s="46">
        <v>571.708428351506</v>
      </c>
      <c r="O43" s="46">
        <v>0.672479062561077</v>
      </c>
      <c r="P43" s="46">
        <f>(F43-$F$53)*E43/D43*0.001</f>
        <v>81.1888552607393</v>
      </c>
      <c r="Q43" s="46">
        <f>(G43-$G$53)*E43/D43*0.001</f>
        <v>11.6551618507188</v>
      </c>
      <c r="R43" s="46">
        <f>(H43-$H$53)*E43/D43*0.001</f>
        <v>28.6107822696033</v>
      </c>
      <c r="S43" s="46">
        <f>(I43-$I$53)*E43/D43*0.001</f>
        <v>0.839306426280691</v>
      </c>
      <c r="T43" s="46">
        <f>(J43-$J$53)*E43/D43*0.001</f>
        <v>361.235414945732</v>
      </c>
      <c r="U43" s="28">
        <f>(K43-$K$53)*E43/D43*0.001</f>
        <v>0.383410168829733</v>
      </c>
      <c r="V43" s="28">
        <f>(L43-$L$53)*E43/D43*0.001</f>
        <v>53.9419662060652</v>
      </c>
      <c r="W43" s="28">
        <f>(M43-$M$53)*E43/D43*0.001</f>
        <v>0.417336747338663</v>
      </c>
      <c r="X43" s="28">
        <f t="shared" si="8"/>
        <v>129.255500132416</v>
      </c>
      <c r="Y43" s="28">
        <f>(O43-$O$53)*E43/D43*0.001</f>
        <v>0.149482082570841</v>
      </c>
    </row>
    <row r="44" spans="1:25">
      <c r="A44" s="24" t="s">
        <v>63</v>
      </c>
      <c r="B44" s="25" t="s">
        <v>64</v>
      </c>
      <c r="C44" s="26" t="s">
        <v>90</v>
      </c>
      <c r="D44" s="27">
        <v>0.1044</v>
      </c>
      <c r="E44" s="24">
        <v>25</v>
      </c>
      <c r="F44" s="28">
        <v>291.384940806079</v>
      </c>
      <c r="G44" s="28">
        <v>57.439530111505</v>
      </c>
      <c r="H44" s="28">
        <v>281.033581941398</v>
      </c>
      <c r="I44" s="46">
        <v>4.1106736189199</v>
      </c>
      <c r="J44" s="46">
        <v>860.542606300803</v>
      </c>
      <c r="K44" s="28">
        <v>1.7818123959973</v>
      </c>
      <c r="L44" s="46">
        <v>703.230577066024</v>
      </c>
      <c r="M44" s="46">
        <v>1.902190868127</v>
      </c>
      <c r="N44" s="46">
        <v>273.220927728279</v>
      </c>
      <c r="O44" s="46">
        <v>0.472320108224</v>
      </c>
      <c r="P44" s="46">
        <f>(F44-$F$53)*E44/D44*0.001</f>
        <v>69.4224625968886</v>
      </c>
      <c r="Q44" s="46">
        <f>(G44-$G$53)*E44/D44*0.001</f>
        <v>13.3736763664984</v>
      </c>
      <c r="R44" s="46">
        <f>(H44-$H$53)*E44/D44*0.001</f>
        <v>65.9430247081982</v>
      </c>
      <c r="S44" s="46">
        <f>(I44-$I$53)*E44/D44*0.001</f>
        <v>0.94752746325942</v>
      </c>
      <c r="T44" s="46">
        <f>(J44-$J$53)*E44/D44*0.001</f>
        <v>202.837797021134</v>
      </c>
      <c r="U44" s="28">
        <f>(K44-$K$53)*E44/D44*0.001</f>
        <v>0.406144230834183</v>
      </c>
      <c r="V44" s="28">
        <f>(L44-$L$53)*E44/D44*0.001</f>
        <v>165.662070942207</v>
      </c>
      <c r="W44" s="28">
        <f>(M44-$M$53)*E44/D44*0.001</f>
        <v>0.382468401161586</v>
      </c>
      <c r="X44" s="28">
        <f t="shared" si="8"/>
        <v>62.3595023825051</v>
      </c>
      <c r="Y44" s="28">
        <f>(O44-$O$53)*E44/D44*0.001</f>
        <v>0.106849035129128</v>
      </c>
    </row>
    <row r="45" spans="1:25">
      <c r="A45" s="29"/>
      <c r="B45" s="29"/>
      <c r="C45" s="21"/>
      <c r="D45" s="30"/>
      <c r="E45" s="21"/>
      <c r="F45" s="23"/>
      <c r="G45" s="23"/>
      <c r="H45" s="23"/>
      <c r="I45" s="43"/>
      <c r="J45" s="43"/>
      <c r="K45" s="44"/>
      <c r="L45" s="45"/>
      <c r="M45" s="45"/>
      <c r="N45" s="45"/>
      <c r="O45" s="45"/>
      <c r="P45" s="45"/>
      <c r="Q45" s="45"/>
      <c r="R45" s="45"/>
      <c r="S45" s="45"/>
      <c r="T45" s="45"/>
      <c r="U45" s="23"/>
      <c r="V45" s="23"/>
      <c r="W45" s="23"/>
      <c r="X45" s="44"/>
      <c r="Y45" s="23"/>
    </row>
    <row r="46" spans="1:25">
      <c r="A46" s="29"/>
      <c r="B46" s="29" t="s">
        <v>118</v>
      </c>
      <c r="C46" s="20"/>
      <c r="D46" s="30"/>
      <c r="E46" s="21"/>
      <c r="F46" s="23"/>
      <c r="G46" s="23"/>
      <c r="H46" s="23"/>
      <c r="I46" s="43"/>
      <c r="J46" s="43"/>
      <c r="K46" s="44"/>
      <c r="L46" s="43"/>
      <c r="M46" s="43"/>
      <c r="N46" s="43"/>
      <c r="O46" s="43"/>
      <c r="P46" s="43" t="s">
        <v>107</v>
      </c>
      <c r="Q46" s="44" t="s">
        <v>108</v>
      </c>
      <c r="R46" s="43" t="s">
        <v>109</v>
      </c>
      <c r="S46" s="43" t="s">
        <v>110</v>
      </c>
      <c r="T46" s="43" t="s">
        <v>111</v>
      </c>
      <c r="U46" s="43" t="s">
        <v>112</v>
      </c>
      <c r="V46" s="43" t="s">
        <v>113</v>
      </c>
      <c r="W46" s="43" t="s">
        <v>114</v>
      </c>
      <c r="X46" s="43" t="s">
        <v>115</v>
      </c>
      <c r="Y46" s="43" t="s">
        <v>116</v>
      </c>
    </row>
    <row r="47" spans="1:25">
      <c r="A47" s="29"/>
      <c r="B47" s="31" t="s">
        <v>92</v>
      </c>
      <c r="C47" s="31">
        <v>37</v>
      </c>
      <c r="D47" s="32">
        <v>0.1037</v>
      </c>
      <c r="E47" s="31">
        <v>25</v>
      </c>
      <c r="F47" s="33">
        <v>1005.92625136999</v>
      </c>
      <c r="G47" s="33">
        <v>387.846511075267</v>
      </c>
      <c r="H47" s="33">
        <v>1161.64934475375</v>
      </c>
      <c r="I47" s="47">
        <v>11.6768756284755</v>
      </c>
      <c r="J47" s="47">
        <v>787.071488667373</v>
      </c>
      <c r="K47" s="33">
        <v>1.8290824981349</v>
      </c>
      <c r="L47" s="47">
        <v>1710.08476351516</v>
      </c>
      <c r="M47" s="47">
        <v>1.79421105960932</v>
      </c>
      <c r="N47" s="47">
        <v>112.504586030308</v>
      </c>
      <c r="O47" s="47">
        <v>0.359172859344309</v>
      </c>
      <c r="P47" s="47">
        <f t="shared" ref="P44:P49" si="10">(F47-$F$53)*E47/D47*0.001</f>
        <v>242.152727668399</v>
      </c>
      <c r="Q47" s="47">
        <f t="shared" ref="Q44:Q49" si="11">(G47-$G$53)*E47/D47*0.001</f>
        <v>93.1184796215669</v>
      </c>
      <c r="R47" s="47">
        <f t="shared" ref="R44:R49" si="12">(H47-$H$53)*E47/D47*0.001</f>
        <v>278.687038089148</v>
      </c>
      <c r="S47" s="47">
        <f t="shared" ref="S44:S49" si="13">(I47-$I$53)*E47/D47*0.001</f>
        <v>2.77798377437969</v>
      </c>
      <c r="T47" s="47">
        <f t="shared" ref="T44:T49" si="14">(J47-$J$53)*E47/D47*0.001</f>
        <v>186.494581178117</v>
      </c>
      <c r="U47" s="33">
        <f t="shared" ref="U44:U49" si="15">(K47-$K$53)*E47/D47*0.001</f>
        <v>0.420281680352253</v>
      </c>
      <c r="V47" s="33">
        <f t="shared" ref="V44:V49" si="16">(L47-$L$53)*E47/D47*0.001</f>
        <v>409.512775965235</v>
      </c>
      <c r="W47" s="33">
        <f t="shared" ref="W44:W49" si="17">(M47-$M$53)*E47/D47*0.001</f>
        <v>0.359018378672397</v>
      </c>
      <c r="X47" s="33">
        <f t="shared" ref="X44:X49" si="18">(N47-$N$53)*E47/D47*0.001</f>
        <v>24.0349422013911</v>
      </c>
      <c r="Y47" s="33">
        <f t="shared" ref="Y44:Y49" si="19">(O47-$O$53)*E47/D47*0.001</f>
        <v>0.0802927487510968</v>
      </c>
    </row>
    <row r="48" spans="1:25">
      <c r="A48" s="29"/>
      <c r="B48" s="34"/>
      <c r="C48" s="34">
        <v>38</v>
      </c>
      <c r="D48" s="35">
        <v>0.1004</v>
      </c>
      <c r="E48" s="34">
        <v>25</v>
      </c>
      <c r="F48" s="36">
        <v>998.35416068212</v>
      </c>
      <c r="G48" s="36">
        <v>379.18747736712</v>
      </c>
      <c r="H48" s="36">
        <v>1128.79289110868</v>
      </c>
      <c r="I48" s="48">
        <v>11.7730750680006</v>
      </c>
      <c r="J48" s="48">
        <v>754.971151740143</v>
      </c>
      <c r="K48" s="36">
        <v>1.86564358935603</v>
      </c>
      <c r="L48" s="48">
        <v>1606.26672009879</v>
      </c>
      <c r="M48" s="48">
        <v>1.71429374963445</v>
      </c>
      <c r="N48" s="48">
        <v>109.452874158838</v>
      </c>
      <c r="O48" s="48">
        <v>0.392175449693975</v>
      </c>
      <c r="P48" s="48">
        <f t="shared" si="10"/>
        <v>248.226450119683</v>
      </c>
      <c r="Q48" s="48">
        <f t="shared" si="11"/>
        <v>94.0230128889722</v>
      </c>
      <c r="R48" s="48">
        <f t="shared" si="12"/>
        <v>279.665682357748</v>
      </c>
      <c r="S48" s="48">
        <f t="shared" si="13"/>
        <v>2.89324604971415</v>
      </c>
      <c r="T48" s="48">
        <f t="shared" si="14"/>
        <v>184.631271364442</v>
      </c>
      <c r="U48" s="36">
        <f t="shared" si="15"/>
        <v>0.443199577022479</v>
      </c>
      <c r="V48" s="36">
        <f t="shared" si="16"/>
        <v>397.121750818581</v>
      </c>
      <c r="W48" s="36">
        <f t="shared" si="17"/>
        <v>0.35091905496968</v>
      </c>
      <c r="X48" s="36">
        <f t="shared" si="18"/>
        <v>24.0650469073457</v>
      </c>
      <c r="Y48" s="36">
        <f t="shared" si="19"/>
        <v>0.0911496295242071</v>
      </c>
    </row>
    <row r="49" spans="1:25">
      <c r="A49" s="29"/>
      <c r="B49" s="37"/>
      <c r="C49" s="37">
        <v>39</v>
      </c>
      <c r="D49" s="38">
        <v>0.104</v>
      </c>
      <c r="E49" s="37">
        <v>25</v>
      </c>
      <c r="F49" s="39">
        <v>1007.06848614822</v>
      </c>
      <c r="G49" s="39">
        <v>396.432582654438</v>
      </c>
      <c r="H49" s="39">
        <v>1175.64019828101</v>
      </c>
      <c r="I49" s="40">
        <v>11.8807939357791</v>
      </c>
      <c r="J49" s="40">
        <v>756.937682035273</v>
      </c>
      <c r="K49" s="39">
        <v>1.86295662061486</v>
      </c>
      <c r="L49" s="40">
        <v>1696.56848606469</v>
      </c>
      <c r="M49" s="40">
        <v>1.69142233319121</v>
      </c>
      <c r="N49" s="40">
        <v>108.803874532815</v>
      </c>
      <c r="O49" s="40">
        <v>0.343918720546158</v>
      </c>
      <c r="P49" s="40">
        <f t="shared" si="10"/>
        <v>241.728785852584</v>
      </c>
      <c r="Q49" s="40">
        <f t="shared" si="11"/>
        <v>94.9138281368823</v>
      </c>
      <c r="R49" s="40">
        <f t="shared" si="12"/>
        <v>281.246319115637</v>
      </c>
      <c r="S49" s="40">
        <f t="shared" si="13"/>
        <v>2.81898918351696</v>
      </c>
      <c r="T49" s="40">
        <f t="shared" si="14"/>
        <v>178.712912522771</v>
      </c>
      <c r="U49" s="39">
        <f t="shared" si="15"/>
        <v>0.427212147255074</v>
      </c>
      <c r="V49" s="39">
        <f t="shared" si="16"/>
        <v>405.082383955126</v>
      </c>
      <c r="W49" s="39">
        <f t="shared" si="17"/>
        <v>0.333273920268027</v>
      </c>
      <c r="X49" s="39">
        <f t="shared" si="18"/>
        <v>23.0760165273743</v>
      </c>
      <c r="Y49" s="39">
        <f t="shared" si="19"/>
        <v>0.0763942747647593</v>
      </c>
    </row>
    <row r="50" spans="1:25">
      <c r="A50" s="29"/>
      <c r="B50" s="34" t="s">
        <v>119</v>
      </c>
      <c r="C50" s="34">
        <v>40</v>
      </c>
      <c r="D50" s="35"/>
      <c r="E50" s="34">
        <v>25</v>
      </c>
      <c r="F50" s="36">
        <v>1.42236080062993</v>
      </c>
      <c r="G50" s="36">
        <v>1.64677843052325</v>
      </c>
      <c r="H50" s="36">
        <v>5.74352028807817</v>
      </c>
      <c r="I50" s="48">
        <v>0.154141547724324</v>
      </c>
      <c r="J50" s="48">
        <v>13.579723363351</v>
      </c>
      <c r="K50" s="36">
        <v>0.080810836169454</v>
      </c>
      <c r="L50" s="48">
        <v>10.6985855699389</v>
      </c>
      <c r="M50" s="48">
        <v>0.29675977310232</v>
      </c>
      <c r="N50" s="48">
        <v>12.7160248136958</v>
      </c>
      <c r="O50" s="48">
        <v>0.0333942434408364</v>
      </c>
      <c r="P50" s="43"/>
      <c r="Q50" s="43"/>
      <c r="R50" s="45"/>
      <c r="S50" s="43"/>
      <c r="T50" s="43"/>
      <c r="U50" s="23"/>
      <c r="V50" s="23"/>
      <c r="W50" s="23"/>
      <c r="X50" s="23"/>
      <c r="Y50" s="23"/>
    </row>
    <row r="51" spans="1:25">
      <c r="A51" s="29"/>
      <c r="B51" s="34"/>
      <c r="C51" s="34">
        <v>41</v>
      </c>
      <c r="D51" s="35"/>
      <c r="E51" s="34">
        <v>25</v>
      </c>
      <c r="F51" s="36">
        <v>1.54022575408659</v>
      </c>
      <c r="G51" s="36">
        <v>1.51224417849855</v>
      </c>
      <c r="H51" s="36">
        <v>5.46822053525839</v>
      </c>
      <c r="I51" s="48">
        <v>0.147848575163824</v>
      </c>
      <c r="J51" s="48">
        <v>13.123112670274</v>
      </c>
      <c r="K51" s="36">
        <v>0.0773749729253012</v>
      </c>
      <c r="L51" s="48">
        <v>11.8222779665325</v>
      </c>
      <c r="M51" s="48">
        <v>0.31186317216329</v>
      </c>
      <c r="N51" s="48">
        <v>12.6614317566564</v>
      </c>
      <c r="O51" s="48">
        <v>0.0267952102063813</v>
      </c>
      <c r="P51" s="49" t="s">
        <v>120</v>
      </c>
      <c r="Q51" s="46"/>
      <c r="R51" s="46"/>
      <c r="S51" s="46"/>
      <c r="T51" s="46"/>
      <c r="U51" s="46"/>
      <c r="V51" s="46"/>
      <c r="W51" s="46"/>
      <c r="X51" s="46"/>
      <c r="Y51" s="46"/>
    </row>
    <row r="52" spans="1:25">
      <c r="A52" s="29"/>
      <c r="B52" s="37"/>
      <c r="C52" s="37">
        <v>42</v>
      </c>
      <c r="D52" s="38"/>
      <c r="E52" s="37">
        <v>25</v>
      </c>
      <c r="F52" s="39">
        <v>1.4676244497004</v>
      </c>
      <c r="G52" s="39">
        <v>1.61415020600095</v>
      </c>
      <c r="H52" s="39">
        <v>5.75479145655043</v>
      </c>
      <c r="I52" s="40">
        <v>0.159406674157539</v>
      </c>
      <c r="J52" s="40">
        <v>13.7730617880109</v>
      </c>
      <c r="K52" s="39">
        <v>0.0990764550065057</v>
      </c>
      <c r="L52" s="40">
        <v>11.7564428976298</v>
      </c>
      <c r="M52" s="40">
        <v>0.30638552936304</v>
      </c>
      <c r="N52" s="40">
        <v>13.045480766461</v>
      </c>
      <c r="O52" s="40">
        <v>0.0181661589270606</v>
      </c>
      <c r="P52" s="49" t="s">
        <v>121</v>
      </c>
      <c r="Q52" s="28" t="s">
        <v>102</v>
      </c>
      <c r="R52" s="28" t="s">
        <v>122</v>
      </c>
      <c r="S52" s="28" t="s">
        <v>123</v>
      </c>
      <c r="T52" s="46" t="s">
        <v>124</v>
      </c>
      <c r="U52" s="28" t="s">
        <v>125</v>
      </c>
      <c r="V52" s="46" t="s">
        <v>126</v>
      </c>
      <c r="W52" s="46" t="s">
        <v>127</v>
      </c>
      <c r="X52" s="28" t="s">
        <v>128</v>
      </c>
      <c r="Y52" s="28" t="s">
        <v>129</v>
      </c>
    </row>
    <row r="53" spans="1:25">
      <c r="A53" s="29"/>
      <c r="B53" s="37" t="s">
        <v>130</v>
      </c>
      <c r="C53" s="37"/>
      <c r="D53" s="38"/>
      <c r="E53" s="37"/>
      <c r="F53" s="40">
        <f t="shared" ref="F53:O53" si="20">AVERAGE(F50:F52)</f>
        <v>1.47673700147231</v>
      </c>
      <c r="G53" s="40">
        <f t="shared" si="20"/>
        <v>1.59105760500758</v>
      </c>
      <c r="H53" s="40">
        <f t="shared" si="20"/>
        <v>5.65551075996233</v>
      </c>
      <c r="I53" s="40">
        <f t="shared" si="20"/>
        <v>0.153798932348562</v>
      </c>
      <c r="J53" s="40">
        <f t="shared" si="20"/>
        <v>13.4919659405453</v>
      </c>
      <c r="K53" s="40">
        <f t="shared" si="20"/>
        <v>0.0857540880337536</v>
      </c>
      <c r="L53" s="40">
        <f t="shared" si="20"/>
        <v>11.4257688113671</v>
      </c>
      <c r="M53" s="40">
        <f t="shared" si="20"/>
        <v>0.305002824876217</v>
      </c>
      <c r="N53" s="40">
        <f t="shared" si="20"/>
        <v>12.8076457789377</v>
      </c>
      <c r="O53" s="40">
        <f t="shared" si="20"/>
        <v>0.0261185375247594</v>
      </c>
      <c r="P53" s="43"/>
      <c r="Q53" s="43"/>
      <c r="R53" s="43"/>
      <c r="S53" s="43"/>
      <c r="T53" s="43"/>
      <c r="U53" s="23"/>
      <c r="V53" s="23"/>
      <c r="W53" s="23"/>
      <c r="X53" s="23"/>
      <c r="Y53" s="23"/>
    </row>
  </sheetData>
  <mergeCells count="11">
    <mergeCell ref="A1:Y1"/>
    <mergeCell ref="F2:O2"/>
    <mergeCell ref="P2:Y2"/>
    <mergeCell ref="P51:Y51"/>
    <mergeCell ref="A35:A40"/>
    <mergeCell ref="B47:B49"/>
    <mergeCell ref="B50:B52"/>
    <mergeCell ref="C2:C4"/>
    <mergeCell ref="D2:D4"/>
    <mergeCell ref="E2:E4"/>
    <mergeCell ref="A2:B4"/>
  </mergeCells>
  <pageMargins left="0.75" right="0.75" top="1" bottom="1" header="0.5" footer="0.5"/>
  <headerFooter/>
  <ignoredErrors>
    <ignoredError sqref="K53:O53 F53:J5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土壤元素1</vt:lpstr>
      <vt:lpstr>土壤元素2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dcterms:created xsi:type="dcterms:W3CDTF">2022-12-12T01:58:00Z</dcterms:created>
  <dcterms:modified xsi:type="dcterms:W3CDTF">2024-02-06T02:31:31Z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0504219F042E43BFA4060904B1B7EE0C_13</vt:lpwstr>
  </property>
  <property fmtid="{D5CDD505-2E9C-101B-9397-08002B2CF9AE}" pid="3" name="KSOProductBuildVer">
    <vt:lpwstr>2052-12.1.0.16388</vt:lpwstr>
  </property>
</Properties>
</file>