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hideaki/Downloads/"/>
    </mc:Choice>
  </mc:AlternateContent>
  <xr:revisionPtr revIDLastSave="0" documentId="13_ncr:1_{87AD9703-A8DC-1E4B-AA59-7C64AB545F14}" xr6:coauthVersionLast="47" xr6:coauthVersionMax="47" xr10:uidLastSave="{00000000-0000-0000-0000-000000000000}"/>
  <bookViews>
    <workbookView xWindow="0" yWindow="500" windowWidth="29420" windowHeight="19640" activeTab="8" xr2:uid="{00000000-000D-0000-FFFF-FFFF00000000}"/>
  </bookViews>
  <sheets>
    <sheet name="Ex_1" sheetId="1" r:id="rId1"/>
    <sheet name="Ex_2" sheetId="2" r:id="rId2"/>
    <sheet name="Ex_3" sheetId="3" r:id="rId3"/>
    <sheet name="Ex_4" sheetId="4" r:id="rId4"/>
    <sheet name="Ex_5" sheetId="5" r:id="rId5"/>
    <sheet name="Ex_6" sheetId="6" r:id="rId6"/>
    <sheet name="Ex_7" sheetId="7" r:id="rId7"/>
    <sheet name="Ex_8" sheetId="8" r:id="rId8"/>
    <sheet name="Ex_9" sheetId="9" r:id="rId9"/>
    <sheet name="Ex_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" i="1"/>
  <c r="H48" i="1" l="1"/>
  <c r="H49" i="10" l="1"/>
  <c r="H48" i="10"/>
  <c r="H47" i="10"/>
  <c r="H46" i="10"/>
  <c r="J45" i="10"/>
  <c r="H45" i="10"/>
  <c r="J44" i="10"/>
  <c r="H44" i="10"/>
  <c r="D44" i="10"/>
  <c r="J43" i="10"/>
  <c r="H43" i="10"/>
  <c r="D43" i="10"/>
  <c r="J42" i="10"/>
  <c r="H42" i="10"/>
  <c r="D42" i="10"/>
  <c r="L41" i="10"/>
  <c r="J41" i="10"/>
  <c r="H41" i="10"/>
  <c r="D41" i="10"/>
  <c r="H33" i="10"/>
  <c r="H32" i="10"/>
  <c r="H31" i="10"/>
  <c r="H30" i="10"/>
  <c r="H29" i="10"/>
  <c r="H28" i="10"/>
  <c r="H27" i="10"/>
  <c r="D27" i="10"/>
  <c r="H26" i="10"/>
  <c r="D26" i="10"/>
  <c r="H25" i="10"/>
  <c r="D25" i="10"/>
  <c r="H24" i="10"/>
  <c r="D24" i="10"/>
  <c r="H23" i="10"/>
  <c r="D23" i="10"/>
  <c r="H22" i="10"/>
  <c r="D22" i="10"/>
  <c r="H21" i="10"/>
  <c r="D21" i="10"/>
  <c r="J20" i="10"/>
  <c r="H20" i="10"/>
  <c r="D20" i="10"/>
  <c r="J19" i="10"/>
  <c r="H19" i="10"/>
  <c r="D19" i="10"/>
  <c r="J18" i="10"/>
  <c r="H18" i="10"/>
  <c r="D18" i="10"/>
  <c r="L17" i="10"/>
  <c r="J17" i="10"/>
  <c r="H17" i="10"/>
  <c r="D17" i="10"/>
  <c r="J11" i="10"/>
  <c r="J10" i="10"/>
  <c r="L9" i="10"/>
  <c r="J9" i="10"/>
  <c r="L8" i="10"/>
  <c r="J8" i="10"/>
  <c r="B8" i="10"/>
  <c r="L7" i="10"/>
  <c r="J7" i="10"/>
  <c r="B7" i="10"/>
  <c r="L6" i="10"/>
  <c r="J6" i="10"/>
  <c r="D6" i="10"/>
  <c r="B6" i="10"/>
  <c r="L5" i="10"/>
  <c r="J5" i="10"/>
  <c r="F5" i="10"/>
  <c r="D5" i="10"/>
  <c r="B5" i="10"/>
  <c r="L4" i="10"/>
  <c r="J4" i="10"/>
  <c r="F4" i="10"/>
  <c r="D4" i="10"/>
  <c r="B4" i="10"/>
  <c r="B38" i="9"/>
  <c r="B37" i="9"/>
  <c r="B36" i="9"/>
  <c r="F35" i="9"/>
  <c r="B35" i="9"/>
  <c r="F34" i="9"/>
  <c r="B34" i="9"/>
  <c r="F33" i="9"/>
  <c r="B33" i="9"/>
  <c r="F32" i="9"/>
  <c r="B32" i="9"/>
  <c r="F31" i="9"/>
  <c r="B31" i="9"/>
  <c r="F30" i="9"/>
  <c r="B30" i="9"/>
  <c r="F29" i="9"/>
  <c r="B29" i="9"/>
  <c r="F28" i="9"/>
  <c r="B28" i="9"/>
  <c r="F27" i="9"/>
  <c r="B27" i="9"/>
  <c r="F21" i="9"/>
  <c r="L15" i="9"/>
  <c r="L14" i="9"/>
  <c r="L13" i="9"/>
  <c r="L12" i="9"/>
  <c r="F12" i="9"/>
  <c r="L11" i="9"/>
  <c r="F11" i="9"/>
  <c r="L10" i="9"/>
  <c r="F10" i="9"/>
  <c r="L26" i="8"/>
  <c r="J20" i="8"/>
  <c r="L14" i="8"/>
  <c r="L13" i="8"/>
  <c r="L12" i="8"/>
  <c r="L11" i="8"/>
  <c r="L10" i="8"/>
  <c r="D10" i="8"/>
  <c r="H65" i="7"/>
  <c r="H64" i="7"/>
  <c r="H63" i="7"/>
  <c r="H62" i="7"/>
  <c r="H61" i="7"/>
  <c r="H60" i="7"/>
  <c r="F54" i="7"/>
  <c r="L48" i="7"/>
  <c r="L47" i="7"/>
  <c r="L46" i="7"/>
  <c r="L45" i="7"/>
  <c r="L44" i="7"/>
  <c r="L43" i="7"/>
  <c r="L42" i="7"/>
  <c r="L41" i="7"/>
  <c r="L40" i="7"/>
  <c r="L39" i="7"/>
  <c r="L38" i="7"/>
  <c r="L37" i="7"/>
  <c r="H37" i="7"/>
  <c r="J30" i="7"/>
  <c r="J29" i="7"/>
  <c r="J28" i="7"/>
  <c r="J27" i="7"/>
  <c r="J26" i="7"/>
  <c r="J25" i="7"/>
  <c r="L24" i="7"/>
  <c r="J24" i="7"/>
  <c r="L23" i="7"/>
  <c r="J23" i="7"/>
  <c r="L22" i="7"/>
  <c r="J22" i="7"/>
  <c r="L21" i="7"/>
  <c r="J21" i="7"/>
  <c r="L20" i="7"/>
  <c r="J20" i="7"/>
  <c r="L19" i="7"/>
  <c r="J19" i="7"/>
  <c r="L18" i="7"/>
  <c r="J18" i="7"/>
  <c r="L17" i="7"/>
  <c r="J17" i="7"/>
  <c r="L16" i="7"/>
  <c r="J16" i="7"/>
  <c r="L15" i="7"/>
  <c r="J15" i="7"/>
  <c r="L14" i="7"/>
  <c r="J14" i="7"/>
  <c r="L13" i="7"/>
  <c r="J13" i="7"/>
  <c r="L12" i="7"/>
  <c r="J12" i="7"/>
  <c r="L11" i="7"/>
  <c r="J11" i="7"/>
  <c r="D11" i="7"/>
  <c r="L10" i="7"/>
  <c r="J10" i="7"/>
  <c r="D10" i="7"/>
  <c r="L9" i="7"/>
  <c r="J9" i="7"/>
  <c r="D9" i="7"/>
  <c r="L8" i="7"/>
  <c r="J8" i="7"/>
  <c r="D8" i="7"/>
  <c r="B8" i="7"/>
  <c r="L7" i="7"/>
  <c r="J7" i="7"/>
  <c r="D7" i="7"/>
  <c r="B7" i="7"/>
  <c r="L6" i="7"/>
  <c r="J6" i="7"/>
  <c r="D6" i="7"/>
  <c r="B6" i="7"/>
  <c r="L5" i="7"/>
  <c r="J5" i="7"/>
  <c r="H5" i="7"/>
  <c r="D5" i="7"/>
  <c r="B5" i="7"/>
  <c r="L4" i="7"/>
  <c r="J4" i="7"/>
  <c r="H4" i="7"/>
  <c r="F4" i="7"/>
  <c r="D4" i="7"/>
  <c r="B4" i="7"/>
  <c r="B30" i="6"/>
  <c r="A30" i="6"/>
  <c r="A29" i="6"/>
  <c r="B29" i="6" s="1"/>
  <c r="B28" i="6"/>
  <c r="A28" i="6"/>
  <c r="A27" i="6"/>
  <c r="B27" i="6" s="1"/>
  <c r="B26" i="6"/>
  <c r="A26" i="6"/>
  <c r="B25" i="6"/>
  <c r="A25" i="6"/>
  <c r="B24" i="6"/>
  <c r="A24" i="6"/>
  <c r="A23" i="6"/>
  <c r="B23" i="6" s="1"/>
  <c r="B22" i="6"/>
  <c r="A22" i="6"/>
  <c r="A21" i="6"/>
  <c r="B21" i="6" s="1"/>
  <c r="B20" i="6"/>
  <c r="A20" i="6"/>
  <c r="B19" i="6"/>
  <c r="A19" i="6"/>
  <c r="J18" i="6"/>
  <c r="I18" i="6"/>
  <c r="E18" i="6"/>
  <c r="F18" i="6" s="1"/>
  <c r="B18" i="6"/>
  <c r="A18" i="6"/>
  <c r="I17" i="6"/>
  <c r="J17" i="6" s="1"/>
  <c r="F17" i="6"/>
  <c r="E17" i="6"/>
  <c r="B17" i="6"/>
  <c r="A17" i="6"/>
  <c r="D11" i="6"/>
  <c r="C11" i="6"/>
  <c r="I10" i="6"/>
  <c r="J10" i="6" s="1"/>
  <c r="D10" i="6"/>
  <c r="C10" i="6"/>
  <c r="A10" i="6"/>
  <c r="B10" i="6" s="1"/>
  <c r="B4" i="6"/>
  <c r="A4" i="6"/>
  <c r="B17" i="5"/>
  <c r="B16" i="5"/>
  <c r="B15" i="5"/>
  <c r="A15" i="5"/>
  <c r="A14" i="5"/>
  <c r="B14" i="5" s="1"/>
  <c r="B13" i="5"/>
  <c r="A13" i="5"/>
  <c r="A12" i="5"/>
  <c r="B12" i="5" s="1"/>
  <c r="A11" i="5"/>
  <c r="B11" i="5" s="1"/>
  <c r="J4" i="5"/>
  <c r="I35" i="4"/>
  <c r="J35" i="4" s="1"/>
  <c r="D35" i="4"/>
  <c r="C35" i="4"/>
  <c r="I34" i="4"/>
  <c r="J34" i="4" s="1"/>
  <c r="D34" i="4"/>
  <c r="I33" i="4"/>
  <c r="J33" i="4" s="1"/>
  <c r="C33" i="4"/>
  <c r="D33" i="4" s="1"/>
  <c r="I32" i="4"/>
  <c r="J32" i="4" s="1"/>
  <c r="C32" i="4"/>
  <c r="D32" i="4" s="1"/>
  <c r="J26" i="4"/>
  <c r="J25" i="4"/>
  <c r="J24" i="4"/>
  <c r="J23" i="4"/>
  <c r="J22" i="4"/>
  <c r="J21" i="4"/>
  <c r="J20" i="4"/>
  <c r="J19" i="4"/>
  <c r="D19" i="4"/>
  <c r="I18" i="4"/>
  <c r="J18" i="4" s="1"/>
  <c r="D18" i="4"/>
  <c r="J17" i="4"/>
  <c r="D17" i="4"/>
  <c r="J16" i="4"/>
  <c r="E16" i="4"/>
  <c r="F16" i="4" s="1"/>
  <c r="D16" i="4"/>
  <c r="B10" i="4"/>
  <c r="B9" i="4"/>
  <c r="B8" i="4"/>
  <c r="B7" i="4"/>
  <c r="B6" i="4"/>
  <c r="B5" i="4"/>
  <c r="F4" i="4"/>
  <c r="D4" i="4"/>
  <c r="B4" i="4"/>
  <c r="F45" i="3"/>
  <c r="B45" i="3"/>
  <c r="B39" i="3"/>
  <c r="B38" i="3"/>
  <c r="F32" i="3"/>
  <c r="F31" i="3"/>
  <c r="F30" i="3"/>
  <c r="F29" i="3"/>
  <c r="F28" i="3"/>
  <c r="F27" i="3"/>
  <c r="F26" i="3"/>
  <c r="F25" i="3"/>
  <c r="F24" i="3"/>
  <c r="F23" i="3"/>
  <c r="F22" i="3"/>
  <c r="F21" i="3"/>
  <c r="B21" i="3"/>
  <c r="F20" i="3"/>
  <c r="B20" i="3"/>
  <c r="F19" i="3"/>
  <c r="B19" i="3"/>
  <c r="F18" i="3"/>
  <c r="B18" i="3"/>
  <c r="F17" i="3"/>
  <c r="B17" i="3"/>
  <c r="F16" i="3"/>
  <c r="B16" i="3"/>
  <c r="F15" i="3"/>
  <c r="B15" i="3"/>
  <c r="D9" i="3"/>
  <c r="F8" i="3"/>
  <c r="D8" i="3"/>
  <c r="B8" i="3"/>
  <c r="F7" i="3"/>
  <c r="D7" i="3"/>
  <c r="B7" i="3"/>
  <c r="F6" i="3"/>
  <c r="D6" i="3"/>
  <c r="B6" i="3"/>
  <c r="F5" i="3"/>
  <c r="D5" i="3"/>
  <c r="B5" i="3"/>
  <c r="F4" i="3"/>
  <c r="D4" i="3"/>
  <c r="B4" i="3"/>
  <c r="B91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B49" i="2"/>
  <c r="J48" i="2"/>
  <c r="F48" i="2"/>
  <c r="B48" i="2"/>
  <c r="D42" i="2"/>
  <c r="D41" i="2"/>
  <c r="D40" i="2"/>
  <c r="B40" i="2"/>
  <c r="D39" i="2"/>
  <c r="B39" i="2"/>
  <c r="D38" i="2"/>
  <c r="B38" i="2"/>
  <c r="D37" i="2"/>
  <c r="B37" i="2"/>
  <c r="D36" i="2"/>
  <c r="B36" i="2"/>
  <c r="F35" i="2"/>
  <c r="D35" i="2"/>
  <c r="B35" i="2"/>
  <c r="F34" i="2"/>
  <c r="D34" i="2"/>
  <c r="B34" i="2"/>
  <c r="F33" i="2"/>
  <c r="D33" i="2"/>
  <c r="B33" i="2"/>
  <c r="H32" i="2"/>
  <c r="F32" i="2"/>
  <c r="D32" i="2"/>
  <c r="B32" i="2"/>
  <c r="H31" i="2"/>
  <c r="F31" i="2"/>
  <c r="D31" i="2"/>
  <c r="B31" i="2"/>
  <c r="H30" i="2"/>
  <c r="F30" i="2"/>
  <c r="D30" i="2"/>
  <c r="B30" i="2"/>
  <c r="H29" i="2"/>
  <c r="F29" i="2"/>
  <c r="D29" i="2"/>
  <c r="B29" i="2"/>
  <c r="H28" i="2"/>
  <c r="F28" i="2"/>
  <c r="D28" i="2"/>
  <c r="B28" i="2"/>
  <c r="H27" i="2"/>
  <c r="F27" i="2"/>
  <c r="D27" i="2"/>
  <c r="B27" i="2"/>
  <c r="H26" i="2"/>
  <c r="F26" i="2"/>
  <c r="D26" i="2"/>
  <c r="B26" i="2"/>
  <c r="H25" i="2"/>
  <c r="F25" i="2"/>
  <c r="D25" i="2"/>
  <c r="B25" i="2"/>
  <c r="H24" i="2"/>
  <c r="F24" i="2"/>
  <c r="D24" i="2"/>
  <c r="B24" i="2"/>
  <c r="H23" i="2"/>
  <c r="F23" i="2"/>
  <c r="D23" i="2"/>
  <c r="B23" i="2"/>
  <c r="H22" i="2"/>
  <c r="F22" i="2"/>
  <c r="D22" i="2"/>
  <c r="B22" i="2"/>
  <c r="H21" i="2"/>
  <c r="F21" i="2"/>
  <c r="D21" i="2"/>
  <c r="B21" i="2"/>
  <c r="H20" i="2"/>
  <c r="F20" i="2"/>
  <c r="D20" i="2"/>
  <c r="B20" i="2"/>
  <c r="H19" i="2"/>
  <c r="F19" i="2"/>
  <c r="D19" i="2"/>
  <c r="B19" i="2"/>
  <c r="H18" i="2"/>
  <c r="F18" i="2"/>
  <c r="D18" i="2"/>
  <c r="B18" i="2"/>
  <c r="H17" i="2"/>
  <c r="F17" i="2"/>
  <c r="D17" i="2"/>
  <c r="B17" i="2"/>
  <c r="H16" i="2"/>
  <c r="F16" i="2"/>
  <c r="D16" i="2"/>
  <c r="B16" i="2"/>
  <c r="H15" i="2"/>
  <c r="F15" i="2"/>
  <c r="D15" i="2"/>
  <c r="B15" i="2"/>
  <c r="H14" i="2"/>
  <c r="F14" i="2"/>
  <c r="D14" i="2"/>
  <c r="B14" i="2"/>
  <c r="H13" i="2"/>
  <c r="F13" i="2"/>
  <c r="D13" i="2"/>
  <c r="B13" i="2"/>
  <c r="H12" i="2"/>
  <c r="F12" i="2"/>
  <c r="D12" i="2"/>
  <c r="B12" i="2"/>
  <c r="H11" i="2"/>
  <c r="F11" i="2"/>
  <c r="D11" i="2"/>
  <c r="B11" i="2"/>
  <c r="H10" i="2"/>
  <c r="F10" i="2"/>
  <c r="D10" i="2"/>
  <c r="B10" i="2"/>
  <c r="J9" i="2"/>
  <c r="H9" i="2"/>
  <c r="F9" i="2"/>
  <c r="D9" i="2"/>
  <c r="B9" i="2"/>
  <c r="J8" i="2"/>
  <c r="H8" i="2"/>
  <c r="F8" i="2"/>
  <c r="D8" i="2"/>
  <c r="B8" i="2"/>
  <c r="J7" i="2"/>
  <c r="H7" i="2"/>
  <c r="F7" i="2"/>
  <c r="D7" i="2"/>
  <c r="B7" i="2"/>
  <c r="J6" i="2"/>
  <c r="H6" i="2"/>
  <c r="F6" i="2"/>
  <c r="D6" i="2"/>
  <c r="B6" i="2"/>
  <c r="J5" i="2"/>
  <c r="H5" i="2"/>
  <c r="F5" i="2"/>
  <c r="D5" i="2"/>
  <c r="B5" i="2"/>
  <c r="F70" i="1"/>
  <c r="F69" i="1"/>
  <c r="F68" i="1"/>
  <c r="F67" i="1"/>
  <c r="F66" i="1"/>
  <c r="F65" i="1"/>
  <c r="F64" i="1"/>
  <c r="F63" i="1"/>
  <c r="F62" i="1"/>
  <c r="F61" i="1"/>
  <c r="F60" i="1"/>
  <c r="B60" i="1"/>
  <c r="F59" i="1"/>
  <c r="B59" i="1"/>
  <c r="F58" i="1"/>
  <c r="B58" i="1"/>
  <c r="F57" i="1"/>
  <c r="B57" i="1"/>
  <c r="F56" i="1"/>
  <c r="B56" i="1"/>
  <c r="F55" i="1"/>
  <c r="B55" i="1"/>
  <c r="F54" i="1"/>
  <c r="B54" i="1"/>
  <c r="F53" i="1"/>
  <c r="B53" i="1"/>
  <c r="F19" i="1"/>
  <c r="F18" i="1"/>
  <c r="F17" i="1"/>
  <c r="F16" i="1"/>
  <c r="F15" i="1"/>
  <c r="J14" i="1"/>
  <c r="F14" i="1"/>
  <c r="J13" i="1"/>
  <c r="F13" i="1"/>
  <c r="J12" i="1"/>
  <c r="F12" i="1"/>
  <c r="J11" i="1"/>
  <c r="F11" i="1"/>
  <c r="J10" i="1"/>
  <c r="F10" i="1"/>
  <c r="J9" i="1"/>
  <c r="F9" i="1"/>
  <c r="J8" i="1"/>
  <c r="F8" i="1"/>
  <c r="L7" i="1"/>
  <c r="J7" i="1"/>
  <c r="F7" i="1"/>
  <c r="L6" i="1"/>
  <c r="J6" i="1"/>
  <c r="F6" i="1"/>
  <c r="L5" i="1"/>
  <c r="J5" i="1"/>
  <c r="F5" i="1"/>
  <c r="L4" i="1"/>
  <c r="J4" i="1"/>
  <c r="F4" i="1"/>
  <c r="D4" i="1"/>
  <c r="D48" i="1" s="1"/>
  <c r="B48" i="1" l="1"/>
  <c r="F48" i="1"/>
  <c r="J48" i="1"/>
  <c r="L48" i="1"/>
</calcChain>
</file>

<file path=xl/sharedStrings.xml><?xml version="1.0" encoding="utf-8"?>
<sst xmlns="http://schemas.openxmlformats.org/spreadsheetml/2006/main" count="648" uniqueCount="29">
  <si>
    <t>Experiment #1</t>
  </si>
  <si>
    <t>Attack/Bite</t>
  </si>
  <si>
    <t>TL</t>
  </si>
  <si>
    <t>LT</t>
  </si>
  <si>
    <t>TR</t>
  </si>
  <si>
    <t>RT</t>
  </si>
  <si>
    <t>LR</t>
  </si>
  <si>
    <t>RL</t>
  </si>
  <si>
    <t>Time (sec)</t>
  </si>
  <si>
    <t>TIME</t>
  </si>
  <si>
    <t>Total Number</t>
  </si>
  <si>
    <t>Chase</t>
  </si>
  <si>
    <t>Courtship-like Display</t>
  </si>
  <si>
    <t>Total</t>
  </si>
  <si>
    <t>Experiment #2</t>
  </si>
  <si>
    <t>Experiment #3</t>
  </si>
  <si>
    <t>FL Display</t>
  </si>
  <si>
    <t>Experiment #4</t>
  </si>
  <si>
    <t xml:space="preserve">Courtship-like Display </t>
  </si>
  <si>
    <t>Experiment #5</t>
  </si>
  <si>
    <t>Experiment #6</t>
  </si>
  <si>
    <t>Experiment #7</t>
  </si>
  <si>
    <t>Coutship-like Display</t>
  </si>
  <si>
    <t>Experiment #8</t>
  </si>
  <si>
    <t>Experiment #9</t>
  </si>
  <si>
    <t>TR</t>
    <phoneticPr fontId="5"/>
  </si>
  <si>
    <t>TL</t>
    <phoneticPr fontId="5"/>
  </si>
  <si>
    <t>LT</t>
    <phoneticPr fontId="5"/>
  </si>
  <si>
    <t>RT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</si>
</sst>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19" fontId="2" fillId="0" borderId="0" xfId="0" applyNumberFormat="1" applyFont="1"/>
    <xf numFmtId="0" fontId="3" fillId="0" borderId="0" xfId="0" applyFont="1" applyAlignment="1">
      <alignment horizontal="right"/>
    </xf>
    <xf numFmtId="19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right"/>
    </xf>
    <xf numFmtId="0" fontId="2" fillId="3" borderId="0" xfId="0" applyFont="1" applyFill="1"/>
    <xf numFmtId="0" fontId="4" fillId="2" borderId="0" xfId="0" applyFont="1" applyFill="1" applyAlignment="1">
      <alignment horizontal="left"/>
    </xf>
    <xf numFmtId="176" fontId="2" fillId="0" borderId="0" xfId="0" applyNumberFormat="1" applyFo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Fill="1"/>
    <xf numFmtId="176" fontId="2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79"/>
  <sheetViews>
    <sheetView topLeftCell="A18" workbookViewId="0">
      <selection activeCell="E39" sqref="E39"/>
    </sheetView>
  </sheetViews>
  <sheetFormatPr baseColWidth="10" defaultColWidth="12.6640625" defaultRowHeight="15.75" customHeight="1" x14ac:dyDescent="0.15"/>
  <cols>
    <col min="1" max="1" width="13.33203125" style="4" customWidth="1"/>
    <col min="2" max="16384" width="12.6640625" style="4"/>
  </cols>
  <sheetData>
    <row r="1" spans="1:26" ht="13" x14ac:dyDescent="0.15">
      <c r="A1" s="1" t="s">
        <v>0</v>
      </c>
      <c r="B1" s="1">
        <v>181115</v>
      </c>
      <c r="C1" s="14" t="s">
        <v>1</v>
      </c>
    </row>
    <row r="2" spans="1:26" ht="15.75" customHeight="1" x14ac:dyDescent="0.15">
      <c r="A2" s="17" t="s">
        <v>2</v>
      </c>
      <c r="B2" s="18"/>
      <c r="C2" s="17" t="s">
        <v>3</v>
      </c>
      <c r="D2" s="18"/>
      <c r="E2" s="17" t="s">
        <v>4</v>
      </c>
      <c r="F2" s="18"/>
      <c r="G2" s="17" t="s">
        <v>5</v>
      </c>
      <c r="H2" s="18"/>
      <c r="I2" s="17" t="s">
        <v>6</v>
      </c>
      <c r="J2" s="18"/>
      <c r="K2" s="17" t="s">
        <v>7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2" t="s">
        <v>8</v>
      </c>
      <c r="D3" s="2" t="s">
        <v>9</v>
      </c>
      <c r="E3" s="2" t="s">
        <v>8</v>
      </c>
      <c r="F3" s="2" t="s">
        <v>9</v>
      </c>
      <c r="G3" s="2" t="s">
        <v>8</v>
      </c>
      <c r="H3" s="2" t="s">
        <v>9</v>
      </c>
      <c r="I3" s="2" t="s">
        <v>8</v>
      </c>
      <c r="J3" s="2" t="s">
        <v>9</v>
      </c>
      <c r="K3" s="2" t="s">
        <v>8</v>
      </c>
      <c r="L3" s="2" t="s">
        <v>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v>561</v>
      </c>
      <c r="B4" s="15">
        <f t="shared" ref="B4:B47" si="0">TIME(0,0,A4)</f>
        <v>6.4930555555555557E-3</v>
      </c>
      <c r="C4" s="4">
        <v>484</v>
      </c>
      <c r="D4" s="15">
        <f t="shared" ref="D4:D43" si="1">TIME(0,0,C4)</f>
        <v>5.6018518518518518E-3</v>
      </c>
      <c r="E4" s="4">
        <v>962</v>
      </c>
      <c r="F4" s="15">
        <f t="shared" ref="F4:F19" si="2">TIME(0,0,E4)</f>
        <v>1.1134259259259259E-2</v>
      </c>
      <c r="H4" s="5"/>
      <c r="I4" s="4">
        <v>483</v>
      </c>
      <c r="J4" s="15">
        <f t="shared" ref="J4:J14" si="3">TIME(0,0,I4)</f>
        <v>5.5902777777777773E-3</v>
      </c>
      <c r="K4" s="4">
        <v>486</v>
      </c>
      <c r="L4" s="15">
        <f t="shared" ref="L4:L7" si="4">TIME(0,0,K4)</f>
        <v>5.6249999999999998E-3</v>
      </c>
    </row>
    <row r="5" spans="1:26" ht="15.75" customHeight="1" x14ac:dyDescent="0.15">
      <c r="A5" s="4">
        <v>564</v>
      </c>
      <c r="B5" s="15">
        <f t="shared" si="0"/>
        <v>6.5277777777777782E-3</v>
      </c>
      <c r="C5" s="4">
        <v>524</v>
      </c>
      <c r="D5" s="15">
        <f t="shared" si="1"/>
        <v>6.0648148148148145E-3</v>
      </c>
      <c r="E5" s="4">
        <v>963</v>
      </c>
      <c r="F5" s="15">
        <f t="shared" si="2"/>
        <v>1.1145833333333334E-2</v>
      </c>
      <c r="I5" s="4">
        <v>489</v>
      </c>
      <c r="J5" s="15">
        <f t="shared" si="3"/>
        <v>5.6597222222222222E-3</v>
      </c>
      <c r="K5" s="4">
        <v>511</v>
      </c>
      <c r="L5" s="15">
        <f t="shared" si="4"/>
        <v>5.9143518518518521E-3</v>
      </c>
    </row>
    <row r="6" spans="1:26" ht="15.75" customHeight="1" x14ac:dyDescent="0.15">
      <c r="A6" s="4">
        <v>569</v>
      </c>
      <c r="B6" s="15">
        <f t="shared" si="0"/>
        <v>6.5856481481481478E-3</v>
      </c>
      <c r="C6" s="4">
        <v>530</v>
      </c>
      <c r="D6" s="15">
        <f t="shared" si="1"/>
        <v>6.1342592592592594E-3</v>
      </c>
      <c r="E6" s="4">
        <v>1014</v>
      </c>
      <c r="F6" s="15">
        <f t="shared" si="2"/>
        <v>1.173611111111111E-2</v>
      </c>
      <c r="I6" s="4">
        <v>489</v>
      </c>
      <c r="J6" s="15">
        <f t="shared" si="3"/>
        <v>5.6597222222222222E-3</v>
      </c>
      <c r="K6" s="4">
        <v>520</v>
      </c>
      <c r="L6" s="15">
        <f t="shared" si="4"/>
        <v>6.0185185185185185E-3</v>
      </c>
    </row>
    <row r="7" spans="1:26" ht="15.75" customHeight="1" x14ac:dyDescent="0.15">
      <c r="A7" s="4">
        <v>569</v>
      </c>
      <c r="B7" s="15">
        <f t="shared" si="0"/>
        <v>6.5856481481481478E-3</v>
      </c>
      <c r="C7" s="4">
        <v>561</v>
      </c>
      <c r="D7" s="15">
        <f t="shared" si="1"/>
        <v>6.4930555555555557E-3</v>
      </c>
      <c r="E7" s="4">
        <v>1014</v>
      </c>
      <c r="F7" s="15">
        <f t="shared" si="2"/>
        <v>1.173611111111111E-2</v>
      </c>
      <c r="I7" s="4">
        <v>517</v>
      </c>
      <c r="J7" s="15">
        <f t="shared" si="3"/>
        <v>5.9837962962962961E-3</v>
      </c>
      <c r="K7" s="4">
        <v>522</v>
      </c>
      <c r="L7" s="15">
        <f t="shared" si="4"/>
        <v>6.0416666666666665E-3</v>
      </c>
    </row>
    <row r="8" spans="1:26" ht="15.75" customHeight="1" x14ac:dyDescent="0.15">
      <c r="A8" s="4">
        <v>569</v>
      </c>
      <c r="B8" s="15">
        <f t="shared" si="0"/>
        <v>6.5856481481481478E-3</v>
      </c>
      <c r="C8" s="4">
        <v>561</v>
      </c>
      <c r="D8" s="15">
        <f t="shared" si="1"/>
        <v>6.4930555555555557E-3</v>
      </c>
      <c r="E8" s="4">
        <v>1059</v>
      </c>
      <c r="F8" s="15">
        <f t="shared" si="2"/>
        <v>1.2256944444444445E-2</v>
      </c>
      <c r="I8" s="4">
        <v>517</v>
      </c>
      <c r="J8" s="15">
        <f t="shared" si="3"/>
        <v>5.9837962962962961E-3</v>
      </c>
    </row>
    <row r="9" spans="1:26" ht="15.75" customHeight="1" x14ac:dyDescent="0.15">
      <c r="A9" s="4">
        <v>613</v>
      </c>
      <c r="B9" s="15">
        <f t="shared" si="0"/>
        <v>7.0949074074074074E-3</v>
      </c>
      <c r="C9" s="4">
        <v>564</v>
      </c>
      <c r="D9" s="15">
        <f t="shared" si="1"/>
        <v>6.5277777777777782E-3</v>
      </c>
      <c r="E9" s="4">
        <v>1195</v>
      </c>
      <c r="F9" s="15">
        <f t="shared" si="2"/>
        <v>1.3831018518518519E-2</v>
      </c>
      <c r="I9" s="4">
        <v>520</v>
      </c>
      <c r="J9" s="15">
        <f t="shared" si="3"/>
        <v>6.0185185185185185E-3</v>
      </c>
    </row>
    <row r="10" spans="1:26" ht="15.75" customHeight="1" x14ac:dyDescent="0.15">
      <c r="A10" s="4">
        <v>629</v>
      </c>
      <c r="B10" s="15">
        <f t="shared" si="0"/>
        <v>7.2800925925925923E-3</v>
      </c>
      <c r="C10" s="4">
        <v>585</v>
      </c>
      <c r="D10" s="15">
        <f t="shared" si="1"/>
        <v>6.7708333333333336E-3</v>
      </c>
      <c r="E10" s="4">
        <v>1316</v>
      </c>
      <c r="F10" s="15">
        <f t="shared" si="2"/>
        <v>1.5231481481481481E-2</v>
      </c>
      <c r="I10" s="4">
        <v>520</v>
      </c>
      <c r="J10" s="15">
        <f t="shared" si="3"/>
        <v>6.0185185185185185E-3</v>
      </c>
    </row>
    <row r="11" spans="1:26" ht="15.75" customHeight="1" x14ac:dyDescent="0.15">
      <c r="A11" s="4">
        <v>629</v>
      </c>
      <c r="B11" s="15">
        <f t="shared" si="0"/>
        <v>7.2800925925925923E-3</v>
      </c>
      <c r="C11" s="4">
        <v>613</v>
      </c>
      <c r="D11" s="15">
        <f t="shared" si="1"/>
        <v>7.0949074074074074E-3</v>
      </c>
      <c r="E11" s="4">
        <v>1530</v>
      </c>
      <c r="F11" s="15">
        <f t="shared" si="2"/>
        <v>1.7708333333333333E-2</v>
      </c>
      <c r="I11" s="4">
        <v>520</v>
      </c>
      <c r="J11" s="15">
        <f t="shared" si="3"/>
        <v>6.0185185185185185E-3</v>
      </c>
    </row>
    <row r="12" spans="1:26" ht="15.75" customHeight="1" x14ac:dyDescent="0.15">
      <c r="A12" s="4">
        <v>641</v>
      </c>
      <c r="B12" s="15">
        <f t="shared" si="0"/>
        <v>7.4189814814814813E-3</v>
      </c>
      <c r="C12" s="4">
        <v>613</v>
      </c>
      <c r="D12" s="15">
        <f t="shared" si="1"/>
        <v>7.0949074074074074E-3</v>
      </c>
      <c r="E12" s="4">
        <v>1816</v>
      </c>
      <c r="F12" s="15">
        <f t="shared" si="2"/>
        <v>2.101851851851852E-2</v>
      </c>
      <c r="I12" s="4">
        <v>644</v>
      </c>
      <c r="J12" s="15">
        <f t="shared" si="3"/>
        <v>7.4537037037037037E-3</v>
      </c>
    </row>
    <row r="13" spans="1:26" ht="15.75" customHeight="1" x14ac:dyDescent="0.15">
      <c r="A13" s="4">
        <v>641</v>
      </c>
      <c r="B13" s="15">
        <f t="shared" si="0"/>
        <v>7.4189814814814813E-3</v>
      </c>
      <c r="C13" s="4">
        <v>613</v>
      </c>
      <c r="D13" s="15">
        <f t="shared" si="1"/>
        <v>7.0949074074074074E-3</v>
      </c>
      <c r="E13" s="4">
        <v>2104</v>
      </c>
      <c r="F13" s="15">
        <f t="shared" si="2"/>
        <v>2.435185185185185E-2</v>
      </c>
      <c r="I13" s="4">
        <v>709</v>
      </c>
      <c r="J13" s="15">
        <f t="shared" si="3"/>
        <v>8.2060185185185187E-3</v>
      </c>
    </row>
    <row r="14" spans="1:26" ht="15.75" customHeight="1" x14ac:dyDescent="0.15">
      <c r="A14" s="4">
        <v>667</v>
      </c>
      <c r="B14" s="15">
        <f t="shared" si="0"/>
        <v>7.7199074074074071E-3</v>
      </c>
      <c r="C14" s="4">
        <v>630</v>
      </c>
      <c r="D14" s="15">
        <f t="shared" si="1"/>
        <v>7.2916666666666668E-3</v>
      </c>
      <c r="E14" s="4">
        <v>2104</v>
      </c>
      <c r="F14" s="15">
        <f t="shared" si="2"/>
        <v>2.435185185185185E-2</v>
      </c>
      <c r="I14" s="4">
        <v>756</v>
      </c>
      <c r="J14" s="15">
        <f t="shared" si="3"/>
        <v>8.7500000000000008E-3</v>
      </c>
    </row>
    <row r="15" spans="1:26" ht="15.75" customHeight="1" x14ac:dyDescent="0.15">
      <c r="A15" s="4">
        <v>670</v>
      </c>
      <c r="B15" s="15">
        <f t="shared" si="0"/>
        <v>7.7546296296296295E-3</v>
      </c>
      <c r="C15" s="4">
        <v>641</v>
      </c>
      <c r="D15" s="15">
        <f t="shared" si="1"/>
        <v>7.4189814814814813E-3</v>
      </c>
      <c r="E15" s="4">
        <v>2182</v>
      </c>
      <c r="F15" s="15">
        <f t="shared" si="2"/>
        <v>2.525462962962963E-2</v>
      </c>
    </row>
    <row r="16" spans="1:26" ht="15.75" customHeight="1" x14ac:dyDescent="0.15">
      <c r="A16" s="4">
        <v>670</v>
      </c>
      <c r="B16" s="15">
        <f t="shared" si="0"/>
        <v>7.7546296296296295E-3</v>
      </c>
      <c r="C16" s="4">
        <v>641</v>
      </c>
      <c r="D16" s="15">
        <f t="shared" si="1"/>
        <v>7.4189814814814813E-3</v>
      </c>
      <c r="E16" s="4">
        <v>2348</v>
      </c>
      <c r="F16" s="15">
        <f t="shared" si="2"/>
        <v>2.7175925925925926E-2</v>
      </c>
    </row>
    <row r="17" spans="1:6" ht="15.75" customHeight="1" x14ac:dyDescent="0.15">
      <c r="A17" s="4">
        <v>670</v>
      </c>
      <c r="B17" s="15">
        <f t="shared" si="0"/>
        <v>7.7546296296296295E-3</v>
      </c>
      <c r="C17" s="4">
        <v>645</v>
      </c>
      <c r="D17" s="15">
        <f t="shared" si="1"/>
        <v>7.4652777777777781E-3</v>
      </c>
      <c r="E17" s="4">
        <v>2559</v>
      </c>
      <c r="F17" s="15">
        <f t="shared" si="2"/>
        <v>2.9618055555555557E-2</v>
      </c>
    </row>
    <row r="18" spans="1:6" ht="15.75" customHeight="1" x14ac:dyDescent="0.15">
      <c r="A18" s="4">
        <v>687</v>
      </c>
      <c r="B18" s="15">
        <f t="shared" si="0"/>
        <v>7.951388888888888E-3</v>
      </c>
      <c r="C18" s="4">
        <v>663</v>
      </c>
      <c r="D18" s="15">
        <f t="shared" si="1"/>
        <v>7.6736111111111111E-3</v>
      </c>
      <c r="E18" s="4">
        <v>3778</v>
      </c>
      <c r="F18" s="15">
        <f t="shared" si="2"/>
        <v>4.372685185185185E-2</v>
      </c>
    </row>
    <row r="19" spans="1:6" ht="15.75" customHeight="1" x14ac:dyDescent="0.15">
      <c r="A19" s="4">
        <v>709</v>
      </c>
      <c r="B19" s="15">
        <f t="shared" si="0"/>
        <v>8.2060185185185187E-3</v>
      </c>
      <c r="C19" s="4">
        <v>670</v>
      </c>
      <c r="D19" s="15">
        <f t="shared" si="1"/>
        <v>7.7546296296296295E-3</v>
      </c>
      <c r="E19" s="4">
        <v>3778</v>
      </c>
      <c r="F19" s="15">
        <f t="shared" si="2"/>
        <v>4.372685185185185E-2</v>
      </c>
    </row>
    <row r="20" spans="1:6" ht="15.75" customHeight="1" x14ac:dyDescent="0.15">
      <c r="A20" s="4">
        <v>713</v>
      </c>
      <c r="B20" s="15">
        <f t="shared" si="0"/>
        <v>8.2523148148148148E-3</v>
      </c>
      <c r="C20" s="4">
        <v>670</v>
      </c>
      <c r="D20" s="15">
        <f t="shared" si="1"/>
        <v>7.7546296296296295E-3</v>
      </c>
    </row>
    <row r="21" spans="1:6" ht="15.75" customHeight="1" x14ac:dyDescent="0.15">
      <c r="A21" s="4">
        <v>725</v>
      </c>
      <c r="B21" s="15">
        <f t="shared" si="0"/>
        <v>8.3912037037037045E-3</v>
      </c>
      <c r="C21" s="4">
        <v>670</v>
      </c>
      <c r="D21" s="15">
        <f t="shared" si="1"/>
        <v>7.7546296296296295E-3</v>
      </c>
    </row>
    <row r="22" spans="1:6" ht="15.75" customHeight="1" x14ac:dyDescent="0.15">
      <c r="A22" s="4">
        <v>743</v>
      </c>
      <c r="B22" s="15">
        <f t="shared" si="0"/>
        <v>8.5995370370370375E-3</v>
      </c>
      <c r="C22" s="4">
        <v>691</v>
      </c>
      <c r="D22" s="15">
        <f t="shared" si="1"/>
        <v>7.9976851851851858E-3</v>
      </c>
    </row>
    <row r="23" spans="1:6" ht="15.75" customHeight="1" x14ac:dyDescent="0.15">
      <c r="A23" s="4">
        <v>743</v>
      </c>
      <c r="B23" s="15">
        <f t="shared" si="0"/>
        <v>8.5995370370370375E-3</v>
      </c>
      <c r="C23" s="4">
        <v>691</v>
      </c>
      <c r="D23" s="15">
        <f t="shared" si="1"/>
        <v>7.9976851851851858E-3</v>
      </c>
    </row>
    <row r="24" spans="1:6" ht="15.75" customHeight="1" x14ac:dyDescent="0.15">
      <c r="A24" s="4">
        <v>743</v>
      </c>
      <c r="B24" s="15">
        <f t="shared" si="0"/>
        <v>8.5995370370370375E-3</v>
      </c>
      <c r="C24" s="4">
        <v>714</v>
      </c>
      <c r="D24" s="15">
        <f t="shared" si="1"/>
        <v>8.2638888888888883E-3</v>
      </c>
    </row>
    <row r="25" spans="1:6" ht="15.75" customHeight="1" x14ac:dyDescent="0.15">
      <c r="A25" s="4">
        <v>808</v>
      </c>
      <c r="B25" s="15">
        <f t="shared" si="0"/>
        <v>9.3518518518518525E-3</v>
      </c>
      <c r="C25" s="4">
        <v>714</v>
      </c>
      <c r="D25" s="15">
        <f t="shared" si="1"/>
        <v>8.2638888888888883E-3</v>
      </c>
    </row>
    <row r="26" spans="1:6" ht="15.75" customHeight="1" x14ac:dyDescent="0.15">
      <c r="A26" s="4">
        <v>818</v>
      </c>
      <c r="B26" s="15">
        <f t="shared" si="0"/>
        <v>9.4675925925925934E-3</v>
      </c>
      <c r="C26" s="4">
        <v>740</v>
      </c>
      <c r="D26" s="15">
        <f t="shared" si="1"/>
        <v>8.564814814814815E-3</v>
      </c>
    </row>
    <row r="27" spans="1:6" ht="15.75" customHeight="1" x14ac:dyDescent="0.15">
      <c r="A27" s="4">
        <v>820</v>
      </c>
      <c r="B27" s="15">
        <f t="shared" si="0"/>
        <v>9.4907407407407406E-3</v>
      </c>
      <c r="C27" s="4">
        <v>746</v>
      </c>
      <c r="D27" s="15">
        <f t="shared" si="1"/>
        <v>8.6342592592592599E-3</v>
      </c>
    </row>
    <row r="28" spans="1:6" ht="15.75" customHeight="1" x14ac:dyDescent="0.15">
      <c r="A28" s="4">
        <v>820</v>
      </c>
      <c r="B28" s="15">
        <f t="shared" si="0"/>
        <v>9.4907407407407406E-3</v>
      </c>
      <c r="C28" s="4">
        <v>780</v>
      </c>
      <c r="D28" s="15">
        <f t="shared" si="1"/>
        <v>9.0277777777777769E-3</v>
      </c>
    </row>
    <row r="29" spans="1:6" ht="15.75" customHeight="1" x14ac:dyDescent="0.15">
      <c r="A29" s="4">
        <v>850</v>
      </c>
      <c r="B29" s="15">
        <f t="shared" si="0"/>
        <v>9.8379629629629633E-3</v>
      </c>
      <c r="C29" s="4">
        <v>791</v>
      </c>
      <c r="D29" s="15">
        <f t="shared" si="1"/>
        <v>9.1550925925925931E-3</v>
      </c>
    </row>
    <row r="30" spans="1:6" ht="15.75" customHeight="1" x14ac:dyDescent="0.15">
      <c r="A30" s="4">
        <v>850</v>
      </c>
      <c r="B30" s="15">
        <f t="shared" si="0"/>
        <v>9.8379629629629633E-3</v>
      </c>
      <c r="C30" s="4">
        <v>805</v>
      </c>
      <c r="D30" s="15">
        <f t="shared" si="1"/>
        <v>9.3171296296296301E-3</v>
      </c>
    </row>
    <row r="31" spans="1:6" ht="15.75" customHeight="1" x14ac:dyDescent="0.15">
      <c r="A31" s="4">
        <v>885</v>
      </c>
      <c r="B31" s="15">
        <f t="shared" si="0"/>
        <v>1.0243055555555556E-2</v>
      </c>
      <c r="C31" s="4">
        <v>809</v>
      </c>
      <c r="D31" s="15">
        <f t="shared" si="1"/>
        <v>9.3634259259259261E-3</v>
      </c>
    </row>
    <row r="32" spans="1:6" ht="15.75" customHeight="1" x14ac:dyDescent="0.15">
      <c r="A32" s="4">
        <v>895</v>
      </c>
      <c r="B32" s="15">
        <f t="shared" si="0"/>
        <v>1.0358796296296297E-2</v>
      </c>
      <c r="C32" s="4">
        <v>818</v>
      </c>
      <c r="D32" s="15">
        <f t="shared" si="1"/>
        <v>9.4675925925925934E-3</v>
      </c>
    </row>
    <row r="33" spans="1:12" ht="15.75" customHeight="1" x14ac:dyDescent="0.15">
      <c r="A33" s="4">
        <v>910</v>
      </c>
      <c r="B33" s="15">
        <f t="shared" si="0"/>
        <v>1.0532407407407407E-2</v>
      </c>
      <c r="C33" s="4">
        <v>820</v>
      </c>
      <c r="D33" s="15">
        <f t="shared" si="1"/>
        <v>9.4907407407407406E-3</v>
      </c>
    </row>
    <row r="34" spans="1:12" ht="15.75" customHeight="1" x14ac:dyDescent="0.15">
      <c r="A34" s="4">
        <v>914</v>
      </c>
      <c r="B34" s="15">
        <f t="shared" si="0"/>
        <v>1.0578703703703703E-2</v>
      </c>
      <c r="C34" s="4">
        <v>820</v>
      </c>
      <c r="D34" s="15">
        <f t="shared" si="1"/>
        <v>9.4907407407407406E-3</v>
      </c>
    </row>
    <row r="35" spans="1:12" ht="15.75" customHeight="1" x14ac:dyDescent="0.15">
      <c r="A35" s="4">
        <v>934</v>
      </c>
      <c r="B35" s="15">
        <f t="shared" si="0"/>
        <v>1.0810185185185185E-2</v>
      </c>
      <c r="C35" s="4">
        <v>820</v>
      </c>
      <c r="D35" s="15">
        <f t="shared" si="1"/>
        <v>9.4907407407407406E-3</v>
      </c>
    </row>
    <row r="36" spans="1:12" ht="13" x14ac:dyDescent="0.15">
      <c r="A36" s="4">
        <v>1104</v>
      </c>
      <c r="B36" s="15">
        <f t="shared" si="0"/>
        <v>1.2777777777777779E-2</v>
      </c>
      <c r="C36" s="4">
        <v>840</v>
      </c>
      <c r="D36" s="15">
        <f t="shared" si="1"/>
        <v>9.7222222222222224E-3</v>
      </c>
    </row>
    <row r="37" spans="1:12" ht="13" x14ac:dyDescent="0.15">
      <c r="A37" s="4">
        <v>1434</v>
      </c>
      <c r="B37" s="15">
        <f t="shared" si="0"/>
        <v>1.6597222222222222E-2</v>
      </c>
      <c r="C37" s="4">
        <v>840</v>
      </c>
      <c r="D37" s="15">
        <f t="shared" si="1"/>
        <v>9.7222222222222224E-3</v>
      </c>
    </row>
    <row r="38" spans="1:12" ht="13" x14ac:dyDescent="0.15">
      <c r="A38" s="4">
        <v>1434</v>
      </c>
      <c r="B38" s="15">
        <f t="shared" si="0"/>
        <v>1.6597222222222222E-2</v>
      </c>
      <c r="C38" s="4">
        <v>879</v>
      </c>
      <c r="D38" s="15">
        <f t="shared" si="1"/>
        <v>1.0173611111111111E-2</v>
      </c>
    </row>
    <row r="39" spans="1:12" ht="13" x14ac:dyDescent="0.15">
      <c r="A39" s="4">
        <v>1675</v>
      </c>
      <c r="B39" s="15">
        <f t="shared" si="0"/>
        <v>1.9386574074074073E-2</v>
      </c>
      <c r="C39" s="4">
        <v>879</v>
      </c>
      <c r="D39" s="15">
        <f t="shared" si="1"/>
        <v>1.0173611111111111E-2</v>
      </c>
    </row>
    <row r="40" spans="1:12" ht="13" x14ac:dyDescent="0.15">
      <c r="A40" s="4">
        <v>1675</v>
      </c>
      <c r="B40" s="15">
        <f t="shared" si="0"/>
        <v>1.9386574074074073E-2</v>
      </c>
      <c r="C40" s="4">
        <v>879</v>
      </c>
      <c r="D40" s="15">
        <f t="shared" si="1"/>
        <v>1.0173611111111111E-2</v>
      </c>
    </row>
    <row r="41" spans="1:12" ht="13" x14ac:dyDescent="0.15">
      <c r="A41" s="4">
        <v>1781</v>
      </c>
      <c r="B41" s="15">
        <f t="shared" si="0"/>
        <v>2.0613425925925927E-2</v>
      </c>
      <c r="C41" s="4">
        <v>888</v>
      </c>
      <c r="D41" s="15">
        <f t="shared" si="1"/>
        <v>1.0277777777777778E-2</v>
      </c>
    </row>
    <row r="42" spans="1:12" ht="13" x14ac:dyDescent="0.15">
      <c r="A42" s="4">
        <v>2023</v>
      </c>
      <c r="B42" s="15">
        <f t="shared" si="0"/>
        <v>2.3414351851851853E-2</v>
      </c>
      <c r="C42" s="4">
        <v>900</v>
      </c>
      <c r="D42" s="15">
        <f t="shared" si="1"/>
        <v>1.0416666666666666E-2</v>
      </c>
    </row>
    <row r="43" spans="1:12" ht="13" x14ac:dyDescent="0.15">
      <c r="A43" s="4">
        <v>2165</v>
      </c>
      <c r="B43" s="15">
        <f t="shared" si="0"/>
        <v>2.5057870370370369E-2</v>
      </c>
      <c r="C43" s="4">
        <v>913</v>
      </c>
      <c r="D43" s="15">
        <f t="shared" si="1"/>
        <v>1.0567129629629629E-2</v>
      </c>
    </row>
    <row r="44" spans="1:12" ht="13" x14ac:dyDescent="0.15">
      <c r="A44" s="4">
        <v>2964</v>
      </c>
      <c r="B44" s="15">
        <f t="shared" si="0"/>
        <v>3.4305555555555554E-2</v>
      </c>
      <c r="D44" s="15"/>
    </row>
    <row r="45" spans="1:12" ht="13" x14ac:dyDescent="0.15">
      <c r="A45" s="4">
        <v>3192</v>
      </c>
      <c r="B45" s="15">
        <f t="shared" si="0"/>
        <v>3.6944444444444446E-2</v>
      </c>
      <c r="D45" s="15"/>
    </row>
    <row r="46" spans="1:12" ht="13" x14ac:dyDescent="0.15">
      <c r="A46" s="4">
        <v>3386</v>
      </c>
      <c r="B46" s="15">
        <f t="shared" si="0"/>
        <v>3.9189814814814816E-2</v>
      </c>
      <c r="D46" s="15"/>
    </row>
    <row r="47" spans="1:12" ht="13" x14ac:dyDescent="0.15">
      <c r="A47" s="4">
        <v>4037</v>
      </c>
      <c r="B47" s="15">
        <f t="shared" si="0"/>
        <v>4.6724537037037037E-2</v>
      </c>
      <c r="D47" s="15"/>
    </row>
    <row r="48" spans="1:12" s="1" customFormat="1" ht="13" x14ac:dyDescent="0.15">
      <c r="A48" s="1" t="s">
        <v>10</v>
      </c>
      <c r="B48" s="1">
        <f>COUNTA(B4:B47)</f>
        <v>44</v>
      </c>
      <c r="D48" s="1">
        <f>COUNTA(D4:D47)</f>
        <v>40</v>
      </c>
      <c r="F48" s="1">
        <f>COUNTA(F4:F47)</f>
        <v>16</v>
      </c>
      <c r="H48" s="1">
        <f>COUNTA(H4:H47)</f>
        <v>0</v>
      </c>
      <c r="J48" s="1">
        <f>COUNTA(J4:J47)</f>
        <v>11</v>
      </c>
      <c r="L48" s="1">
        <f>COUNTA(L4:L47)</f>
        <v>4</v>
      </c>
    </row>
    <row r="49" spans="1:12" ht="13" x14ac:dyDescent="0.15"/>
    <row r="50" spans="1:12" ht="13" x14ac:dyDescent="0.15">
      <c r="A50" s="1" t="s">
        <v>0</v>
      </c>
      <c r="B50" s="1">
        <v>181115</v>
      </c>
      <c r="C50" s="14" t="s">
        <v>11</v>
      </c>
    </row>
    <row r="51" spans="1:12" ht="13" x14ac:dyDescent="0.15">
      <c r="A51" s="17" t="s">
        <v>2</v>
      </c>
      <c r="B51" s="18"/>
      <c r="C51" s="17" t="s">
        <v>3</v>
      </c>
      <c r="D51" s="18"/>
      <c r="E51" s="17" t="s">
        <v>4</v>
      </c>
      <c r="F51" s="18"/>
      <c r="G51" s="17" t="s">
        <v>5</v>
      </c>
      <c r="H51" s="18"/>
      <c r="I51" s="17" t="s">
        <v>6</v>
      </c>
      <c r="J51" s="18"/>
      <c r="K51" s="17" t="s">
        <v>7</v>
      </c>
      <c r="L51" s="18"/>
    </row>
    <row r="52" spans="1:12" ht="13" x14ac:dyDescent="0.15">
      <c r="A52" s="2" t="s">
        <v>8</v>
      </c>
      <c r="B52" s="2" t="s">
        <v>9</v>
      </c>
      <c r="C52" s="2" t="s">
        <v>8</v>
      </c>
      <c r="D52" s="2" t="s">
        <v>9</v>
      </c>
      <c r="E52" s="2" t="s">
        <v>8</v>
      </c>
      <c r="F52" s="2" t="s">
        <v>9</v>
      </c>
      <c r="G52" s="2" t="s">
        <v>8</v>
      </c>
      <c r="H52" s="2" t="s">
        <v>9</v>
      </c>
      <c r="I52" s="2" t="s">
        <v>8</v>
      </c>
      <c r="J52" s="2" t="s">
        <v>9</v>
      </c>
      <c r="K52" s="2" t="s">
        <v>8</v>
      </c>
      <c r="L52" s="2" t="s">
        <v>9</v>
      </c>
    </row>
    <row r="53" spans="1:12" ht="13" x14ac:dyDescent="0.15">
      <c r="A53" s="4">
        <v>1112</v>
      </c>
      <c r="B53" s="15">
        <f t="shared" ref="B53:B60" si="5">TIME(0,0,A53)</f>
        <v>1.2870370370370371E-2</v>
      </c>
      <c r="C53" s="6"/>
      <c r="D53" s="7"/>
      <c r="E53" s="4">
        <v>1052</v>
      </c>
      <c r="F53" s="15">
        <f t="shared" ref="F53:F70" si="6">TIME(0,0,E53)</f>
        <v>1.2175925925925925E-2</v>
      </c>
      <c r="G53" s="6"/>
      <c r="H53" s="7"/>
      <c r="I53" s="6"/>
      <c r="J53" s="7"/>
      <c r="K53" s="6"/>
      <c r="L53" s="7"/>
    </row>
    <row r="54" spans="1:12" ht="13" x14ac:dyDescent="0.15">
      <c r="A54" s="4">
        <v>1120</v>
      </c>
      <c r="B54" s="15">
        <f t="shared" si="5"/>
        <v>1.2962962962962963E-2</v>
      </c>
      <c r="E54" s="4">
        <v>1095</v>
      </c>
      <c r="F54" s="15">
        <f t="shared" si="6"/>
        <v>1.2673611111111111E-2</v>
      </c>
    </row>
    <row r="55" spans="1:12" ht="13" x14ac:dyDescent="0.15">
      <c r="A55" s="4">
        <v>1477</v>
      </c>
      <c r="B55" s="15">
        <f t="shared" si="5"/>
        <v>1.7094907407407406E-2</v>
      </c>
      <c r="E55" s="4">
        <v>1103</v>
      </c>
      <c r="F55" s="15">
        <f t="shared" si="6"/>
        <v>1.2766203703703703E-2</v>
      </c>
    </row>
    <row r="56" spans="1:12" ht="13" x14ac:dyDescent="0.15">
      <c r="A56" s="4">
        <v>1565</v>
      </c>
      <c r="B56" s="15">
        <f t="shared" si="5"/>
        <v>1.8113425925925925E-2</v>
      </c>
      <c r="E56" s="4">
        <v>1133</v>
      </c>
      <c r="F56" s="15">
        <f t="shared" si="6"/>
        <v>1.3113425925925926E-2</v>
      </c>
    </row>
    <row r="57" spans="1:12" ht="13" x14ac:dyDescent="0.15">
      <c r="A57" s="4">
        <v>2025</v>
      </c>
      <c r="B57" s="15">
        <f t="shared" si="5"/>
        <v>2.34375E-2</v>
      </c>
      <c r="E57" s="4">
        <v>1152</v>
      </c>
      <c r="F57" s="15">
        <f t="shared" si="6"/>
        <v>1.3333333333333334E-2</v>
      </c>
    </row>
    <row r="58" spans="1:12" ht="13" x14ac:dyDescent="0.15">
      <c r="A58" s="4">
        <v>2967</v>
      </c>
      <c r="B58" s="15">
        <f t="shared" si="5"/>
        <v>3.4340277777777775E-2</v>
      </c>
      <c r="E58" s="4">
        <v>1319</v>
      </c>
      <c r="F58" s="15">
        <f t="shared" si="6"/>
        <v>1.5266203703703704E-2</v>
      </c>
    </row>
    <row r="59" spans="1:12" ht="13" x14ac:dyDescent="0.15">
      <c r="A59" s="4">
        <v>4039</v>
      </c>
      <c r="B59" s="15">
        <f t="shared" si="5"/>
        <v>4.6747685185185184E-2</v>
      </c>
      <c r="E59" s="4">
        <v>1319</v>
      </c>
      <c r="F59" s="15">
        <f t="shared" si="6"/>
        <v>1.5266203703703704E-2</v>
      </c>
    </row>
    <row r="60" spans="1:12" ht="13" x14ac:dyDescent="0.15">
      <c r="A60" s="4">
        <v>4039</v>
      </c>
      <c r="B60" s="15">
        <f t="shared" si="5"/>
        <v>4.6747685185185184E-2</v>
      </c>
      <c r="E60" s="4">
        <v>1546</v>
      </c>
      <c r="F60" s="15">
        <f t="shared" si="6"/>
        <v>1.7893518518518517E-2</v>
      </c>
    </row>
    <row r="61" spans="1:12" ht="13" x14ac:dyDescent="0.15">
      <c r="E61" s="4">
        <v>2168</v>
      </c>
      <c r="F61" s="15">
        <f t="shared" si="6"/>
        <v>2.5092592592592593E-2</v>
      </c>
    </row>
    <row r="62" spans="1:12" ht="13" x14ac:dyDescent="0.15">
      <c r="E62" s="4">
        <v>2182</v>
      </c>
      <c r="F62" s="15">
        <f t="shared" si="6"/>
        <v>2.525462962962963E-2</v>
      </c>
    </row>
    <row r="63" spans="1:12" ht="13" x14ac:dyDescent="0.15">
      <c r="E63" s="4">
        <v>2191</v>
      </c>
      <c r="F63" s="15">
        <f t="shared" si="6"/>
        <v>2.5358796296296296E-2</v>
      </c>
    </row>
    <row r="64" spans="1:12" ht="13" x14ac:dyDescent="0.15">
      <c r="E64" s="4">
        <v>2354</v>
      </c>
      <c r="F64" s="15">
        <f t="shared" si="6"/>
        <v>2.7245370370370371E-2</v>
      </c>
    </row>
    <row r="65" spans="1:12" ht="13" x14ac:dyDescent="0.15">
      <c r="E65" s="4">
        <v>2354</v>
      </c>
      <c r="F65" s="15">
        <f t="shared" si="6"/>
        <v>2.7245370370370371E-2</v>
      </c>
    </row>
    <row r="66" spans="1:12" ht="13" x14ac:dyDescent="0.15">
      <c r="E66" s="4">
        <v>2472</v>
      </c>
      <c r="F66" s="15">
        <f t="shared" si="6"/>
        <v>2.8611111111111111E-2</v>
      </c>
    </row>
    <row r="67" spans="1:12" ht="13" x14ac:dyDescent="0.15">
      <c r="E67" s="4">
        <v>3780</v>
      </c>
      <c r="F67" s="15">
        <f t="shared" si="6"/>
        <v>4.3749999999999997E-2</v>
      </c>
    </row>
    <row r="68" spans="1:12" ht="13" x14ac:dyDescent="0.15">
      <c r="E68" s="4">
        <v>3784</v>
      </c>
      <c r="F68" s="15">
        <f t="shared" si="6"/>
        <v>4.3796296296296298E-2</v>
      </c>
    </row>
    <row r="69" spans="1:12" ht="13" x14ac:dyDescent="0.15">
      <c r="E69" s="4">
        <v>3850</v>
      </c>
      <c r="F69" s="15">
        <f t="shared" si="6"/>
        <v>4.4560185185185182E-2</v>
      </c>
    </row>
    <row r="70" spans="1:12" ht="13" x14ac:dyDescent="0.15">
      <c r="E70" s="4">
        <v>3850</v>
      </c>
      <c r="F70" s="15">
        <f t="shared" si="6"/>
        <v>4.4560185185185182E-2</v>
      </c>
    </row>
    <row r="71" spans="1:12" ht="13" x14ac:dyDescent="0.15">
      <c r="A71" s="1" t="s">
        <v>10</v>
      </c>
      <c r="B71" s="1">
        <v>8</v>
      </c>
      <c r="C71" s="1"/>
      <c r="D71" s="1">
        <v>0</v>
      </c>
      <c r="E71" s="1"/>
      <c r="F71" s="1">
        <v>16</v>
      </c>
      <c r="G71" s="1"/>
      <c r="H71" s="1">
        <v>0</v>
      </c>
      <c r="I71" s="1"/>
      <c r="J71" s="1">
        <v>0</v>
      </c>
      <c r="K71" s="1"/>
      <c r="L71" s="1">
        <v>0</v>
      </c>
    </row>
    <row r="74" spans="1:12" ht="13" x14ac:dyDescent="0.15">
      <c r="A74" s="1" t="s">
        <v>0</v>
      </c>
      <c r="B74" s="1">
        <v>181115</v>
      </c>
      <c r="C74" s="14" t="s">
        <v>12</v>
      </c>
      <c r="E74" s="8"/>
      <c r="F74" s="2"/>
      <c r="G74" s="2"/>
      <c r="H74" s="2"/>
      <c r="K74" s="2"/>
      <c r="L74" s="2"/>
    </row>
    <row r="75" spans="1:12" ht="13" x14ac:dyDescent="0.15">
      <c r="A75" s="17" t="s">
        <v>4</v>
      </c>
      <c r="B75" s="18"/>
      <c r="C75" s="17" t="s">
        <v>5</v>
      </c>
      <c r="D75" s="18"/>
      <c r="E75" s="17" t="s">
        <v>2</v>
      </c>
      <c r="F75" s="18"/>
      <c r="G75" s="17" t="s">
        <v>3</v>
      </c>
      <c r="H75" s="18"/>
      <c r="I75" s="17" t="s">
        <v>7</v>
      </c>
      <c r="J75" s="18"/>
      <c r="K75" s="17" t="s">
        <v>6</v>
      </c>
      <c r="L75" s="18"/>
    </row>
    <row r="76" spans="1:12" ht="13" x14ac:dyDescent="0.15">
      <c r="A76" s="2" t="s">
        <v>8</v>
      </c>
      <c r="B76" s="2" t="s">
        <v>9</v>
      </c>
      <c r="C76" s="2" t="s">
        <v>9</v>
      </c>
      <c r="D76" s="2" t="s">
        <v>8</v>
      </c>
      <c r="E76" s="3" t="s">
        <v>9</v>
      </c>
      <c r="F76" s="3" t="s">
        <v>8</v>
      </c>
      <c r="G76" s="3" t="s">
        <v>9</v>
      </c>
      <c r="H76" s="3" t="s">
        <v>8</v>
      </c>
      <c r="I76" s="3" t="s">
        <v>9</v>
      </c>
      <c r="J76" s="3" t="s">
        <v>8</v>
      </c>
      <c r="K76" s="3" t="s">
        <v>9</v>
      </c>
      <c r="L76" s="3" t="s">
        <v>8</v>
      </c>
    </row>
    <row r="77" spans="1:12" ht="13" x14ac:dyDescent="0.15">
      <c r="B77" s="5"/>
      <c r="D77" s="5"/>
      <c r="F77" s="5"/>
      <c r="G77" s="8"/>
      <c r="H77" s="5"/>
      <c r="J77" s="5"/>
      <c r="L77" s="5"/>
    </row>
    <row r="79" spans="1:12" ht="13" x14ac:dyDescent="0.15">
      <c r="A79" s="1" t="s">
        <v>13</v>
      </c>
      <c r="B79" s="1">
        <v>0</v>
      </c>
      <c r="D79" s="1">
        <v>0</v>
      </c>
      <c r="F79" s="1">
        <v>0</v>
      </c>
      <c r="H79" s="1">
        <v>0</v>
      </c>
      <c r="J79" s="1">
        <v>0</v>
      </c>
      <c r="L79" s="1">
        <v>0</v>
      </c>
    </row>
  </sheetData>
  <mergeCells count="18">
    <mergeCell ref="K2:L2"/>
    <mergeCell ref="A75:B75"/>
    <mergeCell ref="C75:D75"/>
    <mergeCell ref="E75:F75"/>
    <mergeCell ref="G75:H75"/>
    <mergeCell ref="I75:J75"/>
    <mergeCell ref="K75:L75"/>
    <mergeCell ref="A51:B51"/>
    <mergeCell ref="C51:D51"/>
    <mergeCell ref="E51:F51"/>
    <mergeCell ref="G51:H51"/>
    <mergeCell ref="I51:J51"/>
    <mergeCell ref="K51:L51"/>
    <mergeCell ref="A2:B2"/>
    <mergeCell ref="C2:D2"/>
    <mergeCell ref="E2:F2"/>
    <mergeCell ref="G2:H2"/>
    <mergeCell ref="I2:J2"/>
  </mergeCells>
  <phoneticPr fontId="5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Z50"/>
  <sheetViews>
    <sheetView workbookViewId="0">
      <selection activeCell="I54" sqref="I54"/>
    </sheetView>
  </sheetViews>
  <sheetFormatPr baseColWidth="10" defaultColWidth="12.6640625" defaultRowHeight="15.75" customHeight="1" x14ac:dyDescent="0.15"/>
  <cols>
    <col min="1" max="1" width="10" style="4" customWidth="1"/>
    <col min="2" max="16384" width="12.6640625" style="4"/>
  </cols>
  <sheetData>
    <row r="1" spans="1:26" ht="13" x14ac:dyDescent="0.15">
      <c r="A1" s="1" t="s">
        <v>24</v>
      </c>
      <c r="B1" s="1">
        <v>181220</v>
      </c>
      <c r="C1" s="14" t="s">
        <v>1</v>
      </c>
    </row>
    <row r="2" spans="1:26" ht="15.75" customHeight="1" x14ac:dyDescent="0.15">
      <c r="A2" s="17" t="s">
        <v>5</v>
      </c>
      <c r="B2" s="18"/>
      <c r="C2" s="17" t="s">
        <v>4</v>
      </c>
      <c r="D2" s="18"/>
      <c r="E2" s="17" t="s">
        <v>7</v>
      </c>
      <c r="F2" s="18"/>
      <c r="G2" s="17" t="s">
        <v>6</v>
      </c>
      <c r="H2" s="18"/>
      <c r="I2" s="17" t="s">
        <v>2</v>
      </c>
      <c r="J2" s="18"/>
      <c r="K2" s="17" t="s">
        <v>3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v>650</v>
      </c>
      <c r="B4" s="15">
        <f t="shared" ref="B4:B8" si="0">TIME(0,0,A4)</f>
        <v>7.5231481481481477E-3</v>
      </c>
      <c r="C4" s="4">
        <v>1646</v>
      </c>
      <c r="D4" s="15">
        <f t="shared" ref="D4:D6" si="1">TIME(0,0,C4)</f>
        <v>1.9050925925925926E-2</v>
      </c>
      <c r="E4" s="4">
        <v>731</v>
      </c>
      <c r="F4" s="15">
        <f t="shared" ref="F4:F5" si="2">TIME(0,0,E4)</f>
        <v>8.4606481481481477E-3</v>
      </c>
      <c r="H4" s="5"/>
      <c r="I4" s="4">
        <v>1084</v>
      </c>
      <c r="J4" s="15">
        <f t="shared" ref="J4:J11" si="3">TIME(0,0,I4)</f>
        <v>1.2546296296296297E-2</v>
      </c>
      <c r="K4" s="4">
        <v>2023</v>
      </c>
      <c r="L4" s="15">
        <f t="shared" ref="L4:L9" si="4">TIME(0,0,K4)</f>
        <v>2.3414351851851853E-2</v>
      </c>
    </row>
    <row r="5" spans="1:26" ht="15.75" customHeight="1" x14ac:dyDescent="0.15">
      <c r="A5" s="4">
        <v>792</v>
      </c>
      <c r="B5" s="15">
        <f t="shared" si="0"/>
        <v>9.1666666666666667E-3</v>
      </c>
      <c r="C5" s="4">
        <v>2571</v>
      </c>
      <c r="D5" s="15">
        <f t="shared" si="1"/>
        <v>2.9756944444444444E-2</v>
      </c>
      <c r="E5" s="4">
        <v>854</v>
      </c>
      <c r="F5" s="15">
        <f t="shared" si="2"/>
        <v>9.8842592592592593E-3</v>
      </c>
      <c r="I5" s="4">
        <v>1254</v>
      </c>
      <c r="J5" s="15">
        <f t="shared" si="3"/>
        <v>1.4513888888888889E-2</v>
      </c>
      <c r="K5" s="4">
        <v>2684</v>
      </c>
      <c r="L5" s="15">
        <f t="shared" si="4"/>
        <v>3.1064814814814816E-2</v>
      </c>
    </row>
    <row r="6" spans="1:26" ht="15.75" customHeight="1" x14ac:dyDescent="0.15">
      <c r="A6" s="4">
        <v>1092</v>
      </c>
      <c r="B6" s="15">
        <f t="shared" si="0"/>
        <v>1.2638888888888889E-2</v>
      </c>
      <c r="C6" s="4">
        <v>3387</v>
      </c>
      <c r="D6" s="15">
        <f t="shared" si="1"/>
        <v>3.920138888888889E-2</v>
      </c>
      <c r="I6" s="4">
        <v>2028</v>
      </c>
      <c r="J6" s="15">
        <f t="shared" si="3"/>
        <v>2.3472222222222221E-2</v>
      </c>
      <c r="K6" s="4">
        <v>2855</v>
      </c>
      <c r="L6" s="15">
        <f t="shared" si="4"/>
        <v>3.304398148148148E-2</v>
      </c>
    </row>
    <row r="7" spans="1:26" ht="15.75" customHeight="1" x14ac:dyDescent="0.15">
      <c r="A7" s="4">
        <v>1127</v>
      </c>
      <c r="B7" s="15">
        <f t="shared" si="0"/>
        <v>1.3043981481481481E-2</v>
      </c>
      <c r="D7" s="15"/>
      <c r="I7" s="4">
        <v>2320</v>
      </c>
      <c r="J7" s="15">
        <f t="shared" si="3"/>
        <v>2.6851851851851852E-2</v>
      </c>
      <c r="K7" s="4">
        <v>3130</v>
      </c>
      <c r="L7" s="15">
        <f t="shared" si="4"/>
        <v>3.622685185185185E-2</v>
      </c>
    </row>
    <row r="8" spans="1:26" ht="15.75" customHeight="1" x14ac:dyDescent="0.15">
      <c r="A8" s="4">
        <v>1315</v>
      </c>
      <c r="B8" s="15">
        <f t="shared" si="0"/>
        <v>1.5219907407407408E-2</v>
      </c>
      <c r="I8" s="4">
        <v>3087</v>
      </c>
      <c r="J8" s="15">
        <f t="shared" si="3"/>
        <v>3.5729166666666666E-2</v>
      </c>
      <c r="K8" s="4">
        <v>3926</v>
      </c>
      <c r="L8" s="15">
        <f t="shared" si="4"/>
        <v>4.5439814814814815E-2</v>
      </c>
    </row>
    <row r="9" spans="1:26" ht="13" x14ac:dyDescent="0.15">
      <c r="A9" s="1"/>
      <c r="B9" s="1"/>
      <c r="D9" s="1"/>
      <c r="I9" s="4">
        <v>3130</v>
      </c>
      <c r="J9" s="15">
        <f t="shared" si="3"/>
        <v>3.622685185185185E-2</v>
      </c>
      <c r="K9" s="4">
        <v>4786</v>
      </c>
      <c r="L9" s="15">
        <f t="shared" si="4"/>
        <v>5.5393518518518516E-2</v>
      </c>
    </row>
    <row r="10" spans="1:26" ht="15.75" customHeight="1" x14ac:dyDescent="0.15">
      <c r="I10" s="4">
        <v>3220</v>
      </c>
      <c r="J10" s="15">
        <f t="shared" si="3"/>
        <v>3.726851851851852E-2</v>
      </c>
    </row>
    <row r="11" spans="1:26" ht="15.75" customHeight="1" x14ac:dyDescent="0.15">
      <c r="I11" s="4">
        <v>4540</v>
      </c>
      <c r="J11" s="15">
        <f t="shared" si="3"/>
        <v>5.2546296296296299E-2</v>
      </c>
    </row>
    <row r="12" spans="1:26" ht="13" x14ac:dyDescent="0.15">
      <c r="A12" s="11" t="s">
        <v>13</v>
      </c>
      <c r="B12" s="10">
        <v>5</v>
      </c>
      <c r="C12" s="9"/>
      <c r="D12" s="10">
        <v>3</v>
      </c>
      <c r="F12" s="1">
        <v>2</v>
      </c>
      <c r="G12" s="1"/>
      <c r="H12" s="1">
        <v>0</v>
      </c>
      <c r="J12" s="1">
        <v>8</v>
      </c>
      <c r="L12" s="1">
        <v>6</v>
      </c>
    </row>
    <row r="14" spans="1:26" ht="13" x14ac:dyDescent="0.15">
      <c r="A14" s="1" t="s">
        <v>24</v>
      </c>
      <c r="B14" s="1">
        <v>181220</v>
      </c>
      <c r="C14" s="14" t="s">
        <v>11</v>
      </c>
    </row>
    <row r="15" spans="1:26" ht="15.75" customHeight="1" x14ac:dyDescent="0.15">
      <c r="A15" s="17" t="s">
        <v>5</v>
      </c>
      <c r="B15" s="18"/>
      <c r="C15" s="17" t="s">
        <v>4</v>
      </c>
      <c r="D15" s="18"/>
      <c r="E15" s="17" t="s">
        <v>7</v>
      </c>
      <c r="F15" s="18"/>
      <c r="G15" s="17" t="s">
        <v>6</v>
      </c>
      <c r="H15" s="18"/>
      <c r="I15" s="17" t="s">
        <v>2</v>
      </c>
      <c r="J15" s="18"/>
      <c r="K15" s="17" t="s">
        <v>3</v>
      </c>
      <c r="L15" s="1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8</v>
      </c>
      <c r="B16" s="2" t="s">
        <v>9</v>
      </c>
      <c r="C16" s="3" t="s">
        <v>8</v>
      </c>
      <c r="D16" s="3" t="s">
        <v>9</v>
      </c>
      <c r="E16" s="3" t="s">
        <v>8</v>
      </c>
      <c r="F16" s="3" t="s">
        <v>9</v>
      </c>
      <c r="G16" s="3" t="s">
        <v>8</v>
      </c>
      <c r="H16" s="3" t="s">
        <v>9</v>
      </c>
      <c r="I16" s="3" t="s">
        <v>8</v>
      </c>
      <c r="J16" s="3" t="s">
        <v>9</v>
      </c>
      <c r="K16" s="3" t="s">
        <v>8</v>
      </c>
      <c r="L16" s="3" t="s">
        <v>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12" ht="15.75" customHeight="1" x14ac:dyDescent="0.15">
      <c r="B17" s="5"/>
      <c r="C17" s="4">
        <v>1647</v>
      </c>
      <c r="D17" s="15">
        <f t="shared" ref="D17:D27" si="5">TIME(0,0,C17)</f>
        <v>1.90625E-2</v>
      </c>
      <c r="F17" s="5"/>
      <c r="G17" s="4">
        <v>1702</v>
      </c>
      <c r="H17" s="15">
        <f t="shared" ref="H17:H33" si="6">TIME(0,0,G17)</f>
        <v>1.9699074074074074E-2</v>
      </c>
      <c r="I17" s="4">
        <v>1705</v>
      </c>
      <c r="J17" s="15">
        <f t="shared" ref="J17:J20" si="7">TIME(0,0,I17)</f>
        <v>1.9733796296296298E-2</v>
      </c>
      <c r="K17" s="4">
        <v>4182</v>
      </c>
      <c r="L17" s="15">
        <f>TIME(0,0,K17)</f>
        <v>4.8402777777777781E-2</v>
      </c>
    </row>
    <row r="18" spans="2:12" ht="15.75" customHeight="1" x14ac:dyDescent="0.15">
      <c r="C18" s="4">
        <v>1657</v>
      </c>
      <c r="D18" s="15">
        <f t="shared" si="5"/>
        <v>1.9178240740740742E-2</v>
      </c>
      <c r="G18" s="4">
        <v>1980</v>
      </c>
      <c r="H18" s="15">
        <f t="shared" si="6"/>
        <v>2.2916666666666665E-2</v>
      </c>
      <c r="I18" s="4">
        <v>2356</v>
      </c>
      <c r="J18" s="15">
        <f t="shared" si="7"/>
        <v>2.7268518518518518E-2</v>
      </c>
    </row>
    <row r="19" spans="2:12" ht="15.75" customHeight="1" x14ac:dyDescent="0.15">
      <c r="C19" s="4">
        <v>1663</v>
      </c>
      <c r="D19" s="15">
        <f t="shared" si="5"/>
        <v>1.9247685185185184E-2</v>
      </c>
      <c r="G19" s="4">
        <v>1991</v>
      </c>
      <c r="H19" s="15">
        <f t="shared" si="6"/>
        <v>2.3043981481481481E-2</v>
      </c>
      <c r="I19" s="4">
        <v>4820</v>
      </c>
      <c r="J19" s="15">
        <f t="shared" si="7"/>
        <v>5.5787037037037038E-2</v>
      </c>
    </row>
    <row r="20" spans="2:12" ht="15.75" customHeight="1" x14ac:dyDescent="0.15">
      <c r="C20" s="4">
        <v>1673</v>
      </c>
      <c r="D20" s="15">
        <f t="shared" si="5"/>
        <v>1.9363425925925926E-2</v>
      </c>
      <c r="G20" s="4">
        <v>2322</v>
      </c>
      <c r="H20" s="15">
        <f t="shared" si="6"/>
        <v>2.6875E-2</v>
      </c>
      <c r="I20" s="4">
        <v>4830</v>
      </c>
      <c r="J20" s="15">
        <f t="shared" si="7"/>
        <v>5.590277777777778E-2</v>
      </c>
    </row>
    <row r="21" spans="2:12" ht="15.75" customHeight="1" x14ac:dyDescent="0.15">
      <c r="C21" s="4">
        <v>1685</v>
      </c>
      <c r="D21" s="15">
        <f t="shared" si="5"/>
        <v>1.9502314814814816E-2</v>
      </c>
      <c r="G21" s="4">
        <v>2627</v>
      </c>
      <c r="H21" s="15">
        <f t="shared" si="6"/>
        <v>3.0405092592592591E-2</v>
      </c>
    </row>
    <row r="22" spans="2:12" ht="15.75" customHeight="1" x14ac:dyDescent="0.15">
      <c r="C22" s="4">
        <v>1691</v>
      </c>
      <c r="D22" s="15">
        <f t="shared" si="5"/>
        <v>1.9571759259259261E-2</v>
      </c>
      <c r="G22" s="4">
        <v>3012</v>
      </c>
      <c r="H22" s="15">
        <f t="shared" si="6"/>
        <v>3.4861111111111114E-2</v>
      </c>
    </row>
    <row r="23" spans="2:12" ht="15.75" customHeight="1" x14ac:dyDescent="0.15">
      <c r="C23" s="4">
        <v>2270</v>
      </c>
      <c r="D23" s="15">
        <f t="shared" si="5"/>
        <v>2.627314814814815E-2</v>
      </c>
      <c r="G23" s="4">
        <v>3147</v>
      </c>
      <c r="H23" s="15">
        <f t="shared" si="6"/>
        <v>3.6423611111111108E-2</v>
      </c>
    </row>
    <row r="24" spans="2:12" ht="15.75" customHeight="1" x14ac:dyDescent="0.15">
      <c r="C24" s="4">
        <v>2478</v>
      </c>
      <c r="D24" s="15">
        <f t="shared" si="5"/>
        <v>2.8680555555555556E-2</v>
      </c>
      <c r="G24" s="4">
        <v>3206</v>
      </c>
      <c r="H24" s="15">
        <f t="shared" si="6"/>
        <v>3.7106481481481483E-2</v>
      </c>
    </row>
    <row r="25" spans="2:12" ht="15.75" customHeight="1" x14ac:dyDescent="0.15">
      <c r="C25" s="4">
        <v>2986</v>
      </c>
      <c r="D25" s="15">
        <f t="shared" si="5"/>
        <v>3.4560185185185187E-2</v>
      </c>
      <c r="G25" s="4">
        <v>3460</v>
      </c>
      <c r="H25" s="15">
        <f t="shared" si="6"/>
        <v>4.0046296296296295E-2</v>
      </c>
    </row>
    <row r="26" spans="2:12" ht="15.75" customHeight="1" x14ac:dyDescent="0.15">
      <c r="C26" s="4">
        <v>3508</v>
      </c>
      <c r="D26" s="15">
        <f t="shared" si="5"/>
        <v>4.0601851851851854E-2</v>
      </c>
      <c r="G26" s="4">
        <v>3834</v>
      </c>
      <c r="H26" s="15">
        <f t="shared" si="6"/>
        <v>4.4374999999999998E-2</v>
      </c>
    </row>
    <row r="27" spans="2:12" ht="15.75" customHeight="1" x14ac:dyDescent="0.15">
      <c r="C27" s="4">
        <v>4456</v>
      </c>
      <c r="D27" s="15">
        <f t="shared" si="5"/>
        <v>5.1574074074074071E-2</v>
      </c>
      <c r="G27" s="4">
        <v>4150</v>
      </c>
      <c r="H27" s="15">
        <f t="shared" si="6"/>
        <v>4.8032407407407406E-2</v>
      </c>
    </row>
    <row r="28" spans="2:12" ht="15.75" customHeight="1" x14ac:dyDescent="0.15">
      <c r="G28" s="4">
        <v>4160</v>
      </c>
      <c r="H28" s="15">
        <f t="shared" si="6"/>
        <v>4.8148148148148148E-2</v>
      </c>
    </row>
    <row r="29" spans="2:12" ht="15.75" customHeight="1" x14ac:dyDescent="0.15">
      <c r="G29" s="4">
        <v>4182</v>
      </c>
      <c r="H29" s="15">
        <f t="shared" si="6"/>
        <v>4.8402777777777781E-2</v>
      </c>
    </row>
    <row r="30" spans="2:12" ht="15.75" customHeight="1" x14ac:dyDescent="0.15">
      <c r="G30" s="4">
        <v>4320</v>
      </c>
      <c r="H30" s="15">
        <f t="shared" si="6"/>
        <v>0.05</v>
      </c>
    </row>
    <row r="31" spans="2:12" ht="15.75" customHeight="1" x14ac:dyDescent="0.15">
      <c r="G31" s="4">
        <v>4460</v>
      </c>
      <c r="H31" s="15">
        <f t="shared" si="6"/>
        <v>5.1620370370370372E-2</v>
      </c>
    </row>
    <row r="32" spans="2:12" ht="15.75" customHeight="1" x14ac:dyDescent="0.15">
      <c r="G32" s="4">
        <v>4710</v>
      </c>
      <c r="H32" s="15">
        <f t="shared" si="6"/>
        <v>5.451388888888889E-2</v>
      </c>
    </row>
    <row r="33" spans="1:26" ht="15.75" customHeight="1" x14ac:dyDescent="0.15">
      <c r="G33" s="4">
        <v>5125</v>
      </c>
      <c r="H33" s="15">
        <f t="shared" si="6"/>
        <v>5.9317129629629629E-2</v>
      </c>
    </row>
    <row r="34" spans="1:26" ht="13" x14ac:dyDescent="0.15">
      <c r="A34" s="12" t="s">
        <v>13</v>
      </c>
      <c r="B34" s="8">
        <v>0</v>
      </c>
      <c r="C34" s="8"/>
      <c r="D34" s="10">
        <v>11</v>
      </c>
      <c r="E34" s="8"/>
      <c r="F34" s="12">
        <v>0</v>
      </c>
      <c r="G34" s="8"/>
      <c r="H34" s="10">
        <v>17</v>
      </c>
      <c r="I34" s="8"/>
      <c r="J34" s="12">
        <v>4</v>
      </c>
      <c r="K34" s="8"/>
      <c r="L34" s="12">
        <v>1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8" spans="1:26" ht="13" x14ac:dyDescent="0.15">
      <c r="A38" s="1" t="s">
        <v>24</v>
      </c>
      <c r="B38" s="1">
        <v>181220</v>
      </c>
      <c r="C38" s="14" t="s">
        <v>12</v>
      </c>
    </row>
    <row r="39" spans="1:26" ht="13" x14ac:dyDescent="0.15">
      <c r="A39" s="17" t="s">
        <v>5</v>
      </c>
      <c r="B39" s="18"/>
      <c r="C39" s="17" t="s">
        <v>4</v>
      </c>
      <c r="D39" s="18"/>
      <c r="E39" s="17" t="s">
        <v>7</v>
      </c>
      <c r="F39" s="18"/>
      <c r="G39" s="17" t="s">
        <v>6</v>
      </c>
      <c r="H39" s="18"/>
      <c r="I39" s="17" t="s">
        <v>2</v>
      </c>
      <c r="J39" s="18"/>
      <c r="K39" s="17" t="s">
        <v>3</v>
      </c>
      <c r="L39" s="1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x14ac:dyDescent="0.15">
      <c r="A40" s="2" t="s">
        <v>8</v>
      </c>
      <c r="B40" s="2" t="s">
        <v>9</v>
      </c>
      <c r="C40" s="3" t="s">
        <v>8</v>
      </c>
      <c r="D40" s="3" t="s">
        <v>9</v>
      </c>
      <c r="E40" s="3" t="s">
        <v>8</v>
      </c>
      <c r="F40" s="3" t="s">
        <v>9</v>
      </c>
      <c r="G40" s="3" t="s">
        <v>8</v>
      </c>
      <c r="H40" s="3" t="s">
        <v>9</v>
      </c>
      <c r="I40" s="3" t="s">
        <v>8</v>
      </c>
      <c r="J40" s="3" t="s">
        <v>9</v>
      </c>
      <c r="K40" s="3" t="s">
        <v>8</v>
      </c>
      <c r="L40" s="3" t="s">
        <v>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6" ht="13" x14ac:dyDescent="0.15">
      <c r="B41" s="5"/>
      <c r="C41" s="4">
        <v>2305</v>
      </c>
      <c r="D41" s="15">
        <f t="shared" ref="D41:D44" si="8">TIME(0,0,C41)</f>
        <v>2.6678240740740742E-2</v>
      </c>
      <c r="F41" s="5"/>
      <c r="G41" s="8">
        <v>3484</v>
      </c>
      <c r="H41" s="15">
        <f t="shared" ref="H41:H49" si="9">TIME(0,0,G41)</f>
        <v>4.0324074074074075E-2</v>
      </c>
      <c r="I41" s="4">
        <v>4009</v>
      </c>
      <c r="J41" s="15">
        <f t="shared" ref="J41:J45" si="10">TIME(0,0,I41)</f>
        <v>4.6400462962962963E-2</v>
      </c>
      <c r="K41" s="4">
        <v>3587</v>
      </c>
      <c r="L41" s="15">
        <f>TIME(0,0,K41)</f>
        <v>4.1516203703703701E-2</v>
      </c>
    </row>
    <row r="42" spans="1:26" ht="13" x14ac:dyDescent="0.15">
      <c r="C42" s="4">
        <v>2601</v>
      </c>
      <c r="D42" s="15">
        <f t="shared" si="8"/>
        <v>3.0104166666666668E-2</v>
      </c>
      <c r="G42" s="4">
        <v>3527</v>
      </c>
      <c r="H42" s="15">
        <f t="shared" si="9"/>
        <v>4.0821759259259259E-2</v>
      </c>
      <c r="I42" s="4">
        <v>4828</v>
      </c>
      <c r="J42" s="15">
        <f t="shared" si="10"/>
        <v>5.5879629629629626E-2</v>
      </c>
    </row>
    <row r="43" spans="1:26" ht="13" x14ac:dyDescent="0.15">
      <c r="C43" s="4">
        <v>3348</v>
      </c>
      <c r="D43" s="15">
        <f t="shared" si="8"/>
        <v>3.875E-2</v>
      </c>
      <c r="G43" s="4">
        <v>3658</v>
      </c>
      <c r="H43" s="15">
        <f t="shared" si="9"/>
        <v>4.2337962962962966E-2</v>
      </c>
      <c r="I43" s="4">
        <v>5178</v>
      </c>
      <c r="J43" s="15">
        <f t="shared" si="10"/>
        <v>5.9930555555555556E-2</v>
      </c>
    </row>
    <row r="44" spans="1:26" ht="13" x14ac:dyDescent="0.15">
      <c r="C44" s="4">
        <v>4241</v>
      </c>
      <c r="D44" s="15">
        <f t="shared" si="8"/>
        <v>4.9085648148148149E-2</v>
      </c>
      <c r="G44" s="4">
        <v>3690</v>
      </c>
      <c r="H44" s="15">
        <f t="shared" si="9"/>
        <v>4.2708333333333334E-2</v>
      </c>
      <c r="I44" s="4">
        <v>5279</v>
      </c>
      <c r="J44" s="15">
        <f t="shared" si="10"/>
        <v>6.1099537037037036E-2</v>
      </c>
    </row>
    <row r="45" spans="1:26" ht="13" x14ac:dyDescent="0.15">
      <c r="G45" s="4">
        <v>3771</v>
      </c>
      <c r="H45" s="15">
        <f t="shared" si="9"/>
        <v>4.3645833333333335E-2</v>
      </c>
      <c r="I45" s="4">
        <v>5334</v>
      </c>
      <c r="J45" s="15">
        <f t="shared" si="10"/>
        <v>6.173611111111111E-2</v>
      </c>
    </row>
    <row r="46" spans="1:26" ht="13" x14ac:dyDescent="0.15">
      <c r="G46" s="4">
        <v>3889</v>
      </c>
      <c r="H46" s="15">
        <f t="shared" si="9"/>
        <v>4.5011574074074072E-2</v>
      </c>
    </row>
    <row r="47" spans="1:26" ht="13" x14ac:dyDescent="0.15">
      <c r="G47" s="4">
        <v>4087</v>
      </c>
      <c r="H47" s="15">
        <f t="shared" si="9"/>
        <v>4.7303240740740743E-2</v>
      </c>
    </row>
    <row r="48" spans="1:26" ht="13" x14ac:dyDescent="0.15">
      <c r="G48" s="4">
        <v>4132</v>
      </c>
      <c r="H48" s="15">
        <f t="shared" si="9"/>
        <v>4.7824074074074074E-2</v>
      </c>
    </row>
    <row r="49" spans="1:26" ht="13" x14ac:dyDescent="0.15">
      <c r="G49" s="4">
        <v>4974</v>
      </c>
      <c r="H49" s="15">
        <f t="shared" si="9"/>
        <v>5.7569444444444444E-2</v>
      </c>
    </row>
    <row r="50" spans="1:26" ht="13" x14ac:dyDescent="0.15">
      <c r="A50" s="12" t="s">
        <v>13</v>
      </c>
      <c r="B50" s="8">
        <v>0</v>
      </c>
      <c r="C50" s="8"/>
      <c r="D50" s="10">
        <v>4</v>
      </c>
      <c r="E50" s="8"/>
      <c r="F50" s="12">
        <v>0</v>
      </c>
      <c r="G50" s="8"/>
      <c r="H50" s="10">
        <v>9</v>
      </c>
      <c r="I50" s="8"/>
      <c r="J50" s="12">
        <v>5</v>
      </c>
      <c r="K50" s="8"/>
      <c r="L50" s="12">
        <v>1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</sheetData>
  <mergeCells count="18">
    <mergeCell ref="K2:L2"/>
    <mergeCell ref="A15:B15"/>
    <mergeCell ref="K15:L15"/>
    <mergeCell ref="C15:D15"/>
    <mergeCell ref="E15:F15"/>
    <mergeCell ref="G15:H15"/>
    <mergeCell ref="I15:J15"/>
    <mergeCell ref="A2:B2"/>
    <mergeCell ref="C2:D2"/>
    <mergeCell ref="E2:F2"/>
    <mergeCell ref="G2:H2"/>
    <mergeCell ref="I2:J2"/>
    <mergeCell ref="K39:L39"/>
    <mergeCell ref="A39:B39"/>
    <mergeCell ref="C39:D39"/>
    <mergeCell ref="E39:F39"/>
    <mergeCell ref="G39:H39"/>
    <mergeCell ref="I39:J39"/>
  </mergeCells>
  <phoneticPr fontId="5"/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3"/>
  <sheetViews>
    <sheetView topLeftCell="A2" workbookViewId="0">
      <selection activeCell="B91" sqref="B91"/>
    </sheetView>
  </sheetViews>
  <sheetFormatPr baseColWidth="10" defaultColWidth="12.6640625" defaultRowHeight="15.75" customHeight="1" x14ac:dyDescent="0.15"/>
  <cols>
    <col min="1" max="1" width="15.6640625" style="4" customWidth="1"/>
    <col min="2" max="16384" width="12.6640625" style="4"/>
  </cols>
  <sheetData>
    <row r="1" spans="1:26" ht="13" x14ac:dyDescent="0.15">
      <c r="A1" s="1" t="s">
        <v>14</v>
      </c>
      <c r="B1" s="1">
        <v>181122</v>
      </c>
      <c r="C1" s="14" t="s">
        <v>1</v>
      </c>
    </row>
    <row r="2" spans="1:26" ht="15.75" customHeight="1" x14ac:dyDescent="0.15">
      <c r="A2" s="18"/>
      <c r="B2" s="18"/>
    </row>
    <row r="3" spans="1:26" ht="15.75" customHeight="1" x14ac:dyDescent="0.15">
      <c r="A3" s="17" t="s">
        <v>26</v>
      </c>
      <c r="B3" s="18"/>
      <c r="C3" s="17" t="s">
        <v>27</v>
      </c>
      <c r="D3" s="18"/>
      <c r="E3" s="17" t="s">
        <v>25</v>
      </c>
      <c r="F3" s="18"/>
      <c r="G3" s="17" t="s">
        <v>28</v>
      </c>
      <c r="H3" s="18"/>
      <c r="I3" s="17" t="s">
        <v>7</v>
      </c>
      <c r="J3" s="18"/>
      <c r="K3" s="17" t="s">
        <v>6</v>
      </c>
      <c r="L3" s="1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2" t="s">
        <v>8</v>
      </c>
      <c r="B4" s="2" t="s">
        <v>9</v>
      </c>
      <c r="C4" s="2" t="s">
        <v>9</v>
      </c>
      <c r="D4" s="2" t="s">
        <v>8</v>
      </c>
      <c r="E4" s="3" t="s">
        <v>9</v>
      </c>
      <c r="F4" s="3" t="s">
        <v>8</v>
      </c>
      <c r="G4" s="3" t="s">
        <v>9</v>
      </c>
      <c r="H4" s="3" t="s">
        <v>8</v>
      </c>
      <c r="I4" s="3" t="s">
        <v>9</v>
      </c>
      <c r="J4" s="3" t="s">
        <v>8</v>
      </c>
      <c r="K4" s="3" t="s">
        <v>9</v>
      </c>
      <c r="L4" s="3" t="s">
        <v>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4">
        <v>417</v>
      </c>
      <c r="B5" s="15">
        <f t="shared" ref="B5:B40" si="0">TIME(0,0,A5)</f>
        <v>4.8263888888888887E-3</v>
      </c>
      <c r="C5" s="4">
        <v>648</v>
      </c>
      <c r="D5" s="15">
        <f t="shared" ref="D5:D42" si="1">TIME(0,0,C5)</f>
        <v>7.4999999999999997E-3</v>
      </c>
      <c r="E5" s="4">
        <v>227</v>
      </c>
      <c r="F5" s="15">
        <f t="shared" ref="F5:F35" si="2">TIME(0,0,E5)</f>
        <v>2.627314814814815E-3</v>
      </c>
      <c r="G5" s="4">
        <v>130</v>
      </c>
      <c r="H5" s="15">
        <f t="shared" ref="H5:H32" si="3">TIME(0,0,G5)</f>
        <v>1.5046296296296296E-3</v>
      </c>
      <c r="I5" s="4">
        <v>828</v>
      </c>
      <c r="J5" s="15">
        <f t="shared" ref="J5:J9" si="4">TIME(0,0,I5)</f>
        <v>9.5833333333333326E-3</v>
      </c>
      <c r="L5" s="5"/>
    </row>
    <row r="6" spans="1:26" ht="15.75" customHeight="1" x14ac:dyDescent="0.15">
      <c r="A6" s="4">
        <v>436</v>
      </c>
      <c r="B6" s="15">
        <f t="shared" si="0"/>
        <v>5.0462962962962961E-3</v>
      </c>
      <c r="C6" s="4">
        <v>648</v>
      </c>
      <c r="D6" s="15">
        <f t="shared" si="1"/>
        <v>7.4999999999999997E-3</v>
      </c>
      <c r="E6" s="4">
        <v>227</v>
      </c>
      <c r="F6" s="15">
        <f t="shared" si="2"/>
        <v>2.627314814814815E-3</v>
      </c>
      <c r="G6" s="4">
        <v>130</v>
      </c>
      <c r="H6" s="15">
        <f t="shared" si="3"/>
        <v>1.5046296296296296E-3</v>
      </c>
      <c r="I6" s="4">
        <v>962</v>
      </c>
      <c r="J6" s="15">
        <f t="shared" si="4"/>
        <v>1.1134259259259259E-2</v>
      </c>
    </row>
    <row r="7" spans="1:26" ht="15.75" customHeight="1" x14ac:dyDescent="0.15">
      <c r="A7" s="4">
        <v>625</v>
      </c>
      <c r="B7" s="15">
        <f t="shared" si="0"/>
        <v>7.2337962962962963E-3</v>
      </c>
      <c r="C7" s="4">
        <v>669</v>
      </c>
      <c r="D7" s="15">
        <f t="shared" si="1"/>
        <v>7.743055555555556E-3</v>
      </c>
      <c r="E7" s="4">
        <v>235</v>
      </c>
      <c r="F7" s="15">
        <f t="shared" si="2"/>
        <v>2.7199074074074074E-3</v>
      </c>
      <c r="G7" s="4">
        <v>227</v>
      </c>
      <c r="H7" s="15">
        <f t="shared" si="3"/>
        <v>2.627314814814815E-3</v>
      </c>
      <c r="I7" s="4">
        <v>3348</v>
      </c>
      <c r="J7" s="15">
        <f t="shared" si="4"/>
        <v>3.875E-2</v>
      </c>
    </row>
    <row r="8" spans="1:26" ht="15.75" customHeight="1" x14ac:dyDescent="0.15">
      <c r="A8" s="4">
        <v>679</v>
      </c>
      <c r="B8" s="15">
        <f t="shared" si="0"/>
        <v>7.858796296296296E-3</v>
      </c>
      <c r="C8" s="4">
        <v>669</v>
      </c>
      <c r="D8" s="15">
        <f t="shared" si="1"/>
        <v>7.743055555555556E-3</v>
      </c>
      <c r="E8" s="4">
        <v>266</v>
      </c>
      <c r="F8" s="15">
        <f t="shared" si="2"/>
        <v>3.0787037037037037E-3</v>
      </c>
      <c r="G8" s="4">
        <v>227</v>
      </c>
      <c r="H8" s="15">
        <f t="shared" si="3"/>
        <v>2.627314814814815E-3</v>
      </c>
      <c r="I8" s="4">
        <v>3348</v>
      </c>
      <c r="J8" s="15">
        <f t="shared" si="4"/>
        <v>3.875E-2</v>
      </c>
    </row>
    <row r="9" spans="1:26" ht="15.75" customHeight="1" x14ac:dyDescent="0.15">
      <c r="A9" s="4">
        <v>686</v>
      </c>
      <c r="B9" s="15">
        <f t="shared" si="0"/>
        <v>7.9398148148148145E-3</v>
      </c>
      <c r="C9" s="4">
        <v>675</v>
      </c>
      <c r="D9" s="15">
        <f t="shared" si="1"/>
        <v>7.8125E-3</v>
      </c>
      <c r="E9" s="4">
        <v>281</v>
      </c>
      <c r="F9" s="15">
        <f t="shared" si="2"/>
        <v>3.2523148148148147E-3</v>
      </c>
      <c r="G9" s="4">
        <v>227</v>
      </c>
      <c r="H9" s="15">
        <f t="shared" si="3"/>
        <v>2.627314814814815E-3</v>
      </c>
      <c r="I9" s="4">
        <v>5189</v>
      </c>
      <c r="J9" s="15">
        <f t="shared" si="4"/>
        <v>6.0057870370370373E-2</v>
      </c>
    </row>
    <row r="10" spans="1:26" ht="15.75" customHeight="1" x14ac:dyDescent="0.15">
      <c r="A10" s="4">
        <v>720</v>
      </c>
      <c r="B10" s="15">
        <f t="shared" si="0"/>
        <v>8.3333333333333332E-3</v>
      </c>
      <c r="C10" s="4">
        <v>675</v>
      </c>
      <c r="D10" s="15">
        <f t="shared" si="1"/>
        <v>7.8125E-3</v>
      </c>
      <c r="E10" s="4">
        <v>281</v>
      </c>
      <c r="F10" s="15">
        <f t="shared" si="2"/>
        <v>3.2523148148148147E-3</v>
      </c>
      <c r="G10" s="4">
        <v>266</v>
      </c>
      <c r="H10" s="15">
        <f t="shared" si="3"/>
        <v>3.0787037037037037E-3</v>
      </c>
    </row>
    <row r="11" spans="1:26" ht="15.75" customHeight="1" x14ac:dyDescent="0.15">
      <c r="A11" s="4">
        <v>722</v>
      </c>
      <c r="B11" s="15">
        <f t="shared" si="0"/>
        <v>8.3564814814814821E-3</v>
      </c>
      <c r="C11" s="4">
        <v>681</v>
      </c>
      <c r="D11" s="15">
        <f t="shared" si="1"/>
        <v>7.8819444444444449E-3</v>
      </c>
      <c r="E11" s="4">
        <v>317</v>
      </c>
      <c r="F11" s="15">
        <f t="shared" si="2"/>
        <v>3.6689814814814814E-3</v>
      </c>
      <c r="G11" s="4">
        <v>317</v>
      </c>
      <c r="H11" s="15">
        <f t="shared" si="3"/>
        <v>3.6689814814814814E-3</v>
      </c>
    </row>
    <row r="12" spans="1:26" ht="15.75" customHeight="1" x14ac:dyDescent="0.15">
      <c r="A12" s="4">
        <v>743</v>
      </c>
      <c r="B12" s="15">
        <f t="shared" si="0"/>
        <v>8.5995370370370375E-3</v>
      </c>
      <c r="C12" s="4">
        <v>686</v>
      </c>
      <c r="D12" s="15">
        <f t="shared" si="1"/>
        <v>7.9398148148148145E-3</v>
      </c>
      <c r="E12" s="4">
        <v>317</v>
      </c>
      <c r="F12" s="15">
        <f t="shared" si="2"/>
        <v>3.6689814814814814E-3</v>
      </c>
      <c r="G12" s="4">
        <v>317</v>
      </c>
      <c r="H12" s="15">
        <f t="shared" si="3"/>
        <v>3.6689814814814814E-3</v>
      </c>
    </row>
    <row r="13" spans="1:26" ht="15.75" customHeight="1" x14ac:dyDescent="0.15">
      <c r="A13" s="4">
        <v>767</v>
      </c>
      <c r="B13" s="15">
        <f t="shared" si="0"/>
        <v>8.8773148148148153E-3</v>
      </c>
      <c r="C13" s="4">
        <v>720</v>
      </c>
      <c r="D13" s="15">
        <f t="shared" si="1"/>
        <v>8.3333333333333332E-3</v>
      </c>
      <c r="E13" s="4">
        <v>317</v>
      </c>
      <c r="F13" s="15">
        <f t="shared" si="2"/>
        <v>3.6689814814814814E-3</v>
      </c>
      <c r="G13" s="4">
        <v>317</v>
      </c>
      <c r="H13" s="15">
        <f t="shared" si="3"/>
        <v>3.6689814814814814E-3</v>
      </c>
    </row>
    <row r="14" spans="1:26" ht="15.75" customHeight="1" x14ac:dyDescent="0.15">
      <c r="A14" s="4">
        <v>767</v>
      </c>
      <c r="B14" s="15">
        <f t="shared" si="0"/>
        <v>8.8773148148148153E-3</v>
      </c>
      <c r="C14" s="4">
        <v>720</v>
      </c>
      <c r="D14" s="15">
        <f t="shared" si="1"/>
        <v>8.3333333333333332E-3</v>
      </c>
      <c r="E14" s="4">
        <v>321</v>
      </c>
      <c r="F14" s="15">
        <f t="shared" si="2"/>
        <v>3.7152777777777778E-3</v>
      </c>
      <c r="G14" s="4">
        <v>321</v>
      </c>
      <c r="H14" s="15">
        <f t="shared" si="3"/>
        <v>3.7152777777777778E-3</v>
      </c>
    </row>
    <row r="15" spans="1:26" ht="15.75" customHeight="1" x14ac:dyDescent="0.15">
      <c r="A15" s="4">
        <v>778</v>
      </c>
      <c r="B15" s="15">
        <f t="shared" si="0"/>
        <v>9.0046296296296298E-3</v>
      </c>
      <c r="C15" s="4">
        <v>743</v>
      </c>
      <c r="D15" s="15">
        <f t="shared" si="1"/>
        <v>8.5995370370370375E-3</v>
      </c>
      <c r="E15" s="4">
        <v>346</v>
      </c>
      <c r="F15" s="15">
        <f t="shared" si="2"/>
        <v>4.0046296296296297E-3</v>
      </c>
      <c r="G15" s="4">
        <v>321</v>
      </c>
      <c r="H15" s="15">
        <f t="shared" si="3"/>
        <v>3.7152777777777778E-3</v>
      </c>
    </row>
    <row r="16" spans="1:26" ht="15.75" customHeight="1" x14ac:dyDescent="0.15">
      <c r="A16" s="4">
        <v>868</v>
      </c>
      <c r="B16" s="15">
        <f t="shared" si="0"/>
        <v>1.0046296296296296E-2</v>
      </c>
      <c r="C16" s="4">
        <v>743</v>
      </c>
      <c r="D16" s="15">
        <f t="shared" si="1"/>
        <v>8.5995370370370375E-3</v>
      </c>
      <c r="E16" s="4">
        <v>360</v>
      </c>
      <c r="F16" s="15">
        <f t="shared" si="2"/>
        <v>4.1666666666666666E-3</v>
      </c>
      <c r="G16" s="4">
        <v>339</v>
      </c>
      <c r="H16" s="15">
        <f t="shared" si="3"/>
        <v>3.9236111111111112E-3</v>
      </c>
    </row>
    <row r="17" spans="1:8" ht="15.75" customHeight="1" x14ac:dyDescent="0.15">
      <c r="A17" s="4">
        <v>868</v>
      </c>
      <c r="B17" s="15">
        <f t="shared" si="0"/>
        <v>1.0046296296296296E-2</v>
      </c>
      <c r="C17" s="4">
        <v>767</v>
      </c>
      <c r="D17" s="15">
        <f t="shared" si="1"/>
        <v>8.8773148148148153E-3</v>
      </c>
      <c r="E17" s="4">
        <v>372</v>
      </c>
      <c r="F17" s="15">
        <f t="shared" si="2"/>
        <v>4.3055555555555555E-3</v>
      </c>
      <c r="G17" s="4">
        <v>348</v>
      </c>
      <c r="H17" s="15">
        <f t="shared" si="3"/>
        <v>4.0277777777777777E-3</v>
      </c>
    </row>
    <row r="18" spans="1:8" ht="15.75" customHeight="1" x14ac:dyDescent="0.15">
      <c r="A18" s="4">
        <v>876</v>
      </c>
      <c r="B18" s="15">
        <f t="shared" si="0"/>
        <v>1.0138888888888888E-2</v>
      </c>
      <c r="C18" s="4">
        <v>767</v>
      </c>
      <c r="D18" s="15">
        <f t="shared" si="1"/>
        <v>8.8773148148148153E-3</v>
      </c>
      <c r="E18" s="4">
        <v>372</v>
      </c>
      <c r="F18" s="15">
        <f t="shared" si="2"/>
        <v>4.3055555555555555E-3</v>
      </c>
      <c r="G18" s="4">
        <v>368</v>
      </c>
      <c r="H18" s="15">
        <f t="shared" si="3"/>
        <v>4.2592592592592595E-3</v>
      </c>
    </row>
    <row r="19" spans="1:8" ht="15.75" customHeight="1" x14ac:dyDescent="0.15">
      <c r="A19" s="4">
        <v>876</v>
      </c>
      <c r="B19" s="15">
        <f t="shared" si="0"/>
        <v>1.0138888888888888E-2</v>
      </c>
      <c r="C19" s="4">
        <v>767</v>
      </c>
      <c r="D19" s="15">
        <f t="shared" si="1"/>
        <v>8.8773148148148153E-3</v>
      </c>
      <c r="E19" s="4">
        <v>401</v>
      </c>
      <c r="F19" s="15">
        <f t="shared" si="2"/>
        <v>4.6412037037037038E-3</v>
      </c>
      <c r="G19" s="4">
        <v>392</v>
      </c>
      <c r="H19" s="15">
        <f t="shared" si="3"/>
        <v>4.5370370370370373E-3</v>
      </c>
    </row>
    <row r="20" spans="1:8" ht="15.75" customHeight="1" x14ac:dyDescent="0.15">
      <c r="A20" s="4">
        <v>880</v>
      </c>
      <c r="B20" s="15">
        <f t="shared" si="0"/>
        <v>1.0185185185185186E-2</v>
      </c>
      <c r="C20" s="4">
        <v>781</v>
      </c>
      <c r="D20" s="15">
        <f t="shared" si="1"/>
        <v>9.0393518518518522E-3</v>
      </c>
      <c r="E20" s="4">
        <v>401</v>
      </c>
      <c r="F20" s="15">
        <f t="shared" si="2"/>
        <v>4.6412037037037038E-3</v>
      </c>
      <c r="G20" s="4">
        <v>395</v>
      </c>
      <c r="H20" s="15">
        <f t="shared" si="3"/>
        <v>4.5717592592592589E-3</v>
      </c>
    </row>
    <row r="21" spans="1:8" ht="15.75" customHeight="1" x14ac:dyDescent="0.15">
      <c r="A21" s="4">
        <v>909</v>
      </c>
      <c r="B21" s="15">
        <f t="shared" si="0"/>
        <v>1.0520833333333333E-2</v>
      </c>
      <c r="C21" s="4">
        <v>868</v>
      </c>
      <c r="D21" s="15">
        <f t="shared" si="1"/>
        <v>1.0046296296296296E-2</v>
      </c>
      <c r="E21" s="4">
        <v>401</v>
      </c>
      <c r="F21" s="15">
        <f t="shared" si="2"/>
        <v>4.6412037037037038E-3</v>
      </c>
      <c r="G21" s="4">
        <v>401</v>
      </c>
      <c r="H21" s="15">
        <f t="shared" si="3"/>
        <v>4.6412037037037038E-3</v>
      </c>
    </row>
    <row r="22" spans="1:8" ht="15.75" customHeight="1" x14ac:dyDescent="0.15">
      <c r="A22" s="4">
        <v>917</v>
      </c>
      <c r="B22" s="15">
        <f t="shared" si="0"/>
        <v>1.0613425925925925E-2</v>
      </c>
      <c r="C22" s="4">
        <v>876</v>
      </c>
      <c r="D22" s="15">
        <f t="shared" si="1"/>
        <v>1.0138888888888888E-2</v>
      </c>
      <c r="E22" s="4">
        <v>428</v>
      </c>
      <c r="F22" s="15">
        <f t="shared" si="2"/>
        <v>4.9537037037037041E-3</v>
      </c>
      <c r="G22" s="4">
        <v>422</v>
      </c>
      <c r="H22" s="15">
        <f t="shared" si="3"/>
        <v>4.8842592592592592E-3</v>
      </c>
    </row>
    <row r="23" spans="1:8" ht="15.75" customHeight="1" x14ac:dyDescent="0.15">
      <c r="A23" s="4">
        <v>965</v>
      </c>
      <c r="B23" s="15">
        <f t="shared" si="0"/>
        <v>1.1168981481481481E-2</v>
      </c>
      <c r="C23" s="4">
        <v>912</v>
      </c>
      <c r="D23" s="15">
        <f t="shared" si="1"/>
        <v>1.0555555555555556E-2</v>
      </c>
      <c r="E23" s="4">
        <v>471</v>
      </c>
      <c r="F23" s="15">
        <f t="shared" si="2"/>
        <v>5.4513888888888893E-3</v>
      </c>
      <c r="G23" s="4">
        <v>422</v>
      </c>
      <c r="H23" s="15">
        <f t="shared" si="3"/>
        <v>4.8842592592592592E-3</v>
      </c>
    </row>
    <row r="24" spans="1:8" ht="15.75" customHeight="1" x14ac:dyDescent="0.15">
      <c r="A24" s="4">
        <v>965</v>
      </c>
      <c r="B24" s="15">
        <f t="shared" si="0"/>
        <v>1.1168981481481481E-2</v>
      </c>
      <c r="C24" s="4">
        <v>965</v>
      </c>
      <c r="D24" s="15">
        <f t="shared" si="1"/>
        <v>1.1168981481481481E-2</v>
      </c>
      <c r="E24" s="4">
        <v>478</v>
      </c>
      <c r="F24" s="15">
        <f t="shared" si="2"/>
        <v>5.5324074074074078E-3</v>
      </c>
      <c r="G24" s="4">
        <v>449</v>
      </c>
      <c r="H24" s="15">
        <f t="shared" si="3"/>
        <v>5.1967592592592595E-3</v>
      </c>
    </row>
    <row r="25" spans="1:8" ht="15.75" customHeight="1" x14ac:dyDescent="0.15">
      <c r="A25" s="4">
        <v>965</v>
      </c>
      <c r="B25" s="15">
        <f t="shared" si="0"/>
        <v>1.1168981481481481E-2</v>
      </c>
      <c r="C25" s="4">
        <v>965</v>
      </c>
      <c r="D25" s="15">
        <f t="shared" si="1"/>
        <v>1.1168981481481481E-2</v>
      </c>
      <c r="E25" s="4">
        <v>478</v>
      </c>
      <c r="F25" s="15">
        <f t="shared" si="2"/>
        <v>5.5324074074074078E-3</v>
      </c>
      <c r="G25" s="4">
        <v>470</v>
      </c>
      <c r="H25" s="15">
        <f t="shared" si="3"/>
        <v>5.4398148148148149E-3</v>
      </c>
    </row>
    <row r="26" spans="1:8" ht="15.75" customHeight="1" x14ac:dyDescent="0.15">
      <c r="A26" s="4">
        <v>1010</v>
      </c>
      <c r="B26" s="15">
        <f t="shared" si="0"/>
        <v>1.1689814814814814E-2</v>
      </c>
      <c r="C26" s="4">
        <v>965</v>
      </c>
      <c r="D26" s="15">
        <f t="shared" si="1"/>
        <v>1.1168981481481481E-2</v>
      </c>
      <c r="E26" s="4">
        <v>497</v>
      </c>
      <c r="F26" s="15">
        <f t="shared" si="2"/>
        <v>5.7523148148148151E-3</v>
      </c>
      <c r="G26" s="4">
        <v>479</v>
      </c>
      <c r="H26" s="15">
        <f t="shared" si="3"/>
        <v>5.5439814814814813E-3</v>
      </c>
    </row>
    <row r="27" spans="1:8" ht="15.75" customHeight="1" x14ac:dyDescent="0.15">
      <c r="A27" s="4">
        <v>1010</v>
      </c>
      <c r="B27" s="15">
        <f t="shared" si="0"/>
        <v>1.1689814814814814E-2</v>
      </c>
      <c r="C27" s="4">
        <v>1010</v>
      </c>
      <c r="D27" s="15">
        <f t="shared" si="1"/>
        <v>1.1689814814814814E-2</v>
      </c>
      <c r="E27" s="4">
        <v>531</v>
      </c>
      <c r="F27" s="15">
        <f t="shared" si="2"/>
        <v>6.145833333333333E-3</v>
      </c>
      <c r="G27" s="4">
        <v>482</v>
      </c>
      <c r="H27" s="15">
        <f t="shared" si="3"/>
        <v>5.5787037037037038E-3</v>
      </c>
    </row>
    <row r="28" spans="1:8" ht="15.75" customHeight="1" x14ac:dyDescent="0.15">
      <c r="A28" s="4">
        <v>1019</v>
      </c>
      <c r="B28" s="15">
        <f t="shared" si="0"/>
        <v>1.1793981481481482E-2</v>
      </c>
      <c r="C28" s="4">
        <v>1010</v>
      </c>
      <c r="D28" s="15">
        <f t="shared" si="1"/>
        <v>1.1689814814814814E-2</v>
      </c>
      <c r="E28" s="4">
        <v>548</v>
      </c>
      <c r="F28" s="15">
        <f t="shared" si="2"/>
        <v>6.3425925925925924E-3</v>
      </c>
      <c r="G28" s="4">
        <v>497</v>
      </c>
      <c r="H28" s="15">
        <f t="shared" si="3"/>
        <v>5.7523148148148151E-3</v>
      </c>
    </row>
    <row r="29" spans="1:8" ht="15.75" customHeight="1" x14ac:dyDescent="0.15">
      <c r="A29" s="4">
        <v>1065</v>
      </c>
      <c r="B29" s="15">
        <f t="shared" si="0"/>
        <v>1.2326388888888888E-2</v>
      </c>
      <c r="C29" s="4">
        <v>1019</v>
      </c>
      <c r="D29" s="15">
        <f t="shared" si="1"/>
        <v>1.1793981481481482E-2</v>
      </c>
      <c r="E29" s="4">
        <v>559</v>
      </c>
      <c r="F29" s="15">
        <f t="shared" si="2"/>
        <v>6.4699074074074077E-3</v>
      </c>
      <c r="G29" s="4">
        <v>573</v>
      </c>
      <c r="H29" s="15">
        <f t="shared" si="3"/>
        <v>6.6319444444444446E-3</v>
      </c>
    </row>
    <row r="30" spans="1:8" ht="15.75" customHeight="1" x14ac:dyDescent="0.15">
      <c r="A30" s="4">
        <v>1085</v>
      </c>
      <c r="B30" s="15">
        <f t="shared" si="0"/>
        <v>1.255787037037037E-2</v>
      </c>
      <c r="C30" s="4">
        <v>1065</v>
      </c>
      <c r="D30" s="15">
        <f t="shared" si="1"/>
        <v>1.2326388888888888E-2</v>
      </c>
      <c r="E30" s="4">
        <v>574</v>
      </c>
      <c r="F30" s="15">
        <f t="shared" si="2"/>
        <v>6.6435185185185182E-3</v>
      </c>
      <c r="G30" s="4">
        <v>580</v>
      </c>
      <c r="H30" s="15">
        <f t="shared" si="3"/>
        <v>6.7129629629629631E-3</v>
      </c>
    </row>
    <row r="31" spans="1:8" ht="15.75" customHeight="1" x14ac:dyDescent="0.15">
      <c r="A31" s="4">
        <v>1128</v>
      </c>
      <c r="B31" s="15">
        <f t="shared" si="0"/>
        <v>1.3055555555555556E-2</v>
      </c>
      <c r="C31" s="4">
        <v>1065</v>
      </c>
      <c r="D31" s="15">
        <f t="shared" si="1"/>
        <v>1.2326388888888888E-2</v>
      </c>
      <c r="E31" s="4">
        <v>580</v>
      </c>
      <c r="F31" s="15">
        <f t="shared" si="2"/>
        <v>6.7129629629629631E-3</v>
      </c>
      <c r="G31" s="4">
        <v>616</v>
      </c>
      <c r="H31" s="15">
        <f t="shared" si="3"/>
        <v>7.1296296296296299E-3</v>
      </c>
    </row>
    <row r="32" spans="1:8" ht="15.75" customHeight="1" x14ac:dyDescent="0.15">
      <c r="A32" s="4">
        <v>1133</v>
      </c>
      <c r="B32" s="15">
        <f t="shared" si="0"/>
        <v>1.3113425925925926E-2</v>
      </c>
      <c r="C32" s="4">
        <v>1065</v>
      </c>
      <c r="D32" s="15">
        <f t="shared" si="1"/>
        <v>1.2326388888888888E-2</v>
      </c>
      <c r="E32" s="4">
        <v>583</v>
      </c>
      <c r="F32" s="15">
        <f t="shared" si="2"/>
        <v>6.7476851851851856E-3</v>
      </c>
      <c r="G32" s="4">
        <v>633</v>
      </c>
      <c r="H32" s="15">
        <f t="shared" si="3"/>
        <v>7.3263888888888892E-3</v>
      </c>
    </row>
    <row r="33" spans="1:12" ht="15.75" customHeight="1" x14ac:dyDescent="0.15">
      <c r="A33" s="4">
        <v>1179</v>
      </c>
      <c r="B33" s="15">
        <f t="shared" si="0"/>
        <v>1.3645833333333333E-2</v>
      </c>
      <c r="C33" s="4">
        <v>1087</v>
      </c>
      <c r="D33" s="15">
        <f t="shared" si="1"/>
        <v>1.2581018518518519E-2</v>
      </c>
      <c r="E33" s="4">
        <v>607</v>
      </c>
      <c r="F33" s="15">
        <f t="shared" si="2"/>
        <v>7.0254629629629634E-3</v>
      </c>
    </row>
    <row r="34" spans="1:12" ht="15.75" customHeight="1" x14ac:dyDescent="0.15">
      <c r="A34" s="4">
        <v>1179</v>
      </c>
      <c r="B34" s="15">
        <f t="shared" si="0"/>
        <v>1.3645833333333333E-2</v>
      </c>
      <c r="C34" s="4">
        <v>1087</v>
      </c>
      <c r="D34" s="15">
        <f t="shared" si="1"/>
        <v>1.2581018518518519E-2</v>
      </c>
      <c r="E34" s="4">
        <v>637</v>
      </c>
      <c r="F34" s="15">
        <f t="shared" si="2"/>
        <v>7.3726851851851852E-3</v>
      </c>
    </row>
    <row r="35" spans="1:12" ht="15.75" customHeight="1" x14ac:dyDescent="0.15">
      <c r="A35" s="4">
        <v>2255</v>
      </c>
      <c r="B35" s="15">
        <f t="shared" si="0"/>
        <v>2.6099537037037036E-2</v>
      </c>
      <c r="C35" s="4">
        <v>1128</v>
      </c>
      <c r="D35" s="15">
        <f t="shared" si="1"/>
        <v>1.3055555555555556E-2</v>
      </c>
      <c r="E35" s="4">
        <v>646</v>
      </c>
      <c r="F35" s="15">
        <f t="shared" si="2"/>
        <v>7.4768518518518517E-3</v>
      </c>
    </row>
    <row r="36" spans="1:12" ht="15.75" customHeight="1" x14ac:dyDescent="0.15">
      <c r="A36" s="4">
        <v>2255</v>
      </c>
      <c r="B36" s="15">
        <f t="shared" si="0"/>
        <v>2.6099537037037036E-2</v>
      </c>
      <c r="C36" s="4">
        <v>1129</v>
      </c>
      <c r="D36" s="15">
        <f t="shared" si="1"/>
        <v>1.306712962962963E-2</v>
      </c>
    </row>
    <row r="37" spans="1:12" ht="13" x14ac:dyDescent="0.15">
      <c r="A37" s="4">
        <v>3055</v>
      </c>
      <c r="B37" s="15">
        <f t="shared" si="0"/>
        <v>3.5358796296296298E-2</v>
      </c>
      <c r="C37" s="4">
        <v>1142</v>
      </c>
      <c r="D37" s="15">
        <f t="shared" si="1"/>
        <v>1.3217592592592593E-2</v>
      </c>
    </row>
    <row r="38" spans="1:12" ht="13" x14ac:dyDescent="0.15">
      <c r="A38" s="4">
        <v>3377</v>
      </c>
      <c r="B38" s="15">
        <f t="shared" si="0"/>
        <v>3.9085648148148147E-2</v>
      </c>
      <c r="C38" s="4">
        <v>1177</v>
      </c>
      <c r="D38" s="15">
        <f t="shared" si="1"/>
        <v>1.3622685185185186E-2</v>
      </c>
    </row>
    <row r="39" spans="1:12" ht="13" x14ac:dyDescent="0.15">
      <c r="A39" s="4">
        <v>5202</v>
      </c>
      <c r="B39" s="15">
        <f t="shared" si="0"/>
        <v>6.0208333333333336E-2</v>
      </c>
      <c r="C39" s="4">
        <v>3374</v>
      </c>
      <c r="D39" s="15">
        <f t="shared" si="1"/>
        <v>3.9050925925925926E-2</v>
      </c>
    </row>
    <row r="40" spans="1:12" ht="13" x14ac:dyDescent="0.15">
      <c r="A40" s="4">
        <v>5204</v>
      </c>
      <c r="B40" s="15">
        <f t="shared" si="0"/>
        <v>6.0231481481481483E-2</v>
      </c>
      <c r="C40" s="4">
        <v>5199</v>
      </c>
      <c r="D40" s="15">
        <f t="shared" si="1"/>
        <v>6.0173611111111108E-2</v>
      </c>
    </row>
    <row r="41" spans="1:12" ht="13" x14ac:dyDescent="0.15">
      <c r="C41" s="4">
        <v>5204</v>
      </c>
      <c r="D41" s="15">
        <f t="shared" si="1"/>
        <v>6.0231481481481483E-2</v>
      </c>
    </row>
    <row r="42" spans="1:12" ht="13" x14ac:dyDescent="0.15">
      <c r="C42" s="4">
        <v>5204</v>
      </c>
      <c r="D42" s="15">
        <f t="shared" si="1"/>
        <v>6.0231481481481483E-2</v>
      </c>
    </row>
    <row r="43" spans="1:12" ht="13" x14ac:dyDescent="0.15">
      <c r="A43" s="1" t="s">
        <v>13</v>
      </c>
      <c r="B43" s="1">
        <v>36</v>
      </c>
      <c r="D43" s="1">
        <v>38</v>
      </c>
      <c r="F43" s="1">
        <v>31</v>
      </c>
      <c r="H43" s="1">
        <v>28</v>
      </c>
      <c r="J43" s="1">
        <v>5</v>
      </c>
      <c r="L43" s="4">
        <v>0</v>
      </c>
    </row>
    <row r="45" spans="1:12" ht="13" x14ac:dyDescent="0.15">
      <c r="A45" s="1" t="s">
        <v>14</v>
      </c>
      <c r="B45" s="1">
        <v>181122</v>
      </c>
      <c r="C45" s="14" t="s">
        <v>11</v>
      </c>
    </row>
    <row r="46" spans="1:12" ht="13" x14ac:dyDescent="0.15">
      <c r="A46" s="17" t="s">
        <v>26</v>
      </c>
      <c r="B46" s="18"/>
      <c r="C46" s="17" t="s">
        <v>27</v>
      </c>
      <c r="D46" s="18"/>
      <c r="E46" s="17" t="s">
        <v>25</v>
      </c>
      <c r="F46" s="18"/>
      <c r="G46" s="17" t="s">
        <v>28</v>
      </c>
      <c r="H46" s="18"/>
      <c r="I46" s="17" t="s">
        <v>7</v>
      </c>
      <c r="J46" s="18"/>
      <c r="K46" s="17" t="s">
        <v>6</v>
      </c>
      <c r="L46" s="18"/>
    </row>
    <row r="47" spans="1:12" ht="13" x14ac:dyDescent="0.15">
      <c r="A47" s="2" t="s">
        <v>8</v>
      </c>
      <c r="B47" s="2" t="s">
        <v>9</v>
      </c>
      <c r="C47" s="2" t="s">
        <v>9</v>
      </c>
      <c r="D47" s="2" t="s">
        <v>8</v>
      </c>
      <c r="E47" s="3" t="s">
        <v>9</v>
      </c>
      <c r="F47" s="3" t="s">
        <v>8</v>
      </c>
      <c r="G47" s="3" t="s">
        <v>9</v>
      </c>
      <c r="H47" s="3" t="s">
        <v>8</v>
      </c>
      <c r="I47" s="3" t="s">
        <v>9</v>
      </c>
      <c r="J47" s="3" t="s">
        <v>8</v>
      </c>
      <c r="K47" s="3" t="s">
        <v>9</v>
      </c>
      <c r="L47" s="3" t="s">
        <v>8</v>
      </c>
    </row>
    <row r="48" spans="1:12" ht="13" x14ac:dyDescent="0.15">
      <c r="A48" s="4">
        <v>1988</v>
      </c>
      <c r="B48" s="15">
        <f t="shared" ref="B48:B49" si="5">TIME(0,0,A48)</f>
        <v>2.3009259259259261E-2</v>
      </c>
      <c r="D48" s="5"/>
      <c r="E48" s="4">
        <v>1410</v>
      </c>
      <c r="F48" s="15">
        <f t="shared" ref="F48:F85" si="6">TIME(0,0,E48)</f>
        <v>1.6319444444444445E-2</v>
      </c>
      <c r="H48" s="5"/>
      <c r="I48" s="4">
        <v>3388</v>
      </c>
      <c r="J48" s="15">
        <f>TIME(0,0,I48)</f>
        <v>3.9212962962962963E-2</v>
      </c>
      <c r="L48" s="5"/>
    </row>
    <row r="49" spans="1:26" ht="13" x14ac:dyDescent="0.15">
      <c r="A49" s="4">
        <v>4888</v>
      </c>
      <c r="B49" s="15">
        <f t="shared" si="5"/>
        <v>5.6574074074074075E-2</v>
      </c>
      <c r="E49" s="4">
        <v>1600</v>
      </c>
      <c r="F49" s="15">
        <f t="shared" si="6"/>
        <v>1.8518518518518517E-2</v>
      </c>
    </row>
    <row r="50" spans="1:26" ht="13" x14ac:dyDescent="0.15">
      <c r="E50" s="4">
        <v>1720</v>
      </c>
      <c r="F50" s="15">
        <f t="shared" si="6"/>
        <v>1.9907407407407408E-2</v>
      </c>
    </row>
    <row r="51" spans="1:26" ht="13" x14ac:dyDescent="0.15">
      <c r="E51" s="4">
        <v>1810</v>
      </c>
      <c r="F51" s="15">
        <f t="shared" si="6"/>
        <v>2.0949074074074075E-2</v>
      </c>
    </row>
    <row r="52" spans="1:26" ht="13" x14ac:dyDescent="0.15">
      <c r="E52" s="4">
        <v>1823</v>
      </c>
      <c r="F52" s="15">
        <f t="shared" si="6"/>
        <v>2.1099537037037038E-2</v>
      </c>
    </row>
    <row r="53" spans="1:26" ht="13" x14ac:dyDescent="0.15">
      <c r="E53" s="4">
        <v>1867</v>
      </c>
      <c r="F53" s="15">
        <f t="shared" si="6"/>
        <v>2.1608796296296296E-2</v>
      </c>
    </row>
    <row r="54" spans="1:26" ht="13" x14ac:dyDescent="0.15">
      <c r="E54" s="4">
        <v>1950</v>
      </c>
      <c r="F54" s="15">
        <f t="shared" si="6"/>
        <v>2.2569444444444444E-2</v>
      </c>
    </row>
    <row r="55" spans="1:26" ht="13" x14ac:dyDescent="0.15">
      <c r="E55" s="4">
        <v>2020</v>
      </c>
      <c r="F55" s="15">
        <f t="shared" si="6"/>
        <v>2.3379629629629629E-2</v>
      </c>
    </row>
    <row r="56" spans="1:26" ht="13" x14ac:dyDescent="0.15">
      <c r="E56" s="4">
        <v>2075</v>
      </c>
      <c r="F56" s="15">
        <f t="shared" si="6"/>
        <v>2.4016203703703703E-2</v>
      </c>
    </row>
    <row r="57" spans="1:26" ht="13" x14ac:dyDescent="0.15">
      <c r="E57" s="4">
        <v>2076</v>
      </c>
      <c r="F57" s="15">
        <f t="shared" si="6"/>
        <v>2.4027777777777776E-2</v>
      </c>
    </row>
    <row r="58" spans="1:26" ht="13" x14ac:dyDescent="0.15">
      <c r="A58" s="8"/>
      <c r="B58" s="8"/>
      <c r="C58" s="8"/>
      <c r="D58" s="8"/>
      <c r="E58" s="8">
        <v>2121</v>
      </c>
      <c r="F58" s="16">
        <f t="shared" si="6"/>
        <v>2.4548611111111111E-2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>
        <v>2121</v>
      </c>
      <c r="F59" s="16">
        <f t="shared" si="6"/>
        <v>2.4548611111111111E-2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>
        <v>2225</v>
      </c>
      <c r="F60" s="16">
        <f t="shared" si="6"/>
        <v>2.5752314814814815E-2</v>
      </c>
      <c r="G60" s="19"/>
      <c r="H60" s="18"/>
      <c r="I60" s="8"/>
      <c r="J60" s="8"/>
      <c r="K60" s="19"/>
      <c r="L60" s="1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>
        <v>2230</v>
      </c>
      <c r="F61" s="16">
        <f t="shared" si="6"/>
        <v>2.5810185185185186E-2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>
        <v>2245</v>
      </c>
      <c r="F62" s="16">
        <f t="shared" si="6"/>
        <v>2.5983796296296297E-2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>
        <v>2302</v>
      </c>
      <c r="F63" s="16">
        <f t="shared" si="6"/>
        <v>2.6643518518518518E-2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>
        <v>2340</v>
      </c>
      <c r="F64" s="16">
        <f t="shared" si="6"/>
        <v>2.7083333333333334E-2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>
        <v>2398</v>
      </c>
      <c r="F65" s="16">
        <f t="shared" si="6"/>
        <v>2.7754629629629629E-2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>
        <v>2420</v>
      </c>
      <c r="F66" s="16">
        <f t="shared" si="6"/>
        <v>2.8009259259259258E-2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>
        <v>2435</v>
      </c>
      <c r="F67" s="16">
        <f t="shared" si="6"/>
        <v>2.8182870370370372E-2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>
        <v>2555</v>
      </c>
      <c r="F68" s="16">
        <f t="shared" si="6"/>
        <v>2.9571759259259259E-2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>
        <v>2613</v>
      </c>
      <c r="F69" s="16">
        <f t="shared" si="6"/>
        <v>3.0243055555555554E-2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>
        <v>2649</v>
      </c>
      <c r="F70" s="16">
        <f t="shared" si="6"/>
        <v>3.0659722222222224E-2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>
        <v>2698</v>
      </c>
      <c r="F71" s="16">
        <f t="shared" si="6"/>
        <v>3.1226851851851853E-2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>
        <v>2756</v>
      </c>
      <c r="F72" s="16">
        <f t="shared" si="6"/>
        <v>3.1898148148148148E-2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>
        <v>2868</v>
      </c>
      <c r="F73" s="16">
        <f t="shared" si="6"/>
        <v>3.3194444444444443E-2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>
        <v>3026</v>
      </c>
      <c r="F74" s="16">
        <f t="shared" si="6"/>
        <v>3.502314814814815E-2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>
        <v>3038</v>
      </c>
      <c r="F75" s="16">
        <f t="shared" si="6"/>
        <v>3.516203703703704E-2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>
        <v>3183</v>
      </c>
      <c r="F76" s="16">
        <f t="shared" si="6"/>
        <v>3.6840277777777777E-2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>
        <v>3189</v>
      </c>
      <c r="F77" s="16">
        <f t="shared" si="6"/>
        <v>3.6909722222222219E-2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>
        <v>3280</v>
      </c>
      <c r="F78" s="16">
        <f t="shared" si="6"/>
        <v>3.7962962962962962E-2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>
        <v>3608</v>
      </c>
      <c r="F79" s="16">
        <f t="shared" si="6"/>
        <v>4.175925925925926E-2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>
        <v>3950</v>
      </c>
      <c r="F80" s="16">
        <f t="shared" si="6"/>
        <v>4.5717592592592594E-2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>
        <v>4268</v>
      </c>
      <c r="F81" s="16">
        <f t="shared" si="6"/>
        <v>4.9398148148148149E-2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>
        <v>4890</v>
      </c>
      <c r="F82" s="16">
        <f t="shared" si="6"/>
        <v>5.6597222222222222E-2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>
        <v>4990</v>
      </c>
      <c r="F83" s="16">
        <f t="shared" si="6"/>
        <v>5.7754629629629628E-2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>
        <v>5024</v>
      </c>
      <c r="F84" s="16">
        <f t="shared" si="6"/>
        <v>5.814814814814815E-2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>
        <v>5299</v>
      </c>
      <c r="F85" s="16">
        <f t="shared" si="6"/>
        <v>6.1331018518518521E-2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1" t="s">
        <v>13</v>
      </c>
      <c r="B86" s="1">
        <v>2</v>
      </c>
      <c r="D86" s="1">
        <v>0</v>
      </c>
      <c r="F86" s="1">
        <v>38</v>
      </c>
      <c r="H86" s="1">
        <v>0</v>
      </c>
      <c r="J86" s="1">
        <v>1</v>
      </c>
      <c r="L86" s="1">
        <v>0</v>
      </c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1" t="s">
        <v>14</v>
      </c>
      <c r="B88" s="1">
        <v>181122</v>
      </c>
      <c r="C88" s="14" t="s">
        <v>12</v>
      </c>
      <c r="E88" s="8"/>
      <c r="F88" s="2"/>
      <c r="G88" s="2"/>
      <c r="H88" s="2"/>
      <c r="K88" s="2"/>
      <c r="L88" s="2"/>
    </row>
    <row r="89" spans="1:26" ht="13" x14ac:dyDescent="0.15">
      <c r="A89" s="17" t="s">
        <v>26</v>
      </c>
      <c r="B89" s="18"/>
      <c r="C89" s="17" t="s">
        <v>27</v>
      </c>
      <c r="D89" s="18"/>
      <c r="E89" s="17" t="s">
        <v>25</v>
      </c>
      <c r="F89" s="18"/>
      <c r="G89" s="17" t="s">
        <v>28</v>
      </c>
      <c r="H89" s="18"/>
      <c r="I89" s="17" t="s">
        <v>7</v>
      </c>
      <c r="J89" s="18"/>
      <c r="K89" s="17" t="s">
        <v>6</v>
      </c>
      <c r="L89" s="18"/>
    </row>
    <row r="90" spans="1:26" ht="13" x14ac:dyDescent="0.15">
      <c r="A90" s="2" t="s">
        <v>8</v>
      </c>
      <c r="B90" s="2" t="s">
        <v>9</v>
      </c>
      <c r="C90" s="2" t="s">
        <v>9</v>
      </c>
      <c r="D90" s="2" t="s">
        <v>8</v>
      </c>
      <c r="E90" s="3" t="s">
        <v>9</v>
      </c>
      <c r="F90" s="3" t="s">
        <v>8</v>
      </c>
      <c r="G90" s="3" t="s">
        <v>9</v>
      </c>
      <c r="H90" s="3" t="s">
        <v>8</v>
      </c>
      <c r="I90" s="3" t="s">
        <v>9</v>
      </c>
      <c r="J90" s="3" t="s">
        <v>8</v>
      </c>
      <c r="K90" s="3" t="s">
        <v>9</v>
      </c>
      <c r="L90" s="3" t="s">
        <v>8</v>
      </c>
    </row>
    <row r="91" spans="1:26" ht="13" x14ac:dyDescent="0.15">
      <c r="A91" s="4">
        <v>2430</v>
      </c>
      <c r="B91" s="15">
        <f>TIME(0,0,A91)</f>
        <v>2.8125000000000001E-2</v>
      </c>
      <c r="D91" s="5"/>
      <c r="F91" s="5"/>
      <c r="G91" s="8"/>
      <c r="H91" s="5"/>
      <c r="J91" s="5"/>
      <c r="L91" s="5"/>
    </row>
    <row r="93" spans="1:26" ht="13" x14ac:dyDescent="0.15">
      <c r="A93" s="1" t="s">
        <v>13</v>
      </c>
      <c r="B93" s="1">
        <v>1</v>
      </c>
      <c r="D93" s="1">
        <v>0</v>
      </c>
      <c r="F93" s="1">
        <v>0</v>
      </c>
      <c r="H93" s="1">
        <v>0</v>
      </c>
      <c r="J93" s="1">
        <v>0</v>
      </c>
      <c r="L93" s="1">
        <v>0</v>
      </c>
    </row>
  </sheetData>
  <mergeCells count="21">
    <mergeCell ref="A2:B2"/>
    <mergeCell ref="A3:B3"/>
    <mergeCell ref="C3:D3"/>
    <mergeCell ref="E3:F3"/>
    <mergeCell ref="G3:H3"/>
    <mergeCell ref="I3:J3"/>
    <mergeCell ref="K3:L3"/>
    <mergeCell ref="A46:B46"/>
    <mergeCell ref="A89:B89"/>
    <mergeCell ref="C89:D89"/>
    <mergeCell ref="E89:F89"/>
    <mergeCell ref="G89:H89"/>
    <mergeCell ref="I89:J89"/>
    <mergeCell ref="K89:L89"/>
    <mergeCell ref="C46:D46"/>
    <mergeCell ref="E46:F46"/>
    <mergeCell ref="G46:H46"/>
    <mergeCell ref="I46:J46"/>
    <mergeCell ref="K46:L46"/>
    <mergeCell ref="G60:H60"/>
    <mergeCell ref="K60:L60"/>
  </mergeCells>
  <phoneticPr fontId="5"/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46"/>
  <sheetViews>
    <sheetView topLeftCell="A30" workbookViewId="0">
      <selection activeCell="I9" sqref="I9"/>
    </sheetView>
  </sheetViews>
  <sheetFormatPr baseColWidth="10" defaultColWidth="12.6640625" defaultRowHeight="15.75" customHeight="1" x14ac:dyDescent="0.15"/>
  <cols>
    <col min="1" max="1" width="17" style="4" customWidth="1"/>
    <col min="2" max="16384" width="12.6640625" style="4"/>
  </cols>
  <sheetData>
    <row r="1" spans="1:26" ht="13" x14ac:dyDescent="0.15">
      <c r="A1" s="1" t="s">
        <v>15</v>
      </c>
      <c r="B1" s="1">
        <v>181128</v>
      </c>
      <c r="C1" s="14" t="s">
        <v>1</v>
      </c>
    </row>
    <row r="2" spans="1:26" ht="13" x14ac:dyDescent="0.15">
      <c r="A2" s="20" t="s">
        <v>2</v>
      </c>
      <c r="B2" s="18"/>
      <c r="C2" s="20" t="s">
        <v>3</v>
      </c>
      <c r="D2" s="18"/>
      <c r="E2" s="20" t="s">
        <v>4</v>
      </c>
      <c r="F2" s="18"/>
      <c r="G2" s="20" t="s">
        <v>5</v>
      </c>
      <c r="H2" s="18"/>
      <c r="I2" s="20" t="s">
        <v>6</v>
      </c>
      <c r="J2" s="18"/>
      <c r="K2" s="20" t="s">
        <v>7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2" t="s">
        <v>9</v>
      </c>
      <c r="D3" s="2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v>1367</v>
      </c>
      <c r="B4" s="15">
        <f t="shared" ref="B4:B8" si="0">TIME(0,0,A4)</f>
        <v>1.5821759259259258E-2</v>
      </c>
      <c r="C4" s="4">
        <v>507</v>
      </c>
      <c r="D4" s="15">
        <f t="shared" ref="D4:D9" si="1">TIME(0,0,C4)</f>
        <v>5.8680555555555552E-3</v>
      </c>
      <c r="E4" s="4">
        <v>1827</v>
      </c>
      <c r="F4" s="15">
        <f t="shared" ref="F4:F8" si="2">TIME(0,0,E4)</f>
        <v>2.1145833333333332E-2</v>
      </c>
      <c r="H4" s="5"/>
      <c r="J4" s="5"/>
      <c r="L4" s="5"/>
    </row>
    <row r="5" spans="1:26" ht="15.75" customHeight="1" x14ac:dyDescent="0.15">
      <c r="A5" s="4">
        <v>1538</v>
      </c>
      <c r="B5" s="15">
        <f t="shared" si="0"/>
        <v>1.7800925925925925E-2</v>
      </c>
      <c r="C5" s="4">
        <v>1059</v>
      </c>
      <c r="D5" s="15">
        <f t="shared" si="1"/>
        <v>1.2256944444444445E-2</v>
      </c>
      <c r="E5" s="4">
        <v>2556</v>
      </c>
      <c r="F5" s="15">
        <f t="shared" si="2"/>
        <v>2.9583333333333333E-2</v>
      </c>
    </row>
    <row r="6" spans="1:26" ht="15.75" customHeight="1" x14ac:dyDescent="0.15">
      <c r="A6" s="4">
        <v>1540</v>
      </c>
      <c r="B6" s="15">
        <f t="shared" si="0"/>
        <v>1.7824074074074076E-2</v>
      </c>
      <c r="C6" s="4">
        <v>1409</v>
      </c>
      <c r="D6" s="15">
        <f t="shared" si="1"/>
        <v>1.6307870370370372E-2</v>
      </c>
      <c r="E6" s="4">
        <v>2655</v>
      </c>
      <c r="F6" s="15">
        <f t="shared" si="2"/>
        <v>3.0729166666666665E-2</v>
      </c>
    </row>
    <row r="7" spans="1:26" ht="15.75" customHeight="1" x14ac:dyDescent="0.15">
      <c r="A7" s="4">
        <v>2113</v>
      </c>
      <c r="B7" s="15">
        <f t="shared" si="0"/>
        <v>2.4456018518518519E-2</v>
      </c>
      <c r="C7" s="4">
        <v>1525</v>
      </c>
      <c r="D7" s="15">
        <f t="shared" si="1"/>
        <v>1.7650462962962962E-2</v>
      </c>
      <c r="E7" s="4">
        <v>3655</v>
      </c>
      <c r="F7" s="15">
        <f t="shared" si="2"/>
        <v>4.2303240740740738E-2</v>
      </c>
    </row>
    <row r="8" spans="1:26" ht="15.75" customHeight="1" x14ac:dyDescent="0.15">
      <c r="A8" s="4">
        <v>2619</v>
      </c>
      <c r="B8" s="15">
        <f t="shared" si="0"/>
        <v>3.0312499999999999E-2</v>
      </c>
      <c r="C8" s="4">
        <v>1535</v>
      </c>
      <c r="D8" s="15">
        <f t="shared" si="1"/>
        <v>1.7766203703703704E-2</v>
      </c>
      <c r="E8" s="4">
        <v>4256</v>
      </c>
      <c r="F8" s="15">
        <f t="shared" si="2"/>
        <v>4.925925925925926E-2</v>
      </c>
    </row>
    <row r="9" spans="1:26" ht="15.75" customHeight="1" x14ac:dyDescent="0.15">
      <c r="C9" s="4">
        <v>1535</v>
      </c>
      <c r="D9" s="15">
        <f t="shared" si="1"/>
        <v>1.7766203703703704E-2</v>
      </c>
    </row>
    <row r="10" spans="1:26" ht="13" x14ac:dyDescent="0.15">
      <c r="A10" s="1" t="s">
        <v>13</v>
      </c>
      <c r="B10" s="1">
        <v>5</v>
      </c>
      <c r="D10" s="1">
        <v>6</v>
      </c>
      <c r="F10" s="1">
        <v>5</v>
      </c>
      <c r="H10" s="1">
        <v>0</v>
      </c>
      <c r="J10" s="1">
        <v>0</v>
      </c>
      <c r="L10" s="1">
        <v>0</v>
      </c>
    </row>
    <row r="11" spans="1:26" ht="15.75" customHeight="1" x14ac:dyDescent="0.15">
      <c r="B11" s="5"/>
    </row>
    <row r="12" spans="1:26" ht="13" x14ac:dyDescent="0.15">
      <c r="A12" s="1" t="s">
        <v>15</v>
      </c>
      <c r="B12" s="1">
        <v>181128</v>
      </c>
      <c r="C12" s="14" t="s">
        <v>11</v>
      </c>
    </row>
    <row r="13" spans="1:26" ht="13" x14ac:dyDescent="0.15">
      <c r="A13" s="20" t="s">
        <v>2</v>
      </c>
      <c r="B13" s="18"/>
      <c r="C13" s="20" t="s">
        <v>3</v>
      </c>
      <c r="D13" s="18"/>
      <c r="E13" s="20" t="s">
        <v>4</v>
      </c>
      <c r="F13" s="18"/>
      <c r="G13" s="20" t="s">
        <v>5</v>
      </c>
      <c r="H13" s="18"/>
      <c r="I13" s="20" t="s">
        <v>6</v>
      </c>
      <c r="J13" s="18"/>
      <c r="K13" s="20" t="s">
        <v>7</v>
      </c>
      <c r="L13" s="1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8</v>
      </c>
      <c r="B14" s="2" t="s">
        <v>9</v>
      </c>
      <c r="C14" s="2" t="s">
        <v>9</v>
      </c>
      <c r="D14" s="2" t="s">
        <v>8</v>
      </c>
      <c r="E14" s="3" t="s">
        <v>9</v>
      </c>
      <c r="F14" s="3" t="s">
        <v>8</v>
      </c>
      <c r="G14" s="3" t="s">
        <v>9</v>
      </c>
      <c r="H14" s="3" t="s">
        <v>8</v>
      </c>
      <c r="I14" s="3" t="s">
        <v>9</v>
      </c>
      <c r="J14" s="3" t="s">
        <v>8</v>
      </c>
      <c r="K14" s="3" t="s">
        <v>9</v>
      </c>
      <c r="L14" s="3" t="s">
        <v>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4">
        <v>2599</v>
      </c>
      <c r="B15" s="15">
        <f t="shared" ref="B15:B21" si="3">TIME(0,0,A15)</f>
        <v>3.0081018518518517E-2</v>
      </c>
      <c r="D15" s="5"/>
      <c r="E15" s="4">
        <v>2665</v>
      </c>
      <c r="F15" s="15">
        <f t="shared" ref="F15:F32" si="4">TIME(0,0,E15)</f>
        <v>3.0844907407407408E-2</v>
      </c>
      <c r="H15" s="5"/>
      <c r="J15" s="5"/>
      <c r="L15" s="5"/>
    </row>
    <row r="16" spans="1:26" ht="15.75" customHeight="1" x14ac:dyDescent="0.15">
      <c r="A16" s="4">
        <v>2638</v>
      </c>
      <c r="B16" s="15">
        <f t="shared" si="3"/>
        <v>3.0532407407407407E-2</v>
      </c>
      <c r="E16" s="4">
        <v>2674</v>
      </c>
      <c r="F16" s="15">
        <f t="shared" si="4"/>
        <v>3.0949074074074073E-2</v>
      </c>
    </row>
    <row r="17" spans="1:26" ht="15.75" customHeight="1" x14ac:dyDescent="0.15">
      <c r="A17" s="4">
        <v>2650</v>
      </c>
      <c r="B17" s="15">
        <f t="shared" si="3"/>
        <v>3.0671296296296297E-2</v>
      </c>
      <c r="E17" s="4">
        <v>2680</v>
      </c>
      <c r="F17" s="15">
        <f t="shared" si="4"/>
        <v>3.1018518518518518E-2</v>
      </c>
    </row>
    <row r="18" spans="1:26" ht="15.75" customHeight="1" x14ac:dyDescent="0.15">
      <c r="A18" s="4">
        <v>2650</v>
      </c>
      <c r="B18" s="15">
        <f t="shared" si="3"/>
        <v>3.0671296296296297E-2</v>
      </c>
      <c r="E18" s="4">
        <v>3655</v>
      </c>
      <c r="F18" s="15">
        <f t="shared" si="4"/>
        <v>4.2303240740740738E-2</v>
      </c>
    </row>
    <row r="19" spans="1:26" ht="15.75" customHeight="1" x14ac:dyDescent="0.15">
      <c r="A19" s="4">
        <v>3820</v>
      </c>
      <c r="B19" s="15">
        <f t="shared" si="3"/>
        <v>4.4212962962962961E-2</v>
      </c>
      <c r="E19" s="4">
        <v>3657</v>
      </c>
      <c r="F19" s="15">
        <f t="shared" si="4"/>
        <v>4.2326388888888886E-2</v>
      </c>
    </row>
    <row r="20" spans="1:26" ht="15.75" customHeight="1" x14ac:dyDescent="0.15">
      <c r="A20" s="4">
        <v>4582</v>
      </c>
      <c r="B20" s="15">
        <f t="shared" si="3"/>
        <v>5.303240740740741E-2</v>
      </c>
      <c r="E20" s="4">
        <v>4470</v>
      </c>
      <c r="F20" s="15">
        <f t="shared" si="4"/>
        <v>5.1736111111111108E-2</v>
      </c>
    </row>
    <row r="21" spans="1:26" ht="15.75" customHeight="1" x14ac:dyDescent="0.15">
      <c r="A21" s="4">
        <v>5246</v>
      </c>
      <c r="B21" s="15">
        <f t="shared" si="3"/>
        <v>6.0717592592592594E-2</v>
      </c>
      <c r="E21" s="4">
        <v>4515</v>
      </c>
      <c r="F21" s="15">
        <f t="shared" si="4"/>
        <v>5.2256944444444446E-2</v>
      </c>
    </row>
    <row r="22" spans="1:26" ht="15.75" customHeight="1" x14ac:dyDescent="0.15">
      <c r="E22" s="4">
        <v>5093</v>
      </c>
      <c r="F22" s="15">
        <f t="shared" si="4"/>
        <v>5.8946759259259261E-2</v>
      </c>
    </row>
    <row r="23" spans="1:26" ht="15.75" customHeight="1" x14ac:dyDescent="0.15">
      <c r="E23" s="4">
        <v>5093</v>
      </c>
      <c r="F23" s="15">
        <f t="shared" si="4"/>
        <v>5.8946759259259261E-2</v>
      </c>
    </row>
    <row r="24" spans="1:26" ht="15.75" customHeight="1" x14ac:dyDescent="0.15">
      <c r="E24" s="4">
        <v>5098</v>
      </c>
      <c r="F24" s="15">
        <f t="shared" si="4"/>
        <v>5.9004629629629629E-2</v>
      </c>
    </row>
    <row r="25" spans="1:26" ht="15.75" customHeight="1" x14ac:dyDescent="0.15">
      <c r="A25" s="8"/>
      <c r="B25" s="8"/>
      <c r="C25" s="8"/>
      <c r="D25" s="8"/>
      <c r="E25" s="8">
        <v>5207</v>
      </c>
      <c r="F25" s="16">
        <f t="shared" si="4"/>
        <v>6.0266203703703704E-2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8"/>
      <c r="B26" s="8"/>
      <c r="C26" s="8"/>
      <c r="D26" s="8"/>
      <c r="E26" s="8">
        <v>5234</v>
      </c>
      <c r="F26" s="16">
        <f t="shared" si="4"/>
        <v>6.0578703703703704E-2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8"/>
      <c r="B27" s="8"/>
      <c r="C27" s="8"/>
      <c r="D27" s="8"/>
      <c r="E27" s="8">
        <v>5240</v>
      </c>
      <c r="F27" s="16">
        <f t="shared" si="4"/>
        <v>6.0648148148148145E-2</v>
      </c>
      <c r="G27" s="19"/>
      <c r="H27" s="18"/>
      <c r="I27" s="8"/>
      <c r="J27" s="8"/>
      <c r="K27" s="19"/>
      <c r="L27" s="1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8"/>
      <c r="B28" s="8"/>
      <c r="C28" s="8"/>
      <c r="D28" s="8"/>
      <c r="E28" s="8">
        <v>5247</v>
      </c>
      <c r="F28" s="16">
        <f t="shared" si="4"/>
        <v>6.0729166666666667E-2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15">
      <c r="A29" s="8"/>
      <c r="B29" s="8"/>
      <c r="C29" s="8"/>
      <c r="D29" s="8"/>
      <c r="E29" s="8">
        <v>5313</v>
      </c>
      <c r="F29" s="16">
        <f t="shared" si="4"/>
        <v>6.1493055555555558E-2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15">
      <c r="A30" s="8"/>
      <c r="B30" s="8"/>
      <c r="C30" s="8"/>
      <c r="D30" s="8"/>
      <c r="E30" s="8">
        <v>5320</v>
      </c>
      <c r="F30" s="16">
        <f t="shared" si="4"/>
        <v>6.1574074074074073E-2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8"/>
      <c r="B31" s="8"/>
      <c r="C31" s="8"/>
      <c r="D31" s="8"/>
      <c r="E31" s="8">
        <v>5326</v>
      </c>
      <c r="F31" s="16">
        <f t="shared" si="4"/>
        <v>6.1643518518518521E-2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8"/>
      <c r="B32" s="8"/>
      <c r="C32" s="8"/>
      <c r="D32" s="8"/>
      <c r="E32" s="8">
        <v>5333</v>
      </c>
      <c r="F32" s="16">
        <f t="shared" si="4"/>
        <v>6.1724537037037036E-2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" x14ac:dyDescent="0.15">
      <c r="A33" s="1" t="s">
        <v>13</v>
      </c>
      <c r="B33" s="1">
        <v>7</v>
      </c>
      <c r="D33" s="1">
        <v>0</v>
      </c>
      <c r="F33" s="1">
        <v>18</v>
      </c>
      <c r="H33" s="1">
        <v>0</v>
      </c>
      <c r="J33" s="1">
        <v>0</v>
      </c>
      <c r="L33" s="1">
        <v>0</v>
      </c>
    </row>
    <row r="34" spans="1:26" ht="15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" x14ac:dyDescent="0.15">
      <c r="A35" s="1" t="s">
        <v>15</v>
      </c>
      <c r="B35" s="1">
        <v>181128</v>
      </c>
      <c r="C35" s="14" t="s">
        <v>16</v>
      </c>
      <c r="E35" s="8"/>
      <c r="F35" s="2"/>
      <c r="G35" s="2"/>
      <c r="H35" s="2"/>
      <c r="K35" s="2"/>
      <c r="L35" s="2"/>
    </row>
    <row r="36" spans="1:26" ht="15.75" customHeight="1" x14ac:dyDescent="0.15">
      <c r="A36" s="20" t="s">
        <v>2</v>
      </c>
      <c r="B36" s="18"/>
      <c r="C36" s="20"/>
      <c r="D36" s="18"/>
      <c r="E36" s="20" t="s">
        <v>4</v>
      </c>
      <c r="F36" s="18"/>
      <c r="G36" s="20"/>
      <c r="H36" s="18"/>
      <c r="I36" s="20" t="s">
        <v>6</v>
      </c>
      <c r="J36" s="18"/>
      <c r="K36" s="20"/>
      <c r="L36" s="1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x14ac:dyDescent="0.15">
      <c r="A37" s="2" t="s">
        <v>8</v>
      </c>
      <c r="B37" s="2" t="s">
        <v>9</v>
      </c>
      <c r="C37" s="2"/>
      <c r="D37" s="2"/>
      <c r="E37" s="3" t="s">
        <v>9</v>
      </c>
      <c r="F37" s="3" t="s">
        <v>8</v>
      </c>
      <c r="G37" s="3"/>
      <c r="H37" s="3"/>
      <c r="I37" s="3" t="s">
        <v>9</v>
      </c>
      <c r="J37" s="3" t="s">
        <v>8</v>
      </c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x14ac:dyDescent="0.15">
      <c r="A38" s="4">
        <v>497</v>
      </c>
      <c r="B38" s="15">
        <f t="shared" ref="B38:B39" si="5">TIME(0,0,A38)</f>
        <v>5.7523148148148151E-3</v>
      </c>
      <c r="C38" s="2"/>
      <c r="D38" s="2"/>
      <c r="F38" s="5"/>
      <c r="G38" s="2"/>
      <c r="H38" s="2"/>
      <c r="J38" s="5"/>
      <c r="K38" s="2"/>
      <c r="L38" s="2"/>
    </row>
    <row r="39" spans="1:26" ht="13" x14ac:dyDescent="0.15">
      <c r="A39" s="4">
        <v>2180</v>
      </c>
      <c r="B39" s="15">
        <f t="shared" si="5"/>
        <v>2.5231481481481483E-2</v>
      </c>
    </row>
    <row r="40" spans="1:26" ht="13" x14ac:dyDescent="0.15">
      <c r="A40" s="1" t="s">
        <v>13</v>
      </c>
      <c r="B40" s="1">
        <v>2</v>
      </c>
      <c r="D40" s="1"/>
      <c r="F40" s="1">
        <v>0</v>
      </c>
      <c r="H40" s="1"/>
      <c r="J40" s="1">
        <v>0</v>
      </c>
      <c r="L40" s="1"/>
    </row>
    <row r="42" spans="1:26" ht="13" x14ac:dyDescent="0.15">
      <c r="A42" s="1" t="s">
        <v>15</v>
      </c>
      <c r="B42" s="1">
        <v>181128</v>
      </c>
      <c r="C42" s="14" t="s">
        <v>12</v>
      </c>
      <c r="E42" s="8"/>
      <c r="F42" s="2"/>
      <c r="G42" s="2"/>
      <c r="H42" s="2"/>
      <c r="K42" s="2"/>
      <c r="L42" s="2"/>
    </row>
    <row r="43" spans="1:26" ht="13" x14ac:dyDescent="0.15">
      <c r="A43" s="20" t="s">
        <v>2</v>
      </c>
      <c r="B43" s="18"/>
      <c r="C43" s="20" t="s">
        <v>3</v>
      </c>
      <c r="D43" s="18"/>
      <c r="E43" s="20" t="s">
        <v>4</v>
      </c>
      <c r="F43" s="18"/>
      <c r="G43" s="20" t="s">
        <v>5</v>
      </c>
      <c r="H43" s="18"/>
      <c r="I43" s="20" t="s">
        <v>6</v>
      </c>
      <c r="J43" s="18"/>
      <c r="K43" s="20" t="s">
        <v>7</v>
      </c>
      <c r="L43" s="1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x14ac:dyDescent="0.15">
      <c r="A44" s="2" t="s">
        <v>8</v>
      </c>
      <c r="B44" s="2" t="s">
        <v>9</v>
      </c>
      <c r="C44" s="3" t="s">
        <v>9</v>
      </c>
      <c r="D44" s="3" t="s">
        <v>8</v>
      </c>
      <c r="E44" s="3" t="s">
        <v>9</v>
      </c>
      <c r="F44" s="3" t="s">
        <v>8</v>
      </c>
      <c r="G44" s="3" t="s">
        <v>9</v>
      </c>
      <c r="H44" s="3" t="s">
        <v>8</v>
      </c>
      <c r="I44" s="3" t="s">
        <v>9</v>
      </c>
      <c r="J44" s="3" t="s">
        <v>8</v>
      </c>
      <c r="K44" s="3" t="s">
        <v>9</v>
      </c>
      <c r="L44" s="3" t="s">
        <v>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x14ac:dyDescent="0.15">
      <c r="A45" s="4">
        <v>2580</v>
      </c>
      <c r="B45" s="15">
        <f>TIME(0,0,A45)</f>
        <v>2.9861111111111113E-2</v>
      </c>
      <c r="D45" s="5"/>
      <c r="E45" s="4">
        <v>2525</v>
      </c>
      <c r="F45" s="15">
        <f>TIME(0,0,E45)</f>
        <v>2.9224537037037038E-2</v>
      </c>
      <c r="G45" s="8"/>
      <c r="H45" s="5"/>
      <c r="J45" s="5"/>
      <c r="L45" s="5"/>
    </row>
    <row r="46" spans="1:26" ht="13" x14ac:dyDescent="0.15">
      <c r="A46" s="1" t="s">
        <v>13</v>
      </c>
      <c r="B46" s="1">
        <v>1</v>
      </c>
      <c r="D46" s="1">
        <v>0</v>
      </c>
      <c r="F46" s="1">
        <v>1</v>
      </c>
      <c r="H46" s="1">
        <v>0</v>
      </c>
      <c r="J46" s="1">
        <v>0</v>
      </c>
      <c r="L46" s="1">
        <v>0</v>
      </c>
    </row>
  </sheetData>
  <mergeCells count="26">
    <mergeCell ref="K2:L2"/>
    <mergeCell ref="A13:B13"/>
    <mergeCell ref="K13:L13"/>
    <mergeCell ref="A2:B2"/>
    <mergeCell ref="C2:D2"/>
    <mergeCell ref="E2:F2"/>
    <mergeCell ref="G2:H2"/>
    <mergeCell ref="I2:J2"/>
    <mergeCell ref="A36:B36"/>
    <mergeCell ref="A43:B43"/>
    <mergeCell ref="C43:D43"/>
    <mergeCell ref="E43:F43"/>
    <mergeCell ref="G43:H43"/>
    <mergeCell ref="I43:J43"/>
    <mergeCell ref="K43:L43"/>
    <mergeCell ref="C13:D13"/>
    <mergeCell ref="E13:F13"/>
    <mergeCell ref="C36:D36"/>
    <mergeCell ref="E36:F36"/>
    <mergeCell ref="G36:H36"/>
    <mergeCell ref="I36:J36"/>
    <mergeCell ref="K36:L36"/>
    <mergeCell ref="G13:H13"/>
    <mergeCell ref="I13:J13"/>
    <mergeCell ref="G27:H27"/>
    <mergeCell ref="K27:L27"/>
  </mergeCells>
  <phoneticPr fontId="5"/>
  <printOptions horizontalCentered="1" gridLines="1"/>
  <pageMargins left="0.7" right="0.7" top="0.75" bottom="0.75" header="0" footer="0"/>
  <pageSetup paperSize="9" fitToWidth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36"/>
  <sheetViews>
    <sheetView topLeftCell="A23" workbookViewId="0">
      <selection activeCell="I38" sqref="I38"/>
    </sheetView>
  </sheetViews>
  <sheetFormatPr baseColWidth="10" defaultColWidth="12.6640625" defaultRowHeight="15.75" customHeight="1" x14ac:dyDescent="0.15"/>
  <cols>
    <col min="1" max="1" width="12.6640625" style="4" customWidth="1"/>
    <col min="2" max="16384" width="12.6640625" style="4"/>
  </cols>
  <sheetData>
    <row r="1" spans="1:26" ht="13" x14ac:dyDescent="0.15">
      <c r="A1" s="1" t="s">
        <v>17</v>
      </c>
      <c r="B1" s="1">
        <v>181129</v>
      </c>
      <c r="C1" s="14" t="s">
        <v>1</v>
      </c>
    </row>
    <row r="2" spans="1:26" ht="15.75" customHeight="1" x14ac:dyDescent="0.15">
      <c r="A2" s="17" t="s">
        <v>3</v>
      </c>
      <c r="B2" s="18"/>
      <c r="C2" s="17" t="s">
        <v>2</v>
      </c>
      <c r="D2" s="18"/>
      <c r="E2" s="17" t="s">
        <v>6</v>
      </c>
      <c r="F2" s="18"/>
      <c r="G2" s="17" t="s">
        <v>7</v>
      </c>
      <c r="H2" s="18"/>
      <c r="I2" s="17" t="s">
        <v>4</v>
      </c>
      <c r="J2" s="18"/>
      <c r="K2" s="17" t="s">
        <v>5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v>132</v>
      </c>
      <c r="B4" s="15">
        <f t="shared" ref="B4:B10" si="0">TIME(0,0,A4)</f>
        <v>1.5277777777777779E-3</v>
      </c>
      <c r="C4" s="4">
        <v>950</v>
      </c>
      <c r="D4" s="15">
        <f>TIME(0,0,C4)</f>
        <v>1.0995370370370371E-2</v>
      </c>
      <c r="E4" s="4">
        <v>2015</v>
      </c>
      <c r="F4" s="15">
        <f>TIME(0,0,E4)</f>
        <v>2.3321759259259261E-2</v>
      </c>
      <c r="H4" s="15"/>
      <c r="I4" s="4">
        <v>2054</v>
      </c>
      <c r="J4" s="15">
        <f>TIME(0,0,I4)</f>
        <v>2.3773148148148147E-2</v>
      </c>
      <c r="L4" s="5"/>
    </row>
    <row r="5" spans="1:26" ht="15.75" customHeight="1" x14ac:dyDescent="0.15">
      <c r="A5" s="4">
        <v>149</v>
      </c>
      <c r="B5" s="15">
        <f t="shared" si="0"/>
        <v>1.724537037037037E-3</v>
      </c>
    </row>
    <row r="6" spans="1:26" ht="15.75" customHeight="1" x14ac:dyDescent="0.15">
      <c r="A6" s="4">
        <v>2026</v>
      </c>
      <c r="B6" s="15">
        <f t="shared" si="0"/>
        <v>2.3449074074074074E-2</v>
      </c>
    </row>
    <row r="7" spans="1:26" ht="15.75" customHeight="1" x14ac:dyDescent="0.15">
      <c r="A7" s="4">
        <v>2026</v>
      </c>
      <c r="B7" s="15">
        <f t="shared" si="0"/>
        <v>2.3449074074074074E-2</v>
      </c>
    </row>
    <row r="8" spans="1:26" ht="15.75" customHeight="1" x14ac:dyDescent="0.15">
      <c r="A8" s="4">
        <v>2031</v>
      </c>
      <c r="B8" s="15">
        <f t="shared" si="0"/>
        <v>2.3506944444444445E-2</v>
      </c>
    </row>
    <row r="9" spans="1:26" ht="15.75" customHeight="1" x14ac:dyDescent="0.15">
      <c r="A9" s="4">
        <v>2032</v>
      </c>
      <c r="B9" s="15">
        <f t="shared" si="0"/>
        <v>2.3518518518518518E-2</v>
      </c>
    </row>
    <row r="10" spans="1:26" ht="15.75" customHeight="1" x14ac:dyDescent="0.15">
      <c r="A10" s="4">
        <v>2032</v>
      </c>
      <c r="B10" s="15">
        <f t="shared" si="0"/>
        <v>2.3518518518518518E-2</v>
      </c>
    </row>
    <row r="11" spans="1:26" ht="13" x14ac:dyDescent="0.15">
      <c r="A11" s="1" t="s">
        <v>13</v>
      </c>
      <c r="B11" s="1">
        <v>7</v>
      </c>
      <c r="D11" s="1">
        <v>1</v>
      </c>
      <c r="F11" s="1">
        <v>1</v>
      </c>
      <c r="H11" s="1">
        <v>0</v>
      </c>
      <c r="J11" s="1">
        <v>1</v>
      </c>
      <c r="L11" s="1">
        <v>0</v>
      </c>
    </row>
    <row r="13" spans="1:26" ht="13" x14ac:dyDescent="0.15">
      <c r="A13" s="1" t="s">
        <v>17</v>
      </c>
      <c r="B13" s="1">
        <v>181129</v>
      </c>
      <c r="C13" s="14" t="s">
        <v>11</v>
      </c>
    </row>
    <row r="14" spans="1:26" ht="15.75" customHeight="1" x14ac:dyDescent="0.15">
      <c r="A14" s="17" t="s">
        <v>3</v>
      </c>
      <c r="B14" s="18"/>
      <c r="C14" s="17" t="s">
        <v>2</v>
      </c>
      <c r="D14" s="18"/>
      <c r="E14" s="17" t="s">
        <v>6</v>
      </c>
      <c r="F14" s="18"/>
      <c r="G14" s="17" t="s">
        <v>7</v>
      </c>
      <c r="H14" s="18"/>
      <c r="I14" s="17" t="s">
        <v>4</v>
      </c>
      <c r="J14" s="18"/>
      <c r="K14" s="17" t="s">
        <v>5</v>
      </c>
      <c r="L14" s="1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8</v>
      </c>
      <c r="B15" s="2" t="s">
        <v>9</v>
      </c>
      <c r="C15" s="3" t="s">
        <v>9</v>
      </c>
      <c r="D15" s="3" t="s">
        <v>8</v>
      </c>
      <c r="E15" s="3" t="s">
        <v>9</v>
      </c>
      <c r="F15" s="3" t="s">
        <v>8</v>
      </c>
      <c r="G15" s="3" t="s">
        <v>9</v>
      </c>
      <c r="H15" s="3" t="s">
        <v>8</v>
      </c>
      <c r="I15" s="3" t="s">
        <v>9</v>
      </c>
      <c r="J15" s="3" t="s">
        <v>8</v>
      </c>
      <c r="K15" s="3" t="s">
        <v>9</v>
      </c>
      <c r="L15" s="3" t="s">
        <v>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B16" s="5"/>
      <c r="C16" s="4">
        <v>958</v>
      </c>
      <c r="D16" s="15">
        <f t="shared" ref="D16:D19" si="1">TIME(0,0,C16)</f>
        <v>1.1087962962962963E-2</v>
      </c>
      <c r="E16" s="13">
        <f>3*60+57+1759</f>
        <v>1996</v>
      </c>
      <c r="F16" s="15">
        <f>TIME(0,0,E16)</f>
        <v>2.3101851851851853E-2</v>
      </c>
      <c r="H16" s="5"/>
      <c r="I16" s="4">
        <v>1386</v>
      </c>
      <c r="J16" s="15">
        <f t="shared" ref="J16:J26" si="2">TIME(0,0,I16)</f>
        <v>1.6041666666666666E-2</v>
      </c>
      <c r="L16" s="5"/>
    </row>
    <row r="17" spans="1:26" ht="15.75" customHeight="1" x14ac:dyDescent="0.15">
      <c r="C17" s="4">
        <v>960</v>
      </c>
      <c r="D17" s="15">
        <f t="shared" si="1"/>
        <v>1.1111111111111112E-2</v>
      </c>
      <c r="I17" s="4">
        <v>2058</v>
      </c>
      <c r="J17" s="15">
        <f t="shared" si="2"/>
        <v>2.3819444444444445E-2</v>
      </c>
    </row>
    <row r="18" spans="1:26" ht="15.75" customHeight="1" x14ac:dyDescent="0.15">
      <c r="C18" s="4">
        <v>4357</v>
      </c>
      <c r="D18" s="15">
        <f t="shared" si="1"/>
        <v>5.0428240740740739E-2</v>
      </c>
      <c r="I18" s="4">
        <f>1759+5*60+3</f>
        <v>2062</v>
      </c>
      <c r="J18" s="15">
        <f t="shared" si="2"/>
        <v>2.3865740740740739E-2</v>
      </c>
    </row>
    <row r="19" spans="1:26" ht="15.75" customHeight="1" x14ac:dyDescent="0.15">
      <c r="C19" s="4">
        <v>4363</v>
      </c>
      <c r="D19" s="15">
        <f t="shared" si="1"/>
        <v>5.0497685185185187E-2</v>
      </c>
      <c r="I19" s="4">
        <v>2418</v>
      </c>
      <c r="J19" s="15">
        <f t="shared" si="2"/>
        <v>2.7986111111111111E-2</v>
      </c>
    </row>
    <row r="20" spans="1:26" ht="15.75" customHeight="1" x14ac:dyDescent="0.15">
      <c r="I20" s="4">
        <v>2817</v>
      </c>
      <c r="J20" s="15">
        <f t="shared" si="2"/>
        <v>3.2604166666666663E-2</v>
      </c>
    </row>
    <row r="21" spans="1:26" ht="15.75" customHeight="1" x14ac:dyDescent="0.15">
      <c r="I21" s="4">
        <v>4102</v>
      </c>
      <c r="J21" s="15">
        <f t="shared" si="2"/>
        <v>4.7476851851851853E-2</v>
      </c>
    </row>
    <row r="22" spans="1:26" ht="15.75" customHeight="1" x14ac:dyDescent="0.15">
      <c r="I22" s="4">
        <v>4669</v>
      </c>
      <c r="J22" s="15">
        <f t="shared" si="2"/>
        <v>5.4039351851851852E-2</v>
      </c>
    </row>
    <row r="23" spans="1:26" ht="15.75" customHeight="1" x14ac:dyDescent="0.15">
      <c r="I23" s="4">
        <v>4685</v>
      </c>
      <c r="J23" s="15">
        <f t="shared" si="2"/>
        <v>5.4224537037037036E-2</v>
      </c>
    </row>
    <row r="24" spans="1:26" ht="15.75" customHeight="1" x14ac:dyDescent="0.15">
      <c r="I24" s="4">
        <v>4905</v>
      </c>
      <c r="J24" s="15">
        <f t="shared" si="2"/>
        <v>5.6770833333333333E-2</v>
      </c>
    </row>
    <row r="25" spans="1:26" ht="15.75" customHeight="1" x14ac:dyDescent="0.15">
      <c r="I25" s="4">
        <v>4911</v>
      </c>
      <c r="J25" s="15">
        <f t="shared" si="2"/>
        <v>5.6840277777777781E-2</v>
      </c>
    </row>
    <row r="26" spans="1:26" ht="15.75" customHeight="1" x14ac:dyDescent="0.15">
      <c r="A26" s="8"/>
      <c r="B26" s="8"/>
      <c r="C26" s="8"/>
      <c r="D26" s="8"/>
      <c r="E26" s="8"/>
      <c r="F26" s="8"/>
      <c r="G26" s="8"/>
      <c r="H26" s="8"/>
      <c r="I26" s="8">
        <v>4916</v>
      </c>
      <c r="J26" s="15">
        <f t="shared" si="2"/>
        <v>5.6898148148148149E-2</v>
      </c>
      <c r="K26" s="8"/>
      <c r="L26" s="8"/>
    </row>
    <row r="27" spans="1:26" ht="13" x14ac:dyDescent="0.15">
      <c r="A27" s="1" t="s">
        <v>13</v>
      </c>
      <c r="B27" s="1">
        <v>0</v>
      </c>
      <c r="D27" s="1">
        <v>4</v>
      </c>
      <c r="F27" s="1">
        <v>1</v>
      </c>
      <c r="H27" s="1">
        <v>0</v>
      </c>
      <c r="J27" s="1">
        <v>11</v>
      </c>
      <c r="L27" s="1">
        <v>0</v>
      </c>
    </row>
    <row r="29" spans="1:26" ht="13" x14ac:dyDescent="0.15">
      <c r="A29" s="1" t="s">
        <v>17</v>
      </c>
      <c r="B29" s="1">
        <v>181129</v>
      </c>
      <c r="C29" s="14" t="s">
        <v>18</v>
      </c>
    </row>
    <row r="30" spans="1:26" ht="15.75" customHeight="1" x14ac:dyDescent="0.15">
      <c r="A30" s="17" t="s">
        <v>3</v>
      </c>
      <c r="B30" s="18"/>
      <c r="C30" s="17" t="s">
        <v>2</v>
      </c>
      <c r="D30" s="18"/>
      <c r="E30" s="17" t="s">
        <v>6</v>
      </c>
      <c r="F30" s="18"/>
      <c r="G30" s="17" t="s">
        <v>7</v>
      </c>
      <c r="H30" s="18"/>
      <c r="I30" s="17" t="s">
        <v>4</v>
      </c>
      <c r="J30" s="18"/>
      <c r="K30" s="17" t="s">
        <v>5</v>
      </c>
      <c r="L30" s="1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 t="s">
        <v>8</v>
      </c>
      <c r="B31" s="2" t="s">
        <v>9</v>
      </c>
      <c r="C31" s="2"/>
      <c r="D31" s="2"/>
      <c r="E31" s="3" t="s">
        <v>9</v>
      </c>
      <c r="F31" s="3" t="s">
        <v>8</v>
      </c>
      <c r="G31" s="3"/>
      <c r="H31" s="3"/>
      <c r="I31" s="3" t="s">
        <v>9</v>
      </c>
      <c r="J31" s="3" t="s">
        <v>8</v>
      </c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B32" s="5"/>
      <c r="C32" s="4">
        <f>35*60+54</f>
        <v>2154</v>
      </c>
      <c r="D32" s="15">
        <f t="shared" ref="D32:D35" si="3">TIME(0,0,C32)</f>
        <v>2.4930555555555556E-2</v>
      </c>
      <c r="F32" s="5"/>
      <c r="G32" s="8"/>
      <c r="H32" s="5"/>
      <c r="I32" s="4">
        <f>37*60+26</f>
        <v>2246</v>
      </c>
      <c r="J32" s="15">
        <f t="shared" ref="J32:J35" si="4">TIME(0,0,I32)</f>
        <v>2.599537037037037E-2</v>
      </c>
      <c r="L32" s="5"/>
    </row>
    <row r="33" spans="1:12" ht="15.75" customHeight="1" x14ac:dyDescent="0.15">
      <c r="C33" s="4">
        <f>44*60+52</f>
        <v>2692</v>
      </c>
      <c r="D33" s="15">
        <f t="shared" si="3"/>
        <v>3.1157407407407408E-2</v>
      </c>
      <c r="I33" s="4">
        <f>38*60+4</f>
        <v>2284</v>
      </c>
      <c r="J33" s="15">
        <f t="shared" si="4"/>
        <v>2.6435185185185187E-2</v>
      </c>
    </row>
    <row r="34" spans="1:12" ht="15.75" customHeight="1" x14ac:dyDescent="0.15">
      <c r="C34" s="4">
        <v>2886</v>
      </c>
      <c r="D34" s="15">
        <f t="shared" si="3"/>
        <v>3.3402777777777781E-2</v>
      </c>
      <c r="I34" s="4">
        <f>13*60+6+1759</f>
        <v>2545</v>
      </c>
      <c r="J34" s="15">
        <f t="shared" si="4"/>
        <v>2.9456018518518517E-2</v>
      </c>
    </row>
    <row r="35" spans="1:12" ht="15.75" customHeight="1" x14ac:dyDescent="0.15">
      <c r="C35" s="4">
        <f>21*60+3+1759</f>
        <v>3022</v>
      </c>
      <c r="D35" s="15">
        <f t="shared" si="3"/>
        <v>3.4976851851851849E-2</v>
      </c>
      <c r="I35" s="4">
        <f>20*60+18+1759</f>
        <v>2977</v>
      </c>
      <c r="J35" s="15">
        <f t="shared" si="4"/>
        <v>3.4456018518518518E-2</v>
      </c>
    </row>
    <row r="36" spans="1:12" ht="13" x14ac:dyDescent="0.15">
      <c r="A36" s="1" t="s">
        <v>13</v>
      </c>
      <c r="B36" s="1">
        <v>0</v>
      </c>
      <c r="D36" s="1">
        <v>4</v>
      </c>
      <c r="F36" s="1">
        <v>0</v>
      </c>
      <c r="H36" s="1">
        <v>0</v>
      </c>
      <c r="J36" s="1">
        <v>4</v>
      </c>
      <c r="L36" s="1">
        <v>0</v>
      </c>
    </row>
  </sheetData>
  <mergeCells count="18">
    <mergeCell ref="G30:H30"/>
    <mergeCell ref="I30:J30"/>
    <mergeCell ref="K30:L30"/>
    <mergeCell ref="G14:H14"/>
    <mergeCell ref="I14:J14"/>
    <mergeCell ref="K2:L2"/>
    <mergeCell ref="A14:B14"/>
    <mergeCell ref="K14:L14"/>
    <mergeCell ref="A2:B2"/>
    <mergeCell ref="C2:D2"/>
    <mergeCell ref="E2:F2"/>
    <mergeCell ref="G2:H2"/>
    <mergeCell ref="I2:J2"/>
    <mergeCell ref="C14:D14"/>
    <mergeCell ref="E14:F14"/>
    <mergeCell ref="A30:B30"/>
    <mergeCell ref="C30:D30"/>
    <mergeCell ref="E30:F30"/>
  </mergeCells>
  <phoneticPr fontId="5"/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Z18"/>
  <sheetViews>
    <sheetView workbookViewId="0">
      <selection activeCell="H13" sqref="H13"/>
    </sheetView>
  </sheetViews>
  <sheetFormatPr baseColWidth="10" defaultColWidth="12.6640625" defaultRowHeight="15.75" customHeight="1" x14ac:dyDescent="0.15"/>
  <cols>
    <col min="1" max="1" width="14.5" style="4" customWidth="1"/>
    <col min="2" max="16384" width="12.6640625" style="4"/>
  </cols>
  <sheetData>
    <row r="1" spans="1:26" ht="13" x14ac:dyDescent="0.15">
      <c r="A1" s="1" t="s">
        <v>19</v>
      </c>
      <c r="B1" s="1">
        <v>181210</v>
      </c>
      <c r="C1" s="14" t="s">
        <v>11</v>
      </c>
    </row>
    <row r="2" spans="1:26" ht="15.75" customHeight="1" x14ac:dyDescent="0.15">
      <c r="A2" s="17" t="s">
        <v>2</v>
      </c>
      <c r="B2" s="18"/>
      <c r="C2" s="17" t="s">
        <v>3</v>
      </c>
      <c r="D2" s="18"/>
      <c r="E2" s="17" t="s">
        <v>4</v>
      </c>
      <c r="F2" s="18"/>
      <c r="G2" s="17" t="s">
        <v>5</v>
      </c>
      <c r="H2" s="18"/>
      <c r="I2" s="17" t="s">
        <v>6</v>
      </c>
      <c r="J2" s="18"/>
      <c r="K2" s="17" t="s">
        <v>7</v>
      </c>
      <c r="L2" s="18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B4" s="5"/>
      <c r="D4" s="5"/>
      <c r="F4" s="5"/>
      <c r="H4" s="5"/>
      <c r="I4" s="4">
        <v>2528</v>
      </c>
      <c r="J4" s="15">
        <f>TIME(0,0,I4)</f>
        <v>2.9259259259259259E-2</v>
      </c>
      <c r="L4" s="5"/>
    </row>
    <row r="6" spans="1:26" ht="13" x14ac:dyDescent="0.15">
      <c r="A6" s="1" t="s">
        <v>13</v>
      </c>
      <c r="B6" s="1">
        <v>0</v>
      </c>
      <c r="D6" s="1">
        <v>0</v>
      </c>
      <c r="F6" s="1">
        <v>0</v>
      </c>
      <c r="H6" s="1">
        <v>0</v>
      </c>
      <c r="J6" s="1">
        <v>1</v>
      </c>
      <c r="L6" s="1">
        <v>0</v>
      </c>
    </row>
    <row r="7" spans="1:26" ht="13" x14ac:dyDescent="0.15">
      <c r="A7" s="1"/>
      <c r="B7" s="1"/>
      <c r="C7" s="14"/>
      <c r="E7" s="8"/>
      <c r="F7" s="2"/>
      <c r="G7" s="2"/>
      <c r="H7" s="2"/>
      <c r="K7" s="2"/>
      <c r="L7" s="2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" x14ac:dyDescent="0.15">
      <c r="A8" s="1" t="s">
        <v>19</v>
      </c>
      <c r="B8" s="1">
        <v>181210</v>
      </c>
      <c r="C8" s="14" t="s">
        <v>12</v>
      </c>
      <c r="E8" s="8"/>
      <c r="F8" s="2"/>
      <c r="G8" s="2"/>
      <c r="H8" s="2"/>
      <c r="K8" s="2"/>
      <c r="L8" s="2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15">
      <c r="A9" s="17" t="s">
        <v>2</v>
      </c>
      <c r="B9" s="18"/>
      <c r="C9" s="17" t="s">
        <v>3</v>
      </c>
      <c r="D9" s="18"/>
      <c r="E9" s="17" t="s">
        <v>4</v>
      </c>
      <c r="F9" s="18"/>
      <c r="G9" s="17" t="s">
        <v>5</v>
      </c>
      <c r="H9" s="18"/>
      <c r="I9" s="17" t="s">
        <v>6</v>
      </c>
      <c r="J9" s="18"/>
      <c r="K9" s="17" t="s">
        <v>7</v>
      </c>
      <c r="L9" s="18"/>
    </row>
    <row r="10" spans="1:26" ht="15.75" customHeight="1" x14ac:dyDescent="0.15">
      <c r="A10" s="2" t="s">
        <v>8</v>
      </c>
      <c r="B10" s="2" t="s">
        <v>9</v>
      </c>
      <c r="C10" s="3" t="s">
        <v>9</v>
      </c>
      <c r="D10" s="3" t="s">
        <v>8</v>
      </c>
      <c r="E10" s="3" t="s">
        <v>9</v>
      </c>
      <c r="F10" s="3" t="s">
        <v>8</v>
      </c>
      <c r="G10" s="3" t="s">
        <v>9</v>
      </c>
      <c r="H10" s="3" t="s">
        <v>8</v>
      </c>
      <c r="I10" s="3" t="s">
        <v>9</v>
      </c>
      <c r="J10" s="3" t="s">
        <v>8</v>
      </c>
      <c r="K10" s="3" t="s">
        <v>9</v>
      </c>
      <c r="L10" s="3" t="s">
        <v>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4">
        <f>32*60+10</f>
        <v>1930</v>
      </c>
      <c r="B11" s="15">
        <f t="shared" ref="B11:B17" si="0">TIME(0,0,A11)</f>
        <v>2.2337962962962962E-2</v>
      </c>
      <c r="D11" s="5"/>
      <c r="F11" s="5"/>
      <c r="G11" s="8"/>
      <c r="H11" s="5"/>
      <c r="J11" s="5"/>
      <c r="L11" s="5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15">
      <c r="A12" s="4">
        <f>35*60+4</f>
        <v>2104</v>
      </c>
      <c r="B12" s="15">
        <f t="shared" si="0"/>
        <v>2.435185185185185E-2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15">
      <c r="A13" s="4">
        <f>39*60+42</f>
        <v>2382</v>
      </c>
      <c r="B13" s="15">
        <f t="shared" si="0"/>
        <v>2.7569444444444445E-2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15">
      <c r="A14" s="4">
        <f>40*60+32</f>
        <v>2432</v>
      </c>
      <c r="B14" s="15">
        <f t="shared" si="0"/>
        <v>2.8148148148148148E-2</v>
      </c>
    </row>
    <row r="15" spans="1:26" ht="15.75" customHeight="1" x14ac:dyDescent="0.15">
      <c r="A15" s="4">
        <f>44*60+58</f>
        <v>2698</v>
      </c>
      <c r="B15" s="15">
        <f t="shared" si="0"/>
        <v>3.1226851851851853E-2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6" ht="15.75" customHeight="1" x14ac:dyDescent="0.15">
      <c r="A16" s="4">
        <v>2814</v>
      </c>
      <c r="B16" s="15">
        <f t="shared" si="0"/>
        <v>3.2569444444444443E-2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15">
      <c r="A17" s="4">
        <v>2814</v>
      </c>
      <c r="B17" s="15">
        <f t="shared" si="0"/>
        <v>3.2569444444444443E-2</v>
      </c>
    </row>
    <row r="18" spans="1:12" ht="13" x14ac:dyDescent="0.15">
      <c r="A18" s="1" t="s">
        <v>13</v>
      </c>
      <c r="B18" s="1">
        <v>7</v>
      </c>
      <c r="D18" s="1">
        <v>0</v>
      </c>
      <c r="F18" s="1">
        <v>0</v>
      </c>
      <c r="H18" s="1">
        <v>0</v>
      </c>
      <c r="J18" s="1">
        <v>0</v>
      </c>
      <c r="L18" s="1">
        <v>0</v>
      </c>
    </row>
  </sheetData>
  <mergeCells count="12">
    <mergeCell ref="K2:L2"/>
    <mergeCell ref="A9:B9"/>
    <mergeCell ref="K9:L9"/>
    <mergeCell ref="C9:D9"/>
    <mergeCell ref="E9:F9"/>
    <mergeCell ref="G9:H9"/>
    <mergeCell ref="I9:J9"/>
    <mergeCell ref="A2:B2"/>
    <mergeCell ref="C2:D2"/>
    <mergeCell ref="E2:F2"/>
    <mergeCell ref="G2:H2"/>
    <mergeCell ref="I2:J2"/>
  </mergeCells>
  <phoneticPr fontId="5"/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31"/>
  <sheetViews>
    <sheetView workbookViewId="0">
      <selection activeCell="F11" sqref="F11"/>
    </sheetView>
  </sheetViews>
  <sheetFormatPr baseColWidth="10" defaultColWidth="12.6640625" defaultRowHeight="15.75" customHeight="1" x14ac:dyDescent="0.15"/>
  <cols>
    <col min="1" max="1" width="13.6640625" style="4" customWidth="1"/>
    <col min="2" max="16384" width="12.6640625" style="4"/>
  </cols>
  <sheetData>
    <row r="1" spans="1:26" ht="13" x14ac:dyDescent="0.15">
      <c r="A1" s="1" t="s">
        <v>20</v>
      </c>
      <c r="B1" s="1">
        <v>181211</v>
      </c>
      <c r="C1" s="14" t="s">
        <v>1</v>
      </c>
    </row>
    <row r="2" spans="1:26" ht="15.75" customHeight="1" x14ac:dyDescent="0.15">
      <c r="A2" s="17" t="s">
        <v>4</v>
      </c>
      <c r="B2" s="18"/>
      <c r="C2" s="17" t="s">
        <v>5</v>
      </c>
      <c r="D2" s="18"/>
      <c r="E2" s="17" t="s">
        <v>2</v>
      </c>
      <c r="F2" s="18"/>
      <c r="G2" s="17" t="s">
        <v>3</v>
      </c>
      <c r="H2" s="18"/>
      <c r="I2" s="17" t="s">
        <v>7</v>
      </c>
      <c r="J2" s="18"/>
      <c r="K2" s="17" t="s">
        <v>6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f>7*60+12</f>
        <v>432</v>
      </c>
      <c r="B4" s="15">
        <f>TIME(0,0,A4)</f>
        <v>5.0000000000000001E-3</v>
      </c>
      <c r="D4" s="5"/>
      <c r="F4" s="5"/>
      <c r="H4" s="5"/>
      <c r="J4" s="5"/>
      <c r="L4" s="5"/>
    </row>
    <row r="5" spans="1:26" ht="13" x14ac:dyDescent="0.15">
      <c r="A5" s="1" t="s">
        <v>13</v>
      </c>
      <c r="B5" s="1">
        <v>1</v>
      </c>
      <c r="D5" s="1">
        <v>0</v>
      </c>
      <c r="F5" s="1">
        <v>0</v>
      </c>
      <c r="H5" s="1">
        <v>0</v>
      </c>
      <c r="J5" s="1">
        <v>0</v>
      </c>
      <c r="L5" s="1">
        <v>0</v>
      </c>
    </row>
    <row r="7" spans="1:26" ht="13" x14ac:dyDescent="0.15">
      <c r="A7" s="1" t="s">
        <v>20</v>
      </c>
      <c r="B7" s="1">
        <v>181211</v>
      </c>
      <c r="C7" s="14" t="s">
        <v>11</v>
      </c>
    </row>
    <row r="8" spans="1:26" ht="15.75" customHeight="1" x14ac:dyDescent="0.15">
      <c r="A8" s="17" t="s">
        <v>4</v>
      </c>
      <c r="B8" s="18"/>
      <c r="C8" s="17" t="s">
        <v>5</v>
      </c>
      <c r="D8" s="18"/>
      <c r="E8" s="17" t="s">
        <v>2</v>
      </c>
      <c r="F8" s="18"/>
      <c r="G8" s="17" t="s">
        <v>3</v>
      </c>
      <c r="H8" s="18"/>
      <c r="I8" s="17" t="s">
        <v>7</v>
      </c>
      <c r="J8" s="18"/>
      <c r="K8" s="17" t="s">
        <v>6</v>
      </c>
      <c r="L8" s="1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8</v>
      </c>
      <c r="B9" s="2" t="s">
        <v>9</v>
      </c>
      <c r="C9" s="3" t="s">
        <v>9</v>
      </c>
      <c r="D9" s="3" t="s">
        <v>8</v>
      </c>
      <c r="E9" s="3" t="s">
        <v>9</v>
      </c>
      <c r="F9" s="3" t="s">
        <v>8</v>
      </c>
      <c r="G9" s="3" t="s">
        <v>9</v>
      </c>
      <c r="H9" s="3" t="s">
        <v>8</v>
      </c>
      <c r="I9" s="3" t="s">
        <v>9</v>
      </c>
      <c r="J9" s="3" t="s">
        <v>8</v>
      </c>
      <c r="K9" s="3" t="s">
        <v>9</v>
      </c>
      <c r="L9" s="3" t="s">
        <v>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4">
        <f>1774+530</f>
        <v>2304</v>
      </c>
      <c r="B10" s="15">
        <f>TIME(0,0,A10)</f>
        <v>2.6666666666666668E-2</v>
      </c>
      <c r="C10" s="4">
        <f>530+1025</f>
        <v>1555</v>
      </c>
      <c r="D10" s="15">
        <f t="shared" ref="D10:D11" si="0">TIME(0,0,C10)</f>
        <v>1.7997685185185186E-2</v>
      </c>
      <c r="F10" s="5"/>
      <c r="H10" s="5"/>
      <c r="I10" s="4">
        <f>530+3764</f>
        <v>4294</v>
      </c>
      <c r="J10" s="15">
        <f>TIME(0,0,I10)</f>
        <v>4.9699074074074076E-2</v>
      </c>
      <c r="L10" s="5"/>
    </row>
    <row r="11" spans="1:26" ht="15.75" customHeight="1" x14ac:dyDescent="0.15">
      <c r="C11" s="4">
        <f>530+1656</f>
        <v>2186</v>
      </c>
      <c r="D11" s="15">
        <f t="shared" si="0"/>
        <v>2.5300925925925925E-2</v>
      </c>
    </row>
    <row r="12" spans="1:26" ht="13" x14ac:dyDescent="0.15">
      <c r="A12" s="1" t="s">
        <v>13</v>
      </c>
      <c r="B12" s="1">
        <v>1</v>
      </c>
      <c r="D12" s="1">
        <v>2</v>
      </c>
      <c r="F12" s="1">
        <v>0</v>
      </c>
      <c r="H12" s="1">
        <v>0</v>
      </c>
      <c r="J12" s="1">
        <v>1</v>
      </c>
      <c r="L12" s="1">
        <v>0</v>
      </c>
    </row>
    <row r="14" spans="1:26" ht="13" x14ac:dyDescent="0.15">
      <c r="A14" s="1" t="s">
        <v>20</v>
      </c>
      <c r="B14" s="1">
        <v>181211</v>
      </c>
      <c r="C14" s="14" t="s">
        <v>12</v>
      </c>
      <c r="E14" s="8"/>
      <c r="F14" s="2"/>
      <c r="G14" s="2"/>
      <c r="H14" s="2"/>
      <c r="K14" s="2"/>
      <c r="L14" s="2"/>
    </row>
    <row r="15" spans="1:26" ht="15.75" customHeight="1" x14ac:dyDescent="0.15">
      <c r="A15" s="17" t="s">
        <v>4</v>
      </c>
      <c r="B15" s="18"/>
      <c r="C15" s="17" t="s">
        <v>5</v>
      </c>
      <c r="D15" s="18"/>
      <c r="E15" s="17" t="s">
        <v>2</v>
      </c>
      <c r="F15" s="18"/>
      <c r="G15" s="17" t="s">
        <v>3</v>
      </c>
      <c r="H15" s="18"/>
      <c r="I15" s="17" t="s">
        <v>7</v>
      </c>
      <c r="J15" s="18"/>
      <c r="K15" s="17" t="s">
        <v>6</v>
      </c>
      <c r="L15" s="1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8</v>
      </c>
      <c r="B16" s="2" t="s">
        <v>9</v>
      </c>
      <c r="C16" s="3" t="s">
        <v>9</v>
      </c>
      <c r="D16" s="3" t="s">
        <v>8</v>
      </c>
      <c r="E16" s="3" t="s">
        <v>9</v>
      </c>
      <c r="F16" s="3" t="s">
        <v>8</v>
      </c>
      <c r="G16" s="3" t="s">
        <v>9</v>
      </c>
      <c r="H16" s="3" t="s">
        <v>8</v>
      </c>
      <c r="I16" s="3" t="s">
        <v>9</v>
      </c>
      <c r="J16" s="3" t="s">
        <v>8</v>
      </c>
      <c r="K16" s="3" t="s">
        <v>9</v>
      </c>
      <c r="L16" s="3" t="s">
        <v>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2" ht="15.75" customHeight="1" x14ac:dyDescent="0.15">
      <c r="A17" s="4">
        <f>4*60+29+530</f>
        <v>799</v>
      </c>
      <c r="B17" s="15">
        <f t="shared" ref="B17:B30" si="1">TIME(0,0,A17)</f>
        <v>9.2476851851851852E-3</v>
      </c>
      <c r="D17" s="5"/>
      <c r="E17" s="4">
        <f>3*60+58+530</f>
        <v>768</v>
      </c>
      <c r="F17" s="15">
        <f t="shared" ref="F17:F18" si="2">TIME(0,0,E17)</f>
        <v>8.8888888888888889E-3</v>
      </c>
      <c r="G17" s="8"/>
      <c r="H17" s="5"/>
      <c r="I17" s="4">
        <f>29*60+39+530</f>
        <v>2309</v>
      </c>
      <c r="J17" s="15">
        <f t="shared" ref="J17:J18" si="3">TIME(0,0,I17)</f>
        <v>2.6724537037037036E-2</v>
      </c>
      <c r="L17" s="5"/>
    </row>
    <row r="18" spans="1:12" ht="15.75" customHeight="1" x14ac:dyDescent="0.15">
      <c r="A18" s="4">
        <f>5*60+31+530</f>
        <v>861</v>
      </c>
      <c r="B18" s="15">
        <f t="shared" si="1"/>
        <v>9.9652777777777778E-3</v>
      </c>
      <c r="E18" s="4">
        <f>530+3100</f>
        <v>3630</v>
      </c>
      <c r="F18" s="15">
        <f t="shared" si="2"/>
        <v>4.2013888888888892E-2</v>
      </c>
      <c r="I18" s="4">
        <f>37*60+40+530</f>
        <v>2790</v>
      </c>
      <c r="J18" s="15">
        <f t="shared" si="3"/>
        <v>3.229166666666667E-2</v>
      </c>
    </row>
    <row r="19" spans="1:12" ht="15.75" customHeight="1" x14ac:dyDescent="0.15">
      <c r="A19" s="4">
        <f>387+530</f>
        <v>917</v>
      </c>
      <c r="B19" s="15">
        <f t="shared" si="1"/>
        <v>1.0613425925925925E-2</v>
      </c>
    </row>
    <row r="20" spans="1:12" ht="15.75" customHeight="1" x14ac:dyDescent="0.15">
      <c r="A20" s="4">
        <f>530+465</f>
        <v>995</v>
      </c>
      <c r="B20" s="15">
        <f t="shared" si="1"/>
        <v>1.1516203703703704E-2</v>
      </c>
    </row>
    <row r="21" spans="1:12" ht="15.75" customHeight="1" x14ac:dyDescent="0.15">
      <c r="A21" s="4">
        <f>530+1745</f>
        <v>2275</v>
      </c>
      <c r="B21" s="15">
        <f t="shared" si="1"/>
        <v>2.6331018518518517E-2</v>
      </c>
    </row>
    <row r="22" spans="1:12" ht="15.75" customHeight="1" x14ac:dyDescent="0.15">
      <c r="A22" s="4">
        <f>33*60+9+530</f>
        <v>2519</v>
      </c>
      <c r="B22" s="15">
        <f t="shared" si="1"/>
        <v>2.9155092592592594E-2</v>
      </c>
    </row>
    <row r="23" spans="1:12" ht="15.75" customHeight="1" x14ac:dyDescent="0.15">
      <c r="A23" s="4">
        <f>530+2619</f>
        <v>3149</v>
      </c>
      <c r="B23" s="15">
        <f t="shared" si="1"/>
        <v>3.6446759259259262E-2</v>
      </c>
    </row>
    <row r="24" spans="1:12" ht="15.75" customHeight="1" x14ac:dyDescent="0.15">
      <c r="A24" s="4">
        <f>530+2638</f>
        <v>3168</v>
      </c>
      <c r="B24" s="15">
        <f t="shared" si="1"/>
        <v>3.6666666666666667E-2</v>
      </c>
    </row>
    <row r="25" spans="1:12" ht="15.75" customHeight="1" x14ac:dyDescent="0.15">
      <c r="A25" s="4">
        <f>530+2645</f>
        <v>3175</v>
      </c>
      <c r="B25" s="15">
        <f t="shared" si="1"/>
        <v>3.6747685185185182E-2</v>
      </c>
    </row>
    <row r="26" spans="1:12" ht="15.75" customHeight="1" x14ac:dyDescent="0.15">
      <c r="A26" s="4">
        <f>530+2772</f>
        <v>3302</v>
      </c>
      <c r="B26" s="15">
        <f t="shared" si="1"/>
        <v>3.8217592592592595E-2</v>
      </c>
    </row>
    <row r="27" spans="1:12" ht="15.75" customHeight="1" x14ac:dyDescent="0.15">
      <c r="A27" s="4">
        <f>530+3022</f>
        <v>3552</v>
      </c>
      <c r="B27" s="15">
        <f t="shared" si="1"/>
        <v>4.1111111111111112E-2</v>
      </c>
    </row>
    <row r="28" spans="1:12" ht="15.75" customHeight="1" x14ac:dyDescent="0.15">
      <c r="A28" s="4">
        <f>530+3075</f>
        <v>3605</v>
      </c>
      <c r="B28" s="15">
        <f t="shared" si="1"/>
        <v>4.1724537037037039E-2</v>
      </c>
    </row>
    <row r="29" spans="1:12" ht="15.75" customHeight="1" x14ac:dyDescent="0.15">
      <c r="A29" s="4">
        <f>530+3232</f>
        <v>3762</v>
      </c>
      <c r="B29" s="15">
        <f t="shared" si="1"/>
        <v>4.3541666666666666E-2</v>
      </c>
    </row>
    <row r="30" spans="1:12" ht="15.75" customHeight="1" x14ac:dyDescent="0.15">
      <c r="A30" s="4">
        <f>530+4145</f>
        <v>4675</v>
      </c>
      <c r="B30" s="15">
        <f t="shared" si="1"/>
        <v>5.4108796296296294E-2</v>
      </c>
    </row>
    <row r="31" spans="1:12" ht="13" x14ac:dyDescent="0.15">
      <c r="A31" s="1" t="s">
        <v>13</v>
      </c>
      <c r="B31" s="1">
        <v>14</v>
      </c>
      <c r="D31" s="1">
        <v>0</v>
      </c>
      <c r="F31" s="1">
        <v>2</v>
      </c>
      <c r="H31" s="1">
        <v>0</v>
      </c>
      <c r="J31" s="1">
        <v>2</v>
      </c>
      <c r="L31" s="1">
        <v>0</v>
      </c>
    </row>
  </sheetData>
  <mergeCells count="18">
    <mergeCell ref="G15:H15"/>
    <mergeCell ref="I15:J15"/>
    <mergeCell ref="K15:L15"/>
    <mergeCell ref="G8:H8"/>
    <mergeCell ref="I8:J8"/>
    <mergeCell ref="K2:L2"/>
    <mergeCell ref="A8:B8"/>
    <mergeCell ref="K8:L8"/>
    <mergeCell ref="A2:B2"/>
    <mergeCell ref="C2:D2"/>
    <mergeCell ref="E2:F2"/>
    <mergeCell ref="G2:H2"/>
    <mergeCell ref="I2:J2"/>
    <mergeCell ref="C8:D8"/>
    <mergeCell ref="E8:F8"/>
    <mergeCell ref="A15:B15"/>
    <mergeCell ref="C15:D15"/>
    <mergeCell ref="E15:F15"/>
  </mergeCells>
  <phoneticPr fontId="5"/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66"/>
  <sheetViews>
    <sheetView workbookViewId="0">
      <selection activeCell="J63" sqref="J63"/>
    </sheetView>
  </sheetViews>
  <sheetFormatPr baseColWidth="10" defaultColWidth="12.6640625" defaultRowHeight="15.75" customHeight="1" x14ac:dyDescent="0.15"/>
  <cols>
    <col min="1" max="1" width="12.6640625" style="4" customWidth="1"/>
    <col min="2" max="16384" width="12.6640625" style="4"/>
  </cols>
  <sheetData>
    <row r="1" spans="1:26" ht="13" x14ac:dyDescent="0.15">
      <c r="A1" s="1" t="s">
        <v>21</v>
      </c>
      <c r="B1" s="1">
        <v>181214</v>
      </c>
      <c r="C1" s="14" t="s">
        <v>1</v>
      </c>
    </row>
    <row r="2" spans="1:26" ht="15.75" customHeight="1" x14ac:dyDescent="0.15">
      <c r="A2" s="17" t="s">
        <v>6</v>
      </c>
      <c r="B2" s="18"/>
      <c r="C2" s="17" t="s">
        <v>7</v>
      </c>
      <c r="D2" s="18"/>
      <c r="E2" s="17" t="s">
        <v>3</v>
      </c>
      <c r="F2" s="18"/>
      <c r="G2" s="17" t="s">
        <v>2</v>
      </c>
      <c r="H2" s="18"/>
      <c r="I2" s="17" t="s">
        <v>5</v>
      </c>
      <c r="J2" s="18"/>
      <c r="K2" s="17" t="s">
        <v>4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>
        <v>1946</v>
      </c>
      <c r="B4" s="15">
        <f t="shared" ref="B4:B8" si="0">TIME(0,0,A4)</f>
        <v>2.252314814814815E-2</v>
      </c>
      <c r="C4" s="4">
        <v>1944</v>
      </c>
      <c r="D4" s="15">
        <f t="shared" ref="D4:D11" si="1">TIME(0,0,C4)</f>
        <v>2.2499999999999999E-2</v>
      </c>
      <c r="E4" s="4">
        <v>1940</v>
      </c>
      <c r="F4" s="15">
        <f>TIME(0,0,E4)</f>
        <v>2.2453703703703705E-2</v>
      </c>
      <c r="G4" s="4">
        <v>1992</v>
      </c>
      <c r="H4" s="15">
        <f t="shared" ref="H4:H5" si="2">TIME(0,0,G4)</f>
        <v>2.3055555555555555E-2</v>
      </c>
      <c r="I4" s="4">
        <v>1074</v>
      </c>
      <c r="J4" s="15">
        <f t="shared" ref="J4:J30" si="3">TIME(0,0,I4)</f>
        <v>1.2430555555555556E-2</v>
      </c>
      <c r="K4" s="4">
        <v>1070</v>
      </c>
      <c r="L4" s="15">
        <f t="shared" ref="L4:L24" si="4">TIME(0,0,K4)</f>
        <v>1.238425925925926E-2</v>
      </c>
    </row>
    <row r="5" spans="1:26" ht="15.75" customHeight="1" x14ac:dyDescent="0.15">
      <c r="A5" s="4">
        <v>1946</v>
      </c>
      <c r="B5" s="15">
        <f t="shared" si="0"/>
        <v>2.252314814814815E-2</v>
      </c>
      <c r="C5" s="4">
        <v>1950</v>
      </c>
      <c r="D5" s="15">
        <f t="shared" si="1"/>
        <v>2.2569444444444444E-2</v>
      </c>
      <c r="G5" s="4">
        <v>2020</v>
      </c>
      <c r="H5" s="15">
        <f t="shared" si="2"/>
        <v>2.3379629629629629E-2</v>
      </c>
      <c r="I5" s="4">
        <v>1173</v>
      </c>
      <c r="J5" s="15">
        <f t="shared" si="3"/>
        <v>1.357638888888889E-2</v>
      </c>
      <c r="K5" s="4">
        <v>1396</v>
      </c>
      <c r="L5" s="15">
        <f t="shared" si="4"/>
        <v>1.6157407407407409E-2</v>
      </c>
    </row>
    <row r="6" spans="1:26" ht="15.75" customHeight="1" x14ac:dyDescent="0.15">
      <c r="A6" s="4">
        <v>1971</v>
      </c>
      <c r="B6" s="15">
        <f t="shared" si="0"/>
        <v>2.2812499999999999E-2</v>
      </c>
      <c r="C6" s="4">
        <v>1969</v>
      </c>
      <c r="D6" s="15">
        <f t="shared" si="1"/>
        <v>2.2789351851851852E-2</v>
      </c>
      <c r="I6" s="4">
        <v>1173</v>
      </c>
      <c r="J6" s="15">
        <f t="shared" si="3"/>
        <v>1.357638888888889E-2</v>
      </c>
      <c r="K6" s="4">
        <v>2840</v>
      </c>
      <c r="L6" s="15">
        <f t="shared" si="4"/>
        <v>3.2870370370370369E-2</v>
      </c>
    </row>
    <row r="7" spans="1:26" ht="15.75" customHeight="1" x14ac:dyDescent="0.15">
      <c r="A7" s="4">
        <v>1976</v>
      </c>
      <c r="B7" s="15">
        <f t="shared" si="0"/>
        <v>2.2870370370370371E-2</v>
      </c>
      <c r="C7" s="4">
        <v>1976</v>
      </c>
      <c r="D7" s="15">
        <f t="shared" si="1"/>
        <v>2.2870370370370371E-2</v>
      </c>
      <c r="I7" s="4">
        <v>1921</v>
      </c>
      <c r="J7" s="15">
        <f t="shared" si="3"/>
        <v>2.2233796296296297E-2</v>
      </c>
      <c r="K7" s="4">
        <v>2845</v>
      </c>
      <c r="L7" s="15">
        <f t="shared" si="4"/>
        <v>3.2928240740740744E-2</v>
      </c>
    </row>
    <row r="8" spans="1:26" ht="15.75" customHeight="1" x14ac:dyDescent="0.15">
      <c r="A8" s="4">
        <v>1978</v>
      </c>
      <c r="B8" s="15">
        <f t="shared" si="0"/>
        <v>2.2893518518518518E-2</v>
      </c>
      <c r="C8" s="4">
        <v>1992</v>
      </c>
      <c r="D8" s="15">
        <f t="shared" si="1"/>
        <v>2.3055555555555555E-2</v>
      </c>
      <c r="I8" s="4">
        <v>2025</v>
      </c>
      <c r="J8" s="15">
        <f t="shared" si="3"/>
        <v>2.34375E-2</v>
      </c>
      <c r="K8" s="4">
        <v>2853</v>
      </c>
      <c r="L8" s="15">
        <f t="shared" si="4"/>
        <v>3.3020833333333333E-2</v>
      </c>
    </row>
    <row r="9" spans="1:26" ht="15.75" customHeight="1" x14ac:dyDescent="0.15">
      <c r="C9" s="4">
        <v>2025</v>
      </c>
      <c r="D9" s="15">
        <f t="shared" si="1"/>
        <v>2.34375E-2</v>
      </c>
      <c r="I9" s="4">
        <v>2298</v>
      </c>
      <c r="J9" s="15">
        <f t="shared" si="3"/>
        <v>2.6597222222222223E-2</v>
      </c>
      <c r="K9" s="4">
        <v>3018</v>
      </c>
      <c r="L9" s="15">
        <f t="shared" si="4"/>
        <v>3.4930555555555555E-2</v>
      </c>
    </row>
    <row r="10" spans="1:26" ht="15.75" customHeight="1" x14ac:dyDescent="0.15">
      <c r="C10" s="4">
        <v>2602</v>
      </c>
      <c r="D10" s="15">
        <f t="shared" si="1"/>
        <v>3.0115740740740742E-2</v>
      </c>
      <c r="I10" s="4">
        <v>2738</v>
      </c>
      <c r="J10" s="15">
        <f t="shared" si="3"/>
        <v>3.1689814814814816E-2</v>
      </c>
      <c r="K10" s="4">
        <v>3018</v>
      </c>
      <c r="L10" s="15">
        <f t="shared" si="4"/>
        <v>3.4930555555555555E-2</v>
      </c>
    </row>
    <row r="11" spans="1:26" ht="15.75" customHeight="1" x14ac:dyDescent="0.15">
      <c r="C11" s="4">
        <v>2842</v>
      </c>
      <c r="D11" s="15">
        <f t="shared" si="1"/>
        <v>3.2893518518518516E-2</v>
      </c>
      <c r="I11" s="4">
        <v>2769</v>
      </c>
      <c r="J11" s="15">
        <f t="shared" si="3"/>
        <v>3.2048611111111111E-2</v>
      </c>
      <c r="K11" s="4">
        <v>3107</v>
      </c>
      <c r="L11" s="15">
        <f t="shared" si="4"/>
        <v>3.5960648148148151E-2</v>
      </c>
    </row>
    <row r="12" spans="1:26" ht="15.75" customHeight="1" x14ac:dyDescent="0.15">
      <c r="I12" s="4">
        <v>2845</v>
      </c>
      <c r="J12" s="15">
        <f t="shared" si="3"/>
        <v>3.2928240740740744E-2</v>
      </c>
      <c r="K12" s="4">
        <v>3124</v>
      </c>
      <c r="L12" s="15">
        <f t="shared" si="4"/>
        <v>3.6157407407407409E-2</v>
      </c>
    </row>
    <row r="13" spans="1:26" ht="15.75" customHeight="1" x14ac:dyDescent="0.15">
      <c r="I13" s="4">
        <v>3015</v>
      </c>
      <c r="J13" s="15">
        <f t="shared" si="3"/>
        <v>3.4895833333333334E-2</v>
      </c>
      <c r="K13" s="4">
        <v>3370</v>
      </c>
      <c r="L13" s="15">
        <f t="shared" si="4"/>
        <v>3.9004629629629632E-2</v>
      </c>
    </row>
    <row r="14" spans="1:26" ht="15.75" customHeight="1" x14ac:dyDescent="0.15">
      <c r="I14" s="4">
        <v>3015</v>
      </c>
      <c r="J14" s="15">
        <f t="shared" si="3"/>
        <v>3.4895833333333334E-2</v>
      </c>
      <c r="K14" s="4">
        <v>3370</v>
      </c>
      <c r="L14" s="15">
        <f t="shared" si="4"/>
        <v>3.9004629629629632E-2</v>
      </c>
    </row>
    <row r="15" spans="1:26" ht="15.75" customHeight="1" x14ac:dyDescent="0.15">
      <c r="I15" s="4">
        <v>3112</v>
      </c>
      <c r="J15" s="15">
        <f t="shared" si="3"/>
        <v>3.6018518518518519E-2</v>
      </c>
      <c r="K15" s="4">
        <v>3373</v>
      </c>
      <c r="L15" s="15">
        <f t="shared" si="4"/>
        <v>3.9039351851851853E-2</v>
      </c>
    </row>
    <row r="16" spans="1:26" ht="15.75" customHeight="1" x14ac:dyDescent="0.15">
      <c r="I16" s="4">
        <v>3112</v>
      </c>
      <c r="J16" s="15">
        <f t="shared" si="3"/>
        <v>3.6018518518518519E-2</v>
      </c>
      <c r="K16" s="4">
        <v>3373</v>
      </c>
      <c r="L16" s="15">
        <f t="shared" si="4"/>
        <v>3.9039351851851853E-2</v>
      </c>
    </row>
    <row r="17" spans="1:12" ht="15.75" customHeight="1" x14ac:dyDescent="0.15">
      <c r="I17" s="4">
        <v>3112</v>
      </c>
      <c r="J17" s="15">
        <f t="shared" si="3"/>
        <v>3.6018518518518519E-2</v>
      </c>
      <c r="K17" s="4">
        <v>3687</v>
      </c>
      <c r="L17" s="15">
        <f t="shared" si="4"/>
        <v>4.2673611111111114E-2</v>
      </c>
    </row>
    <row r="18" spans="1:12" ht="15.75" customHeight="1" x14ac:dyDescent="0.15">
      <c r="I18" s="4">
        <v>3112</v>
      </c>
      <c r="J18" s="15">
        <f t="shared" si="3"/>
        <v>3.6018518518518519E-2</v>
      </c>
      <c r="K18" s="4">
        <v>3705</v>
      </c>
      <c r="L18" s="15">
        <f t="shared" si="4"/>
        <v>4.2881944444444445E-2</v>
      </c>
    </row>
    <row r="19" spans="1:12" ht="15.75" customHeight="1" x14ac:dyDescent="0.15">
      <c r="I19" s="4">
        <v>3364</v>
      </c>
      <c r="J19" s="15">
        <f t="shared" si="3"/>
        <v>3.8935185185185184E-2</v>
      </c>
      <c r="K19" s="4">
        <v>3755</v>
      </c>
      <c r="L19" s="15">
        <f t="shared" si="4"/>
        <v>4.3460648148148151E-2</v>
      </c>
    </row>
    <row r="20" spans="1:12" ht="15.75" customHeight="1" x14ac:dyDescent="0.15">
      <c r="I20" s="4">
        <v>3364</v>
      </c>
      <c r="J20" s="15">
        <f t="shared" si="3"/>
        <v>3.8935185185185184E-2</v>
      </c>
      <c r="K20" s="4">
        <v>3784</v>
      </c>
      <c r="L20" s="15">
        <f t="shared" si="4"/>
        <v>4.3796296296296298E-2</v>
      </c>
    </row>
    <row r="21" spans="1:12" ht="15.75" customHeight="1" x14ac:dyDescent="0.15">
      <c r="I21" s="4">
        <v>3373</v>
      </c>
      <c r="J21" s="15">
        <f t="shared" si="3"/>
        <v>3.9039351851851853E-2</v>
      </c>
      <c r="K21" s="4">
        <v>3874</v>
      </c>
      <c r="L21" s="15">
        <f t="shared" si="4"/>
        <v>4.4837962962962961E-2</v>
      </c>
    </row>
    <row r="22" spans="1:12" ht="15.75" customHeight="1" x14ac:dyDescent="0.15">
      <c r="I22" s="4">
        <v>3373</v>
      </c>
      <c r="J22" s="15">
        <f t="shared" si="3"/>
        <v>3.9039351851851853E-2</v>
      </c>
      <c r="K22" s="4">
        <v>3878</v>
      </c>
      <c r="L22" s="15">
        <f t="shared" si="4"/>
        <v>4.4884259259259263E-2</v>
      </c>
    </row>
    <row r="23" spans="1:12" ht="15.75" customHeight="1" x14ac:dyDescent="0.15">
      <c r="I23" s="4">
        <v>3373</v>
      </c>
      <c r="J23" s="15">
        <f t="shared" si="3"/>
        <v>3.9039351851851853E-2</v>
      </c>
      <c r="K23" s="4">
        <v>3937</v>
      </c>
      <c r="L23" s="15">
        <f t="shared" si="4"/>
        <v>4.5567129629629631E-2</v>
      </c>
    </row>
    <row r="24" spans="1:12" ht="15.75" customHeight="1" x14ac:dyDescent="0.15">
      <c r="I24" s="4">
        <v>3476</v>
      </c>
      <c r="J24" s="15">
        <f t="shared" si="3"/>
        <v>4.0231481481481479E-2</v>
      </c>
      <c r="K24" s="4">
        <v>3937</v>
      </c>
      <c r="L24" s="15">
        <f t="shared" si="4"/>
        <v>4.5567129629629631E-2</v>
      </c>
    </row>
    <row r="25" spans="1:12" ht="15.75" customHeight="1" x14ac:dyDescent="0.15">
      <c r="I25" s="4">
        <v>3476</v>
      </c>
      <c r="J25" s="15">
        <f t="shared" si="3"/>
        <v>4.0231481481481479E-2</v>
      </c>
    </row>
    <row r="26" spans="1:12" ht="15.75" customHeight="1" x14ac:dyDescent="0.15">
      <c r="I26" s="4">
        <v>3678</v>
      </c>
      <c r="J26" s="15">
        <f t="shared" si="3"/>
        <v>4.2569444444444444E-2</v>
      </c>
    </row>
    <row r="27" spans="1:12" ht="15.75" customHeight="1" x14ac:dyDescent="0.15">
      <c r="I27" s="4">
        <v>3700</v>
      </c>
      <c r="J27" s="15">
        <f t="shared" si="3"/>
        <v>4.2824074074074077E-2</v>
      </c>
    </row>
    <row r="28" spans="1:12" ht="15.75" customHeight="1" x14ac:dyDescent="0.15">
      <c r="I28" s="4">
        <v>3730</v>
      </c>
      <c r="J28" s="15">
        <f t="shared" si="3"/>
        <v>4.3171296296296298E-2</v>
      </c>
    </row>
    <row r="29" spans="1:12" ht="15.75" customHeight="1" x14ac:dyDescent="0.15">
      <c r="I29" s="4">
        <v>3778</v>
      </c>
      <c r="J29" s="15">
        <f t="shared" si="3"/>
        <v>4.372685185185185E-2</v>
      </c>
    </row>
    <row r="30" spans="1:12" ht="15.75" customHeight="1" x14ac:dyDescent="0.15">
      <c r="I30" s="4">
        <v>3784</v>
      </c>
      <c r="J30" s="15">
        <f t="shared" si="3"/>
        <v>4.3796296296296298E-2</v>
      </c>
    </row>
    <row r="32" spans="1:12" ht="13" x14ac:dyDescent="0.15">
      <c r="A32" s="1" t="s">
        <v>13</v>
      </c>
      <c r="B32" s="1">
        <v>5</v>
      </c>
      <c r="D32" s="1">
        <v>8</v>
      </c>
      <c r="F32" s="1">
        <v>1</v>
      </c>
      <c r="H32" s="1">
        <v>2</v>
      </c>
      <c r="J32" s="1">
        <v>27</v>
      </c>
      <c r="L32" s="1">
        <v>21</v>
      </c>
    </row>
    <row r="34" spans="1:26" ht="13" x14ac:dyDescent="0.15">
      <c r="A34" s="1" t="s">
        <v>21</v>
      </c>
      <c r="B34" s="1">
        <v>181214</v>
      </c>
      <c r="C34" s="14" t="s">
        <v>11</v>
      </c>
    </row>
    <row r="35" spans="1:26" ht="15.75" customHeight="1" x14ac:dyDescent="0.15">
      <c r="A35" s="17" t="s">
        <v>6</v>
      </c>
      <c r="B35" s="18"/>
      <c r="C35" s="17" t="s">
        <v>7</v>
      </c>
      <c r="D35" s="18"/>
      <c r="E35" s="17" t="s">
        <v>3</v>
      </c>
      <c r="F35" s="18"/>
      <c r="G35" s="17" t="s">
        <v>2</v>
      </c>
      <c r="H35" s="18"/>
      <c r="I35" s="17" t="s">
        <v>5</v>
      </c>
      <c r="J35" s="18"/>
      <c r="K35" s="17" t="s">
        <v>4</v>
      </c>
      <c r="L35" s="1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 t="s">
        <v>8</v>
      </c>
      <c r="B36" s="2" t="s">
        <v>9</v>
      </c>
      <c r="C36" s="3" t="s">
        <v>9</v>
      </c>
      <c r="D36" s="3" t="s">
        <v>8</v>
      </c>
      <c r="E36" s="3" t="s">
        <v>9</v>
      </c>
      <c r="F36" s="3" t="s">
        <v>8</v>
      </c>
      <c r="G36" s="3" t="s">
        <v>9</v>
      </c>
      <c r="H36" s="3" t="s">
        <v>8</v>
      </c>
      <c r="I36" s="3" t="s">
        <v>9</v>
      </c>
      <c r="J36" s="3" t="s">
        <v>8</v>
      </c>
      <c r="K36" s="3" t="s">
        <v>9</v>
      </c>
      <c r="L36" s="3" t="s">
        <v>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x14ac:dyDescent="0.15">
      <c r="B37" s="5"/>
      <c r="D37" s="5"/>
      <c r="F37" s="5"/>
      <c r="G37" s="4">
        <v>4349</v>
      </c>
      <c r="H37" s="15">
        <f>TIME(0,0,G37)</f>
        <v>5.033564814814815E-2</v>
      </c>
      <c r="J37" s="5"/>
      <c r="K37" s="4">
        <v>4029</v>
      </c>
      <c r="L37" s="15">
        <f t="shared" ref="L37:L48" si="5">TIME(0,0,K37)</f>
        <v>4.6631944444444441E-2</v>
      </c>
    </row>
    <row r="38" spans="1:26" ht="13" x14ac:dyDescent="0.15">
      <c r="K38" s="4">
        <v>4031</v>
      </c>
      <c r="L38" s="15">
        <f t="shared" si="5"/>
        <v>4.6655092592592595E-2</v>
      </c>
    </row>
    <row r="39" spans="1:26" ht="13" x14ac:dyDescent="0.15">
      <c r="K39" s="4">
        <v>4076</v>
      </c>
      <c r="L39" s="15">
        <f t="shared" si="5"/>
        <v>4.7175925925925927E-2</v>
      </c>
    </row>
    <row r="40" spans="1:26" ht="13" x14ac:dyDescent="0.15">
      <c r="K40" s="4">
        <v>4080</v>
      </c>
      <c r="L40" s="15">
        <f t="shared" si="5"/>
        <v>4.7222222222222221E-2</v>
      </c>
    </row>
    <row r="41" spans="1:26" ht="13" x14ac:dyDescent="0.15">
      <c r="K41" s="4">
        <v>4088</v>
      </c>
      <c r="L41" s="15">
        <f t="shared" si="5"/>
        <v>4.7314814814814816E-2</v>
      </c>
    </row>
    <row r="42" spans="1:26" ht="13" x14ac:dyDescent="0.15">
      <c r="K42" s="4">
        <v>4108</v>
      </c>
      <c r="L42" s="15">
        <f t="shared" si="5"/>
        <v>4.7546296296296295E-2</v>
      </c>
    </row>
    <row r="43" spans="1:26" ht="13" x14ac:dyDescent="0.15">
      <c r="K43" s="4">
        <v>4135</v>
      </c>
      <c r="L43" s="15">
        <f t="shared" si="5"/>
        <v>4.7858796296296295E-2</v>
      </c>
    </row>
    <row r="44" spans="1:26" ht="13" x14ac:dyDescent="0.15">
      <c r="K44" s="4">
        <v>4324</v>
      </c>
      <c r="L44" s="15">
        <f t="shared" si="5"/>
        <v>5.0046296296296297E-2</v>
      </c>
    </row>
    <row r="45" spans="1:26" ht="13" x14ac:dyDescent="0.15">
      <c r="K45" s="4">
        <v>4369</v>
      </c>
      <c r="L45" s="15">
        <f t="shared" si="5"/>
        <v>5.0567129629629629E-2</v>
      </c>
    </row>
    <row r="46" spans="1:26" ht="13" x14ac:dyDescent="0.15">
      <c r="K46" s="4">
        <v>4536</v>
      </c>
      <c r="L46" s="15">
        <f t="shared" si="5"/>
        <v>5.2499999999999998E-2</v>
      </c>
    </row>
    <row r="47" spans="1:26" ht="13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>
        <v>4853</v>
      </c>
      <c r="L47" s="15">
        <f t="shared" si="5"/>
        <v>5.6168981481481479E-2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>
        <v>5400</v>
      </c>
      <c r="L48" s="15">
        <f t="shared" si="5"/>
        <v>6.25E-2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" x14ac:dyDescent="0.15">
      <c r="A49" s="1" t="s">
        <v>13</v>
      </c>
      <c r="B49" s="1">
        <v>0</v>
      </c>
      <c r="D49" s="1">
        <v>0</v>
      </c>
      <c r="F49" s="1">
        <v>0</v>
      </c>
      <c r="H49" s="1">
        <v>1</v>
      </c>
      <c r="J49" s="1">
        <v>0</v>
      </c>
      <c r="L49" s="1">
        <v>12</v>
      </c>
    </row>
    <row r="50" spans="1:26" ht="13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" x14ac:dyDescent="0.15">
      <c r="A51" s="1" t="s">
        <v>21</v>
      </c>
      <c r="B51" s="1">
        <v>181214</v>
      </c>
      <c r="C51" s="14" t="s">
        <v>16</v>
      </c>
      <c r="E51" s="8"/>
      <c r="F51" s="2"/>
      <c r="G51" s="2"/>
      <c r="H51" s="2"/>
      <c r="K51" s="2"/>
      <c r="L51" s="2"/>
    </row>
    <row r="52" spans="1:26" ht="13" x14ac:dyDescent="0.15">
      <c r="A52" s="17" t="s">
        <v>6</v>
      </c>
      <c r="B52" s="18"/>
      <c r="C52" s="17"/>
      <c r="D52" s="18"/>
      <c r="E52" s="17" t="s">
        <v>3</v>
      </c>
      <c r="F52" s="18"/>
      <c r="G52" s="17"/>
      <c r="H52" s="18"/>
      <c r="I52" s="17" t="s">
        <v>5</v>
      </c>
      <c r="J52" s="18"/>
      <c r="K52" s="17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15">
      <c r="A53" s="2" t="s">
        <v>8</v>
      </c>
      <c r="B53" s="2" t="s">
        <v>9</v>
      </c>
      <c r="C53" s="3"/>
      <c r="D53" s="3"/>
      <c r="E53" s="3" t="s">
        <v>9</v>
      </c>
      <c r="F53" s="3" t="s">
        <v>8</v>
      </c>
      <c r="G53" s="3"/>
      <c r="H53" s="3"/>
      <c r="I53" s="3" t="s">
        <v>9</v>
      </c>
      <c r="J53" s="3" t="s">
        <v>8</v>
      </c>
      <c r="K53" s="3"/>
      <c r="L53" s="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15">
      <c r="B54" s="5"/>
      <c r="C54" s="2"/>
      <c r="D54" s="2"/>
      <c r="E54" s="4">
        <v>1065</v>
      </c>
      <c r="F54" s="15">
        <f>TIME(0,0,E54)</f>
        <v>1.2326388888888888E-2</v>
      </c>
      <c r="G54" s="2"/>
      <c r="H54" s="2"/>
      <c r="J54" s="5"/>
      <c r="K54" s="2"/>
      <c r="L54" s="2"/>
    </row>
    <row r="55" spans="1:26" ht="13" x14ac:dyDescent="0.15">
      <c r="A55" s="1" t="s">
        <v>13</v>
      </c>
      <c r="B55" s="1">
        <v>0</v>
      </c>
      <c r="D55" s="1"/>
      <c r="F55" s="1">
        <v>1</v>
      </c>
      <c r="H55" s="1"/>
      <c r="J55" s="1">
        <v>0</v>
      </c>
      <c r="L55" s="1"/>
    </row>
    <row r="57" spans="1:26" ht="13" x14ac:dyDescent="0.15">
      <c r="A57" s="1" t="s">
        <v>21</v>
      </c>
      <c r="B57" s="1">
        <v>181214</v>
      </c>
      <c r="C57" s="14" t="s">
        <v>22</v>
      </c>
      <c r="E57" s="8"/>
      <c r="F57" s="2"/>
      <c r="G57" s="2"/>
      <c r="H57" s="2"/>
      <c r="K57" s="2"/>
      <c r="L57" s="2"/>
    </row>
    <row r="58" spans="1:26" ht="13" x14ac:dyDescent="0.15">
      <c r="A58" s="17" t="s">
        <v>6</v>
      </c>
      <c r="B58" s="18"/>
      <c r="C58" s="17" t="s">
        <v>7</v>
      </c>
      <c r="D58" s="18"/>
      <c r="E58" s="17" t="s">
        <v>3</v>
      </c>
      <c r="F58" s="18"/>
      <c r="G58" s="17" t="s">
        <v>2</v>
      </c>
      <c r="H58" s="18"/>
      <c r="I58" s="17" t="s">
        <v>5</v>
      </c>
      <c r="J58" s="18"/>
      <c r="K58" s="17" t="s">
        <v>4</v>
      </c>
      <c r="L58" s="1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 t="s">
        <v>8</v>
      </c>
      <c r="B59" s="2" t="s">
        <v>9</v>
      </c>
      <c r="C59" s="2" t="s">
        <v>8</v>
      </c>
      <c r="D59" s="2" t="s">
        <v>9</v>
      </c>
      <c r="E59" s="3" t="s">
        <v>9</v>
      </c>
      <c r="F59" s="3" t="s">
        <v>8</v>
      </c>
      <c r="G59" s="2" t="s">
        <v>8</v>
      </c>
      <c r="H59" s="2" t="s">
        <v>9</v>
      </c>
      <c r="I59" s="3" t="s">
        <v>9</v>
      </c>
      <c r="J59" s="3" t="s">
        <v>8</v>
      </c>
      <c r="K59" s="2" t="s">
        <v>8</v>
      </c>
      <c r="L59" s="2" t="s">
        <v>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B60" s="5"/>
      <c r="D60" s="5"/>
      <c r="F60" s="5"/>
      <c r="G60" s="8">
        <v>4282</v>
      </c>
      <c r="H60" s="15">
        <f t="shared" ref="H60:H65" si="6">TIME(0,0,G60)</f>
        <v>4.9560185185185186E-2</v>
      </c>
      <c r="J60" s="5"/>
      <c r="L60" s="5"/>
    </row>
    <row r="61" spans="1:26" ht="13" x14ac:dyDescent="0.15">
      <c r="G61" s="4">
        <v>4313</v>
      </c>
      <c r="H61" s="15">
        <f t="shared" si="6"/>
        <v>4.9918981481481481E-2</v>
      </c>
    </row>
    <row r="62" spans="1:26" ht="13" x14ac:dyDescent="0.15">
      <c r="G62" s="4">
        <v>4871</v>
      </c>
      <c r="H62" s="15">
        <f t="shared" si="6"/>
        <v>5.6377314814814818E-2</v>
      </c>
    </row>
    <row r="63" spans="1:26" ht="13" x14ac:dyDescent="0.15">
      <c r="G63" s="4">
        <v>4932</v>
      </c>
      <c r="H63" s="15">
        <f t="shared" si="6"/>
        <v>5.7083333333333333E-2</v>
      </c>
    </row>
    <row r="64" spans="1:26" ht="13" x14ac:dyDescent="0.15">
      <c r="G64" s="4">
        <v>5235</v>
      </c>
      <c r="H64" s="15">
        <f t="shared" si="6"/>
        <v>6.0590277777777778E-2</v>
      </c>
    </row>
    <row r="65" spans="1:12" ht="13" x14ac:dyDescent="0.15">
      <c r="G65" s="4">
        <v>5310</v>
      </c>
      <c r="H65" s="15">
        <f t="shared" si="6"/>
        <v>6.145833333333333E-2</v>
      </c>
    </row>
    <row r="66" spans="1:12" ht="13" x14ac:dyDescent="0.15">
      <c r="A66" s="1" t="s">
        <v>13</v>
      </c>
      <c r="B66" s="1">
        <v>0</v>
      </c>
      <c r="D66" s="1">
        <v>0</v>
      </c>
      <c r="F66" s="1">
        <v>0</v>
      </c>
      <c r="H66" s="1">
        <v>6</v>
      </c>
      <c r="J66" s="1">
        <v>0</v>
      </c>
      <c r="L66" s="1">
        <v>0</v>
      </c>
    </row>
  </sheetData>
  <mergeCells count="24">
    <mergeCell ref="K58:L58"/>
    <mergeCell ref="C35:D35"/>
    <mergeCell ref="E35:F35"/>
    <mergeCell ref="C52:D52"/>
    <mergeCell ref="E52:F52"/>
    <mergeCell ref="G52:H52"/>
    <mergeCell ref="I52:J52"/>
    <mergeCell ref="G35:H35"/>
    <mergeCell ref="I35:J35"/>
    <mergeCell ref="K52:L52"/>
    <mergeCell ref="A58:B58"/>
    <mergeCell ref="C58:D58"/>
    <mergeCell ref="E58:F58"/>
    <mergeCell ref="G58:H58"/>
    <mergeCell ref="I58:J58"/>
    <mergeCell ref="K2:L2"/>
    <mergeCell ref="A35:B35"/>
    <mergeCell ref="K35:L35"/>
    <mergeCell ref="A52:B52"/>
    <mergeCell ref="A2:B2"/>
    <mergeCell ref="C2:D2"/>
    <mergeCell ref="E2:F2"/>
    <mergeCell ref="G2:H2"/>
    <mergeCell ref="I2:J2"/>
  </mergeCells>
  <phoneticPr fontId="5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Z27"/>
  <sheetViews>
    <sheetView topLeftCell="A12" workbookViewId="0">
      <selection activeCell="L27" sqref="L27"/>
    </sheetView>
  </sheetViews>
  <sheetFormatPr baseColWidth="10" defaultColWidth="12.6640625" defaultRowHeight="15.75" customHeight="1" x14ac:dyDescent="0.15"/>
  <cols>
    <col min="1" max="1" width="14.33203125" style="4" customWidth="1"/>
    <col min="2" max="16384" width="12.6640625" style="4"/>
  </cols>
  <sheetData>
    <row r="1" spans="1:26" ht="13" x14ac:dyDescent="0.15">
      <c r="A1" s="1" t="s">
        <v>23</v>
      </c>
      <c r="B1" s="1">
        <v>181217</v>
      </c>
      <c r="C1" s="14" t="s">
        <v>1</v>
      </c>
    </row>
    <row r="2" spans="1:26" ht="15.75" customHeight="1" x14ac:dyDescent="0.15">
      <c r="A2" s="17" t="s">
        <v>6</v>
      </c>
      <c r="B2" s="18"/>
      <c r="C2" s="17" t="s">
        <v>7</v>
      </c>
      <c r="D2" s="18"/>
      <c r="E2" s="17" t="s">
        <v>3</v>
      </c>
      <c r="F2" s="18"/>
      <c r="G2" s="17" t="s">
        <v>2</v>
      </c>
      <c r="H2" s="18"/>
      <c r="I2" s="17" t="s">
        <v>5</v>
      </c>
      <c r="J2" s="18"/>
      <c r="K2" s="17" t="s">
        <v>4</v>
      </c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B4" s="5"/>
      <c r="D4" s="5"/>
      <c r="F4" s="5"/>
      <c r="H4" s="5"/>
      <c r="J4" s="5"/>
      <c r="L4" s="5"/>
    </row>
    <row r="5" spans="1:26" ht="13" x14ac:dyDescent="0.15">
      <c r="A5" s="1" t="s">
        <v>13</v>
      </c>
      <c r="B5" s="1">
        <v>0</v>
      </c>
      <c r="D5" s="1">
        <v>0</v>
      </c>
      <c r="F5" s="1">
        <v>0</v>
      </c>
      <c r="H5" s="1">
        <v>0</v>
      </c>
      <c r="J5" s="1">
        <v>0</v>
      </c>
      <c r="L5" s="1">
        <v>0</v>
      </c>
    </row>
    <row r="6" spans="1:26" ht="13" x14ac:dyDescent="0.15">
      <c r="A6" s="1"/>
      <c r="B6" s="1"/>
      <c r="C6" s="14"/>
    </row>
    <row r="7" spans="1:26" ht="13" x14ac:dyDescent="0.15">
      <c r="A7" s="1" t="s">
        <v>23</v>
      </c>
      <c r="B7" s="1">
        <v>181217</v>
      </c>
      <c r="C7" s="14" t="s">
        <v>11</v>
      </c>
    </row>
    <row r="8" spans="1:26" ht="15.75" customHeight="1" x14ac:dyDescent="0.15">
      <c r="A8" s="17" t="s">
        <v>6</v>
      </c>
      <c r="B8" s="18"/>
      <c r="C8" s="17" t="s">
        <v>7</v>
      </c>
      <c r="D8" s="18"/>
      <c r="E8" s="17" t="s">
        <v>3</v>
      </c>
      <c r="F8" s="18"/>
      <c r="G8" s="17" t="s">
        <v>2</v>
      </c>
      <c r="H8" s="18"/>
      <c r="I8" s="17" t="s">
        <v>5</v>
      </c>
      <c r="J8" s="18"/>
      <c r="K8" s="17" t="s">
        <v>4</v>
      </c>
      <c r="L8" s="1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2" t="s">
        <v>8</v>
      </c>
      <c r="B9" s="2" t="s">
        <v>9</v>
      </c>
      <c r="C9" s="3" t="s">
        <v>9</v>
      </c>
      <c r="D9" s="3" t="s">
        <v>8</v>
      </c>
      <c r="E9" s="3" t="s">
        <v>9</v>
      </c>
      <c r="F9" s="3" t="s">
        <v>8</v>
      </c>
      <c r="G9" s="3" t="s">
        <v>9</v>
      </c>
      <c r="H9" s="3" t="s">
        <v>8</v>
      </c>
      <c r="I9" s="3" t="s">
        <v>9</v>
      </c>
      <c r="J9" s="3" t="s">
        <v>8</v>
      </c>
      <c r="K9" s="3" t="s">
        <v>9</v>
      </c>
      <c r="L9" s="3" t="s">
        <v>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B10" s="5"/>
      <c r="C10" s="4">
        <v>857</v>
      </c>
      <c r="D10" s="15">
        <f>TIME(0,0,C10)</f>
        <v>9.9189814814814817E-3</v>
      </c>
      <c r="F10" s="5"/>
      <c r="H10" s="5"/>
      <c r="J10" s="5"/>
      <c r="K10" s="4">
        <v>943</v>
      </c>
      <c r="L10" s="15">
        <f t="shared" ref="L10:L14" si="0">TIME(0,0,K10)</f>
        <v>1.0914351851851852E-2</v>
      </c>
    </row>
    <row r="11" spans="1:26" ht="15.75" customHeight="1" x14ac:dyDescent="0.15">
      <c r="K11" s="4">
        <v>945</v>
      </c>
      <c r="L11" s="15">
        <f t="shared" si="0"/>
        <v>1.0937499999999999E-2</v>
      </c>
    </row>
    <row r="12" spans="1:26" ht="15.75" customHeight="1" x14ac:dyDescent="0.15">
      <c r="K12" s="4">
        <v>1400</v>
      </c>
      <c r="L12" s="15">
        <f t="shared" si="0"/>
        <v>1.6203703703703703E-2</v>
      </c>
    </row>
    <row r="13" spans="1:26" ht="15.75" customHeight="1" x14ac:dyDescent="0.15">
      <c r="K13" s="4">
        <v>1768</v>
      </c>
      <c r="L13" s="15">
        <f t="shared" si="0"/>
        <v>2.0462962962962964E-2</v>
      </c>
    </row>
    <row r="14" spans="1:26" ht="15.75" customHeight="1" x14ac:dyDescent="0.15">
      <c r="K14" s="4">
        <v>1799</v>
      </c>
      <c r="L14" s="15">
        <f t="shared" si="0"/>
        <v>2.0821759259259259E-2</v>
      </c>
    </row>
    <row r="15" spans="1:26" ht="13" x14ac:dyDescent="0.15">
      <c r="A15" s="1" t="s">
        <v>13</v>
      </c>
      <c r="B15" s="1">
        <v>0</v>
      </c>
      <c r="D15" s="1">
        <v>1</v>
      </c>
      <c r="F15" s="1">
        <v>0</v>
      </c>
      <c r="H15" s="1">
        <v>0</v>
      </c>
      <c r="J15" s="1">
        <v>0</v>
      </c>
      <c r="L15" s="1">
        <v>5</v>
      </c>
    </row>
    <row r="16" spans="1:26" ht="13" x14ac:dyDescent="0.15">
      <c r="A16" s="1"/>
      <c r="B16" s="1"/>
      <c r="C16" s="14"/>
      <c r="E16" s="8"/>
      <c r="F16" s="2"/>
      <c r="G16" s="2"/>
      <c r="H16" s="2"/>
      <c r="K16" s="2"/>
      <c r="L16" s="2"/>
    </row>
    <row r="17" spans="1:26" ht="13" x14ac:dyDescent="0.15">
      <c r="A17" s="1" t="s">
        <v>23</v>
      </c>
      <c r="B17" s="1">
        <v>181217</v>
      </c>
      <c r="C17" s="14" t="s">
        <v>16</v>
      </c>
      <c r="E17" s="8"/>
      <c r="F17" s="2"/>
      <c r="G17" s="2"/>
      <c r="H17" s="2"/>
      <c r="K17" s="2"/>
      <c r="L17" s="2"/>
    </row>
    <row r="18" spans="1:26" ht="15.75" customHeight="1" x14ac:dyDescent="0.15">
      <c r="A18" s="17" t="s">
        <v>6</v>
      </c>
      <c r="B18" s="18"/>
      <c r="C18" s="17"/>
      <c r="D18" s="18"/>
      <c r="E18" s="17" t="s">
        <v>3</v>
      </c>
      <c r="F18" s="18"/>
      <c r="G18" s="17"/>
      <c r="H18" s="18"/>
      <c r="I18" s="17" t="s">
        <v>5</v>
      </c>
      <c r="J18" s="18"/>
      <c r="K18" s="17"/>
      <c r="L18" s="1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8</v>
      </c>
      <c r="B19" s="2" t="s">
        <v>9</v>
      </c>
      <c r="C19" s="3"/>
      <c r="D19" s="3"/>
      <c r="E19" s="3" t="s">
        <v>9</v>
      </c>
      <c r="F19" s="3" t="s">
        <v>8</v>
      </c>
      <c r="G19" s="3"/>
      <c r="H19" s="3"/>
      <c r="I19" s="3" t="s">
        <v>9</v>
      </c>
      <c r="J19" s="3" t="s">
        <v>8</v>
      </c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B20" s="5"/>
      <c r="C20" s="2"/>
      <c r="D20" s="2"/>
      <c r="F20" s="5"/>
      <c r="G20" s="2"/>
      <c r="H20" s="2"/>
      <c r="I20" s="4">
        <v>3065</v>
      </c>
      <c r="J20" s="15">
        <f>TIME(0,0,I20)</f>
        <v>3.5474537037037034E-2</v>
      </c>
      <c r="K20" s="2"/>
      <c r="L20" s="2"/>
    </row>
    <row r="21" spans="1:26" ht="13" x14ac:dyDescent="0.15">
      <c r="A21" s="1" t="s">
        <v>13</v>
      </c>
      <c r="B21" s="1">
        <v>0</v>
      </c>
      <c r="F21" s="1">
        <v>0</v>
      </c>
      <c r="J21" s="1">
        <v>1</v>
      </c>
    </row>
    <row r="23" spans="1:26" ht="13" x14ac:dyDescent="0.15">
      <c r="A23" s="1" t="s">
        <v>23</v>
      </c>
      <c r="B23" s="1">
        <v>181217</v>
      </c>
      <c r="C23" s="14" t="s">
        <v>12</v>
      </c>
      <c r="E23" s="8"/>
      <c r="F23" s="2"/>
      <c r="G23" s="2"/>
      <c r="H23" s="2"/>
      <c r="K23" s="2"/>
      <c r="L23" s="2"/>
    </row>
    <row r="24" spans="1:26" ht="15.75" customHeight="1" x14ac:dyDescent="0.15">
      <c r="A24" s="17" t="s">
        <v>6</v>
      </c>
      <c r="B24" s="18"/>
      <c r="C24" s="17" t="s">
        <v>7</v>
      </c>
      <c r="D24" s="18"/>
      <c r="E24" s="17" t="s">
        <v>3</v>
      </c>
      <c r="F24" s="18"/>
      <c r="G24" s="17" t="s">
        <v>2</v>
      </c>
      <c r="H24" s="18"/>
      <c r="I24" s="17" t="s">
        <v>5</v>
      </c>
      <c r="J24" s="18"/>
      <c r="K24" s="17" t="s">
        <v>4</v>
      </c>
      <c r="L24" s="1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 t="s">
        <v>8</v>
      </c>
      <c r="B25" s="2" t="s">
        <v>9</v>
      </c>
      <c r="C25" s="3" t="s">
        <v>9</v>
      </c>
      <c r="D25" s="3" t="s">
        <v>8</v>
      </c>
      <c r="E25" s="3" t="s">
        <v>9</v>
      </c>
      <c r="F25" s="3" t="s">
        <v>8</v>
      </c>
      <c r="G25" s="3" t="s">
        <v>9</v>
      </c>
      <c r="H25" s="3" t="s">
        <v>8</v>
      </c>
      <c r="I25" s="3" t="s">
        <v>9</v>
      </c>
      <c r="J25" s="3" t="s">
        <v>8</v>
      </c>
      <c r="K25" s="3" t="s">
        <v>9</v>
      </c>
      <c r="L25" s="3" t="s">
        <v>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B26" s="5"/>
      <c r="D26" s="5"/>
      <c r="F26" s="5"/>
      <c r="G26" s="8"/>
      <c r="H26" s="5"/>
      <c r="J26" s="5"/>
      <c r="K26" s="4">
        <v>3165</v>
      </c>
      <c r="L26" s="15">
        <f>TIME(0,0,K26)</f>
        <v>3.6631944444444446E-2</v>
      </c>
    </row>
    <row r="27" spans="1:26" ht="13" x14ac:dyDescent="0.15">
      <c r="A27" s="1" t="s">
        <v>13</v>
      </c>
      <c r="B27" s="1">
        <v>0</v>
      </c>
      <c r="D27" s="1">
        <v>0</v>
      </c>
      <c r="F27" s="1">
        <v>0</v>
      </c>
      <c r="H27" s="1">
        <v>0</v>
      </c>
      <c r="J27" s="1">
        <v>0</v>
      </c>
      <c r="L27" s="1">
        <v>1</v>
      </c>
    </row>
  </sheetData>
  <mergeCells count="24">
    <mergeCell ref="K24:L24"/>
    <mergeCell ref="C8:D8"/>
    <mergeCell ref="E8:F8"/>
    <mergeCell ref="C18:D18"/>
    <mergeCell ref="E18:F18"/>
    <mergeCell ref="G18:H18"/>
    <mergeCell ref="I18:J18"/>
    <mergeCell ref="G8:H8"/>
    <mergeCell ref="I8:J8"/>
    <mergeCell ref="K18:L18"/>
    <mergeCell ref="A24:B24"/>
    <mergeCell ref="C24:D24"/>
    <mergeCell ref="E24:F24"/>
    <mergeCell ref="G24:H24"/>
    <mergeCell ref="I24:J24"/>
    <mergeCell ref="K2:L2"/>
    <mergeCell ref="A8:B8"/>
    <mergeCell ref="K8:L8"/>
    <mergeCell ref="A18:B18"/>
    <mergeCell ref="A2:B2"/>
    <mergeCell ref="C2:D2"/>
    <mergeCell ref="E2:F2"/>
    <mergeCell ref="G2:H2"/>
    <mergeCell ref="I2:J2"/>
  </mergeCells>
  <phoneticPr fontId="5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39"/>
  <sheetViews>
    <sheetView tabSelected="1" workbookViewId="0">
      <selection activeCell="K10" sqref="K10:L14"/>
    </sheetView>
  </sheetViews>
  <sheetFormatPr baseColWidth="10" defaultColWidth="12.6640625" defaultRowHeight="15.75" customHeight="1" x14ac:dyDescent="0.15"/>
  <cols>
    <col min="1" max="1" width="15" style="4" customWidth="1"/>
    <col min="2" max="16384" width="12.6640625" style="4"/>
  </cols>
  <sheetData>
    <row r="1" spans="1:26" ht="13" x14ac:dyDescent="0.15">
      <c r="A1" s="1" t="s">
        <v>24</v>
      </c>
      <c r="B1" s="1">
        <v>181218</v>
      </c>
      <c r="C1" s="14" t="s">
        <v>1</v>
      </c>
    </row>
    <row r="2" spans="1:26" ht="15.75" customHeight="1" x14ac:dyDescent="0.15">
      <c r="A2" s="17" t="s">
        <v>4</v>
      </c>
      <c r="B2" s="18"/>
      <c r="C2" s="17" t="s">
        <v>5</v>
      </c>
      <c r="D2" s="18"/>
      <c r="E2" s="17" t="s">
        <v>2</v>
      </c>
      <c r="F2" s="18"/>
      <c r="G2" s="17" t="s">
        <v>3</v>
      </c>
      <c r="H2" s="18"/>
      <c r="I2" s="17" t="s">
        <v>7</v>
      </c>
      <c r="J2" s="18"/>
      <c r="K2" s="17" t="s">
        <v>6</v>
      </c>
      <c r="L2" s="18"/>
    </row>
    <row r="3" spans="1:26" ht="15.75" customHeight="1" x14ac:dyDescent="0.15">
      <c r="A3" s="2" t="s">
        <v>8</v>
      </c>
      <c r="B3" s="2" t="s">
        <v>9</v>
      </c>
      <c r="C3" s="3" t="s">
        <v>9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B4" s="5"/>
      <c r="D4" s="5"/>
      <c r="F4" s="5"/>
      <c r="H4" s="5"/>
      <c r="J4" s="5"/>
      <c r="L4" s="5"/>
    </row>
    <row r="5" spans="1:26" ht="13" x14ac:dyDescent="0.15">
      <c r="B5" s="1">
        <v>0</v>
      </c>
      <c r="D5" s="1">
        <v>0</v>
      </c>
      <c r="F5" s="1">
        <v>0</v>
      </c>
      <c r="H5" s="1">
        <v>0</v>
      </c>
      <c r="J5" s="1">
        <v>0</v>
      </c>
      <c r="L5" s="1">
        <v>0</v>
      </c>
    </row>
    <row r="6" spans="1:26" ht="13" x14ac:dyDescent="0.15">
      <c r="A6" s="1"/>
      <c r="B6" s="1"/>
      <c r="C6" s="14"/>
    </row>
    <row r="7" spans="1:26" ht="13" x14ac:dyDescent="0.15">
      <c r="A7" s="1" t="s">
        <v>24</v>
      </c>
      <c r="B7" s="1">
        <v>181218</v>
      </c>
      <c r="C7" s="14" t="s">
        <v>11</v>
      </c>
    </row>
    <row r="8" spans="1:26" ht="15.75" customHeight="1" x14ac:dyDescent="0.15">
      <c r="A8" s="17" t="s">
        <v>4</v>
      </c>
      <c r="B8" s="18"/>
      <c r="C8" s="17" t="s">
        <v>5</v>
      </c>
      <c r="D8" s="18"/>
      <c r="E8" s="17" t="s">
        <v>2</v>
      </c>
      <c r="F8" s="18"/>
      <c r="G8" s="17" t="s">
        <v>3</v>
      </c>
      <c r="H8" s="18"/>
      <c r="I8" s="17" t="s">
        <v>7</v>
      </c>
      <c r="J8" s="18"/>
      <c r="K8" s="17" t="s">
        <v>6</v>
      </c>
      <c r="L8" s="18"/>
    </row>
    <row r="9" spans="1:26" ht="15.75" customHeight="1" x14ac:dyDescent="0.15">
      <c r="A9" s="2" t="s">
        <v>8</v>
      </c>
      <c r="B9" s="2" t="s">
        <v>9</v>
      </c>
      <c r="C9" s="3" t="s">
        <v>9</v>
      </c>
      <c r="D9" s="3" t="s">
        <v>8</v>
      </c>
      <c r="E9" s="3" t="s">
        <v>9</v>
      </c>
      <c r="F9" s="3" t="s">
        <v>8</v>
      </c>
      <c r="G9" s="3" t="s">
        <v>9</v>
      </c>
      <c r="H9" s="3" t="s">
        <v>8</v>
      </c>
      <c r="I9" s="3" t="s">
        <v>9</v>
      </c>
      <c r="J9" s="3" t="s">
        <v>8</v>
      </c>
      <c r="K9" s="3" t="s">
        <v>9</v>
      </c>
      <c r="L9" s="3" t="s">
        <v>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B10" s="5"/>
      <c r="D10" s="5"/>
      <c r="E10" s="21">
        <v>80</v>
      </c>
      <c r="F10" s="22">
        <f t="shared" ref="F10:F12" si="0">TIME(0,0,E10)</f>
        <v>9.2592592592592596E-4</v>
      </c>
      <c r="H10" s="5"/>
      <c r="J10" s="5"/>
      <c r="K10" s="21">
        <v>5</v>
      </c>
      <c r="L10" s="22">
        <f t="shared" ref="L10:L15" si="1">TIME(0,0,K10)</f>
        <v>5.7870370370370373E-5</v>
      </c>
    </row>
    <row r="11" spans="1:26" ht="15.75" customHeight="1" x14ac:dyDescent="0.15">
      <c r="E11" s="21">
        <v>80</v>
      </c>
      <c r="F11" s="22">
        <f t="shared" si="0"/>
        <v>9.2592592592592596E-4</v>
      </c>
      <c r="K11" s="21">
        <v>5</v>
      </c>
      <c r="L11" s="22">
        <f t="shared" si="1"/>
        <v>5.7870370370370373E-5</v>
      </c>
    </row>
    <row r="12" spans="1:26" ht="15.75" customHeight="1" x14ac:dyDescent="0.15">
      <c r="E12" s="21">
        <v>80</v>
      </c>
      <c r="F12" s="22">
        <f t="shared" si="0"/>
        <v>9.2592592592592596E-4</v>
      </c>
      <c r="K12" s="21">
        <v>5</v>
      </c>
      <c r="L12" s="22">
        <f t="shared" si="1"/>
        <v>5.7870370370370373E-5</v>
      </c>
    </row>
    <row r="13" spans="1:26" ht="13" x14ac:dyDescent="0.15">
      <c r="B13" s="1"/>
      <c r="D13" s="1"/>
      <c r="F13" s="1"/>
      <c r="H13" s="1"/>
      <c r="J13" s="1"/>
      <c r="K13" s="21">
        <v>77</v>
      </c>
      <c r="L13" s="22">
        <f t="shared" si="1"/>
        <v>8.9120370370370373E-4</v>
      </c>
    </row>
    <row r="14" spans="1:26" ht="15.75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21">
        <v>77</v>
      </c>
      <c r="L14" s="22">
        <f t="shared" si="1"/>
        <v>8.9120370370370373E-4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4">
        <v>90</v>
      </c>
      <c r="L15" s="15">
        <f t="shared" si="1"/>
        <v>1.0416666666666667E-3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" x14ac:dyDescent="0.15">
      <c r="A16" s="8"/>
      <c r="B16" s="10">
        <v>0</v>
      </c>
      <c r="C16" s="9"/>
      <c r="D16" s="10">
        <v>0</v>
      </c>
      <c r="E16" s="9"/>
      <c r="F16" s="10">
        <v>3</v>
      </c>
      <c r="G16" s="9"/>
      <c r="H16" s="10">
        <v>0</v>
      </c>
      <c r="I16" s="9"/>
      <c r="J16" s="10">
        <v>0</v>
      </c>
      <c r="K16" s="8"/>
      <c r="L16" s="10">
        <v>6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" x14ac:dyDescent="0.15">
      <c r="A17" s="1"/>
      <c r="B17" s="1"/>
      <c r="C17" s="14"/>
      <c r="E17" s="8"/>
      <c r="F17" s="2"/>
      <c r="G17" s="2"/>
      <c r="H17" s="2"/>
      <c r="K17" s="2"/>
      <c r="L17" s="2"/>
    </row>
    <row r="18" spans="1:26" ht="13" x14ac:dyDescent="0.15">
      <c r="A18" s="1" t="s">
        <v>24</v>
      </c>
      <c r="B18" s="1">
        <v>181218</v>
      </c>
      <c r="C18" s="14" t="s">
        <v>16</v>
      </c>
      <c r="E18" s="8"/>
      <c r="F18" s="2"/>
      <c r="G18" s="2"/>
      <c r="H18" s="2"/>
      <c r="K18" s="2"/>
      <c r="L18" s="2"/>
    </row>
    <row r="19" spans="1:26" ht="15.75" customHeight="1" x14ac:dyDescent="0.15">
      <c r="A19" s="17" t="s">
        <v>4</v>
      </c>
      <c r="B19" s="18"/>
      <c r="C19" s="17"/>
      <c r="D19" s="18"/>
      <c r="E19" s="17" t="s">
        <v>2</v>
      </c>
      <c r="F19" s="18"/>
      <c r="G19" s="17"/>
      <c r="H19" s="18"/>
      <c r="I19" s="17" t="s">
        <v>7</v>
      </c>
      <c r="J19" s="18"/>
      <c r="K19" s="17"/>
      <c r="L19" s="18"/>
    </row>
    <row r="20" spans="1:26" ht="15.75" customHeight="1" x14ac:dyDescent="0.15">
      <c r="A20" s="2" t="s">
        <v>8</v>
      </c>
      <c r="B20" s="2" t="s">
        <v>9</v>
      </c>
      <c r="C20" s="3"/>
      <c r="D20" s="3"/>
      <c r="E20" s="3" t="s">
        <v>9</v>
      </c>
      <c r="F20" s="3" t="s">
        <v>8</v>
      </c>
      <c r="G20" s="3"/>
      <c r="H20" s="3"/>
      <c r="I20" s="3" t="s">
        <v>9</v>
      </c>
      <c r="J20" s="3" t="s">
        <v>8</v>
      </c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B21" s="5"/>
      <c r="C21" s="2"/>
      <c r="D21" s="2"/>
      <c r="E21" s="4">
        <v>243</v>
      </c>
      <c r="F21" s="15">
        <f>TIME(0,0,E21)</f>
        <v>2.8124999999999999E-3</v>
      </c>
      <c r="G21" s="2"/>
      <c r="H21" s="2"/>
      <c r="J21" s="5"/>
      <c r="K21" s="2"/>
      <c r="L21" s="2"/>
    </row>
    <row r="22" spans="1:26" ht="13" x14ac:dyDescent="0.15">
      <c r="B22" s="1">
        <v>0</v>
      </c>
      <c r="F22" s="1">
        <v>1</v>
      </c>
      <c r="J22" s="1">
        <v>0</v>
      </c>
    </row>
    <row r="24" spans="1:26" ht="13" x14ac:dyDescent="0.15">
      <c r="A24" s="1" t="s">
        <v>24</v>
      </c>
      <c r="B24" s="1">
        <v>181218</v>
      </c>
      <c r="C24" s="14" t="s">
        <v>12</v>
      </c>
      <c r="E24" s="8"/>
      <c r="F24" s="2"/>
      <c r="G24" s="2"/>
      <c r="H24" s="2"/>
      <c r="K24" s="2"/>
      <c r="L24" s="2"/>
    </row>
    <row r="25" spans="1:26" ht="15.75" customHeight="1" x14ac:dyDescent="0.15">
      <c r="A25" s="17" t="s">
        <v>4</v>
      </c>
      <c r="B25" s="18"/>
      <c r="C25" s="17" t="s">
        <v>5</v>
      </c>
      <c r="D25" s="18"/>
      <c r="E25" s="17" t="s">
        <v>2</v>
      </c>
      <c r="F25" s="18"/>
      <c r="G25" s="17" t="s">
        <v>3</v>
      </c>
      <c r="H25" s="18"/>
      <c r="I25" s="17" t="s">
        <v>7</v>
      </c>
      <c r="J25" s="18"/>
      <c r="K25" s="17" t="s">
        <v>6</v>
      </c>
      <c r="L25" s="18"/>
    </row>
    <row r="26" spans="1:26" ht="15.75" customHeight="1" x14ac:dyDescent="0.15">
      <c r="A26" s="2" t="s">
        <v>8</v>
      </c>
      <c r="B26" s="2" t="s">
        <v>9</v>
      </c>
      <c r="C26" s="3" t="s">
        <v>9</v>
      </c>
      <c r="D26" s="3" t="s">
        <v>8</v>
      </c>
      <c r="E26" s="3" t="s">
        <v>9</v>
      </c>
      <c r="F26" s="3" t="s">
        <v>8</v>
      </c>
      <c r="G26" s="3" t="s">
        <v>9</v>
      </c>
      <c r="H26" s="3" t="s">
        <v>8</v>
      </c>
      <c r="I26" s="3" t="s">
        <v>9</v>
      </c>
      <c r="J26" s="3" t="s">
        <v>8</v>
      </c>
      <c r="K26" s="3" t="s">
        <v>9</v>
      </c>
      <c r="L26" s="3" t="s">
        <v>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4">
        <v>526</v>
      </c>
      <c r="B27" s="15">
        <f t="shared" ref="B27:B38" si="2">TIME(0,0,A27)</f>
        <v>6.0879629629629626E-3</v>
      </c>
      <c r="D27" s="5"/>
      <c r="E27" s="4">
        <v>1699</v>
      </c>
      <c r="F27" s="15">
        <f t="shared" ref="F27:F35" si="3">TIME(0,0,E27)</f>
        <v>1.9664351851851853E-2</v>
      </c>
      <c r="G27" s="8"/>
      <c r="H27" s="5"/>
      <c r="J27" s="5"/>
      <c r="L27" s="5"/>
    </row>
    <row r="28" spans="1:26" ht="15.75" customHeight="1" x14ac:dyDescent="0.15">
      <c r="A28" s="4">
        <v>1155</v>
      </c>
      <c r="B28" s="15">
        <f t="shared" si="2"/>
        <v>1.3368055555555555E-2</v>
      </c>
      <c r="E28" s="4">
        <v>1856</v>
      </c>
      <c r="F28" s="15">
        <f t="shared" si="3"/>
        <v>2.148148148148148E-2</v>
      </c>
    </row>
    <row r="29" spans="1:26" ht="15.75" customHeight="1" x14ac:dyDescent="0.15">
      <c r="A29" s="4">
        <v>1407</v>
      </c>
      <c r="B29" s="15">
        <f t="shared" si="2"/>
        <v>1.6284722222222221E-2</v>
      </c>
      <c r="E29" s="4">
        <v>2052</v>
      </c>
      <c r="F29" s="15">
        <f t="shared" si="3"/>
        <v>2.375E-2</v>
      </c>
    </row>
    <row r="30" spans="1:26" ht="15.75" customHeight="1" x14ac:dyDescent="0.15">
      <c r="A30" s="4">
        <v>1496</v>
      </c>
      <c r="B30" s="15">
        <f t="shared" si="2"/>
        <v>1.7314814814814814E-2</v>
      </c>
      <c r="E30" s="4">
        <v>2452</v>
      </c>
      <c r="F30" s="15">
        <f t="shared" si="3"/>
        <v>2.837962962962963E-2</v>
      </c>
    </row>
    <row r="31" spans="1:26" ht="15.75" customHeight="1" x14ac:dyDescent="0.15">
      <c r="A31" s="4">
        <v>1544</v>
      </c>
      <c r="B31" s="15">
        <f t="shared" si="2"/>
        <v>1.787037037037037E-2</v>
      </c>
      <c r="E31" s="4">
        <v>2478</v>
      </c>
      <c r="F31" s="15">
        <f t="shared" si="3"/>
        <v>2.8680555555555556E-2</v>
      </c>
    </row>
    <row r="32" spans="1:26" ht="15.75" customHeight="1" x14ac:dyDescent="0.15">
      <c r="A32" s="4">
        <v>1591</v>
      </c>
      <c r="B32" s="15">
        <f t="shared" si="2"/>
        <v>1.8414351851851852E-2</v>
      </c>
      <c r="E32" s="4">
        <v>2978</v>
      </c>
      <c r="F32" s="15">
        <f t="shared" si="3"/>
        <v>3.4467592592592591E-2</v>
      </c>
    </row>
    <row r="33" spans="1:12" ht="15.75" customHeight="1" x14ac:dyDescent="0.15">
      <c r="A33" s="4">
        <v>1733</v>
      </c>
      <c r="B33" s="15">
        <f t="shared" si="2"/>
        <v>2.0057870370370372E-2</v>
      </c>
      <c r="E33" s="4">
        <v>2990</v>
      </c>
      <c r="F33" s="15">
        <f t="shared" si="3"/>
        <v>3.4606481481481481E-2</v>
      </c>
    </row>
    <row r="34" spans="1:12" ht="15.75" customHeight="1" x14ac:dyDescent="0.15">
      <c r="A34" s="4">
        <v>2059</v>
      </c>
      <c r="B34" s="15">
        <f t="shared" si="2"/>
        <v>2.3831018518518519E-2</v>
      </c>
      <c r="E34" s="4">
        <v>3384</v>
      </c>
      <c r="F34" s="15">
        <f t="shared" si="3"/>
        <v>3.9166666666666669E-2</v>
      </c>
    </row>
    <row r="35" spans="1:12" ht="15.75" customHeight="1" x14ac:dyDescent="0.15">
      <c r="A35" s="4">
        <v>2547</v>
      </c>
      <c r="B35" s="15">
        <f t="shared" si="2"/>
        <v>2.9479166666666667E-2</v>
      </c>
      <c r="E35" s="4">
        <v>4451</v>
      </c>
      <c r="F35" s="15">
        <f t="shared" si="3"/>
        <v>5.1516203703703703E-2</v>
      </c>
    </row>
    <row r="36" spans="1:12" ht="15.75" customHeight="1" x14ac:dyDescent="0.15">
      <c r="A36" s="4">
        <v>3296</v>
      </c>
      <c r="B36" s="15">
        <f t="shared" si="2"/>
        <v>3.8148148148148146E-2</v>
      </c>
    </row>
    <row r="37" spans="1:12" ht="13" x14ac:dyDescent="0.15">
      <c r="A37" s="4">
        <v>3847</v>
      </c>
      <c r="B37" s="15">
        <f t="shared" si="2"/>
        <v>4.4525462962962961E-2</v>
      </c>
    </row>
    <row r="38" spans="1:12" ht="13" x14ac:dyDescent="0.15">
      <c r="A38" s="4">
        <v>4337</v>
      </c>
      <c r="B38" s="15">
        <f t="shared" si="2"/>
        <v>5.019675925925926E-2</v>
      </c>
    </row>
    <row r="39" spans="1:12" ht="13" x14ac:dyDescent="0.15">
      <c r="A39" s="1" t="s">
        <v>13</v>
      </c>
      <c r="B39" s="1">
        <v>12</v>
      </c>
      <c r="D39" s="1">
        <v>0</v>
      </c>
      <c r="F39" s="1">
        <v>9</v>
      </c>
      <c r="H39" s="1">
        <v>0</v>
      </c>
      <c r="J39" s="1">
        <v>0</v>
      </c>
      <c r="L39" s="1">
        <v>0</v>
      </c>
    </row>
  </sheetData>
  <mergeCells count="24">
    <mergeCell ref="K25:L25"/>
    <mergeCell ref="C8:D8"/>
    <mergeCell ref="E8:F8"/>
    <mergeCell ref="C19:D19"/>
    <mergeCell ref="E19:F19"/>
    <mergeCell ref="G19:H19"/>
    <mergeCell ref="I19:J19"/>
    <mergeCell ref="G8:H8"/>
    <mergeCell ref="I8:J8"/>
    <mergeCell ref="K19:L19"/>
    <mergeCell ref="A25:B25"/>
    <mergeCell ref="C25:D25"/>
    <mergeCell ref="E25:F25"/>
    <mergeCell ref="G25:H25"/>
    <mergeCell ref="I25:J25"/>
    <mergeCell ref="K2:L2"/>
    <mergeCell ref="A8:B8"/>
    <mergeCell ref="K8:L8"/>
    <mergeCell ref="A19:B19"/>
    <mergeCell ref="A2:B2"/>
    <mergeCell ref="C2:D2"/>
    <mergeCell ref="E2:F2"/>
    <mergeCell ref="G2:H2"/>
    <mergeCell ref="I2:J2"/>
  </mergeCells>
  <phoneticPr fontId="5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Ex_1</vt:lpstr>
      <vt:lpstr>Ex_2</vt:lpstr>
      <vt:lpstr>Ex_3</vt:lpstr>
      <vt:lpstr>Ex_4</vt:lpstr>
      <vt:lpstr>Ex_5</vt:lpstr>
      <vt:lpstr>Ex_6</vt:lpstr>
      <vt:lpstr>Ex_7</vt:lpstr>
      <vt:lpstr>Ex_8</vt:lpstr>
      <vt:lpstr>Ex_9</vt:lpstr>
      <vt:lpstr>Ex_10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梶山十和子</dc:creator>
  <cp:lastModifiedBy>竹内　秀明</cp:lastModifiedBy>
  <dcterms:created xsi:type="dcterms:W3CDTF">2024-07-26T15:28:44Z</dcterms:created>
  <dcterms:modified xsi:type="dcterms:W3CDTF">2024-07-29T23:31:38Z</dcterms:modified>
</cp:coreProperties>
</file>