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ブレストアウェアネス\Breast Cancer投稿\"/>
    </mc:Choice>
  </mc:AlternateContent>
  <xr:revisionPtr revIDLastSave="0" documentId="13_ncr:1_{41057A3B-F3AA-4D65-9ACB-F56A0F8BD184}" xr6:coauthVersionLast="47" xr6:coauthVersionMax="47" xr10:uidLastSave="{00000000-0000-0000-0000-000000000000}"/>
  <bookViews>
    <workbookView xWindow="555" yWindow="465" windowWidth="25170" windowHeight="14145" xr2:uid="{7C6ADCB7-7CA4-4E73-8346-045029110AC5}"/>
  </bookViews>
  <sheets>
    <sheet name="Sheet1" sheetId="1" r:id="rId1"/>
  </sheets>
  <definedNames>
    <definedName name="_xlnm.Print_Area" localSheetId="0">Sheet1!$C$1:$S$17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1" l="1"/>
  <c r="R16" i="1" s="1"/>
  <c r="K16" i="1"/>
  <c r="G16" i="1"/>
  <c r="P15" i="1"/>
  <c r="R15" i="1" s="1"/>
  <c r="K15" i="1"/>
  <c r="G15" i="1"/>
  <c r="P14" i="1"/>
  <c r="R14" i="1" s="1"/>
  <c r="K14" i="1"/>
  <c r="G14" i="1"/>
  <c r="P13" i="1"/>
  <c r="R13" i="1" s="1"/>
  <c r="K13" i="1"/>
  <c r="G13" i="1"/>
  <c r="P12" i="1"/>
  <c r="R12" i="1" s="1"/>
  <c r="K12" i="1"/>
  <c r="G12" i="1"/>
  <c r="I10" i="1"/>
  <c r="P10" i="1" s="1"/>
  <c r="R10" i="1" s="1"/>
  <c r="G10" i="1"/>
  <c r="I9" i="1"/>
  <c r="P9" i="1" s="1"/>
  <c r="R9" i="1" s="1"/>
  <c r="G9" i="1"/>
  <c r="I8" i="1"/>
  <c r="K8" i="1" s="1"/>
  <c r="G8" i="1"/>
  <c r="I7" i="1"/>
  <c r="P7" i="1" s="1"/>
  <c r="R7" i="1" s="1"/>
  <c r="G7" i="1"/>
  <c r="I6" i="1"/>
  <c r="P6" i="1" s="1"/>
  <c r="R6" i="1" s="1"/>
  <c r="G6" i="1"/>
  <c r="I5" i="1"/>
  <c r="P5" i="1" s="1"/>
  <c r="R5" i="1" s="1"/>
  <c r="G5" i="1"/>
  <c r="K10" i="1" l="1"/>
  <c r="K5" i="1"/>
  <c r="P8" i="1"/>
  <c r="R8" i="1" s="1"/>
  <c r="K6" i="1"/>
  <c r="K9" i="1"/>
  <c r="K7" i="1"/>
</calcChain>
</file>

<file path=xl/sharedStrings.xml><?xml version="1.0" encoding="utf-8"?>
<sst xmlns="http://schemas.openxmlformats.org/spreadsheetml/2006/main" count="104" uniqueCount="29">
  <si>
    <t>NINGEN DOCK</t>
    <phoneticPr fontId="1"/>
  </si>
  <si>
    <t>Outpatient Clinic</t>
    <phoneticPr fontId="1"/>
  </si>
  <si>
    <t>Total Participants                              (n=19500)</t>
    <phoneticPr fontId="1"/>
  </si>
  <si>
    <t>Distribution of Age</t>
    <phoneticPr fontId="1"/>
  </si>
  <si>
    <t>n</t>
    <phoneticPr fontId="1"/>
  </si>
  <si>
    <t>(</t>
    <phoneticPr fontId="1"/>
  </si>
  <si>
    <t>%</t>
    <phoneticPr fontId="1"/>
  </si>
  <si>
    <t>)</t>
    <phoneticPr fontId="1"/>
  </si>
  <si>
    <t>(10593)</t>
    <phoneticPr fontId="1"/>
  </si>
  <si>
    <t>(948)</t>
    <phoneticPr fontId="1"/>
  </si>
  <si>
    <t>~39</t>
    <phoneticPr fontId="1"/>
  </si>
  <si>
    <t>40~49</t>
    <phoneticPr fontId="1"/>
  </si>
  <si>
    <t>50~59</t>
    <phoneticPr fontId="1"/>
  </si>
  <si>
    <t>60~75</t>
    <phoneticPr fontId="1"/>
  </si>
  <si>
    <t>75~</t>
    <phoneticPr fontId="1"/>
  </si>
  <si>
    <t>Unknown</t>
    <phoneticPr fontId="1"/>
  </si>
  <si>
    <r>
      <t>Interval since last screening</t>
    </r>
    <r>
      <rPr>
        <sz val="12"/>
        <color theme="1"/>
        <rFont val="游ゴシック"/>
        <family val="2"/>
        <charset val="128"/>
      </rPr>
      <t>　</t>
    </r>
    <r>
      <rPr>
        <sz val="12"/>
        <color theme="1"/>
        <rFont val="Arial"/>
        <family val="2"/>
      </rPr>
      <t>(year)</t>
    </r>
    <phoneticPr fontId="1"/>
  </si>
  <si>
    <t>0*</t>
    <phoneticPr fontId="1"/>
  </si>
  <si>
    <t>1 year</t>
    <phoneticPr fontId="1"/>
  </si>
  <si>
    <t>2 years</t>
    <phoneticPr fontId="1"/>
  </si>
  <si>
    <r>
      <t xml:space="preserve">3 years more </t>
    </r>
    <r>
      <rPr>
        <sz val="12"/>
        <color theme="1"/>
        <rFont val="游ゴシック"/>
        <family val="2"/>
        <charset val="128"/>
      </rPr>
      <t>～</t>
    </r>
    <phoneticPr fontId="1"/>
  </si>
  <si>
    <t>0*；Initial Screeening</t>
    <phoneticPr fontId="1"/>
  </si>
  <si>
    <t xml:space="preserve">p#: Stastically analyzed by Arimitage test </t>
    <phoneticPr fontId="1"/>
  </si>
  <si>
    <t>Table 2. Age distribution and Interval of screening was compared between organized and opportunistic screening</t>
    <phoneticPr fontId="1"/>
  </si>
  <si>
    <r>
      <t>p# (</t>
    </r>
    <r>
      <rPr>
        <b/>
        <sz val="12"/>
        <color theme="1"/>
        <rFont val="游ゴシック"/>
        <family val="3"/>
        <charset val="128"/>
        <scheme val="minor"/>
      </rPr>
      <t>①</t>
    </r>
    <r>
      <rPr>
        <b/>
        <sz val="12"/>
        <color theme="1"/>
        <rFont val="Yu Gothic"/>
        <family val="3"/>
        <charset val="128"/>
      </rPr>
      <t>vs</t>
    </r>
    <r>
      <rPr>
        <b/>
        <sz val="12"/>
        <color theme="1"/>
        <rFont val="游ゴシック Light"/>
        <family val="3"/>
        <charset val="128"/>
        <scheme val="major"/>
      </rPr>
      <t>②</t>
    </r>
    <r>
      <rPr>
        <b/>
        <sz val="12"/>
        <color theme="1"/>
        <rFont val="Arial"/>
        <family val="2"/>
      </rPr>
      <t xml:space="preserve">) </t>
    </r>
    <phoneticPr fontId="1"/>
  </si>
  <si>
    <r>
      <rPr>
        <b/>
        <sz val="12"/>
        <color theme="1"/>
        <rFont val="游ゴシック"/>
        <family val="3"/>
        <charset val="128"/>
        <scheme val="minor"/>
      </rPr>
      <t>①</t>
    </r>
    <r>
      <rPr>
        <b/>
        <sz val="12"/>
        <color theme="1"/>
        <rFont val="Arial"/>
        <family val="2"/>
      </rPr>
      <t>Organizing Screening (n=7959)</t>
    </r>
    <phoneticPr fontId="1"/>
  </si>
  <si>
    <r>
      <rPr>
        <b/>
        <sz val="12"/>
        <color theme="1"/>
        <rFont val="游ゴシック"/>
        <family val="3"/>
        <charset val="128"/>
        <scheme val="minor"/>
      </rPr>
      <t>②</t>
    </r>
    <r>
      <rPr>
        <b/>
        <sz val="12"/>
        <color theme="1"/>
        <rFont val="Arial"/>
        <family val="2"/>
      </rPr>
      <t>Opportunistic Screening (n=11541)</t>
    </r>
    <phoneticPr fontId="1"/>
  </si>
  <si>
    <r>
      <t>0.075</t>
    </r>
    <r>
      <rPr>
        <sz val="12"/>
        <color theme="1"/>
        <rFont val="ＭＳ Ｐゴシック"/>
        <family val="2"/>
        <charset val="128"/>
      </rPr>
      <t>　　</t>
    </r>
    <r>
      <rPr>
        <sz val="10"/>
        <color theme="1"/>
        <rFont val="Arial"/>
        <family val="2"/>
      </rPr>
      <t xml:space="preserve">Significantly higher proportion of &lt;49 years </t>
    </r>
    <r>
      <rPr>
        <sz val="12"/>
        <color theme="1"/>
        <rFont val="Arial"/>
        <family val="2"/>
      </rPr>
      <t>i</t>
    </r>
    <r>
      <rPr>
        <sz val="11"/>
        <color theme="1"/>
        <rFont val="Arial"/>
        <family val="2"/>
      </rPr>
      <t xml:space="preserve">n group </t>
    </r>
    <r>
      <rPr>
        <sz val="12"/>
        <color theme="1"/>
        <rFont val="游ゴシック"/>
        <family val="3"/>
        <charset val="128"/>
        <scheme val="minor"/>
      </rPr>
      <t>①</t>
    </r>
    <phoneticPr fontId="1"/>
  </si>
  <si>
    <r>
      <t>0.055</t>
    </r>
    <r>
      <rPr>
        <sz val="12"/>
        <color theme="1"/>
        <rFont val="ＭＳ Ｐゴシック"/>
        <family val="2"/>
        <charset val="128"/>
      </rPr>
      <t>　</t>
    </r>
    <r>
      <rPr>
        <sz val="10"/>
        <color theme="1"/>
        <rFont val="Arial"/>
        <family val="2"/>
      </rPr>
      <t>Significantly higher proportion of</t>
    </r>
    <r>
      <rPr>
        <sz val="10"/>
        <color theme="1"/>
        <rFont val="ＭＳ Ｐゴシック"/>
        <family val="2"/>
        <charset val="128"/>
      </rPr>
      <t>　</t>
    </r>
    <r>
      <rPr>
        <sz val="10"/>
        <color theme="1"/>
        <rFont val="Arial"/>
        <family val="2"/>
      </rPr>
      <t xml:space="preserve">3 yaers ~          in group </t>
    </r>
    <r>
      <rPr>
        <sz val="12"/>
        <color theme="1"/>
        <rFont val="游ゴシック"/>
        <family val="3"/>
        <charset val="128"/>
        <scheme val="minor"/>
      </rPr>
      <t>②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</si>
</sst>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_ "/>
    <numFmt numFmtId="178" formatCode="0_ "/>
    <numFmt numFmtId="179" formatCode="0.000_);[Red]\(0.000\)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ＭＳ Ｐゴシック"/>
      <family val="2"/>
      <charset val="128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游ゴシック"/>
      <family val="2"/>
      <charset val="128"/>
    </font>
    <font>
      <sz val="10"/>
      <color theme="1"/>
      <name val="ＭＳ Ｐゴシック"/>
      <family val="2"/>
      <charset val="128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Yu Gothic"/>
      <family val="3"/>
      <charset val="128"/>
    </font>
    <font>
      <sz val="11"/>
      <color theme="1"/>
      <name val="HGPｺﾞｼｯｸE"/>
      <family val="3"/>
      <charset val="128"/>
    </font>
    <font>
      <b/>
      <sz val="12"/>
      <color theme="1"/>
      <name val="游ゴシック Light"/>
      <family val="3"/>
      <charset val="128"/>
      <scheme val="maj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Arial"/>
      <family val="3"/>
      <charset val="128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3" xfId="0" applyNumberFormat="1" applyBorder="1">
      <alignment vertical="center"/>
    </xf>
    <xf numFmtId="177" fontId="0" fillId="0" borderId="3" xfId="0" applyNumberForma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1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179" fontId="2" fillId="0" borderId="4" xfId="0" applyNumberFormat="1" applyFont="1" applyBorder="1" applyAlignment="1">
      <alignment horizontal="center" vertical="center" wrapText="1"/>
    </xf>
    <xf numFmtId="179" fontId="2" fillId="0" borderId="0" xfId="0" applyNumberFormat="1" applyFont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9BC68-61D3-409D-B34E-F394A6990ABB}">
  <dimension ref="C2:S22"/>
  <sheetViews>
    <sheetView showGridLines="0" tabSelected="1" view="pageBreakPreview" zoomScale="60" zoomScaleNormal="100" workbookViewId="0">
      <selection activeCell="M27" sqref="M27"/>
    </sheetView>
  </sheetViews>
  <sheetFormatPr defaultRowHeight="18.75"/>
  <cols>
    <col min="6" max="6" width="2.125" customWidth="1"/>
    <col min="8" max="8" width="2" customWidth="1"/>
    <col min="10" max="10" width="2.625" customWidth="1"/>
    <col min="12" max="12" width="2.875" customWidth="1"/>
    <col min="13" max="13" width="11.625" customWidth="1"/>
    <col min="14" max="14" width="7.625" customWidth="1"/>
    <col min="15" max="15" width="7.125" customWidth="1"/>
    <col min="17" max="17" width="2.25" customWidth="1"/>
    <col min="19" max="19" width="2.875" customWidth="1"/>
  </cols>
  <sheetData>
    <row r="2" spans="3:19" ht="19.5" thickBot="1">
      <c r="C2" s="2" t="s">
        <v>23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3:19" ht="44.25" customHeight="1" thickBot="1">
      <c r="C3" s="1"/>
      <c r="D3" s="2"/>
      <c r="E3" s="38" t="s">
        <v>25</v>
      </c>
      <c r="F3" s="39"/>
      <c r="G3" s="39"/>
      <c r="H3" s="39"/>
      <c r="I3" s="38" t="s">
        <v>26</v>
      </c>
      <c r="J3" s="39"/>
      <c r="K3" s="39"/>
      <c r="L3" s="39"/>
      <c r="M3" s="28" t="s">
        <v>24</v>
      </c>
      <c r="N3" s="21" t="s">
        <v>0</v>
      </c>
      <c r="O3" s="21" t="s">
        <v>1</v>
      </c>
      <c r="P3" s="39" t="s">
        <v>2</v>
      </c>
      <c r="Q3" s="39"/>
      <c r="R3" s="39"/>
      <c r="S3" s="39"/>
    </row>
    <row r="4" spans="3:19">
      <c r="C4" s="3" t="s">
        <v>3</v>
      </c>
      <c r="D4" s="4"/>
      <c r="E4" s="5" t="s">
        <v>4</v>
      </c>
      <c r="F4" s="5" t="s">
        <v>5</v>
      </c>
      <c r="G4" s="5" t="s">
        <v>6</v>
      </c>
      <c r="H4" s="5" t="s">
        <v>7</v>
      </c>
      <c r="I4" s="5" t="s">
        <v>4</v>
      </c>
      <c r="J4" s="5" t="s">
        <v>5</v>
      </c>
      <c r="K4" s="5" t="s">
        <v>6</v>
      </c>
      <c r="L4" s="5" t="s">
        <v>7</v>
      </c>
      <c r="M4" s="40" t="s">
        <v>27</v>
      </c>
      <c r="N4" s="22" t="s">
        <v>8</v>
      </c>
      <c r="O4" s="23" t="s">
        <v>9</v>
      </c>
      <c r="P4" s="5" t="s">
        <v>4</v>
      </c>
      <c r="Q4" s="5" t="s">
        <v>5</v>
      </c>
      <c r="R4" s="5" t="s">
        <v>6</v>
      </c>
      <c r="S4" s="5" t="s">
        <v>7</v>
      </c>
    </row>
    <row r="5" spans="3:19">
      <c r="C5" s="36" t="s">
        <v>10</v>
      </c>
      <c r="D5" s="36"/>
      <c r="E5" s="6">
        <v>1226</v>
      </c>
      <c r="F5" s="7" t="s">
        <v>5</v>
      </c>
      <c r="G5" s="8">
        <f>E5/7959*100</f>
        <v>15.40394521924865</v>
      </c>
      <c r="H5" s="7" t="s">
        <v>7</v>
      </c>
      <c r="I5" s="7">
        <f t="shared" ref="I5:I10" si="0">SUM(N5:O5)</f>
        <v>590</v>
      </c>
      <c r="J5" s="7" t="s">
        <v>5</v>
      </c>
      <c r="K5" s="9">
        <f>I5/11541*100</f>
        <v>5.1122086474308981</v>
      </c>
      <c r="L5" s="7" t="s">
        <v>7</v>
      </c>
      <c r="M5" s="41"/>
      <c r="N5" s="24">
        <v>517</v>
      </c>
      <c r="O5" s="24">
        <v>73</v>
      </c>
      <c r="P5" s="7">
        <f t="shared" ref="P5:P10" si="1">(E5+I5)</f>
        <v>1816</v>
      </c>
      <c r="Q5" s="7" t="s">
        <v>5</v>
      </c>
      <c r="R5" s="9">
        <f>P5/19500*100</f>
        <v>9.3128205128205135</v>
      </c>
      <c r="S5" s="7" t="s">
        <v>7</v>
      </c>
    </row>
    <row r="6" spans="3:19">
      <c r="C6" s="36" t="s">
        <v>11</v>
      </c>
      <c r="D6" s="36"/>
      <c r="E6" s="6">
        <v>1738</v>
      </c>
      <c r="F6" s="7" t="s">
        <v>5</v>
      </c>
      <c r="G6" s="8">
        <f t="shared" ref="G6:G10" si="2">E6/7959*100</f>
        <v>21.836914185199145</v>
      </c>
      <c r="H6" s="7" t="s">
        <v>7</v>
      </c>
      <c r="I6" s="7">
        <f t="shared" si="0"/>
        <v>2117</v>
      </c>
      <c r="J6" s="7" t="s">
        <v>5</v>
      </c>
      <c r="K6" s="9">
        <f t="shared" ref="K6:K9" si="3">I6/11541*100</f>
        <v>18.343297807815613</v>
      </c>
      <c r="L6" s="7" t="s">
        <v>7</v>
      </c>
      <c r="M6" s="41"/>
      <c r="N6" s="24">
        <v>1908</v>
      </c>
      <c r="O6" s="24">
        <v>209</v>
      </c>
      <c r="P6" s="7">
        <f t="shared" si="1"/>
        <v>3855</v>
      </c>
      <c r="Q6" s="7" t="s">
        <v>5</v>
      </c>
      <c r="R6" s="9">
        <f t="shared" ref="R6:R10" si="4">P6/19500*100</f>
        <v>19.76923076923077</v>
      </c>
      <c r="S6" s="7" t="s">
        <v>7</v>
      </c>
    </row>
    <row r="7" spans="3:19">
      <c r="C7" s="36" t="s">
        <v>12</v>
      </c>
      <c r="D7" s="36"/>
      <c r="E7" s="6">
        <v>1799</v>
      </c>
      <c r="F7" s="7" t="s">
        <v>5</v>
      </c>
      <c r="G7" s="8">
        <f t="shared" si="2"/>
        <v>22.603342128408091</v>
      </c>
      <c r="H7" s="7" t="s">
        <v>7</v>
      </c>
      <c r="I7" s="7">
        <f t="shared" si="0"/>
        <v>2939</v>
      </c>
      <c r="J7" s="7" t="s">
        <v>5</v>
      </c>
      <c r="K7" s="9">
        <f t="shared" si="3"/>
        <v>25.465730872541375</v>
      </c>
      <c r="L7" s="7" t="s">
        <v>7</v>
      </c>
      <c r="M7" s="41"/>
      <c r="N7" s="24">
        <v>2649</v>
      </c>
      <c r="O7" s="24">
        <v>290</v>
      </c>
      <c r="P7" s="7">
        <f t="shared" si="1"/>
        <v>4738</v>
      </c>
      <c r="Q7" s="7" t="s">
        <v>5</v>
      </c>
      <c r="R7" s="9">
        <f t="shared" si="4"/>
        <v>24.2974358974359</v>
      </c>
      <c r="S7" s="7" t="s">
        <v>7</v>
      </c>
    </row>
    <row r="8" spans="3:19">
      <c r="C8" s="36" t="s">
        <v>13</v>
      </c>
      <c r="D8" s="36"/>
      <c r="E8" s="6">
        <v>2252</v>
      </c>
      <c r="F8" s="7" t="s">
        <v>5</v>
      </c>
      <c r="G8" s="8">
        <f t="shared" si="2"/>
        <v>28.295011936172887</v>
      </c>
      <c r="H8" s="7" t="s">
        <v>7</v>
      </c>
      <c r="I8" s="7">
        <f t="shared" si="0"/>
        <v>4802</v>
      </c>
      <c r="J8" s="7" t="s">
        <v>5</v>
      </c>
      <c r="K8" s="9">
        <f t="shared" si="3"/>
        <v>41.608179533835887</v>
      </c>
      <c r="L8" s="7" t="s">
        <v>7</v>
      </c>
      <c r="M8" s="41"/>
      <c r="N8" s="24">
        <v>4523</v>
      </c>
      <c r="O8" s="24">
        <v>279</v>
      </c>
      <c r="P8" s="7">
        <f t="shared" si="1"/>
        <v>7054</v>
      </c>
      <c r="Q8" s="7" t="s">
        <v>5</v>
      </c>
      <c r="R8" s="9">
        <f t="shared" si="4"/>
        <v>36.174358974358974</v>
      </c>
      <c r="S8" s="7" t="s">
        <v>7</v>
      </c>
    </row>
    <row r="9" spans="3:19">
      <c r="C9" s="36" t="s">
        <v>14</v>
      </c>
      <c r="D9" s="36"/>
      <c r="E9" s="6">
        <v>921</v>
      </c>
      <c r="F9" s="7" t="s">
        <v>5</v>
      </c>
      <c r="G9" s="8">
        <f t="shared" si="2"/>
        <v>11.571805503203921</v>
      </c>
      <c r="H9" s="7" t="s">
        <v>7</v>
      </c>
      <c r="I9" s="7">
        <f t="shared" si="0"/>
        <v>1052</v>
      </c>
      <c r="J9" s="7" t="s">
        <v>5</v>
      </c>
      <c r="K9" s="9">
        <f t="shared" si="3"/>
        <v>9.1153279611818743</v>
      </c>
      <c r="L9" s="7" t="s">
        <v>7</v>
      </c>
      <c r="M9" s="41"/>
      <c r="N9" s="24">
        <v>958</v>
      </c>
      <c r="O9" s="24">
        <v>94</v>
      </c>
      <c r="P9" s="7">
        <f t="shared" si="1"/>
        <v>1973</v>
      </c>
      <c r="Q9" s="7" t="s">
        <v>5</v>
      </c>
      <c r="R9" s="9">
        <f t="shared" si="4"/>
        <v>10.117948717948718</v>
      </c>
      <c r="S9" s="7" t="s">
        <v>7</v>
      </c>
    </row>
    <row r="10" spans="3:19">
      <c r="C10" s="36" t="s">
        <v>15</v>
      </c>
      <c r="D10" s="36"/>
      <c r="E10" s="6">
        <v>23</v>
      </c>
      <c r="F10" s="7" t="s">
        <v>5</v>
      </c>
      <c r="G10" s="8">
        <f t="shared" si="2"/>
        <v>0.28898102776730744</v>
      </c>
      <c r="H10" s="7" t="s">
        <v>7</v>
      </c>
      <c r="I10" s="7">
        <f t="shared" si="0"/>
        <v>41</v>
      </c>
      <c r="J10" s="7" t="s">
        <v>5</v>
      </c>
      <c r="K10" s="9">
        <f>I10/11541*100</f>
        <v>0.35525517719435057</v>
      </c>
      <c r="L10" s="7" t="s">
        <v>7</v>
      </c>
      <c r="M10" s="41"/>
      <c r="N10" s="24">
        <v>38</v>
      </c>
      <c r="O10" s="24">
        <v>3</v>
      </c>
      <c r="P10" s="7">
        <f t="shared" si="1"/>
        <v>64</v>
      </c>
      <c r="Q10" s="7" t="s">
        <v>5</v>
      </c>
      <c r="R10" s="9">
        <f t="shared" si="4"/>
        <v>0.3282051282051282</v>
      </c>
      <c r="S10" s="7" t="s">
        <v>7</v>
      </c>
    </row>
    <row r="11" spans="3:19" ht="25.9" customHeight="1">
      <c r="C11" s="30" t="s">
        <v>16</v>
      </c>
      <c r="D11" s="29"/>
      <c r="E11" s="10"/>
      <c r="F11" s="10"/>
      <c r="G11" s="11"/>
      <c r="H11" s="11"/>
      <c r="I11" s="10"/>
      <c r="J11" s="10"/>
      <c r="K11" s="20"/>
      <c r="L11" s="11"/>
      <c r="M11" s="42"/>
      <c r="N11" s="25"/>
      <c r="O11" s="25"/>
      <c r="P11" s="19"/>
      <c r="Q11" s="10"/>
      <c r="R11" s="12"/>
      <c r="S11" s="6"/>
    </row>
    <row r="12" spans="3:19">
      <c r="C12" s="32" t="s">
        <v>17</v>
      </c>
      <c r="D12" s="32"/>
      <c r="E12" s="6">
        <v>380</v>
      </c>
      <c r="F12" s="6" t="s">
        <v>5</v>
      </c>
      <c r="G12" s="8">
        <f>E12/7959*100</f>
        <v>4.7744691544163835</v>
      </c>
      <c r="H12" s="8" t="s">
        <v>7</v>
      </c>
      <c r="I12" s="7">
        <v>360</v>
      </c>
      <c r="J12" s="13" t="s">
        <v>5</v>
      </c>
      <c r="K12" s="9">
        <f>I12/11541*100</f>
        <v>3.1193137509747855</v>
      </c>
      <c r="L12" s="8" t="s">
        <v>7</v>
      </c>
      <c r="M12" s="33" t="s">
        <v>28</v>
      </c>
      <c r="N12" s="26">
        <v>288</v>
      </c>
      <c r="O12" s="26">
        <v>72</v>
      </c>
      <c r="P12" s="7">
        <f>E12+I12</f>
        <v>740</v>
      </c>
      <c r="Q12" s="13" t="s">
        <v>5</v>
      </c>
      <c r="R12" s="9">
        <f>P12/19500*100</f>
        <v>3.7948717948717952</v>
      </c>
      <c r="S12" s="9" t="s">
        <v>7</v>
      </c>
    </row>
    <row r="13" spans="3:19">
      <c r="C13" s="36" t="s">
        <v>18</v>
      </c>
      <c r="D13" s="36"/>
      <c r="E13" s="6">
        <v>4543</v>
      </c>
      <c r="F13" s="6" t="s">
        <v>5</v>
      </c>
      <c r="G13" s="8">
        <f t="shared" ref="G13:G16" si="5">E13/7959*100</f>
        <v>57.080035180299035</v>
      </c>
      <c r="H13" s="8" t="s">
        <v>7</v>
      </c>
      <c r="I13" s="7">
        <v>5288</v>
      </c>
      <c r="J13" s="13" t="s">
        <v>5</v>
      </c>
      <c r="K13" s="9">
        <f t="shared" ref="K13:K16" si="6">I13/11541*100</f>
        <v>45.819253097651853</v>
      </c>
      <c r="L13" s="8" t="s">
        <v>7</v>
      </c>
      <c r="M13" s="34"/>
      <c r="N13" s="26">
        <v>4847</v>
      </c>
      <c r="O13" s="26">
        <v>441</v>
      </c>
      <c r="P13" s="7">
        <f>E13+I13</f>
        <v>9831</v>
      </c>
      <c r="Q13" s="13" t="s">
        <v>5</v>
      </c>
      <c r="R13" s="9">
        <f t="shared" ref="R13:R16" si="7">P13/19500*100</f>
        <v>50.415384615384617</v>
      </c>
      <c r="S13" s="9" t="s">
        <v>7</v>
      </c>
    </row>
    <row r="14" spans="3:19">
      <c r="C14" s="36" t="s">
        <v>19</v>
      </c>
      <c r="D14" s="36"/>
      <c r="E14" s="6">
        <v>1210</v>
      </c>
      <c r="F14" s="6" t="s">
        <v>5</v>
      </c>
      <c r="G14" s="8">
        <f t="shared" si="5"/>
        <v>15.202914939062694</v>
      </c>
      <c r="H14" s="8" t="s">
        <v>7</v>
      </c>
      <c r="I14" s="7">
        <v>948</v>
      </c>
      <c r="J14" s="13" t="s">
        <v>5</v>
      </c>
      <c r="K14" s="9">
        <f t="shared" si="6"/>
        <v>8.2141928775669353</v>
      </c>
      <c r="L14" s="8" t="s">
        <v>7</v>
      </c>
      <c r="M14" s="34"/>
      <c r="N14" s="26">
        <v>869</v>
      </c>
      <c r="O14" s="26">
        <v>79</v>
      </c>
      <c r="P14" s="7">
        <f>E14+I14</f>
        <v>2158</v>
      </c>
      <c r="Q14" s="13" t="s">
        <v>5</v>
      </c>
      <c r="R14" s="9">
        <f t="shared" si="7"/>
        <v>11.066666666666666</v>
      </c>
      <c r="S14" s="9" t="s">
        <v>7</v>
      </c>
    </row>
    <row r="15" spans="3:19" ht="19.5">
      <c r="C15" s="36" t="s">
        <v>20</v>
      </c>
      <c r="D15" s="36"/>
      <c r="E15" s="6">
        <v>1752</v>
      </c>
      <c r="F15" s="6" t="s">
        <v>5</v>
      </c>
      <c r="G15" s="8">
        <f t="shared" si="5"/>
        <v>22.012815680361854</v>
      </c>
      <c r="H15" s="8" t="s">
        <v>7</v>
      </c>
      <c r="I15" s="7">
        <v>4712</v>
      </c>
      <c r="J15" s="13" t="s">
        <v>5</v>
      </c>
      <c r="K15" s="9">
        <f t="shared" si="6"/>
        <v>40.828351096092192</v>
      </c>
      <c r="L15" s="8" t="s">
        <v>7</v>
      </c>
      <c r="M15" s="34"/>
      <c r="N15" s="26">
        <v>4422</v>
      </c>
      <c r="O15" s="26">
        <v>290</v>
      </c>
      <c r="P15" s="7">
        <f>E15+I15</f>
        <v>6464</v>
      </c>
      <c r="Q15" s="13" t="s">
        <v>5</v>
      </c>
      <c r="R15" s="9">
        <f t="shared" si="7"/>
        <v>33.148717948717952</v>
      </c>
      <c r="S15" s="9" t="s">
        <v>7</v>
      </c>
    </row>
    <row r="16" spans="3:19" ht="19.5" thickBot="1">
      <c r="C16" s="37" t="s">
        <v>15</v>
      </c>
      <c r="D16" s="37"/>
      <c r="E16" s="14">
        <v>74</v>
      </c>
      <c r="F16" s="14" t="s">
        <v>5</v>
      </c>
      <c r="G16" s="15">
        <f t="shared" si="5"/>
        <v>0.92976504586003272</v>
      </c>
      <c r="H16" s="15" t="s">
        <v>7</v>
      </c>
      <c r="I16" s="18">
        <v>233</v>
      </c>
      <c r="J16" s="16" t="s">
        <v>5</v>
      </c>
      <c r="K16" s="17">
        <f t="shared" si="6"/>
        <v>2.0188891777142359</v>
      </c>
      <c r="L16" s="15" t="s">
        <v>7</v>
      </c>
      <c r="M16" s="35"/>
      <c r="N16" s="27">
        <v>167</v>
      </c>
      <c r="O16" s="27">
        <v>66</v>
      </c>
      <c r="P16" s="18">
        <f>E16+I16</f>
        <v>307</v>
      </c>
      <c r="Q16" s="16" t="s">
        <v>5</v>
      </c>
      <c r="R16" s="17">
        <f t="shared" si="7"/>
        <v>1.5743589743589743</v>
      </c>
      <c r="S16" s="17" t="s">
        <v>7</v>
      </c>
    </row>
    <row r="17" spans="4:13">
      <c r="D17" t="s">
        <v>21</v>
      </c>
      <c r="G17" t="s">
        <v>22</v>
      </c>
    </row>
    <row r="22" spans="4:13">
      <c r="M22" s="31"/>
    </row>
  </sheetData>
  <mergeCells count="16">
    <mergeCell ref="E3:H3"/>
    <mergeCell ref="I3:L3"/>
    <mergeCell ref="P3:S3"/>
    <mergeCell ref="M4:M11"/>
    <mergeCell ref="C5:D5"/>
    <mergeCell ref="C6:D6"/>
    <mergeCell ref="C7:D7"/>
    <mergeCell ref="C8:D8"/>
    <mergeCell ref="C9:D9"/>
    <mergeCell ref="C10:D10"/>
    <mergeCell ref="C12:D12"/>
    <mergeCell ref="M12:M16"/>
    <mergeCell ref="C13:D13"/>
    <mergeCell ref="C14:D14"/>
    <mergeCell ref="C15:D15"/>
    <mergeCell ref="C16:D16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博 中込</dc:creator>
  <cp:lastModifiedBy>博 中込</cp:lastModifiedBy>
  <dcterms:created xsi:type="dcterms:W3CDTF">2024-07-07T08:26:48Z</dcterms:created>
  <dcterms:modified xsi:type="dcterms:W3CDTF">2024-07-25T14:23:15Z</dcterms:modified>
</cp:coreProperties>
</file>