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ent" sheetId="1" r:id="rId4"/>
    <sheet state="visible" name="Copy of current" sheetId="2" r:id="rId5"/>
    <sheet state="visible" name="old_usingScriptCounts" sheetId="3" r:id="rId6"/>
    <sheet state="visible" name="old_usingR1only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T2">
      <text>
        <t xml:space="preserve">I don't know if these make sense fully so maybe we should remove
	-Caitlin Guccione</t>
      </text>
    </comment>
    <comment authorId="0" ref="T1">
      <text>
        <t xml:space="preserve">Add the number of reads that SHOULD be there
	-Caitlin Guccione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7">
      <text>
        <t xml:space="preserve">This is 34/34
	-Caitlin Guccione</t>
      </text>
    </comment>
    <comment authorId="0" ref="H11">
      <text>
        <t xml:space="preserve">Not sure why but these don't have /1 or /2
	-Caitlin Guccione</t>
      </text>
    </comment>
  </commentList>
</comments>
</file>

<file path=xl/sharedStrings.xml><?xml version="1.0" encoding="utf-8"?>
<sst xmlns="http://schemas.openxmlformats.org/spreadsheetml/2006/main" count="152" uniqueCount="31">
  <si>
    <t>Sample group name</t>
  </si>
  <si>
    <t>Method</t>
  </si>
  <si>
    <t>Number of forward and reverse reads summed across all samples</t>
  </si>
  <si>
    <t>Median number of forward and reverse reads per sample</t>
  </si>
  <si>
    <t>Before host filtration*</t>
  </si>
  <si>
    <t>Remaining after host filtration (putative non-human reads)</t>
  </si>
  <si>
    <t>Removed with host filtration (putative human reads)</t>
  </si>
  <si>
    <t>Aligning to bacterial genomes</t>
  </si>
  <si>
    <t>Aligning to microbial eukaryota genomes</t>
  </si>
  <si>
    <t>Aligning to viral genomes</t>
  </si>
  <si>
    <t>Aligning to archaea genomes</t>
  </si>
  <si>
    <t>Aligning to microbial genomes</t>
  </si>
  <si>
    <t>Percentage of putative non-human reads aligning to microbial genomes</t>
  </si>
  <si>
    <t>Percentage of all reads aligning to microbial genomes</t>
  </si>
  <si>
    <t>Simulated Human and Microbial Data</t>
  </si>
  <si>
    <t>Method 1</t>
  </si>
  <si>
    <t>Method 2</t>
  </si>
  <si>
    <t>Method 3</t>
  </si>
  <si>
    <t>Human Exome from the 1000 Genomes Project</t>
  </si>
  <si>
    <t>Tissue Samples from Various Metastatic Cancers</t>
  </si>
  <si>
    <t>Skin Swabs from Pediatric Atopic Dermatitis Patients and Healthy Controls</t>
  </si>
  <si>
    <t>Fecal Samples from Alzheimer's Disease Patients and Healthy Controls</t>
  </si>
  <si>
    <t>Number of reads summed across all samples</t>
  </si>
  <si>
    <t>Median number of reads per sample</t>
  </si>
  <si>
    <t>Aligning to eukaryotic genomes/ other</t>
  </si>
  <si>
    <t>Human Exome</t>
  </si>
  <si>
    <t>Skin Swabs from Atopic Dermatits and Healthy Controls in a Pediatric Population</t>
  </si>
  <si>
    <t>Fecal Samples from Alzheimer’s Disease &amp; Healthy Controls</t>
  </si>
  <si>
    <t>* In the case of Tissue Samples from Various Metastic Cancers, the Before host filtration number is following GRCh38.p7 host filtration</t>
  </si>
  <si>
    <t>RS210 per Genome</t>
  </si>
  <si>
    <t>Before host filtration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</si>
</sst>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%"/>
  </numFmts>
  <fonts count="11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color theme="1"/>
      <name val="Arial"/>
    </font>
    <font>
      <color rgb="FFFFFFFF"/>
      <name val="Arial"/>
    </font>
    <font>
      <color rgb="FFFFFFFF"/>
      <name val="Arial"/>
      <scheme val="minor"/>
    </font>
    <font>
      <color rgb="FF000000"/>
      <name val="Arial"/>
    </font>
    <font>
      <color rgb="FF000000"/>
      <name val="Arial"/>
      <scheme val="minor"/>
    </font>
    <font>
      <sz val="11.0"/>
      <color rgb="FFFFFFFF"/>
      <name val="&quot;Helvetica Neue&quot;"/>
    </font>
    <font>
      <sz val="11.0"/>
      <color rgb="FF1F1F1F"/>
      <name val="&quot;Google Sans&quot;"/>
    </font>
    <font>
      <b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56AF60"/>
        <bgColor rgb="FF56AF60"/>
      </patternFill>
    </fill>
    <fill>
      <patternFill patternType="solid">
        <fgColor rgb="FFA5D49F"/>
        <bgColor rgb="FFA5D49F"/>
      </patternFill>
    </fill>
    <fill>
      <patternFill patternType="solid">
        <fgColor rgb="FFD7EBD1"/>
        <bgColor rgb="FFD7EBD1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3" fontId="1" numFmtId="0" xfId="0" applyAlignment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0" fillId="2" fontId="1" numFmtId="3" xfId="0" applyAlignment="1" applyFont="1" applyNumberFormat="1">
      <alignment horizontal="center" readingOrder="0" shrinkToFit="0" vertical="center" wrapText="1"/>
    </xf>
    <xf borderId="0" fillId="3" fontId="1" numFmtId="3" xfId="0" applyAlignment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4" fontId="4" numFmtId="0" xfId="0" applyAlignment="1" applyFill="1" applyFont="1">
      <alignment readingOrder="0" shrinkToFit="0" vertical="bottom" wrapText="1"/>
    </xf>
    <xf borderId="0" fillId="4" fontId="4" numFmtId="3" xfId="0" applyAlignment="1" applyFont="1" applyNumberFormat="1">
      <alignment horizontal="right" readingOrder="0" shrinkToFit="0" vertical="center" wrapText="1"/>
    </xf>
    <xf borderId="0" fillId="4" fontId="4" numFmtId="3" xfId="0" applyAlignment="1" applyFont="1" applyNumberFormat="1">
      <alignment horizontal="right" readingOrder="0" shrinkToFit="0" vertical="bottom" wrapText="1"/>
    </xf>
    <xf borderId="0" fillId="4" fontId="4" numFmtId="164" xfId="0" applyAlignment="1" applyFont="1" applyNumberFormat="1">
      <alignment horizontal="right" readingOrder="0" shrinkToFit="0" vertical="bottom" wrapText="1"/>
    </xf>
    <xf borderId="0" fillId="4" fontId="4" numFmtId="164" xfId="0" applyAlignment="1" applyFont="1" applyNumberFormat="1">
      <alignment horizontal="right" shrinkToFit="0" vertical="bottom" wrapText="1"/>
    </xf>
    <xf borderId="0" fillId="4" fontId="5" numFmtId="3" xfId="0" applyAlignment="1" applyFont="1" applyNumberFormat="1">
      <alignment horizontal="right" readingOrder="0" vertical="center"/>
    </xf>
    <xf borderId="0" fillId="4" fontId="5" numFmtId="3" xfId="0" applyAlignment="1" applyFont="1" applyNumberFormat="1">
      <alignment horizontal="right" readingOrder="0"/>
    </xf>
    <xf borderId="0" fillId="4" fontId="5" numFmtId="164" xfId="0" applyAlignment="1" applyFont="1" applyNumberFormat="1">
      <alignment horizontal="right" readingOrder="0"/>
    </xf>
    <xf borderId="0" fillId="5" fontId="6" numFmtId="0" xfId="0" applyAlignment="1" applyFill="1" applyFont="1">
      <alignment readingOrder="0" shrinkToFit="0" vertical="bottom" wrapText="1"/>
    </xf>
    <xf borderId="0" fillId="5" fontId="6" numFmtId="3" xfId="0" applyAlignment="1" applyFont="1" applyNumberFormat="1">
      <alignment horizontal="right" readingOrder="0" shrinkToFit="0" vertical="center" wrapText="1"/>
    </xf>
    <xf borderId="0" fillId="5" fontId="6" numFmtId="3" xfId="0" applyAlignment="1" applyFont="1" applyNumberFormat="1">
      <alignment horizontal="right" readingOrder="0" shrinkToFit="0" vertical="bottom" wrapText="1"/>
    </xf>
    <xf borderId="0" fillId="5" fontId="6" numFmtId="164" xfId="0" applyAlignment="1" applyFont="1" applyNumberFormat="1">
      <alignment horizontal="right" readingOrder="0" shrinkToFit="0" vertical="bottom" wrapText="1"/>
    </xf>
    <xf borderId="0" fillId="5" fontId="6" numFmtId="164" xfId="0" applyAlignment="1" applyFont="1" applyNumberFormat="1">
      <alignment horizontal="right" shrinkToFit="0" vertical="bottom" wrapText="1"/>
    </xf>
    <xf borderId="0" fillId="5" fontId="7" numFmtId="3" xfId="0" applyAlignment="1" applyFont="1" applyNumberFormat="1">
      <alignment horizontal="right" readingOrder="0" vertical="center"/>
    </xf>
    <xf borderId="0" fillId="5" fontId="7" numFmtId="3" xfId="0" applyAlignment="1" applyFont="1" applyNumberFormat="1">
      <alignment horizontal="right" readingOrder="0"/>
    </xf>
    <xf borderId="0" fillId="5" fontId="7" numFmtId="164" xfId="0" applyAlignment="1" applyFont="1" applyNumberFormat="1">
      <alignment horizontal="right" readingOrder="0"/>
    </xf>
    <xf borderId="0" fillId="6" fontId="6" numFmtId="0" xfId="0" applyAlignment="1" applyFill="1" applyFont="1">
      <alignment readingOrder="0" shrinkToFit="0" vertical="bottom" wrapText="1"/>
    </xf>
    <xf borderId="0" fillId="6" fontId="6" numFmtId="3" xfId="0" applyAlignment="1" applyFont="1" applyNumberFormat="1">
      <alignment horizontal="right" readingOrder="0" shrinkToFit="0" vertical="center" wrapText="1"/>
    </xf>
    <xf borderId="0" fillId="6" fontId="6" numFmtId="3" xfId="0" applyAlignment="1" applyFont="1" applyNumberFormat="1">
      <alignment horizontal="right" readingOrder="0" shrinkToFit="0" vertical="bottom" wrapText="1"/>
    </xf>
    <xf borderId="0" fillId="6" fontId="6" numFmtId="164" xfId="0" applyAlignment="1" applyFont="1" applyNumberFormat="1">
      <alignment horizontal="right" readingOrder="0" shrinkToFit="0" vertical="bottom" wrapText="1"/>
    </xf>
    <xf borderId="0" fillId="6" fontId="6" numFmtId="164" xfId="0" applyAlignment="1" applyFont="1" applyNumberFormat="1">
      <alignment horizontal="right" shrinkToFit="0" vertical="bottom" wrapText="1"/>
    </xf>
    <xf borderId="0" fillId="6" fontId="7" numFmtId="3" xfId="0" applyAlignment="1" applyFont="1" applyNumberFormat="1">
      <alignment horizontal="right" readingOrder="0" vertical="center"/>
    </xf>
    <xf borderId="0" fillId="6" fontId="7" numFmtId="3" xfId="0" applyAlignment="1" applyFont="1" applyNumberFormat="1">
      <alignment horizontal="right" readingOrder="0"/>
    </xf>
    <xf borderId="0" fillId="6" fontId="7" numFmtId="164" xfId="0" applyAlignment="1" applyFont="1" applyNumberFormat="1">
      <alignment horizontal="right" readingOrder="0"/>
    </xf>
    <xf borderId="0" fillId="4" fontId="5" numFmtId="3" xfId="0" applyAlignment="1" applyFont="1" applyNumberFormat="1">
      <alignment horizontal="right" readingOrder="0" shrinkToFit="0" wrapText="1"/>
    </xf>
    <xf borderId="0" fillId="5" fontId="7" numFmtId="3" xfId="0" applyAlignment="1" applyFont="1" applyNumberFormat="1">
      <alignment horizontal="right" readingOrder="0" shrinkToFit="0" wrapText="1"/>
    </xf>
    <xf borderId="0" fillId="6" fontId="7" numFmtId="3" xfId="0" applyAlignment="1" applyFont="1" applyNumberFormat="1">
      <alignment horizontal="right" readingOrder="0" shrinkToFit="0" wrapText="1"/>
    </xf>
    <xf borderId="0" fillId="0" fontId="2" numFmtId="0" xfId="0" applyAlignment="1" applyFont="1">
      <alignment horizontal="center" readingOrder="0" shrinkToFit="0" vertical="center" wrapText="1"/>
    </xf>
    <xf borderId="0" fillId="4" fontId="8" numFmtId="3" xfId="0" applyAlignment="1" applyFont="1" applyNumberFormat="1">
      <alignment readingOrder="0"/>
    </xf>
    <xf borderId="0" fillId="4" fontId="5" numFmtId="164" xfId="0" applyAlignment="1" applyFont="1" applyNumberFormat="1">
      <alignment horizontal="right" readingOrder="0" shrinkToFit="0" wrapText="1"/>
    </xf>
    <xf borderId="0" fillId="5" fontId="7" numFmtId="164" xfId="0" applyAlignment="1" applyFont="1" applyNumberFormat="1">
      <alignment horizontal="right" readingOrder="0" shrinkToFit="0" wrapText="1"/>
    </xf>
    <xf borderId="0" fillId="6" fontId="7" numFmtId="164" xfId="0" applyAlignment="1" applyFont="1" applyNumberFormat="1">
      <alignment horizontal="right" readingOrder="0" shrinkToFit="0" wrapText="1"/>
    </xf>
    <xf borderId="0" fillId="0" fontId="2" numFmtId="0" xfId="0" applyAlignment="1" applyFont="1">
      <alignment horizontal="left" readingOrder="0" shrinkToFit="0" wrapText="1"/>
    </xf>
    <xf borderId="0" fillId="0" fontId="4" numFmtId="3" xfId="0" applyAlignment="1" applyFont="1" applyNumberFormat="1">
      <alignment horizontal="right" readingOrder="0" shrinkToFit="0" vertical="bottom" wrapText="1"/>
    </xf>
    <xf borderId="0" fillId="0" fontId="6" numFmtId="3" xfId="0" applyAlignment="1" applyFont="1" applyNumberFormat="1">
      <alignment horizontal="right" readingOrder="0" shrinkToFit="0" vertical="bottom" wrapText="1"/>
    </xf>
    <xf borderId="0" fillId="0" fontId="9" numFmtId="0" xfId="0" applyAlignment="1" applyFont="1">
      <alignment readingOrder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vertical="center"/>
    </xf>
    <xf borderId="0" fillId="0" fontId="10" numFmtId="0" xfId="0" applyAlignment="1" applyFont="1">
      <alignment horizontal="center" readingOrder="0" shrinkToFit="0" vertical="center" wrapText="1"/>
    </xf>
    <xf borderId="0" fillId="4" fontId="4" numFmtId="3" xfId="0" applyAlignment="1" applyFont="1" applyNumberFormat="1">
      <alignment horizontal="center" readingOrder="0" shrinkToFit="0" vertical="center" wrapText="1"/>
    </xf>
    <xf borderId="0" fillId="4" fontId="4" numFmtId="164" xfId="0" applyAlignment="1" applyFont="1" applyNumberFormat="1">
      <alignment shrinkToFit="0" vertical="bottom" wrapText="1"/>
    </xf>
    <xf borderId="0" fillId="4" fontId="5" numFmtId="3" xfId="0" applyAlignment="1" applyFont="1" applyNumberFormat="1">
      <alignment horizontal="center" readingOrder="0" vertical="center"/>
    </xf>
    <xf borderId="0" fillId="4" fontId="5" numFmtId="3" xfId="0" applyAlignment="1" applyFont="1" applyNumberFormat="1">
      <alignment readingOrder="0"/>
    </xf>
    <xf borderId="0" fillId="4" fontId="5" numFmtId="164" xfId="0" applyAlignment="1" applyFont="1" applyNumberFormat="1">
      <alignment readingOrder="0"/>
    </xf>
    <xf borderId="0" fillId="5" fontId="6" numFmtId="3" xfId="0" applyAlignment="1" applyFont="1" applyNumberFormat="1">
      <alignment horizontal="center" readingOrder="0" shrinkToFit="0" vertical="center" wrapText="1"/>
    </xf>
    <xf borderId="0" fillId="5" fontId="6" numFmtId="164" xfId="0" applyAlignment="1" applyFont="1" applyNumberFormat="1">
      <alignment shrinkToFit="0" vertical="bottom" wrapText="1"/>
    </xf>
    <xf borderId="0" fillId="5" fontId="7" numFmtId="3" xfId="0" applyAlignment="1" applyFont="1" applyNumberFormat="1">
      <alignment horizontal="center" readingOrder="0" vertical="center"/>
    </xf>
    <xf borderId="0" fillId="5" fontId="7" numFmtId="3" xfId="0" applyAlignment="1" applyFont="1" applyNumberFormat="1">
      <alignment readingOrder="0"/>
    </xf>
    <xf borderId="0" fillId="5" fontId="7" numFmtId="164" xfId="0" applyAlignment="1" applyFont="1" applyNumberFormat="1">
      <alignment readingOrder="0"/>
    </xf>
    <xf borderId="0" fillId="6" fontId="6" numFmtId="3" xfId="0" applyAlignment="1" applyFont="1" applyNumberFormat="1">
      <alignment horizontal="center" readingOrder="0" shrinkToFit="0" vertical="center" wrapText="1"/>
    </xf>
    <xf borderId="0" fillId="6" fontId="6" numFmtId="164" xfId="0" applyAlignment="1" applyFont="1" applyNumberFormat="1">
      <alignment shrinkToFit="0" vertical="bottom" wrapText="1"/>
    </xf>
    <xf borderId="0" fillId="6" fontId="7" numFmtId="3" xfId="0" applyAlignment="1" applyFont="1" applyNumberFormat="1">
      <alignment horizontal="center" readingOrder="0" vertical="center"/>
    </xf>
    <xf borderId="0" fillId="6" fontId="7" numFmtId="3" xfId="0" applyAlignment="1" applyFont="1" applyNumberFormat="1">
      <alignment readingOrder="0"/>
    </xf>
    <xf borderId="0" fillId="6" fontId="7" numFmtId="164" xfId="0" applyAlignment="1" applyFont="1" applyNumberFormat="1">
      <alignment readingOrder="0"/>
    </xf>
    <xf borderId="0" fillId="4" fontId="5" numFmtId="3" xfId="0" applyAlignment="1" applyFont="1" applyNumberFormat="1">
      <alignment horizontal="left" readingOrder="0" shrinkToFit="0" wrapText="1"/>
    </xf>
    <xf borderId="0" fillId="5" fontId="7" numFmtId="3" xfId="0" applyAlignment="1" applyFont="1" applyNumberFormat="1">
      <alignment horizontal="left" readingOrder="0" shrinkToFit="0" wrapText="1"/>
    </xf>
    <xf borderId="0" fillId="6" fontId="7" numFmtId="3" xfId="0" applyAlignment="1" applyFont="1" applyNumberFormat="1">
      <alignment horizontal="left" readingOrder="0" shrinkToFit="0" wrapText="1"/>
    </xf>
    <xf borderId="0" fillId="7" fontId="6" numFmtId="3" xfId="0" applyAlignment="1" applyFill="1" applyFont="1" applyNumberFormat="1">
      <alignment horizontal="right" readingOrder="0" shrinkToFit="0" vertical="bottom" wrapText="1"/>
    </xf>
    <xf borderId="0" fillId="7" fontId="4" numFmtId="3" xfId="0" applyAlignment="1" applyFont="1" applyNumberFormat="1">
      <alignment horizontal="right" readingOrder="0" shrinkToFit="0" vertical="bottom" wrapText="1"/>
    </xf>
    <xf borderId="0" fillId="4" fontId="5" numFmtId="164" xfId="0" applyAlignment="1" applyFont="1" applyNumberFormat="1">
      <alignment horizontal="left" readingOrder="0" shrinkToFit="0" wrapText="1"/>
    </xf>
    <xf borderId="0" fillId="5" fontId="7" numFmtId="164" xfId="0" applyAlignment="1" applyFont="1" applyNumberFormat="1">
      <alignment horizontal="left" readingOrder="0" shrinkToFit="0" wrapText="1"/>
    </xf>
    <xf borderId="0" fillId="6" fontId="7" numFmtId="164" xfId="0" applyAlignment="1" applyFont="1" applyNumberFormat="1">
      <alignment horizontal="left" readingOrder="0" shrinkToFit="0" wrapText="1"/>
    </xf>
    <xf borderId="0" fillId="0" fontId="2" numFmtId="0" xfId="0" applyAlignment="1" applyFont="1">
      <alignment readingOrder="0"/>
    </xf>
    <xf borderId="0" fillId="5" fontId="7" numFmtId="164" xfId="0" applyFont="1" applyNumberFormat="1"/>
    <xf borderId="0" fillId="6" fontId="7" numFmtId="164" xfId="0" applyFont="1" applyNumberFormat="1"/>
    <xf borderId="0" fillId="4" fontId="4" numFmtId="0" xfId="0" applyAlignment="1" applyFont="1">
      <alignment shrinkToFit="0" vertical="bottom" wrapText="1"/>
    </xf>
    <xf borderId="0" fillId="5" fontId="6" numFmtId="0" xfId="0" applyAlignment="1" applyFont="1">
      <alignment shrinkToFit="0" vertical="bottom" wrapText="1"/>
    </xf>
    <xf borderId="0" fillId="5" fontId="7" numFmtId="0" xfId="0" applyFont="1"/>
    <xf borderId="0" fillId="6" fontId="6" numFmtId="0" xfId="0" applyAlignment="1" applyFont="1">
      <alignment shrinkToFit="0" vertical="bottom" wrapText="1"/>
    </xf>
    <xf borderId="0" fillId="6" fontId="7" numFmtId="0" xfId="0" applyFont="1"/>
    <xf borderId="0" fillId="4" fontId="7" numFmtId="3" xfId="0" applyAlignment="1" applyFont="1" applyNumberFormat="1">
      <alignment readingOrder="0"/>
    </xf>
    <xf borderId="0" fillId="0" fontId="5" numFmtId="3" xfId="0" applyAlignment="1" applyFont="1" applyNumberFormat="1">
      <alignment horizontal="left" readingOrder="0" shrinkToFit="0" wrapText="1"/>
    </xf>
    <xf borderId="0" fillId="0" fontId="4" numFmtId="164" xfId="0" applyAlignment="1" applyFont="1" applyNumberFormat="1">
      <alignment horizontal="right" readingOrder="0" shrinkToFit="0" vertical="bottom" wrapText="1"/>
    </xf>
    <xf borderId="0" fillId="0" fontId="4" numFmtId="0" xfId="0" applyAlignment="1" applyFont="1">
      <alignment shrinkToFit="0" vertical="bottom" wrapText="1"/>
    </xf>
    <xf borderId="0" fillId="0" fontId="5" numFmtId="164" xfId="0" applyAlignment="1" applyFont="1" applyNumberFormat="1">
      <alignment horizontal="left" readingOrder="0" shrinkToFit="0" wrapText="1"/>
    </xf>
    <xf borderId="0" fillId="0" fontId="5" numFmtId="3" xfId="0" applyAlignment="1" applyFont="1" applyNumberFormat="1">
      <alignment readingOrder="0"/>
    </xf>
    <xf borderId="0" fillId="0" fontId="5" numFmtId="164" xfId="0" applyAlignment="1" applyFont="1" applyNumberFormat="1">
      <alignment readingOrder="0"/>
    </xf>
    <xf borderId="0" fillId="0" fontId="7" numFmtId="3" xfId="0" applyAlignment="1" applyFont="1" applyNumberFormat="1">
      <alignment horizontal="left" readingOrder="0" shrinkToFit="0" wrapText="1"/>
    </xf>
    <xf borderId="0" fillId="0" fontId="6" numFmtId="164" xfId="0" applyAlignment="1" applyFont="1" applyNumberFormat="1">
      <alignment horizontal="right" readingOrder="0" shrinkToFit="0" vertical="bottom" wrapText="1"/>
    </xf>
    <xf borderId="0" fillId="0" fontId="6" numFmtId="0" xfId="0" applyAlignment="1" applyFont="1">
      <alignment shrinkToFit="0" vertical="bottom" wrapText="1"/>
    </xf>
    <xf borderId="0" fillId="0" fontId="7" numFmtId="164" xfId="0" applyAlignment="1" applyFont="1" applyNumberFormat="1">
      <alignment horizontal="left" readingOrder="0" shrinkToFit="0" wrapText="1"/>
    </xf>
    <xf borderId="0" fillId="0" fontId="7" numFmtId="3" xfId="0" applyAlignment="1" applyFont="1" applyNumberFormat="1">
      <alignment readingOrder="0"/>
    </xf>
    <xf borderId="0" fillId="0" fontId="7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8.75"/>
    <col customWidth="1" min="3" max="3" width="11.75"/>
    <col customWidth="1" min="4" max="4" width="10.38"/>
    <col customWidth="1" min="5" max="5" width="10.63"/>
    <col customWidth="1" min="6" max="6" width="12.88"/>
    <col customWidth="1" min="7" max="7" width="11.25"/>
    <col customWidth="1" min="8" max="9" width="12.38"/>
    <col customWidth="1" min="10" max="11" width="10.88"/>
    <col customWidth="1" min="12" max="12" width="12.38"/>
    <col customWidth="1" min="13" max="13" width="18.13"/>
    <col customWidth="1" min="14" max="14" width="16.38"/>
    <col customWidth="1" min="15" max="15" width="11.63"/>
    <col customWidth="1" min="16" max="16" width="10.13"/>
    <col customWidth="1" min="17" max="17" width="10.88"/>
    <col customWidth="1" min="18" max="18" width="9.75"/>
    <col customWidth="1" min="19" max="19" width="10.5"/>
  </cols>
  <sheetData>
    <row r="1">
      <c r="A1" s="1" t="s">
        <v>0</v>
      </c>
      <c r="B1" s="2" t="s">
        <v>1</v>
      </c>
      <c r="C1" s="1" t="s">
        <v>2</v>
      </c>
      <c r="O1" s="2" t="s">
        <v>3</v>
      </c>
      <c r="T1" s="3"/>
      <c r="U1" s="3"/>
      <c r="V1" s="3"/>
      <c r="W1" s="3"/>
      <c r="X1" s="3"/>
      <c r="Y1" s="3"/>
      <c r="Z1" s="3"/>
    </row>
    <row r="2">
      <c r="C2" s="1" t="s">
        <v>4</v>
      </c>
      <c r="D2" s="4" t="s">
        <v>5</v>
      </c>
      <c r="F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1" t="s">
        <v>12</v>
      </c>
      <c r="N2" s="1" t="s">
        <v>13</v>
      </c>
      <c r="O2" s="2" t="s">
        <v>4</v>
      </c>
      <c r="P2" s="5" t="s">
        <v>5</v>
      </c>
      <c r="R2" s="5" t="s">
        <v>6</v>
      </c>
      <c r="T2" s="3"/>
      <c r="U2" s="3"/>
      <c r="V2" s="3"/>
      <c r="W2" s="3"/>
      <c r="X2" s="3"/>
      <c r="Y2" s="3"/>
      <c r="Z2" s="3"/>
    </row>
    <row r="3">
      <c r="A3" s="6" t="s">
        <v>14</v>
      </c>
      <c r="B3" s="7" t="s">
        <v>15</v>
      </c>
      <c r="C3" s="8">
        <v>2.0E7</v>
      </c>
      <c r="D3" s="9">
        <v>9998162.0</v>
      </c>
      <c r="E3" s="10">
        <f t="shared" ref="E3:E17" si="1">D3/C3</f>
        <v>0.4999081</v>
      </c>
      <c r="F3" s="9">
        <f t="shared" ref="F3:F17" si="2">C3-D3</f>
        <v>10001838</v>
      </c>
      <c r="G3" s="10">
        <f t="shared" ref="G3:G17" si="3">F3/C3</f>
        <v>0.5000919</v>
      </c>
      <c r="H3" s="9">
        <v>7017165.0</v>
      </c>
      <c r="I3" s="9">
        <v>189.0</v>
      </c>
      <c r="J3" s="9">
        <v>1591.0</v>
      </c>
      <c r="K3" s="9">
        <v>0.0</v>
      </c>
      <c r="L3" s="9">
        <v>7018945.0</v>
      </c>
      <c r="M3" s="10">
        <f t="shared" ref="M3:M17" si="4">L3/D3</f>
        <v>0.7020235319</v>
      </c>
      <c r="N3" s="11">
        <f t="shared" ref="N3:N17" si="5">L3/C3</f>
        <v>0.35094725</v>
      </c>
      <c r="O3" s="12">
        <v>2000000.0</v>
      </c>
      <c r="P3" s="13">
        <v>999821.0</v>
      </c>
      <c r="Q3" s="14">
        <f t="shared" ref="Q3:Q8" si="6">P3/O3</f>
        <v>0.4999105</v>
      </c>
      <c r="R3" s="13">
        <f t="shared" ref="R3:R17" si="7">O3-P3</f>
        <v>1000179</v>
      </c>
      <c r="S3" s="14">
        <f t="shared" ref="S3:S8" si="8">R3/O3</f>
        <v>0.5000895</v>
      </c>
    </row>
    <row r="4">
      <c r="B4" s="15" t="s">
        <v>16</v>
      </c>
      <c r="C4" s="16">
        <v>2.0E7</v>
      </c>
      <c r="D4" s="17">
        <v>9993266.0</v>
      </c>
      <c r="E4" s="18">
        <f t="shared" si="1"/>
        <v>0.4996633</v>
      </c>
      <c r="F4" s="17">
        <f t="shared" si="2"/>
        <v>10006734</v>
      </c>
      <c r="G4" s="18">
        <f t="shared" si="3"/>
        <v>0.5003367</v>
      </c>
      <c r="H4" s="17">
        <v>7014135.0</v>
      </c>
      <c r="I4" s="17">
        <v>189.0</v>
      </c>
      <c r="J4" s="17">
        <v>1591.0</v>
      </c>
      <c r="K4" s="17">
        <v>0.0</v>
      </c>
      <c r="L4" s="17">
        <v>7015915.0</v>
      </c>
      <c r="M4" s="18">
        <f t="shared" si="4"/>
        <v>0.7020642701</v>
      </c>
      <c r="N4" s="19">
        <f t="shared" si="5"/>
        <v>0.35079575</v>
      </c>
      <c r="O4" s="20">
        <v>2000000.0</v>
      </c>
      <c r="P4" s="21">
        <v>999336.0</v>
      </c>
      <c r="Q4" s="22">
        <f t="shared" si="6"/>
        <v>0.499668</v>
      </c>
      <c r="R4" s="21">
        <f t="shared" si="7"/>
        <v>1000664</v>
      </c>
      <c r="S4" s="22">
        <f t="shared" si="8"/>
        <v>0.500332</v>
      </c>
    </row>
    <row r="5">
      <c r="B5" s="23" t="s">
        <v>17</v>
      </c>
      <c r="C5" s="24">
        <v>2.0E7</v>
      </c>
      <c r="D5" s="25">
        <v>9999246.0</v>
      </c>
      <c r="E5" s="26">
        <f t="shared" si="1"/>
        <v>0.4999623</v>
      </c>
      <c r="F5" s="25">
        <f t="shared" si="2"/>
        <v>10000754</v>
      </c>
      <c r="G5" s="26">
        <f t="shared" si="3"/>
        <v>0.5000377</v>
      </c>
      <c r="H5" s="25">
        <v>7017787.0</v>
      </c>
      <c r="I5" s="25">
        <v>189.0</v>
      </c>
      <c r="J5" s="25">
        <v>1591.0</v>
      </c>
      <c r="K5" s="25">
        <v>0.0</v>
      </c>
      <c r="L5" s="25">
        <v>7019567.0</v>
      </c>
      <c r="M5" s="26">
        <f t="shared" si="4"/>
        <v>0.7020096315</v>
      </c>
      <c r="N5" s="27">
        <f t="shared" si="5"/>
        <v>0.35097835</v>
      </c>
      <c r="O5" s="28">
        <v>2000000.0</v>
      </c>
      <c r="P5" s="29">
        <v>999920.0</v>
      </c>
      <c r="Q5" s="30">
        <f t="shared" si="6"/>
        <v>0.49996</v>
      </c>
      <c r="R5" s="29">
        <f t="shared" si="7"/>
        <v>1000080</v>
      </c>
      <c r="S5" s="30">
        <f t="shared" si="8"/>
        <v>0.50004</v>
      </c>
    </row>
    <row r="6">
      <c r="A6" s="6" t="s">
        <v>18</v>
      </c>
      <c r="B6" s="7" t="s">
        <v>15</v>
      </c>
      <c r="C6" s="8">
        <v>6.0E7</v>
      </c>
      <c r="D6" s="9">
        <v>1960.0</v>
      </c>
      <c r="E6" s="10">
        <f t="shared" si="1"/>
        <v>0.00003266666667</v>
      </c>
      <c r="F6" s="9">
        <f t="shared" si="2"/>
        <v>59998040</v>
      </c>
      <c r="G6" s="10">
        <f t="shared" si="3"/>
        <v>0.9999673333</v>
      </c>
      <c r="H6" s="9">
        <v>394.0</v>
      </c>
      <c r="I6" s="9">
        <v>9.0</v>
      </c>
      <c r="J6" s="9">
        <v>626.0</v>
      </c>
      <c r="K6" s="9">
        <v>0.0</v>
      </c>
      <c r="L6" s="9">
        <v>1029.0</v>
      </c>
      <c r="M6" s="10">
        <f t="shared" si="4"/>
        <v>0.525</v>
      </c>
      <c r="N6" s="11">
        <f t="shared" si="5"/>
        <v>0.00001715</v>
      </c>
      <c r="O6" s="12">
        <v>2000000.0</v>
      </c>
      <c r="P6" s="13">
        <v>48.0</v>
      </c>
      <c r="Q6" s="14">
        <f t="shared" si="6"/>
        <v>0.000024</v>
      </c>
      <c r="R6" s="13">
        <f t="shared" si="7"/>
        <v>1999952</v>
      </c>
      <c r="S6" s="14">
        <f t="shared" si="8"/>
        <v>0.999976</v>
      </c>
    </row>
    <row r="7">
      <c r="B7" s="15" t="s">
        <v>16</v>
      </c>
      <c r="C7" s="16">
        <v>6.0E7</v>
      </c>
      <c r="D7" s="17">
        <v>1440.0</v>
      </c>
      <c r="E7" s="18">
        <f t="shared" si="1"/>
        <v>0.000024</v>
      </c>
      <c r="F7" s="17">
        <f t="shared" si="2"/>
        <v>59998560</v>
      </c>
      <c r="G7" s="18">
        <f t="shared" si="3"/>
        <v>0.999976</v>
      </c>
      <c r="H7" s="17">
        <v>393.0</v>
      </c>
      <c r="I7" s="17">
        <v>9.0</v>
      </c>
      <c r="J7" s="17">
        <v>614.0</v>
      </c>
      <c r="K7" s="17">
        <v>0.0</v>
      </c>
      <c r="L7" s="17">
        <v>1016.0</v>
      </c>
      <c r="M7" s="18">
        <f t="shared" si="4"/>
        <v>0.7055555556</v>
      </c>
      <c r="N7" s="19">
        <f t="shared" si="5"/>
        <v>0.00001693333333</v>
      </c>
      <c r="O7" s="20">
        <v>2000000.0</v>
      </c>
      <c r="P7" s="21">
        <v>34.0</v>
      </c>
      <c r="Q7" s="22">
        <f t="shared" si="6"/>
        <v>0.000017</v>
      </c>
      <c r="R7" s="21">
        <f t="shared" si="7"/>
        <v>1999966</v>
      </c>
      <c r="S7" s="22">
        <f t="shared" si="8"/>
        <v>0.999983</v>
      </c>
    </row>
    <row r="8">
      <c r="B8" s="23" t="s">
        <v>17</v>
      </c>
      <c r="C8" s="24">
        <v>6.0E7</v>
      </c>
      <c r="D8" s="25">
        <v>21092.0</v>
      </c>
      <c r="E8" s="26">
        <f t="shared" si="1"/>
        <v>0.0003515333333</v>
      </c>
      <c r="F8" s="25">
        <f t="shared" si="2"/>
        <v>59978908</v>
      </c>
      <c r="G8" s="26">
        <f t="shared" si="3"/>
        <v>0.9996484667</v>
      </c>
      <c r="H8" s="25">
        <v>18684.0</v>
      </c>
      <c r="I8" s="25">
        <v>212.0</v>
      </c>
      <c r="J8" s="25">
        <v>710.0</v>
      </c>
      <c r="K8" s="25">
        <v>106.0</v>
      </c>
      <c r="L8" s="25">
        <v>19712.0</v>
      </c>
      <c r="M8" s="26">
        <f t="shared" si="4"/>
        <v>0.9345723497</v>
      </c>
      <c r="N8" s="27">
        <f t="shared" si="5"/>
        <v>0.0003285333333</v>
      </c>
      <c r="O8" s="28">
        <v>2000000.0</v>
      </c>
      <c r="P8" s="29">
        <v>77.0</v>
      </c>
      <c r="Q8" s="30">
        <f t="shared" si="6"/>
        <v>0.0000385</v>
      </c>
      <c r="R8" s="29">
        <f t="shared" si="7"/>
        <v>1999923</v>
      </c>
      <c r="S8" s="30">
        <f t="shared" si="8"/>
        <v>0.9999615</v>
      </c>
    </row>
    <row r="9">
      <c r="A9" s="6" t="s">
        <v>19</v>
      </c>
      <c r="B9" s="7" t="s">
        <v>15</v>
      </c>
      <c r="C9" s="31">
        <v>7.3548466E7</v>
      </c>
      <c r="D9" s="31">
        <v>1.6932624E7</v>
      </c>
      <c r="E9" s="10">
        <f t="shared" si="1"/>
        <v>0.2302240267</v>
      </c>
      <c r="F9" s="9">
        <f t="shared" si="2"/>
        <v>56615842</v>
      </c>
      <c r="G9" s="10">
        <f t="shared" si="3"/>
        <v>0.7697759733</v>
      </c>
      <c r="H9" s="9">
        <v>5797526.0</v>
      </c>
      <c r="I9" s="9">
        <v>48764.0</v>
      </c>
      <c r="J9" s="9">
        <v>14218.0</v>
      </c>
      <c r="K9" s="9">
        <v>52058.0</v>
      </c>
      <c r="L9" s="9">
        <v>5912566.0</v>
      </c>
      <c r="M9" s="10">
        <f t="shared" si="4"/>
        <v>0.3491819106</v>
      </c>
      <c r="N9" s="11">
        <f t="shared" si="5"/>
        <v>0.08039006551</v>
      </c>
      <c r="O9" s="12">
        <v>486258.0</v>
      </c>
      <c r="P9" s="31">
        <v>28758.0</v>
      </c>
      <c r="Q9" s="14">
        <v>0.0728932033706742</v>
      </c>
      <c r="R9" s="13">
        <f t="shared" si="7"/>
        <v>457500</v>
      </c>
      <c r="S9" s="14">
        <f t="shared" ref="S9:S17" si="9">1-Q9</f>
        <v>0.9271067966</v>
      </c>
    </row>
    <row r="10">
      <c r="B10" s="15" t="s">
        <v>16</v>
      </c>
      <c r="C10" s="32">
        <v>7.3548466E7</v>
      </c>
      <c r="D10" s="32">
        <v>1.6801806E7</v>
      </c>
      <c r="E10" s="18">
        <f t="shared" si="1"/>
        <v>0.2284453628</v>
      </c>
      <c r="F10" s="17">
        <f t="shared" si="2"/>
        <v>56746660</v>
      </c>
      <c r="G10" s="18">
        <f t="shared" si="3"/>
        <v>0.7715546372</v>
      </c>
      <c r="H10" s="17">
        <v>5790296.0</v>
      </c>
      <c r="I10" s="17">
        <v>48573.0</v>
      </c>
      <c r="J10" s="17">
        <v>14214.0</v>
      </c>
      <c r="K10" s="17">
        <v>51968.0</v>
      </c>
      <c r="L10" s="17">
        <v>5905051.0</v>
      </c>
      <c r="M10" s="18">
        <f t="shared" si="4"/>
        <v>0.3514533497</v>
      </c>
      <c r="N10" s="19">
        <f t="shared" si="5"/>
        <v>0.08028788799</v>
      </c>
      <c r="O10" s="20">
        <v>486258.0</v>
      </c>
      <c r="P10" s="32">
        <v>28436.0</v>
      </c>
      <c r="Q10" s="22">
        <v>0.0725076371093881</v>
      </c>
      <c r="R10" s="21">
        <f t="shared" si="7"/>
        <v>457822</v>
      </c>
      <c r="S10" s="22">
        <f t="shared" si="9"/>
        <v>0.9274923629</v>
      </c>
    </row>
    <row r="11">
      <c r="B11" s="23" t="s">
        <v>17</v>
      </c>
      <c r="C11" s="33">
        <v>7.3548466E7</v>
      </c>
      <c r="D11" s="33">
        <v>1.6938542E7</v>
      </c>
      <c r="E11" s="26">
        <f t="shared" si="1"/>
        <v>0.2303044906</v>
      </c>
      <c r="F11" s="25">
        <f t="shared" si="2"/>
        <v>56609924</v>
      </c>
      <c r="G11" s="26">
        <f t="shared" si="3"/>
        <v>0.7696955094</v>
      </c>
      <c r="H11" s="25">
        <v>5797604.0</v>
      </c>
      <c r="I11" s="25">
        <v>48773.0</v>
      </c>
      <c r="J11" s="25">
        <v>14227.0</v>
      </c>
      <c r="K11" s="25">
        <v>52057.0</v>
      </c>
      <c r="L11" s="25">
        <v>5912661.0</v>
      </c>
      <c r="M11" s="26">
        <f t="shared" si="4"/>
        <v>0.3490655217</v>
      </c>
      <c r="N11" s="27">
        <f t="shared" si="5"/>
        <v>0.08039135718</v>
      </c>
      <c r="O11" s="28">
        <v>486258.0</v>
      </c>
      <c r="P11" s="33">
        <v>28796.0</v>
      </c>
      <c r="Q11" s="30">
        <v>0.0729339845124283</v>
      </c>
      <c r="R11" s="29">
        <f t="shared" si="7"/>
        <v>457462</v>
      </c>
      <c r="S11" s="30">
        <f t="shared" si="9"/>
        <v>0.9270660155</v>
      </c>
    </row>
    <row r="12">
      <c r="A12" s="34" t="s">
        <v>20</v>
      </c>
      <c r="B12" s="7" t="s">
        <v>15</v>
      </c>
      <c r="C12" s="31">
        <v>1.909231986E9</v>
      </c>
      <c r="D12" s="31">
        <v>3.04343944E8</v>
      </c>
      <c r="E12" s="10">
        <f t="shared" si="1"/>
        <v>0.1594064767</v>
      </c>
      <c r="F12" s="9">
        <f t="shared" si="2"/>
        <v>1604888042</v>
      </c>
      <c r="G12" s="10">
        <f t="shared" si="3"/>
        <v>0.8405935233</v>
      </c>
      <c r="H12" s="9">
        <v>1.90866776E8</v>
      </c>
      <c r="I12" s="9">
        <v>2.5192831E7</v>
      </c>
      <c r="J12" s="9">
        <v>344535.0</v>
      </c>
      <c r="K12" s="9">
        <v>10379.0</v>
      </c>
      <c r="L12" s="9">
        <v>2.16414521E8</v>
      </c>
      <c r="M12" s="10">
        <f t="shared" si="4"/>
        <v>0.7110853535</v>
      </c>
      <c r="N12" s="11">
        <f t="shared" si="5"/>
        <v>0.1133516108</v>
      </c>
      <c r="O12" s="12">
        <v>2.0540008E7</v>
      </c>
      <c r="P12" s="31">
        <v>1700678.0</v>
      </c>
      <c r="Q12" s="14">
        <v>0.0857864703901445</v>
      </c>
      <c r="R12" s="13">
        <f t="shared" si="7"/>
        <v>18839330</v>
      </c>
      <c r="S12" s="14">
        <f t="shared" si="9"/>
        <v>0.9142135296</v>
      </c>
    </row>
    <row r="13">
      <c r="B13" s="15" t="s">
        <v>16</v>
      </c>
      <c r="C13" s="32">
        <v>1.909231986E9</v>
      </c>
      <c r="D13" s="32">
        <v>3.03746264E8</v>
      </c>
      <c r="E13" s="18">
        <f t="shared" si="1"/>
        <v>0.1590934293</v>
      </c>
      <c r="F13" s="17">
        <f t="shared" si="2"/>
        <v>1605485722</v>
      </c>
      <c r="G13" s="18">
        <f t="shared" si="3"/>
        <v>0.8409065707</v>
      </c>
      <c r="H13" s="17">
        <v>1.90776341E8</v>
      </c>
      <c r="I13" s="17">
        <v>2.5098227E7</v>
      </c>
      <c r="J13" s="17">
        <v>343658.0</v>
      </c>
      <c r="K13" s="17">
        <v>10363.0</v>
      </c>
      <c r="L13" s="17">
        <v>2.16228589E8</v>
      </c>
      <c r="M13" s="18">
        <f t="shared" si="4"/>
        <v>0.7118724232</v>
      </c>
      <c r="N13" s="19">
        <f t="shared" si="5"/>
        <v>0.113254225</v>
      </c>
      <c r="O13" s="20">
        <v>2.0540008E7</v>
      </c>
      <c r="P13" s="32">
        <v>1694494.0</v>
      </c>
      <c r="Q13" s="22">
        <v>0.0854745338960565</v>
      </c>
      <c r="R13" s="21">
        <f t="shared" si="7"/>
        <v>18845514</v>
      </c>
      <c r="S13" s="22">
        <f t="shared" si="9"/>
        <v>0.9145254661</v>
      </c>
    </row>
    <row r="14">
      <c r="B14" s="23" t="s">
        <v>17</v>
      </c>
      <c r="C14" s="33">
        <v>1.909231986E9</v>
      </c>
      <c r="D14" s="33">
        <v>3.04881624E8</v>
      </c>
      <c r="E14" s="26">
        <f t="shared" si="1"/>
        <v>0.1596880977</v>
      </c>
      <c r="F14" s="25">
        <f t="shared" si="2"/>
        <v>1604350362</v>
      </c>
      <c r="G14" s="26">
        <f t="shared" si="3"/>
        <v>0.8403119023</v>
      </c>
      <c r="H14" s="25">
        <v>1.90910753E8</v>
      </c>
      <c r="I14" s="25">
        <v>2.5266618E7</v>
      </c>
      <c r="J14" s="25">
        <v>345183.0</v>
      </c>
      <c r="K14" s="25">
        <v>10399.0</v>
      </c>
      <c r="L14" s="25">
        <v>2.16532953E8</v>
      </c>
      <c r="M14" s="26">
        <f t="shared" si="4"/>
        <v>0.7102197573</v>
      </c>
      <c r="N14" s="27">
        <f t="shared" si="5"/>
        <v>0.113413642</v>
      </c>
      <c r="O14" s="28">
        <v>2.0540008E7</v>
      </c>
      <c r="P14" s="33">
        <v>1705330.0</v>
      </c>
      <c r="Q14" s="30">
        <v>0.0860211289558783</v>
      </c>
      <c r="R14" s="29">
        <f t="shared" si="7"/>
        <v>18834678</v>
      </c>
      <c r="S14" s="30">
        <f t="shared" si="9"/>
        <v>0.913978871</v>
      </c>
    </row>
    <row r="15">
      <c r="A15" s="34" t="s">
        <v>21</v>
      </c>
      <c r="B15" s="7" t="s">
        <v>15</v>
      </c>
      <c r="C15" s="31">
        <v>7.14181336E8</v>
      </c>
      <c r="D15" s="31">
        <v>7.00245624E8</v>
      </c>
      <c r="E15" s="10">
        <f t="shared" si="1"/>
        <v>0.9804871518</v>
      </c>
      <c r="F15" s="9">
        <f t="shared" si="2"/>
        <v>13935712</v>
      </c>
      <c r="G15" s="10">
        <f t="shared" si="3"/>
        <v>0.0195128482</v>
      </c>
      <c r="H15" s="9">
        <v>3.52585319E8</v>
      </c>
      <c r="I15" s="9">
        <v>14699.0</v>
      </c>
      <c r="J15" s="9">
        <v>287653.0</v>
      </c>
      <c r="K15" s="9">
        <v>1021296.0</v>
      </c>
      <c r="L15" s="35">
        <v>3.53908967E8</v>
      </c>
      <c r="M15" s="10">
        <f t="shared" si="4"/>
        <v>0.5054068956</v>
      </c>
      <c r="N15" s="11">
        <f t="shared" si="5"/>
        <v>0.4955449676</v>
      </c>
      <c r="O15" s="31">
        <v>5457978.0</v>
      </c>
      <c r="P15" s="31">
        <v>5347176.0</v>
      </c>
      <c r="Q15" s="36">
        <v>0.979772458473272</v>
      </c>
      <c r="R15" s="13">
        <f t="shared" si="7"/>
        <v>110802</v>
      </c>
      <c r="S15" s="14">
        <f t="shared" si="9"/>
        <v>0.02022754153</v>
      </c>
    </row>
    <row r="16">
      <c r="B16" s="15" t="s">
        <v>16</v>
      </c>
      <c r="C16" s="32">
        <v>7.14181336E8</v>
      </c>
      <c r="D16" s="32">
        <v>6.99755412E8</v>
      </c>
      <c r="E16" s="18">
        <f t="shared" si="1"/>
        <v>0.9798007547</v>
      </c>
      <c r="F16" s="17">
        <f t="shared" si="2"/>
        <v>14425924</v>
      </c>
      <c r="G16" s="18">
        <f t="shared" si="3"/>
        <v>0.02019924531</v>
      </c>
      <c r="H16" s="17">
        <v>3.52399778E8</v>
      </c>
      <c r="I16" s="32">
        <v>14518.0</v>
      </c>
      <c r="J16" s="17">
        <v>287576.0</v>
      </c>
      <c r="K16" s="17">
        <v>1017507.0</v>
      </c>
      <c r="L16" s="17">
        <v>3.53719379E8</v>
      </c>
      <c r="M16" s="18">
        <f t="shared" si="4"/>
        <v>0.5054900226</v>
      </c>
      <c r="N16" s="19">
        <f t="shared" si="5"/>
        <v>0.4952795056</v>
      </c>
      <c r="O16" s="32">
        <v>5457978.0</v>
      </c>
      <c r="P16" s="32">
        <v>5343641.0</v>
      </c>
      <c r="Q16" s="37">
        <v>0.979120499249704</v>
      </c>
      <c r="R16" s="21">
        <f t="shared" si="7"/>
        <v>114337</v>
      </c>
      <c r="S16" s="22">
        <f t="shared" si="9"/>
        <v>0.02087950075</v>
      </c>
    </row>
    <row r="17">
      <c r="B17" s="23" t="s">
        <v>17</v>
      </c>
      <c r="C17" s="33">
        <v>7.14181336E8</v>
      </c>
      <c r="D17" s="33">
        <v>7.00418382E8</v>
      </c>
      <c r="E17" s="26">
        <f t="shared" si="1"/>
        <v>0.9807290483</v>
      </c>
      <c r="F17" s="25">
        <f t="shared" si="2"/>
        <v>13762954</v>
      </c>
      <c r="G17" s="26">
        <f t="shared" si="3"/>
        <v>0.01927095166</v>
      </c>
      <c r="H17" s="25">
        <v>3.52650134E8</v>
      </c>
      <c r="I17" s="25">
        <v>14796.0</v>
      </c>
      <c r="J17" s="25">
        <v>287705.0</v>
      </c>
      <c r="K17" s="25">
        <v>1022851.0</v>
      </c>
      <c r="L17" s="25">
        <v>3.53975486E8</v>
      </c>
      <c r="M17" s="26">
        <f t="shared" si="4"/>
        <v>0.5053772075</v>
      </c>
      <c r="N17" s="27">
        <f t="shared" si="5"/>
        <v>0.4956381078</v>
      </c>
      <c r="O17" s="33">
        <v>5457978.0</v>
      </c>
      <c r="P17" s="33">
        <v>5348316.0</v>
      </c>
      <c r="Q17" s="38">
        <v>0.979952521827052</v>
      </c>
      <c r="R17" s="29">
        <f t="shared" si="7"/>
        <v>109662</v>
      </c>
      <c r="S17" s="30">
        <f t="shared" si="9"/>
        <v>0.02004747817</v>
      </c>
    </row>
    <row r="18">
      <c r="O18" s="39"/>
    </row>
    <row r="19">
      <c r="C19" s="39"/>
      <c r="H19" s="40"/>
      <c r="I19" s="40"/>
      <c r="J19" s="40"/>
      <c r="K19" s="40"/>
      <c r="L19" s="40"/>
    </row>
    <row r="20">
      <c r="C20" s="39"/>
      <c r="D20" s="39"/>
      <c r="H20" s="41"/>
      <c r="I20" s="41"/>
      <c r="J20" s="41"/>
      <c r="K20" s="41"/>
      <c r="L20" s="41"/>
    </row>
    <row r="21">
      <c r="C21" s="39"/>
      <c r="H21" s="41"/>
      <c r="I21" s="41"/>
      <c r="J21" s="41"/>
      <c r="K21" s="41"/>
      <c r="L21" s="41"/>
    </row>
    <row r="22">
      <c r="C22" s="39"/>
    </row>
    <row r="23">
      <c r="C23" s="39"/>
    </row>
    <row r="24">
      <c r="C24" s="39"/>
    </row>
    <row r="25">
      <c r="C25" s="39"/>
    </row>
    <row r="26">
      <c r="C26" s="39"/>
    </row>
    <row r="27">
      <c r="C27" s="39"/>
    </row>
    <row r="28">
      <c r="C28" s="39"/>
    </row>
    <row r="29">
      <c r="C29" s="39"/>
      <c r="F29" s="42"/>
    </row>
  </sheetData>
  <mergeCells count="13">
    <mergeCell ref="A1:A2"/>
    <mergeCell ref="A3:A5"/>
    <mergeCell ref="A6:A8"/>
    <mergeCell ref="A9:A11"/>
    <mergeCell ref="A12:A14"/>
    <mergeCell ref="A15:A17"/>
    <mergeCell ref="B1:B2"/>
    <mergeCell ref="C1:N1"/>
    <mergeCell ref="O1:S1"/>
    <mergeCell ref="D2:E2"/>
    <mergeCell ref="F2:G2"/>
    <mergeCell ref="P2:Q2"/>
    <mergeCell ref="R2:S2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11.0"/>
    <col customWidth="1" min="3" max="3" width="11.75"/>
    <col customWidth="1" min="4" max="4" width="10.38"/>
    <col customWidth="1" min="5" max="5" width="10.63"/>
    <col customWidth="1" min="6" max="6" width="12.88"/>
    <col customWidth="1" min="7" max="7" width="11.25"/>
    <col customWidth="1" min="8" max="8" width="12.38"/>
    <col customWidth="1" min="9" max="9" width="18.13"/>
    <col customWidth="1" min="10" max="10" width="16.38"/>
    <col customWidth="1" min="11" max="11" width="10.75"/>
    <col customWidth="1" min="12" max="12" width="10.13"/>
    <col customWidth="1" min="13" max="13" width="9.88"/>
    <col customWidth="1" min="14" max="14" width="9.25"/>
    <col customWidth="1" min="15" max="15" width="10.38"/>
    <col customWidth="1" min="16" max="16" width="14.63"/>
    <col customWidth="1" min="17" max="17" width="20.0"/>
    <col customWidth="1" min="18" max="18" width="17.63"/>
  </cols>
  <sheetData>
    <row r="1">
      <c r="A1" s="43"/>
      <c r="B1" s="43"/>
      <c r="C1" s="1" t="s">
        <v>22</v>
      </c>
      <c r="K1" s="2" t="s">
        <v>23</v>
      </c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>
      <c r="A2" s="1" t="s">
        <v>0</v>
      </c>
      <c r="B2" s="2" t="s">
        <v>1</v>
      </c>
      <c r="C2" s="1" t="s">
        <v>4</v>
      </c>
      <c r="D2" s="4" t="s">
        <v>5</v>
      </c>
      <c r="F2" s="4" t="s">
        <v>6</v>
      </c>
      <c r="H2" s="4" t="s">
        <v>7</v>
      </c>
      <c r="I2" s="1" t="s">
        <v>12</v>
      </c>
      <c r="J2" s="1" t="s">
        <v>13</v>
      </c>
      <c r="K2" s="2" t="s">
        <v>4</v>
      </c>
      <c r="L2" s="5" t="s">
        <v>5</v>
      </c>
      <c r="N2" s="5" t="s">
        <v>6</v>
      </c>
      <c r="P2" s="2" t="s">
        <v>11</v>
      </c>
      <c r="Q2" s="2" t="s">
        <v>12</v>
      </c>
      <c r="R2" s="2" t="s">
        <v>13</v>
      </c>
      <c r="S2" s="45"/>
      <c r="T2" s="5" t="s">
        <v>7</v>
      </c>
      <c r="U2" s="2" t="s">
        <v>24</v>
      </c>
      <c r="V2" s="3"/>
      <c r="W2" s="3"/>
      <c r="X2" s="3"/>
      <c r="Y2" s="3"/>
      <c r="Z2" s="3"/>
      <c r="AA2" s="3"/>
      <c r="AB2" s="3"/>
      <c r="AC2" s="3"/>
      <c r="AD2" s="3"/>
      <c r="AE2" s="3"/>
    </row>
    <row r="3">
      <c r="A3" s="6" t="s">
        <v>14</v>
      </c>
      <c r="B3" s="7" t="s">
        <v>15</v>
      </c>
      <c r="C3" s="46">
        <v>2.0E7</v>
      </c>
      <c r="D3" s="9">
        <v>9998162.0</v>
      </c>
      <c r="E3" s="10">
        <f t="shared" ref="E3:E17" si="1">D3/C3</f>
        <v>0.4999081</v>
      </c>
      <c r="F3" s="9">
        <f t="shared" ref="F3:F17" si="2">C3-D3</f>
        <v>10001838</v>
      </c>
      <c r="G3" s="10">
        <f t="shared" ref="G3:G17" si="3">F3/C3</f>
        <v>0.5000919</v>
      </c>
      <c r="H3" s="9">
        <v>7018945.0</v>
      </c>
      <c r="I3" s="10">
        <f t="shared" ref="I3:I17" si="4">H3/D3</f>
        <v>0.7020235319</v>
      </c>
      <c r="J3" s="47">
        <f t="shared" ref="J3:J17" si="5">H3/C3</f>
        <v>0.35094725</v>
      </c>
      <c r="K3" s="48">
        <v>2000000.0</v>
      </c>
      <c r="L3" s="49">
        <v>999821.0</v>
      </c>
      <c r="M3" s="50">
        <f t="shared" ref="M3:M8" si="6">L3/K3</f>
        <v>0.4999105</v>
      </c>
      <c r="N3" s="49">
        <f t="shared" ref="N3:N17" si="7">K3-L3</f>
        <v>1000179</v>
      </c>
      <c r="O3" s="50">
        <f t="shared" ref="O3:O8" si="8">N3/K3</f>
        <v>0.5000895</v>
      </c>
      <c r="P3" s="49">
        <v>701787.5</v>
      </c>
      <c r="Q3" s="50">
        <f t="shared" ref="Q3:Q17" si="9">P3/L3</f>
        <v>0.7019131425</v>
      </c>
      <c r="R3" s="50">
        <f t="shared" ref="R3:R17" si="10">P3/K3</f>
        <v>0.35089375</v>
      </c>
    </row>
    <row r="4">
      <c r="B4" s="15" t="s">
        <v>16</v>
      </c>
      <c r="C4" s="51">
        <v>2.0E7</v>
      </c>
      <c r="D4" s="17">
        <v>9993266.0</v>
      </c>
      <c r="E4" s="18">
        <f t="shared" si="1"/>
        <v>0.4996633</v>
      </c>
      <c r="F4" s="17">
        <f t="shared" si="2"/>
        <v>10006734</v>
      </c>
      <c r="G4" s="18">
        <f t="shared" si="3"/>
        <v>0.5003367</v>
      </c>
      <c r="H4" s="17">
        <v>7015915.0</v>
      </c>
      <c r="I4" s="18">
        <f t="shared" si="4"/>
        <v>0.7020642701</v>
      </c>
      <c r="J4" s="52">
        <f t="shared" si="5"/>
        <v>0.35079575</v>
      </c>
      <c r="K4" s="53">
        <v>2000000.0</v>
      </c>
      <c r="L4" s="54">
        <v>999336.0</v>
      </c>
      <c r="M4" s="55">
        <f t="shared" si="6"/>
        <v>0.499668</v>
      </c>
      <c r="N4" s="54">
        <f t="shared" si="7"/>
        <v>1000664</v>
      </c>
      <c r="O4" s="55">
        <f t="shared" si="8"/>
        <v>0.500332</v>
      </c>
      <c r="P4" s="54">
        <v>701508.5</v>
      </c>
      <c r="Q4" s="55">
        <f t="shared" si="9"/>
        <v>0.7019746111</v>
      </c>
      <c r="R4" s="55">
        <f t="shared" si="10"/>
        <v>0.35075425</v>
      </c>
    </row>
    <row r="5">
      <c r="B5" s="23" t="s">
        <v>17</v>
      </c>
      <c r="C5" s="56">
        <v>2.0E7</v>
      </c>
      <c r="D5" s="25">
        <v>9999246.0</v>
      </c>
      <c r="E5" s="26">
        <f t="shared" si="1"/>
        <v>0.4999623</v>
      </c>
      <c r="F5" s="25">
        <f t="shared" si="2"/>
        <v>10000754</v>
      </c>
      <c r="G5" s="26">
        <f t="shared" si="3"/>
        <v>0.5000377</v>
      </c>
      <c r="H5" s="25">
        <v>7019567.0</v>
      </c>
      <c r="I5" s="26">
        <f t="shared" si="4"/>
        <v>0.7020096315</v>
      </c>
      <c r="J5" s="57">
        <f t="shared" si="5"/>
        <v>0.35097835</v>
      </c>
      <c r="K5" s="58">
        <v>2000000.0</v>
      </c>
      <c r="L5" s="59">
        <v>999920.0</v>
      </c>
      <c r="M5" s="60">
        <f t="shared" si="6"/>
        <v>0.49996</v>
      </c>
      <c r="N5" s="59">
        <f t="shared" si="7"/>
        <v>1000080</v>
      </c>
      <c r="O5" s="60">
        <f t="shared" si="8"/>
        <v>0.50004</v>
      </c>
      <c r="P5" s="59">
        <v>701846.5</v>
      </c>
      <c r="Q5" s="60">
        <f t="shared" si="9"/>
        <v>0.7019026522</v>
      </c>
      <c r="R5" s="60">
        <f t="shared" si="10"/>
        <v>0.35092325</v>
      </c>
    </row>
    <row r="6">
      <c r="A6" s="6" t="s">
        <v>25</v>
      </c>
      <c r="B6" s="7" t="s">
        <v>15</v>
      </c>
      <c r="C6" s="46">
        <v>6.0E7</v>
      </c>
      <c r="D6" s="9">
        <v>1960.0</v>
      </c>
      <c r="E6" s="10">
        <f t="shared" si="1"/>
        <v>0.00003266666667</v>
      </c>
      <c r="F6" s="9">
        <f t="shared" si="2"/>
        <v>59998040</v>
      </c>
      <c r="G6" s="10">
        <f t="shared" si="3"/>
        <v>0.9999673333</v>
      </c>
      <c r="H6" s="9">
        <v>1029.0</v>
      </c>
      <c r="I6" s="10">
        <f t="shared" si="4"/>
        <v>0.525</v>
      </c>
      <c r="J6" s="47">
        <f t="shared" si="5"/>
        <v>0.00001715</v>
      </c>
      <c r="K6" s="48">
        <v>2000000.0</v>
      </c>
      <c r="L6" s="49">
        <v>48.0</v>
      </c>
      <c r="M6" s="50">
        <f t="shared" si="6"/>
        <v>0.000024</v>
      </c>
      <c r="N6" s="49">
        <f t="shared" si="7"/>
        <v>1999952</v>
      </c>
      <c r="O6" s="50">
        <f t="shared" si="8"/>
        <v>0.999976</v>
      </c>
      <c r="P6" s="9">
        <v>31.0</v>
      </c>
      <c r="Q6" s="50">
        <f t="shared" si="9"/>
        <v>0.6458333333</v>
      </c>
      <c r="R6" s="50">
        <f t="shared" si="10"/>
        <v>0.0000155</v>
      </c>
    </row>
    <row r="7">
      <c r="B7" s="15" t="s">
        <v>16</v>
      </c>
      <c r="C7" s="51">
        <v>6.0E7</v>
      </c>
      <c r="D7" s="17">
        <v>1440.0</v>
      </c>
      <c r="E7" s="18">
        <f t="shared" si="1"/>
        <v>0.000024</v>
      </c>
      <c r="F7" s="17">
        <f t="shared" si="2"/>
        <v>59998560</v>
      </c>
      <c r="G7" s="18">
        <f t="shared" si="3"/>
        <v>0.999976</v>
      </c>
      <c r="H7" s="17">
        <v>1016.0</v>
      </c>
      <c r="I7" s="18">
        <f t="shared" si="4"/>
        <v>0.7055555556</v>
      </c>
      <c r="J7" s="52">
        <f t="shared" si="5"/>
        <v>0.00001693333333</v>
      </c>
      <c r="K7" s="53">
        <v>2000000.0</v>
      </c>
      <c r="L7" s="54">
        <v>34.0</v>
      </c>
      <c r="M7" s="55">
        <f t="shared" si="6"/>
        <v>0.000017</v>
      </c>
      <c r="N7" s="54">
        <f t="shared" si="7"/>
        <v>1999966</v>
      </c>
      <c r="O7" s="55">
        <f t="shared" si="8"/>
        <v>0.999983</v>
      </c>
      <c r="P7" s="17">
        <v>31.0</v>
      </c>
      <c r="Q7" s="55">
        <f t="shared" si="9"/>
        <v>0.9117647059</v>
      </c>
      <c r="R7" s="55">
        <f t="shared" si="10"/>
        <v>0.0000155</v>
      </c>
    </row>
    <row r="8">
      <c r="B8" s="23" t="s">
        <v>17</v>
      </c>
      <c r="C8" s="56">
        <v>6.0E7</v>
      </c>
      <c r="D8" s="25">
        <v>21092.0</v>
      </c>
      <c r="E8" s="26">
        <f t="shared" si="1"/>
        <v>0.0003515333333</v>
      </c>
      <c r="F8" s="25">
        <f t="shared" si="2"/>
        <v>59978908</v>
      </c>
      <c r="G8" s="26">
        <f t="shared" si="3"/>
        <v>0.9996484667</v>
      </c>
      <c r="H8" s="25">
        <v>19712.0</v>
      </c>
      <c r="I8" s="26">
        <f t="shared" si="4"/>
        <v>0.9345723497</v>
      </c>
      <c r="J8" s="57">
        <f t="shared" si="5"/>
        <v>0.0003285333333</v>
      </c>
      <c r="K8" s="58">
        <v>2000000.0</v>
      </c>
      <c r="L8" s="59">
        <v>77.0</v>
      </c>
      <c r="M8" s="60">
        <f t="shared" si="6"/>
        <v>0.0000385</v>
      </c>
      <c r="N8" s="59">
        <f t="shared" si="7"/>
        <v>1999923</v>
      </c>
      <c r="O8" s="60">
        <f t="shared" si="8"/>
        <v>0.9999615</v>
      </c>
      <c r="P8" s="25">
        <v>38.0</v>
      </c>
      <c r="Q8" s="60">
        <f t="shared" si="9"/>
        <v>0.4935064935</v>
      </c>
      <c r="R8" s="60">
        <f t="shared" si="10"/>
        <v>0.000019</v>
      </c>
    </row>
    <row r="9">
      <c r="A9" s="6" t="s">
        <v>19</v>
      </c>
      <c r="B9" s="7" t="s">
        <v>15</v>
      </c>
      <c r="C9" s="61">
        <v>7.3548466E7</v>
      </c>
      <c r="D9" s="61">
        <v>1.6932624E7</v>
      </c>
      <c r="E9" s="10">
        <f t="shared" si="1"/>
        <v>0.2302240267</v>
      </c>
      <c r="F9" s="9">
        <f t="shared" si="2"/>
        <v>56615842</v>
      </c>
      <c r="G9" s="10">
        <f t="shared" si="3"/>
        <v>0.7697759733</v>
      </c>
      <c r="H9" s="9">
        <v>5912566.0</v>
      </c>
      <c r="I9" s="10">
        <f t="shared" si="4"/>
        <v>0.3491819106</v>
      </c>
      <c r="J9" s="47">
        <f t="shared" si="5"/>
        <v>0.08039006551</v>
      </c>
      <c r="K9" s="48">
        <v>486258.0</v>
      </c>
      <c r="L9" s="61">
        <v>28758.0</v>
      </c>
      <c r="M9" s="50">
        <v>0.0728932033706742</v>
      </c>
      <c r="N9" s="49">
        <f t="shared" si="7"/>
        <v>457500</v>
      </c>
      <c r="O9" s="50">
        <f t="shared" ref="O9:O17" si="11">1-M9</f>
        <v>0.9271067966</v>
      </c>
      <c r="P9" s="9">
        <v>9797.0</v>
      </c>
      <c r="Q9" s="50">
        <f t="shared" si="9"/>
        <v>0.3406704221</v>
      </c>
      <c r="R9" s="50">
        <f t="shared" si="10"/>
        <v>0.0201477405</v>
      </c>
    </row>
    <row r="10">
      <c r="B10" s="15" t="s">
        <v>16</v>
      </c>
      <c r="C10" s="62">
        <v>7.3548466E7</v>
      </c>
      <c r="D10" s="62">
        <v>1.6801806E7</v>
      </c>
      <c r="E10" s="18">
        <f t="shared" si="1"/>
        <v>0.2284453628</v>
      </c>
      <c r="F10" s="17">
        <f t="shared" si="2"/>
        <v>56746660</v>
      </c>
      <c r="G10" s="18">
        <f t="shared" si="3"/>
        <v>0.7715546372</v>
      </c>
      <c r="H10" s="17">
        <v>5905051.0</v>
      </c>
      <c r="I10" s="18">
        <f t="shared" si="4"/>
        <v>0.3514533497</v>
      </c>
      <c r="J10" s="52">
        <f t="shared" si="5"/>
        <v>0.08028788799</v>
      </c>
      <c r="K10" s="53">
        <v>486258.0</v>
      </c>
      <c r="L10" s="62">
        <v>28436.0</v>
      </c>
      <c r="M10" s="55">
        <v>0.0725076371093881</v>
      </c>
      <c r="N10" s="54">
        <f t="shared" si="7"/>
        <v>457822</v>
      </c>
      <c r="O10" s="55">
        <f t="shared" si="11"/>
        <v>0.9274923629</v>
      </c>
      <c r="P10" s="17">
        <v>9784.0</v>
      </c>
      <c r="Q10" s="55">
        <f t="shared" si="9"/>
        <v>0.344070896</v>
      </c>
      <c r="R10" s="55">
        <f t="shared" si="10"/>
        <v>0.02012100572</v>
      </c>
    </row>
    <row r="11">
      <c r="B11" s="23" t="s">
        <v>17</v>
      </c>
      <c r="C11" s="63">
        <v>7.3548466E7</v>
      </c>
      <c r="D11" s="63">
        <v>1.6938542E7</v>
      </c>
      <c r="E11" s="26">
        <f t="shared" si="1"/>
        <v>0.2303044906</v>
      </c>
      <c r="F11" s="25">
        <f t="shared" si="2"/>
        <v>56609924</v>
      </c>
      <c r="G11" s="26">
        <f t="shared" si="3"/>
        <v>0.7696955094</v>
      </c>
      <c r="H11" s="25">
        <v>5912661.0</v>
      </c>
      <c r="I11" s="26">
        <f t="shared" si="4"/>
        <v>0.3490655217</v>
      </c>
      <c r="J11" s="57">
        <f t="shared" si="5"/>
        <v>0.08039135718</v>
      </c>
      <c r="K11" s="58">
        <v>486258.0</v>
      </c>
      <c r="L11" s="63">
        <v>28796.0</v>
      </c>
      <c r="M11" s="60">
        <v>0.0729339845124283</v>
      </c>
      <c r="N11" s="59">
        <f t="shared" si="7"/>
        <v>457462</v>
      </c>
      <c r="O11" s="60">
        <f t="shared" si="11"/>
        <v>0.9270660155</v>
      </c>
      <c r="P11" s="25">
        <v>9794.0</v>
      </c>
      <c r="Q11" s="60">
        <f t="shared" si="9"/>
        <v>0.3401166829</v>
      </c>
      <c r="R11" s="60">
        <f t="shared" si="10"/>
        <v>0.02014157094</v>
      </c>
    </row>
    <row r="12">
      <c r="A12" s="34" t="s">
        <v>26</v>
      </c>
      <c r="B12" s="7" t="s">
        <v>15</v>
      </c>
      <c r="C12" s="61">
        <v>1.909231986E9</v>
      </c>
      <c r="D12" s="61">
        <v>3.04343944E8</v>
      </c>
      <c r="E12" s="10">
        <f t="shared" si="1"/>
        <v>0.1594064767</v>
      </c>
      <c r="F12" s="9">
        <f t="shared" si="2"/>
        <v>1604888042</v>
      </c>
      <c r="G12" s="10">
        <f t="shared" si="3"/>
        <v>0.8405935233</v>
      </c>
      <c r="H12" s="9">
        <v>2.46855025E8</v>
      </c>
      <c r="I12" s="10">
        <f t="shared" si="4"/>
        <v>0.8111054281</v>
      </c>
      <c r="J12" s="47">
        <f t="shared" si="5"/>
        <v>0.1292954585</v>
      </c>
      <c r="K12" s="48">
        <v>2.0540008E7</v>
      </c>
      <c r="L12" s="61">
        <v>1700678.0</v>
      </c>
      <c r="M12" s="50">
        <v>0.0857864703901445</v>
      </c>
      <c r="N12" s="49">
        <f t="shared" si="7"/>
        <v>18839330</v>
      </c>
      <c r="O12" s="50">
        <f t="shared" si="11"/>
        <v>0.9142135296</v>
      </c>
      <c r="P12" s="9">
        <v>1513930.5</v>
      </c>
      <c r="Q12" s="50">
        <f t="shared" si="9"/>
        <v>0.8901923233</v>
      </c>
      <c r="R12" s="50">
        <f t="shared" si="10"/>
        <v>0.07370642212</v>
      </c>
    </row>
    <row r="13">
      <c r="B13" s="15" t="s">
        <v>16</v>
      </c>
      <c r="C13" s="62">
        <v>1.909231986E9</v>
      </c>
      <c r="D13" s="62">
        <v>3.03746264E8</v>
      </c>
      <c r="E13" s="18">
        <f t="shared" si="1"/>
        <v>0.1590934293</v>
      </c>
      <c r="F13" s="17">
        <f t="shared" si="2"/>
        <v>1605485722</v>
      </c>
      <c r="G13" s="18">
        <f t="shared" si="3"/>
        <v>0.8409065707</v>
      </c>
      <c r="H13" s="64"/>
      <c r="I13" s="18">
        <f t="shared" si="4"/>
        <v>0</v>
      </c>
      <c r="J13" s="52">
        <f t="shared" si="5"/>
        <v>0</v>
      </c>
      <c r="K13" s="53">
        <v>2.0540008E7</v>
      </c>
      <c r="L13" s="62">
        <v>1694494.0</v>
      </c>
      <c r="M13" s="55">
        <v>0.0854745338960565</v>
      </c>
      <c r="N13" s="54">
        <f t="shared" si="7"/>
        <v>18845514</v>
      </c>
      <c r="O13" s="55">
        <f t="shared" si="11"/>
        <v>0.9145254661</v>
      </c>
      <c r="P13" s="64"/>
      <c r="Q13" s="55">
        <f t="shared" si="9"/>
        <v>0</v>
      </c>
      <c r="R13" s="55">
        <f t="shared" si="10"/>
        <v>0</v>
      </c>
    </row>
    <row r="14">
      <c r="B14" s="23" t="s">
        <v>17</v>
      </c>
      <c r="C14" s="63">
        <v>1.909231986E9</v>
      </c>
      <c r="D14" s="63">
        <v>3.04881624E8</v>
      </c>
      <c r="E14" s="26">
        <f t="shared" si="1"/>
        <v>0.1596880977</v>
      </c>
      <c r="F14" s="25">
        <f t="shared" si="2"/>
        <v>1604350362</v>
      </c>
      <c r="G14" s="26">
        <f t="shared" si="3"/>
        <v>0.8403119023</v>
      </c>
      <c r="H14" s="25">
        <v>2.43847238E8</v>
      </c>
      <c r="I14" s="26">
        <f t="shared" si="4"/>
        <v>0.7998095615</v>
      </c>
      <c r="J14" s="57">
        <f t="shared" si="5"/>
        <v>0.1277200674</v>
      </c>
      <c r="K14" s="58">
        <v>2.0540008E7</v>
      </c>
      <c r="L14" s="63">
        <v>1705330.0</v>
      </c>
      <c r="M14" s="60">
        <v>0.0860211289558783</v>
      </c>
      <c r="N14" s="59">
        <f t="shared" si="7"/>
        <v>18834678</v>
      </c>
      <c r="O14" s="60">
        <f t="shared" si="11"/>
        <v>0.913978871</v>
      </c>
      <c r="P14" s="25">
        <v>1495491.0</v>
      </c>
      <c r="Q14" s="60">
        <f t="shared" si="9"/>
        <v>0.8769510886</v>
      </c>
      <c r="R14" s="60">
        <f t="shared" si="10"/>
        <v>0.07280868635</v>
      </c>
    </row>
    <row r="15">
      <c r="A15" s="34" t="s">
        <v>27</v>
      </c>
      <c r="B15" s="7" t="s">
        <v>15</v>
      </c>
      <c r="C15" s="61">
        <v>7.14181336E8</v>
      </c>
      <c r="D15" s="61">
        <v>7.00245624E8</v>
      </c>
      <c r="E15" s="10">
        <f t="shared" si="1"/>
        <v>0.9804871518</v>
      </c>
      <c r="F15" s="9">
        <f t="shared" si="2"/>
        <v>13935712</v>
      </c>
      <c r="G15" s="10">
        <f t="shared" si="3"/>
        <v>0.0195128482</v>
      </c>
      <c r="H15" s="65"/>
      <c r="I15" s="10">
        <f t="shared" si="4"/>
        <v>0</v>
      </c>
      <c r="J15" s="47">
        <f t="shared" si="5"/>
        <v>0</v>
      </c>
      <c r="K15" s="61">
        <v>5457978.0</v>
      </c>
      <c r="L15" s="61">
        <v>5347176.0</v>
      </c>
      <c r="M15" s="66">
        <v>0.979772458473272</v>
      </c>
      <c r="N15" s="49">
        <f t="shared" si="7"/>
        <v>110802</v>
      </c>
      <c r="O15" s="50">
        <f t="shared" si="11"/>
        <v>0.02022754153</v>
      </c>
      <c r="P15" s="65"/>
      <c r="Q15" s="50">
        <f t="shared" si="9"/>
        <v>0</v>
      </c>
      <c r="R15" s="50">
        <f t="shared" si="10"/>
        <v>0</v>
      </c>
    </row>
    <row r="16">
      <c r="B16" s="15" t="s">
        <v>16</v>
      </c>
      <c r="C16" s="62">
        <v>7.14181336E8</v>
      </c>
      <c r="D16" s="62">
        <v>6.99755412E8</v>
      </c>
      <c r="E16" s="18">
        <f t="shared" si="1"/>
        <v>0.9798007547</v>
      </c>
      <c r="F16" s="17">
        <f t="shared" si="2"/>
        <v>14425924</v>
      </c>
      <c r="G16" s="18">
        <f t="shared" si="3"/>
        <v>0.02019924531</v>
      </c>
      <c r="H16" s="64"/>
      <c r="I16" s="18">
        <f t="shared" si="4"/>
        <v>0</v>
      </c>
      <c r="J16" s="52">
        <f t="shared" si="5"/>
        <v>0</v>
      </c>
      <c r="K16" s="62">
        <v>5457978.0</v>
      </c>
      <c r="L16" s="62">
        <v>5343641.0</v>
      </c>
      <c r="M16" s="67">
        <v>0.979120499249704</v>
      </c>
      <c r="N16" s="54">
        <f t="shared" si="7"/>
        <v>114337</v>
      </c>
      <c r="O16" s="55">
        <f t="shared" si="11"/>
        <v>0.02087950075</v>
      </c>
      <c r="P16" s="64"/>
      <c r="Q16" s="55">
        <f t="shared" si="9"/>
        <v>0</v>
      </c>
      <c r="R16" s="55">
        <f t="shared" si="10"/>
        <v>0</v>
      </c>
    </row>
    <row r="17">
      <c r="B17" s="23" t="s">
        <v>17</v>
      </c>
      <c r="C17" s="63">
        <v>7.14181336E8</v>
      </c>
      <c r="D17" s="63">
        <v>7.00418382E8</v>
      </c>
      <c r="E17" s="26">
        <f t="shared" si="1"/>
        <v>0.9807290483</v>
      </c>
      <c r="F17" s="25">
        <f t="shared" si="2"/>
        <v>13762954</v>
      </c>
      <c r="G17" s="26">
        <f t="shared" si="3"/>
        <v>0.01927095166</v>
      </c>
      <c r="H17" s="25">
        <v>3.53975486E8</v>
      </c>
      <c r="I17" s="26">
        <f t="shared" si="4"/>
        <v>0.5053772075</v>
      </c>
      <c r="J17" s="57">
        <f t="shared" si="5"/>
        <v>0.4956381078</v>
      </c>
      <c r="K17" s="63">
        <v>5457978.0</v>
      </c>
      <c r="L17" s="63">
        <v>5348316.0</v>
      </c>
      <c r="M17" s="68">
        <v>0.979952521827052</v>
      </c>
      <c r="N17" s="59">
        <f t="shared" si="7"/>
        <v>109662</v>
      </c>
      <c r="O17" s="60">
        <f t="shared" si="11"/>
        <v>0.02004747817</v>
      </c>
      <c r="P17" s="25">
        <v>2887057.5</v>
      </c>
      <c r="Q17" s="60">
        <f t="shared" si="9"/>
        <v>0.5398068289</v>
      </c>
      <c r="R17" s="60">
        <f t="shared" si="10"/>
        <v>0.5289609998</v>
      </c>
    </row>
    <row r="18">
      <c r="E18" s="43"/>
      <c r="F18" s="43"/>
      <c r="G18" s="43"/>
      <c r="H18" s="43"/>
      <c r="I18" s="43"/>
      <c r="J18" s="43"/>
    </row>
    <row r="19">
      <c r="A19" s="69" t="s">
        <v>28</v>
      </c>
    </row>
    <row r="20">
      <c r="A20" s="69" t="s">
        <v>29</v>
      </c>
    </row>
  </sheetData>
  <mergeCells count="11">
    <mergeCell ref="A6:A8"/>
    <mergeCell ref="A9:A11"/>
    <mergeCell ref="A12:A14"/>
    <mergeCell ref="A15:A17"/>
    <mergeCell ref="C1:J1"/>
    <mergeCell ref="K1:R1"/>
    <mergeCell ref="D2:E2"/>
    <mergeCell ref="F2:G2"/>
    <mergeCell ref="L2:M2"/>
    <mergeCell ref="N2:O2"/>
    <mergeCell ref="A3:A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3"/>
      <c r="B1" s="43"/>
      <c r="C1" s="1" t="s">
        <v>22</v>
      </c>
      <c r="K1" s="2" t="s">
        <v>23</v>
      </c>
      <c r="S1" s="44"/>
      <c r="T1" s="44"/>
      <c r="U1" s="44"/>
    </row>
    <row r="2">
      <c r="A2" s="1" t="s">
        <v>0</v>
      </c>
      <c r="B2" s="2" t="s">
        <v>1</v>
      </c>
      <c r="C2" s="1" t="s">
        <v>4</v>
      </c>
      <c r="D2" s="4" t="s">
        <v>5</v>
      </c>
      <c r="F2" s="4" t="s">
        <v>6</v>
      </c>
      <c r="H2" s="4" t="s">
        <v>7</v>
      </c>
      <c r="I2" s="1" t="s">
        <v>12</v>
      </c>
      <c r="J2" s="1" t="s">
        <v>13</v>
      </c>
      <c r="K2" s="2" t="s">
        <v>30</v>
      </c>
      <c r="L2" s="5" t="s">
        <v>5</v>
      </c>
      <c r="N2" s="5" t="s">
        <v>6</v>
      </c>
      <c r="P2" s="2" t="s">
        <v>11</v>
      </c>
      <c r="Q2" s="2" t="s">
        <v>12</v>
      </c>
      <c r="R2" s="2" t="s">
        <v>13</v>
      </c>
      <c r="S2" s="45"/>
      <c r="T2" s="5" t="s">
        <v>7</v>
      </c>
      <c r="U2" s="2" t="s">
        <v>24</v>
      </c>
    </row>
    <row r="3">
      <c r="A3" s="6" t="s">
        <v>14</v>
      </c>
      <c r="B3" s="7" t="s">
        <v>15</v>
      </c>
      <c r="C3" s="46">
        <v>2.0E7</v>
      </c>
      <c r="D3" s="9">
        <v>9998162.0</v>
      </c>
      <c r="E3" s="10">
        <f t="shared" ref="E3:E17" si="1">D3/C3</f>
        <v>0.4999081</v>
      </c>
      <c r="F3" s="9">
        <f t="shared" ref="F3:F17" si="2">C3-D3</f>
        <v>10001838</v>
      </c>
      <c r="G3" s="10">
        <f t="shared" ref="G3:G17" si="3">F3/C3</f>
        <v>0.5000919</v>
      </c>
      <c r="H3" s="9">
        <v>7021958.0</v>
      </c>
      <c r="I3" s="10">
        <f t="shared" ref="I3:I17" si="4">H3/D3</f>
        <v>0.7023248873</v>
      </c>
      <c r="J3" s="47">
        <f t="shared" ref="J3:J17" si="5">H3/C3</f>
        <v>0.3510979</v>
      </c>
      <c r="K3" s="48">
        <v>2000000.0</v>
      </c>
      <c r="L3" s="49">
        <v>999821.0</v>
      </c>
      <c r="M3" s="50">
        <f t="shared" ref="M3:M8" si="6">L3/K3</f>
        <v>0.4999105</v>
      </c>
      <c r="N3" s="49">
        <f t="shared" ref="N3:N17" si="7">K3-L3</f>
        <v>1000179</v>
      </c>
      <c r="O3" s="50">
        <f t="shared" ref="O3:O8" si="8">N3/K3</f>
        <v>0.5000895</v>
      </c>
      <c r="P3" s="49">
        <v>702265.0</v>
      </c>
      <c r="Q3" s="50">
        <f t="shared" ref="Q3:Q17" si="9">P3/L3</f>
        <v>0.7023907279</v>
      </c>
      <c r="R3" s="50">
        <f t="shared" ref="R3:R17" si="10">P3/K3</f>
        <v>0.3511325</v>
      </c>
    </row>
    <row r="4">
      <c r="B4" s="15" t="s">
        <v>16</v>
      </c>
      <c r="C4" s="51">
        <v>2.0E7</v>
      </c>
      <c r="D4" s="17">
        <v>9993266.0</v>
      </c>
      <c r="E4" s="18">
        <f t="shared" si="1"/>
        <v>0.4996633</v>
      </c>
      <c r="F4" s="17">
        <f t="shared" si="2"/>
        <v>10006734</v>
      </c>
      <c r="G4" s="18">
        <f t="shared" si="3"/>
        <v>0.5003367</v>
      </c>
      <c r="H4" s="17">
        <v>7018914.0</v>
      </c>
      <c r="I4" s="18">
        <f t="shared" si="4"/>
        <v>0.7023643722</v>
      </c>
      <c r="J4" s="52">
        <f t="shared" si="5"/>
        <v>0.3509457</v>
      </c>
      <c r="K4" s="53">
        <v>2000000.0</v>
      </c>
      <c r="L4" s="54">
        <v>999336.0</v>
      </c>
      <c r="M4" s="55">
        <f t="shared" si="6"/>
        <v>0.499668</v>
      </c>
      <c r="N4" s="54">
        <f t="shared" si="7"/>
        <v>1000664</v>
      </c>
      <c r="O4" s="55">
        <f t="shared" si="8"/>
        <v>0.500332</v>
      </c>
      <c r="P4" s="54">
        <v>701809.0</v>
      </c>
      <c r="Q4" s="70">
        <f t="shared" si="9"/>
        <v>0.7022753108</v>
      </c>
      <c r="R4" s="70">
        <f t="shared" si="10"/>
        <v>0.3509045</v>
      </c>
    </row>
    <row r="5">
      <c r="B5" s="23" t="s">
        <v>17</v>
      </c>
      <c r="C5" s="56">
        <v>2.0E7</v>
      </c>
      <c r="D5" s="25">
        <v>9999246.0</v>
      </c>
      <c r="E5" s="26">
        <f t="shared" si="1"/>
        <v>0.4999623</v>
      </c>
      <c r="F5" s="25">
        <f t="shared" si="2"/>
        <v>10000754</v>
      </c>
      <c r="G5" s="26">
        <f t="shared" si="3"/>
        <v>0.5000377</v>
      </c>
      <c r="H5" s="25">
        <v>7022575.0</v>
      </c>
      <c r="I5" s="57">
        <f t="shared" si="4"/>
        <v>0.7023104542</v>
      </c>
      <c r="J5" s="57">
        <f t="shared" si="5"/>
        <v>0.35112875</v>
      </c>
      <c r="K5" s="58">
        <v>2000000.0</v>
      </c>
      <c r="L5" s="59">
        <v>999920.0</v>
      </c>
      <c r="M5" s="60">
        <f t="shared" si="6"/>
        <v>0.49996</v>
      </c>
      <c r="N5" s="59">
        <f t="shared" si="7"/>
        <v>1000080</v>
      </c>
      <c r="O5" s="60">
        <f t="shared" si="8"/>
        <v>0.50004</v>
      </c>
      <c r="P5" s="59">
        <v>702146.0</v>
      </c>
      <c r="Q5" s="71">
        <f t="shared" si="9"/>
        <v>0.7022021762</v>
      </c>
      <c r="R5" s="71">
        <f t="shared" si="10"/>
        <v>0.351073</v>
      </c>
    </row>
    <row r="6">
      <c r="A6" s="6" t="s">
        <v>25</v>
      </c>
      <c r="B6" s="7" t="s">
        <v>15</v>
      </c>
      <c r="C6" s="46">
        <v>6.0E7</v>
      </c>
      <c r="D6" s="9">
        <v>1960.0</v>
      </c>
      <c r="E6" s="10">
        <f t="shared" si="1"/>
        <v>0.00003266666667</v>
      </c>
      <c r="F6" s="9">
        <f t="shared" si="2"/>
        <v>59998040</v>
      </c>
      <c r="G6" s="10">
        <f t="shared" si="3"/>
        <v>0.9999673333</v>
      </c>
      <c r="H6" s="9">
        <v>1103.0</v>
      </c>
      <c r="I6" s="10">
        <f t="shared" si="4"/>
        <v>0.562755102</v>
      </c>
      <c r="J6" s="47">
        <f t="shared" si="5"/>
        <v>0.00001838333333</v>
      </c>
      <c r="K6" s="48">
        <v>2000000.0</v>
      </c>
      <c r="L6" s="49">
        <v>48.0</v>
      </c>
      <c r="M6" s="50">
        <f t="shared" si="6"/>
        <v>0.000024</v>
      </c>
      <c r="N6" s="49">
        <f t="shared" si="7"/>
        <v>1999952</v>
      </c>
      <c r="O6" s="50">
        <f t="shared" si="8"/>
        <v>0.999976</v>
      </c>
      <c r="P6" s="9">
        <v>34.0</v>
      </c>
      <c r="Q6" s="50">
        <f t="shared" si="9"/>
        <v>0.7083333333</v>
      </c>
      <c r="R6" s="50">
        <f t="shared" si="10"/>
        <v>0.000017</v>
      </c>
    </row>
    <row r="7">
      <c r="B7" s="15" t="s">
        <v>16</v>
      </c>
      <c r="C7" s="51">
        <v>6.0E7</v>
      </c>
      <c r="D7" s="17">
        <v>1440.0</v>
      </c>
      <c r="E7" s="18">
        <f t="shared" si="1"/>
        <v>0.000024</v>
      </c>
      <c r="F7" s="17">
        <f t="shared" si="2"/>
        <v>59998560</v>
      </c>
      <c r="G7" s="18">
        <f t="shared" si="3"/>
        <v>0.999976</v>
      </c>
      <c r="H7" s="17">
        <v>1091.0</v>
      </c>
      <c r="I7" s="18">
        <f t="shared" si="4"/>
        <v>0.7576388889</v>
      </c>
      <c r="J7" s="52">
        <f t="shared" si="5"/>
        <v>0.00001818333333</v>
      </c>
      <c r="K7" s="53">
        <v>2000000.0</v>
      </c>
      <c r="L7" s="54">
        <v>34.0</v>
      </c>
      <c r="M7" s="55">
        <f t="shared" si="6"/>
        <v>0.000017</v>
      </c>
      <c r="N7" s="54">
        <f t="shared" si="7"/>
        <v>1999966</v>
      </c>
      <c r="O7" s="55">
        <f t="shared" si="8"/>
        <v>0.999983</v>
      </c>
      <c r="P7" s="17">
        <v>34.0</v>
      </c>
      <c r="Q7" s="70">
        <f t="shared" si="9"/>
        <v>1</v>
      </c>
      <c r="R7" s="70">
        <f t="shared" si="10"/>
        <v>0.000017</v>
      </c>
    </row>
    <row r="8">
      <c r="B8" s="23" t="s">
        <v>17</v>
      </c>
      <c r="C8" s="56">
        <v>6.0E7</v>
      </c>
      <c r="D8" s="25">
        <v>21092.0</v>
      </c>
      <c r="E8" s="26">
        <f t="shared" si="1"/>
        <v>0.0003515333333</v>
      </c>
      <c r="F8" s="25">
        <f t="shared" si="2"/>
        <v>59978908</v>
      </c>
      <c r="G8" s="26">
        <f t="shared" si="3"/>
        <v>0.9996484667</v>
      </c>
      <c r="H8" s="25">
        <v>9940.0</v>
      </c>
      <c r="I8" s="57">
        <f t="shared" si="4"/>
        <v>0.4712687275</v>
      </c>
      <c r="J8" s="57">
        <f t="shared" si="5"/>
        <v>0.0001656666667</v>
      </c>
      <c r="K8" s="58">
        <v>2000000.0</v>
      </c>
      <c r="L8" s="59">
        <v>77.0</v>
      </c>
      <c r="M8" s="60">
        <f t="shared" si="6"/>
        <v>0.0000385</v>
      </c>
      <c r="N8" s="59">
        <f t="shared" si="7"/>
        <v>1999923</v>
      </c>
      <c r="O8" s="60">
        <f t="shared" si="8"/>
        <v>0.9999615</v>
      </c>
      <c r="P8" s="25">
        <v>19.0</v>
      </c>
      <c r="Q8" s="71">
        <f t="shared" si="9"/>
        <v>0.2467532468</v>
      </c>
      <c r="R8" s="71">
        <f t="shared" si="10"/>
        <v>0.0000095</v>
      </c>
    </row>
    <row r="9">
      <c r="A9" s="6" t="s">
        <v>19</v>
      </c>
      <c r="B9" s="7" t="s">
        <v>15</v>
      </c>
      <c r="C9" s="61">
        <v>7.3548466E7</v>
      </c>
      <c r="D9" s="61">
        <v>1.6932624E7</v>
      </c>
      <c r="E9" s="10">
        <f t="shared" si="1"/>
        <v>0.2302240267</v>
      </c>
      <c r="F9" s="9">
        <f t="shared" si="2"/>
        <v>56615842</v>
      </c>
      <c r="G9" s="10">
        <f t="shared" si="3"/>
        <v>0.7697759733</v>
      </c>
      <c r="H9" s="9">
        <v>5926996.0</v>
      </c>
      <c r="I9" s="10">
        <f t="shared" si="4"/>
        <v>0.3500341117</v>
      </c>
      <c r="J9" s="47">
        <f t="shared" si="5"/>
        <v>0.08058626267</v>
      </c>
      <c r="K9" s="48">
        <v>486258.0</v>
      </c>
      <c r="L9" s="61">
        <v>28758.0</v>
      </c>
      <c r="M9" s="50">
        <v>0.0728932033706742</v>
      </c>
      <c r="N9" s="49">
        <f t="shared" si="7"/>
        <v>457500</v>
      </c>
      <c r="O9" s="50">
        <f t="shared" ref="O9:O17" si="11">1-M9</f>
        <v>0.9271067966</v>
      </c>
      <c r="P9" s="9">
        <v>9918.0</v>
      </c>
      <c r="Q9" s="50">
        <f t="shared" si="9"/>
        <v>0.344877947</v>
      </c>
      <c r="R9" s="50">
        <f t="shared" si="10"/>
        <v>0.02039657959</v>
      </c>
    </row>
    <row r="10">
      <c r="B10" s="15" t="s">
        <v>16</v>
      </c>
      <c r="C10" s="62">
        <v>7.3548466E7</v>
      </c>
      <c r="D10" s="62">
        <v>1.6801806E7</v>
      </c>
      <c r="E10" s="18">
        <f t="shared" si="1"/>
        <v>0.2284453628</v>
      </c>
      <c r="F10" s="17">
        <f t="shared" si="2"/>
        <v>56746660</v>
      </c>
      <c r="G10" s="18">
        <f t="shared" si="3"/>
        <v>0.7715546372</v>
      </c>
      <c r="H10" s="9">
        <v>5919488.0</v>
      </c>
      <c r="I10" s="18">
        <f t="shared" si="4"/>
        <v>0.3523126026</v>
      </c>
      <c r="J10" s="52">
        <f t="shared" si="5"/>
        <v>0.08048418032</v>
      </c>
      <c r="K10" s="53">
        <v>486258.0</v>
      </c>
      <c r="L10" s="62">
        <v>28436.0</v>
      </c>
      <c r="M10" s="55">
        <v>0.0725076371093881</v>
      </c>
      <c r="N10" s="54">
        <f t="shared" si="7"/>
        <v>457822</v>
      </c>
      <c r="O10" s="55">
        <f t="shared" si="11"/>
        <v>0.9274923629</v>
      </c>
      <c r="P10" s="9">
        <v>9905.0</v>
      </c>
      <c r="Q10" s="50">
        <f t="shared" si="9"/>
        <v>0.3483260656</v>
      </c>
      <c r="R10" s="50">
        <f t="shared" si="10"/>
        <v>0.02036984481</v>
      </c>
    </row>
    <row r="11">
      <c r="B11" s="23" t="s">
        <v>17</v>
      </c>
      <c r="C11" s="63">
        <v>7.3548466E7</v>
      </c>
      <c r="D11" s="63">
        <v>1.6938542E7</v>
      </c>
      <c r="E11" s="26">
        <f t="shared" si="1"/>
        <v>0.2303044906</v>
      </c>
      <c r="F11" s="25">
        <f t="shared" si="2"/>
        <v>56609924</v>
      </c>
      <c r="G11" s="26">
        <f t="shared" si="3"/>
        <v>0.7696955094</v>
      </c>
      <c r="H11" s="9">
        <f>3454369*2</f>
        <v>6908738</v>
      </c>
      <c r="I11" s="18">
        <f t="shared" si="4"/>
        <v>0.4078708781</v>
      </c>
      <c r="J11" s="52">
        <f t="shared" si="5"/>
        <v>0.09393449484</v>
      </c>
      <c r="K11" s="58">
        <v>486258.0</v>
      </c>
      <c r="L11" s="63">
        <v>28796.0</v>
      </c>
      <c r="M11" s="60">
        <v>0.0729339845124283</v>
      </c>
      <c r="N11" s="59">
        <f t="shared" si="7"/>
        <v>457462</v>
      </c>
      <c r="O11" s="60">
        <f t="shared" si="11"/>
        <v>0.9270660155</v>
      </c>
      <c r="P11" s="9">
        <f>5917*2</f>
        <v>11834</v>
      </c>
      <c r="Q11" s="50">
        <f t="shared" si="9"/>
        <v>0.4109598555</v>
      </c>
      <c r="R11" s="50">
        <f t="shared" si="10"/>
        <v>0.02433687466</v>
      </c>
    </row>
    <row r="12">
      <c r="A12" s="34" t="s">
        <v>26</v>
      </c>
      <c r="B12" s="7" t="s">
        <v>15</v>
      </c>
      <c r="C12" s="61">
        <v>1.909231986E9</v>
      </c>
      <c r="D12" s="61">
        <v>3.04343944E8</v>
      </c>
      <c r="E12" s="10">
        <f t="shared" si="1"/>
        <v>0.1594064767</v>
      </c>
      <c r="F12" s="9">
        <f t="shared" si="2"/>
        <v>1604888042</v>
      </c>
      <c r="G12" s="10">
        <f t="shared" si="3"/>
        <v>0.8405935233</v>
      </c>
      <c r="H12" s="9">
        <v>0.0</v>
      </c>
      <c r="I12" s="18">
        <f t="shared" si="4"/>
        <v>0</v>
      </c>
      <c r="J12" s="52">
        <f t="shared" si="5"/>
        <v>0</v>
      </c>
      <c r="K12" s="48">
        <v>2.0540008E7</v>
      </c>
      <c r="L12" s="61">
        <v>1700678.0</v>
      </c>
      <c r="M12" s="50">
        <v>0.0857864703901445</v>
      </c>
      <c r="N12" s="49">
        <f t="shared" si="7"/>
        <v>18839330</v>
      </c>
      <c r="O12" s="50">
        <f t="shared" si="11"/>
        <v>0.9142135296</v>
      </c>
      <c r="P12" s="9">
        <v>0.0</v>
      </c>
      <c r="Q12" s="50">
        <f t="shared" si="9"/>
        <v>0</v>
      </c>
      <c r="R12" s="50">
        <f t="shared" si="10"/>
        <v>0</v>
      </c>
    </row>
    <row r="13">
      <c r="B13" s="15" t="s">
        <v>16</v>
      </c>
      <c r="C13" s="62">
        <v>1.909231986E9</v>
      </c>
      <c r="D13" s="62">
        <v>3.03746264E8</v>
      </c>
      <c r="E13" s="18">
        <f t="shared" si="1"/>
        <v>0.1590934293</v>
      </c>
      <c r="F13" s="17">
        <f t="shared" si="2"/>
        <v>1605485722</v>
      </c>
      <c r="G13" s="18">
        <f t="shared" si="3"/>
        <v>0.8409065707</v>
      </c>
      <c r="H13" s="9">
        <v>0.0</v>
      </c>
      <c r="I13" s="18">
        <f t="shared" si="4"/>
        <v>0</v>
      </c>
      <c r="J13" s="52">
        <f t="shared" si="5"/>
        <v>0</v>
      </c>
      <c r="K13" s="53">
        <v>2.0540008E7</v>
      </c>
      <c r="L13" s="62">
        <v>1694494.0</v>
      </c>
      <c r="M13" s="55">
        <v>0.0854745338960565</v>
      </c>
      <c r="N13" s="54">
        <f t="shared" si="7"/>
        <v>18845514</v>
      </c>
      <c r="O13" s="55">
        <f t="shared" si="11"/>
        <v>0.9145254661</v>
      </c>
      <c r="P13" s="9">
        <v>0.0</v>
      </c>
      <c r="Q13" s="50">
        <f t="shared" si="9"/>
        <v>0</v>
      </c>
      <c r="R13" s="50">
        <f t="shared" si="10"/>
        <v>0</v>
      </c>
    </row>
    <row r="14">
      <c r="B14" s="23" t="s">
        <v>17</v>
      </c>
      <c r="C14" s="63">
        <v>1.909231986E9</v>
      </c>
      <c r="D14" s="63">
        <v>3.04881624E8</v>
      </c>
      <c r="E14" s="26">
        <f t="shared" si="1"/>
        <v>0.1596880977</v>
      </c>
      <c r="F14" s="25">
        <f t="shared" si="2"/>
        <v>1604350362</v>
      </c>
      <c r="G14" s="26">
        <f t="shared" si="3"/>
        <v>0.8403119023</v>
      </c>
      <c r="H14" s="9">
        <v>0.0</v>
      </c>
      <c r="I14" s="18">
        <f t="shared" si="4"/>
        <v>0</v>
      </c>
      <c r="J14" s="52">
        <f t="shared" si="5"/>
        <v>0</v>
      </c>
      <c r="K14" s="58">
        <v>2.0540008E7</v>
      </c>
      <c r="L14" s="63">
        <v>1705330.0</v>
      </c>
      <c r="M14" s="60">
        <v>0.0860211289558783</v>
      </c>
      <c r="N14" s="59">
        <f t="shared" si="7"/>
        <v>18834678</v>
      </c>
      <c r="O14" s="60">
        <f t="shared" si="11"/>
        <v>0.913978871</v>
      </c>
      <c r="P14" s="9">
        <v>0.0</v>
      </c>
      <c r="Q14" s="50">
        <f t="shared" si="9"/>
        <v>0</v>
      </c>
      <c r="R14" s="50">
        <f t="shared" si="10"/>
        <v>0</v>
      </c>
    </row>
    <row r="15">
      <c r="A15" s="34" t="s">
        <v>27</v>
      </c>
      <c r="B15" s="7" t="s">
        <v>15</v>
      </c>
      <c r="C15" s="61">
        <v>7.14181336E8</v>
      </c>
      <c r="D15" s="61">
        <v>7.00245624E8</v>
      </c>
      <c r="E15" s="10">
        <f t="shared" si="1"/>
        <v>0.9804871518</v>
      </c>
      <c r="F15" s="9">
        <f t="shared" si="2"/>
        <v>13935712</v>
      </c>
      <c r="G15" s="10">
        <f t="shared" si="3"/>
        <v>0.0195128482</v>
      </c>
      <c r="H15" s="9">
        <v>0.0</v>
      </c>
      <c r="I15" s="18">
        <f t="shared" si="4"/>
        <v>0</v>
      </c>
      <c r="J15" s="52">
        <f t="shared" si="5"/>
        <v>0</v>
      </c>
      <c r="K15" s="61">
        <v>5457978.0</v>
      </c>
      <c r="L15" s="61">
        <v>5347176.0</v>
      </c>
      <c r="M15" s="66">
        <v>0.979772458473272</v>
      </c>
      <c r="N15" s="49">
        <f t="shared" si="7"/>
        <v>110802</v>
      </c>
      <c r="O15" s="50">
        <f t="shared" si="11"/>
        <v>0.02022754153</v>
      </c>
      <c r="P15" s="9">
        <v>0.0</v>
      </c>
      <c r="Q15" s="50">
        <f t="shared" si="9"/>
        <v>0</v>
      </c>
      <c r="R15" s="50">
        <f t="shared" si="10"/>
        <v>0</v>
      </c>
    </row>
    <row r="16">
      <c r="B16" s="15" t="s">
        <v>16</v>
      </c>
      <c r="C16" s="62">
        <v>7.14181336E8</v>
      </c>
      <c r="D16" s="62">
        <v>6.99755412E8</v>
      </c>
      <c r="E16" s="18">
        <f t="shared" si="1"/>
        <v>0.9798007547</v>
      </c>
      <c r="F16" s="17">
        <f t="shared" si="2"/>
        <v>14425924</v>
      </c>
      <c r="G16" s="18">
        <f t="shared" si="3"/>
        <v>0.02019924531</v>
      </c>
      <c r="H16" s="9">
        <v>0.0</v>
      </c>
      <c r="I16" s="18">
        <f t="shared" si="4"/>
        <v>0</v>
      </c>
      <c r="J16" s="52">
        <f t="shared" si="5"/>
        <v>0</v>
      </c>
      <c r="K16" s="62">
        <v>5457978.0</v>
      </c>
      <c r="L16" s="62">
        <v>5343641.0</v>
      </c>
      <c r="M16" s="67">
        <v>0.979120499249704</v>
      </c>
      <c r="N16" s="54">
        <f t="shared" si="7"/>
        <v>114337</v>
      </c>
      <c r="O16" s="55">
        <f t="shared" si="11"/>
        <v>0.02087950075</v>
      </c>
      <c r="P16" s="9">
        <v>0.0</v>
      </c>
      <c r="Q16" s="50">
        <f t="shared" si="9"/>
        <v>0</v>
      </c>
      <c r="R16" s="50">
        <f t="shared" si="10"/>
        <v>0</v>
      </c>
    </row>
    <row r="17">
      <c r="B17" s="23" t="s">
        <v>17</v>
      </c>
      <c r="C17" s="63">
        <v>7.14181336E8</v>
      </c>
      <c r="D17" s="63">
        <v>7.00418382E8</v>
      </c>
      <c r="E17" s="26">
        <f t="shared" si="1"/>
        <v>0.9807290483</v>
      </c>
      <c r="F17" s="25">
        <f t="shared" si="2"/>
        <v>13762954</v>
      </c>
      <c r="G17" s="26">
        <f t="shared" si="3"/>
        <v>0.01927095166</v>
      </c>
      <c r="H17" s="9">
        <v>0.0</v>
      </c>
      <c r="I17" s="18">
        <f t="shared" si="4"/>
        <v>0</v>
      </c>
      <c r="J17" s="52">
        <f t="shared" si="5"/>
        <v>0</v>
      </c>
      <c r="K17" s="63">
        <v>5457978.0</v>
      </c>
      <c r="L17" s="63">
        <v>5348316.0</v>
      </c>
      <c r="M17" s="68">
        <v>0.979952521827052</v>
      </c>
      <c r="N17" s="59">
        <f t="shared" si="7"/>
        <v>109662</v>
      </c>
      <c r="O17" s="60">
        <f t="shared" si="11"/>
        <v>0.02004747817</v>
      </c>
      <c r="P17" s="9">
        <v>0.0</v>
      </c>
      <c r="Q17" s="50">
        <f t="shared" si="9"/>
        <v>0</v>
      </c>
      <c r="R17" s="50">
        <f t="shared" si="10"/>
        <v>0</v>
      </c>
    </row>
    <row r="18">
      <c r="E18" s="43"/>
      <c r="F18" s="43"/>
      <c r="G18" s="43"/>
      <c r="H18" s="43"/>
      <c r="I18" s="43"/>
      <c r="J18" s="43"/>
    </row>
    <row r="19">
      <c r="A19" s="69" t="s">
        <v>28</v>
      </c>
    </row>
  </sheetData>
  <mergeCells count="11">
    <mergeCell ref="A6:A8"/>
    <mergeCell ref="A9:A11"/>
    <mergeCell ref="A12:A14"/>
    <mergeCell ref="A15:A17"/>
    <mergeCell ref="C1:J1"/>
    <mergeCell ref="K1:R1"/>
    <mergeCell ref="D2:E2"/>
    <mergeCell ref="F2:G2"/>
    <mergeCell ref="L2:M2"/>
    <mergeCell ref="N2:O2"/>
    <mergeCell ref="A3:A5"/>
  </mergeCell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</cols>
  <sheetData>
    <row r="1">
      <c r="A1" s="43"/>
      <c r="B1" s="43"/>
      <c r="C1" s="1" t="s">
        <v>22</v>
      </c>
      <c r="K1" s="2" t="s">
        <v>23</v>
      </c>
    </row>
    <row r="2">
      <c r="A2" s="1" t="s">
        <v>0</v>
      </c>
      <c r="B2" s="2" t="s">
        <v>1</v>
      </c>
      <c r="C2" s="1" t="s">
        <v>4</v>
      </c>
      <c r="D2" s="4" t="s">
        <v>5</v>
      </c>
      <c r="F2" s="4" t="s">
        <v>6</v>
      </c>
      <c r="H2" s="4" t="s">
        <v>7</v>
      </c>
      <c r="I2" s="1" t="s">
        <v>11</v>
      </c>
      <c r="J2" s="1" t="s">
        <v>24</v>
      </c>
      <c r="K2" s="2" t="s">
        <v>30</v>
      </c>
      <c r="L2" s="5" t="s">
        <v>5</v>
      </c>
      <c r="N2" s="5" t="s">
        <v>6</v>
      </c>
      <c r="P2" s="5" t="s">
        <v>7</v>
      </c>
      <c r="Q2" s="2" t="s">
        <v>11</v>
      </c>
      <c r="S2" s="2"/>
      <c r="T2" s="2" t="s">
        <v>24</v>
      </c>
    </row>
    <row r="3">
      <c r="A3" s="6" t="s">
        <v>14</v>
      </c>
      <c r="B3" s="7" t="s">
        <v>15</v>
      </c>
      <c r="C3" s="46">
        <v>1.0E7</v>
      </c>
      <c r="D3" s="9">
        <v>4999081.0</v>
      </c>
      <c r="E3" s="10">
        <f t="shared" ref="E3:E17" si="1">D3/C3</f>
        <v>0.4999081</v>
      </c>
      <c r="F3" s="9">
        <f t="shared" ref="F3:F17" si="2">C3-D3</f>
        <v>5000919</v>
      </c>
      <c r="G3" s="10">
        <f t="shared" ref="G3:G17" si="3">F3/C3</f>
        <v>0.5000919</v>
      </c>
      <c r="H3" s="72"/>
      <c r="I3" s="72"/>
      <c r="J3" s="72"/>
      <c r="K3" s="48">
        <v>1000000.0</v>
      </c>
      <c r="L3" s="49">
        <v>499910.5</v>
      </c>
      <c r="M3" s="50">
        <f t="shared" ref="M3:M8" si="4">L3/K3</f>
        <v>0.4999105</v>
      </c>
      <c r="N3" s="49">
        <f t="shared" ref="N3:N17" si="5">K3-L3</f>
        <v>500089.5</v>
      </c>
      <c r="O3" s="50">
        <f t="shared" ref="O3:O8" si="6">N3/K3</f>
        <v>0.5000895</v>
      </c>
      <c r="P3" s="49"/>
      <c r="Q3" s="49">
        <v>351132.0</v>
      </c>
      <c r="R3" s="50">
        <f>Q3/L3</f>
        <v>0.7023897278</v>
      </c>
      <c r="S3" s="50">
        <f>Q3/K3</f>
        <v>0.351132</v>
      </c>
      <c r="T3" s="49"/>
    </row>
    <row r="4">
      <c r="B4" s="15" t="s">
        <v>16</v>
      </c>
      <c r="C4" s="51">
        <v>1.0E7</v>
      </c>
      <c r="D4" s="17">
        <v>4996633.0</v>
      </c>
      <c r="E4" s="18">
        <f t="shared" si="1"/>
        <v>0.4996633</v>
      </c>
      <c r="F4" s="17">
        <f t="shared" si="2"/>
        <v>5003367</v>
      </c>
      <c r="G4" s="18">
        <f t="shared" si="3"/>
        <v>0.5003367</v>
      </c>
      <c r="H4" s="73"/>
      <c r="I4" s="73"/>
      <c r="J4" s="73"/>
      <c r="K4" s="53">
        <v>1000000.0</v>
      </c>
      <c r="L4" s="54">
        <v>499668.0</v>
      </c>
      <c r="M4" s="55">
        <f t="shared" si="4"/>
        <v>0.499668</v>
      </c>
      <c r="N4" s="54">
        <f t="shared" si="5"/>
        <v>500332</v>
      </c>
      <c r="O4" s="55">
        <f t="shared" si="6"/>
        <v>0.500332</v>
      </c>
      <c r="P4" s="74"/>
      <c r="Q4" s="74"/>
      <c r="R4" s="74"/>
      <c r="S4" s="74"/>
      <c r="T4" s="74"/>
    </row>
    <row r="5">
      <c r="B5" s="23" t="s">
        <v>17</v>
      </c>
      <c r="C5" s="56">
        <v>1.0E7</v>
      </c>
      <c r="D5" s="25">
        <v>4999623.0</v>
      </c>
      <c r="E5" s="26">
        <f t="shared" si="1"/>
        <v>0.4999623</v>
      </c>
      <c r="F5" s="25">
        <f t="shared" si="2"/>
        <v>5000377</v>
      </c>
      <c r="G5" s="26">
        <f t="shared" si="3"/>
        <v>0.5000377</v>
      </c>
      <c r="H5" s="75"/>
      <c r="I5" s="75"/>
      <c r="J5" s="75"/>
      <c r="K5" s="58">
        <v>1000000.0</v>
      </c>
      <c r="L5" s="59">
        <v>499960.0</v>
      </c>
      <c r="M5" s="60">
        <f t="shared" si="4"/>
        <v>0.49996</v>
      </c>
      <c r="N5" s="59">
        <f t="shared" si="5"/>
        <v>500040</v>
      </c>
      <c r="O5" s="60">
        <f t="shared" si="6"/>
        <v>0.50004</v>
      </c>
      <c r="P5" s="76"/>
      <c r="Q5" s="76"/>
      <c r="R5" s="76"/>
      <c r="S5" s="76"/>
      <c r="T5" s="76"/>
    </row>
    <row r="6">
      <c r="A6" s="6" t="s">
        <v>25</v>
      </c>
      <c r="B6" s="7" t="s">
        <v>15</v>
      </c>
      <c r="C6" s="46">
        <v>3.0E7</v>
      </c>
      <c r="D6" s="9">
        <v>980.0</v>
      </c>
      <c r="E6" s="10">
        <f t="shared" si="1"/>
        <v>0.00003266666667</v>
      </c>
      <c r="F6" s="9">
        <f t="shared" si="2"/>
        <v>29999020</v>
      </c>
      <c r="G6" s="10">
        <f t="shared" si="3"/>
        <v>0.9999673333</v>
      </c>
      <c r="H6" s="9"/>
      <c r="I6" s="72"/>
      <c r="J6" s="72"/>
      <c r="K6" s="48">
        <v>1000000.0</v>
      </c>
      <c r="L6" s="49">
        <v>24.0</v>
      </c>
      <c r="M6" s="50">
        <f t="shared" si="4"/>
        <v>0.000024</v>
      </c>
      <c r="N6" s="49">
        <f t="shared" si="5"/>
        <v>999976</v>
      </c>
      <c r="O6" s="50">
        <f t="shared" si="6"/>
        <v>0.999976</v>
      </c>
      <c r="P6" s="49"/>
      <c r="Q6" s="49"/>
      <c r="R6" s="49"/>
      <c r="S6" s="49"/>
      <c r="T6" s="49"/>
    </row>
    <row r="7">
      <c r="B7" s="15" t="s">
        <v>16</v>
      </c>
      <c r="C7" s="51">
        <v>3.0E7</v>
      </c>
      <c r="D7" s="17">
        <v>720.0</v>
      </c>
      <c r="E7" s="18">
        <f t="shared" si="1"/>
        <v>0.000024</v>
      </c>
      <c r="F7" s="17">
        <f t="shared" si="2"/>
        <v>29999280</v>
      </c>
      <c r="G7" s="18">
        <f t="shared" si="3"/>
        <v>0.999976</v>
      </c>
      <c r="H7" s="17"/>
      <c r="I7" s="73"/>
      <c r="J7" s="73"/>
      <c r="K7" s="53">
        <v>1000000.0</v>
      </c>
      <c r="L7" s="54">
        <v>17.0</v>
      </c>
      <c r="M7" s="55">
        <f t="shared" si="4"/>
        <v>0.000017</v>
      </c>
      <c r="N7" s="54">
        <f t="shared" si="5"/>
        <v>999983</v>
      </c>
      <c r="O7" s="55">
        <f t="shared" si="6"/>
        <v>0.999983</v>
      </c>
      <c r="P7" s="74"/>
      <c r="Q7" s="74"/>
      <c r="R7" s="74"/>
      <c r="S7" s="74"/>
      <c r="T7" s="74"/>
    </row>
    <row r="8">
      <c r="B8" s="23" t="s">
        <v>17</v>
      </c>
      <c r="C8" s="56">
        <v>3.0E7</v>
      </c>
      <c r="D8" s="25">
        <v>10546.0</v>
      </c>
      <c r="E8" s="26">
        <f t="shared" si="1"/>
        <v>0.0003515333333</v>
      </c>
      <c r="F8" s="25">
        <f t="shared" si="2"/>
        <v>29989454</v>
      </c>
      <c r="G8" s="26">
        <f t="shared" si="3"/>
        <v>0.9996484667</v>
      </c>
      <c r="H8" s="75"/>
      <c r="I8" s="75"/>
      <c r="J8" s="75"/>
      <c r="K8" s="58">
        <v>1000000.0</v>
      </c>
      <c r="L8" s="59">
        <v>38.5</v>
      </c>
      <c r="M8" s="60">
        <f t="shared" si="4"/>
        <v>0.0000385</v>
      </c>
      <c r="N8" s="59">
        <f t="shared" si="5"/>
        <v>999961.5</v>
      </c>
      <c r="O8" s="60">
        <f t="shared" si="6"/>
        <v>0.9999615</v>
      </c>
      <c r="P8" s="76"/>
      <c r="Q8" s="76"/>
      <c r="R8" s="76"/>
      <c r="S8" s="76"/>
      <c r="T8" s="76"/>
    </row>
    <row r="9">
      <c r="A9" s="6" t="s">
        <v>19</v>
      </c>
      <c r="B9" s="7" t="s">
        <v>15</v>
      </c>
      <c r="C9" s="61">
        <v>3.6774233E7</v>
      </c>
      <c r="D9" s="61">
        <v>8466312.0</v>
      </c>
      <c r="E9" s="10">
        <f t="shared" si="1"/>
        <v>0.2302240267</v>
      </c>
      <c r="F9" s="9">
        <f t="shared" si="2"/>
        <v>28307921</v>
      </c>
      <c r="G9" s="10">
        <f t="shared" si="3"/>
        <v>0.7697759733</v>
      </c>
      <c r="H9" s="9"/>
      <c r="I9" s="72"/>
      <c r="J9" s="72"/>
      <c r="K9" s="48">
        <v>243129.0</v>
      </c>
      <c r="L9" s="61">
        <v>14379.0</v>
      </c>
      <c r="M9" s="50">
        <v>0.0728932033706742</v>
      </c>
      <c r="N9" s="49">
        <f t="shared" si="5"/>
        <v>228750</v>
      </c>
      <c r="O9" s="50">
        <f t="shared" ref="O9:O17" si="7">1-M9</f>
        <v>0.9271067966</v>
      </c>
      <c r="P9" s="49"/>
      <c r="Q9" s="49"/>
      <c r="R9" s="49"/>
      <c r="S9" s="49"/>
      <c r="T9" s="49"/>
    </row>
    <row r="10">
      <c r="B10" s="15" t="s">
        <v>16</v>
      </c>
      <c r="C10" s="62">
        <v>3.6774233E7</v>
      </c>
      <c r="D10" s="62">
        <v>8400903.0</v>
      </c>
      <c r="E10" s="18">
        <f t="shared" si="1"/>
        <v>0.2284453628</v>
      </c>
      <c r="F10" s="17">
        <f t="shared" si="2"/>
        <v>28373330</v>
      </c>
      <c r="G10" s="18">
        <f t="shared" si="3"/>
        <v>0.7715546372</v>
      </c>
      <c r="H10" s="17"/>
      <c r="I10" s="73"/>
      <c r="J10" s="73"/>
      <c r="K10" s="53">
        <v>243129.0</v>
      </c>
      <c r="L10" s="62">
        <v>14218.0</v>
      </c>
      <c r="M10" s="55">
        <v>0.0725076371093881</v>
      </c>
      <c r="N10" s="54">
        <f t="shared" si="5"/>
        <v>228911</v>
      </c>
      <c r="O10" s="55">
        <f t="shared" si="7"/>
        <v>0.9274923629</v>
      </c>
      <c r="P10" s="74"/>
      <c r="Q10" s="74"/>
      <c r="R10" s="74"/>
      <c r="S10" s="74"/>
      <c r="T10" s="74"/>
    </row>
    <row r="11">
      <c r="B11" s="23" t="s">
        <v>17</v>
      </c>
      <c r="C11" s="63">
        <v>3.6774233E7</v>
      </c>
      <c r="D11" s="63">
        <v>8469271.0</v>
      </c>
      <c r="E11" s="26">
        <f t="shared" si="1"/>
        <v>0.2303044906</v>
      </c>
      <c r="F11" s="25">
        <f t="shared" si="2"/>
        <v>28304962</v>
      </c>
      <c r="G11" s="26">
        <f t="shared" si="3"/>
        <v>0.7696955094</v>
      </c>
      <c r="H11" s="75"/>
      <c r="I11" s="75"/>
      <c r="J11" s="75"/>
      <c r="K11" s="58">
        <v>243129.0</v>
      </c>
      <c r="L11" s="63">
        <v>14398.0</v>
      </c>
      <c r="M11" s="60">
        <v>0.0729339845124283</v>
      </c>
      <c r="N11" s="59">
        <f t="shared" si="5"/>
        <v>228731</v>
      </c>
      <c r="O11" s="60">
        <f t="shared" si="7"/>
        <v>0.9270660155</v>
      </c>
      <c r="P11" s="76"/>
      <c r="Q11" s="76"/>
      <c r="R11" s="71"/>
      <c r="S11" s="76"/>
      <c r="T11" s="76"/>
    </row>
    <row r="12">
      <c r="A12" s="34" t="s">
        <v>26</v>
      </c>
      <c r="B12" s="7" t="s">
        <v>15</v>
      </c>
      <c r="C12" s="61">
        <v>9.54615993E8</v>
      </c>
      <c r="D12" s="61">
        <v>1.52171972E8</v>
      </c>
      <c r="E12" s="10">
        <f t="shared" si="1"/>
        <v>0.1594064767</v>
      </c>
      <c r="F12" s="9">
        <f t="shared" si="2"/>
        <v>802444021</v>
      </c>
      <c r="G12" s="10">
        <f t="shared" si="3"/>
        <v>0.8405935233</v>
      </c>
      <c r="H12" s="10"/>
      <c r="I12" s="72"/>
      <c r="J12" s="72"/>
      <c r="K12" s="48">
        <v>1.0270004E7</v>
      </c>
      <c r="L12" s="61">
        <v>850339.0</v>
      </c>
      <c r="M12" s="50">
        <v>0.0857864703901445</v>
      </c>
      <c r="N12" s="49">
        <f t="shared" si="5"/>
        <v>9419665</v>
      </c>
      <c r="O12" s="50">
        <f t="shared" si="7"/>
        <v>0.9142135296</v>
      </c>
      <c r="P12" s="49"/>
      <c r="Q12" s="49"/>
      <c r="R12" s="49"/>
      <c r="S12" s="49"/>
      <c r="T12" s="49"/>
    </row>
    <row r="13">
      <c r="B13" s="15" t="s">
        <v>16</v>
      </c>
      <c r="C13" s="62">
        <v>9.54615993E8</v>
      </c>
      <c r="D13" s="62">
        <v>1.51873132E8</v>
      </c>
      <c r="E13" s="18">
        <f t="shared" si="1"/>
        <v>0.1590934293</v>
      </c>
      <c r="F13" s="17">
        <f t="shared" si="2"/>
        <v>802742861</v>
      </c>
      <c r="G13" s="18">
        <f t="shared" si="3"/>
        <v>0.8409065707</v>
      </c>
      <c r="H13" s="17"/>
      <c r="I13" s="73"/>
      <c r="J13" s="73"/>
      <c r="K13" s="53">
        <v>1.0270004E7</v>
      </c>
      <c r="L13" s="62">
        <v>847247.0</v>
      </c>
      <c r="M13" s="55">
        <v>0.0854745338960565</v>
      </c>
      <c r="N13" s="54">
        <f t="shared" si="5"/>
        <v>9422757</v>
      </c>
      <c r="O13" s="55">
        <f t="shared" si="7"/>
        <v>0.9145254661</v>
      </c>
      <c r="P13" s="74"/>
      <c r="Q13" s="74"/>
      <c r="R13" s="74"/>
      <c r="S13" s="74"/>
      <c r="T13" s="74"/>
    </row>
    <row r="14">
      <c r="B14" s="23" t="s">
        <v>17</v>
      </c>
      <c r="C14" s="63">
        <v>9.54615993E8</v>
      </c>
      <c r="D14" s="63">
        <v>1.52440812E8</v>
      </c>
      <c r="E14" s="26">
        <f t="shared" si="1"/>
        <v>0.1596880977</v>
      </c>
      <c r="F14" s="25">
        <f t="shared" si="2"/>
        <v>802175181</v>
      </c>
      <c r="G14" s="26">
        <f t="shared" si="3"/>
        <v>0.8403119023</v>
      </c>
      <c r="H14" s="75"/>
      <c r="I14" s="75"/>
      <c r="J14" s="75"/>
      <c r="K14" s="58">
        <v>1.0270004E7</v>
      </c>
      <c r="L14" s="63">
        <v>852665.0</v>
      </c>
      <c r="M14" s="60">
        <v>0.0860211289558783</v>
      </c>
      <c r="N14" s="59">
        <f t="shared" si="5"/>
        <v>9417339</v>
      </c>
      <c r="O14" s="60">
        <f t="shared" si="7"/>
        <v>0.913978871</v>
      </c>
      <c r="P14" s="76"/>
      <c r="Q14" s="76"/>
      <c r="R14" s="76"/>
      <c r="S14" s="76"/>
      <c r="T14" s="76"/>
    </row>
    <row r="15">
      <c r="A15" s="34" t="s">
        <v>27</v>
      </c>
      <c r="B15" s="7" t="s">
        <v>15</v>
      </c>
      <c r="C15" s="61">
        <v>3.57090668E8</v>
      </c>
      <c r="D15" s="61">
        <v>3.50122812E8</v>
      </c>
      <c r="E15" s="10">
        <f t="shared" si="1"/>
        <v>0.9804871518</v>
      </c>
      <c r="F15" s="9">
        <f t="shared" si="2"/>
        <v>6967856</v>
      </c>
      <c r="G15" s="10">
        <f t="shared" si="3"/>
        <v>0.0195128482</v>
      </c>
      <c r="H15" s="10"/>
      <c r="I15" s="72"/>
      <c r="J15" s="72"/>
      <c r="K15" s="61">
        <v>2728989.0</v>
      </c>
      <c r="L15" s="61">
        <v>2673588.0</v>
      </c>
      <c r="M15" s="66">
        <v>0.979772458473272</v>
      </c>
      <c r="N15" s="49">
        <f t="shared" si="5"/>
        <v>55401</v>
      </c>
      <c r="O15" s="50">
        <f t="shared" si="7"/>
        <v>0.02022754153</v>
      </c>
      <c r="P15" s="77"/>
      <c r="Q15" s="49"/>
      <c r="R15" s="49"/>
      <c r="S15" s="49"/>
      <c r="T15" s="49"/>
    </row>
    <row r="16">
      <c r="B16" s="15" t="s">
        <v>16</v>
      </c>
      <c r="C16" s="62">
        <v>3.57090668E8</v>
      </c>
      <c r="D16" s="62">
        <v>3.49877706E8</v>
      </c>
      <c r="E16" s="18">
        <f t="shared" si="1"/>
        <v>0.9798007547</v>
      </c>
      <c r="F16" s="17">
        <f t="shared" si="2"/>
        <v>7212962</v>
      </c>
      <c r="G16" s="18">
        <f t="shared" si="3"/>
        <v>0.02019924531</v>
      </c>
      <c r="H16" s="17"/>
      <c r="I16" s="73"/>
      <c r="J16" s="73"/>
      <c r="K16" s="62">
        <v>2728989.0</v>
      </c>
      <c r="L16" s="62">
        <v>2671820.5</v>
      </c>
      <c r="M16" s="67">
        <v>0.979120499249704</v>
      </c>
      <c r="N16" s="54">
        <f t="shared" si="5"/>
        <v>57168.5</v>
      </c>
      <c r="O16" s="55">
        <f t="shared" si="7"/>
        <v>0.02087950075</v>
      </c>
      <c r="P16" s="74"/>
      <c r="Q16" s="74"/>
      <c r="R16" s="74"/>
      <c r="S16" s="74"/>
      <c r="T16" s="74"/>
    </row>
    <row r="17">
      <c r="B17" s="23" t="s">
        <v>17</v>
      </c>
      <c r="C17" s="63">
        <v>3.57090668E8</v>
      </c>
      <c r="D17" s="63">
        <v>3.50209191E8</v>
      </c>
      <c r="E17" s="26">
        <f t="shared" si="1"/>
        <v>0.9807290483</v>
      </c>
      <c r="F17" s="25">
        <f t="shared" si="2"/>
        <v>6881477</v>
      </c>
      <c r="G17" s="26">
        <f t="shared" si="3"/>
        <v>0.01927095166</v>
      </c>
      <c r="H17" s="75"/>
      <c r="I17" s="75"/>
      <c r="J17" s="75"/>
      <c r="K17" s="63">
        <v>2728989.0</v>
      </c>
      <c r="L17" s="63">
        <v>2674158.0</v>
      </c>
      <c r="M17" s="68">
        <v>0.979952521827052</v>
      </c>
      <c r="N17" s="59">
        <f t="shared" si="5"/>
        <v>54831</v>
      </c>
      <c r="O17" s="60">
        <f t="shared" si="7"/>
        <v>0.02004747817</v>
      </c>
      <c r="P17" s="76"/>
      <c r="Q17" s="76"/>
      <c r="R17" s="76"/>
      <c r="S17" s="76"/>
      <c r="T17" s="76"/>
    </row>
    <row r="19">
      <c r="B19" s="78"/>
      <c r="C19" s="78"/>
      <c r="D19" s="79"/>
      <c r="E19" s="40"/>
      <c r="F19" s="79"/>
      <c r="G19" s="79"/>
      <c r="H19" s="80"/>
      <c r="I19" s="80"/>
      <c r="J19" s="78"/>
      <c r="K19" s="78"/>
      <c r="L19" s="81"/>
      <c r="M19" s="82"/>
      <c r="N19" s="83"/>
    </row>
    <row r="20">
      <c r="B20" s="84"/>
      <c r="C20" s="84"/>
      <c r="D20" s="85"/>
      <c r="E20" s="41"/>
      <c r="F20" s="85"/>
      <c r="G20" s="41"/>
      <c r="H20" s="86"/>
      <c r="I20" s="86"/>
      <c r="J20" s="84"/>
      <c r="K20" s="84"/>
      <c r="L20" s="87"/>
      <c r="M20" s="88"/>
      <c r="N20" s="89"/>
    </row>
    <row r="21">
      <c r="B21" s="84"/>
      <c r="C21" s="84"/>
      <c r="D21" s="85"/>
      <c r="E21" s="41"/>
      <c r="F21" s="85"/>
      <c r="G21" s="86"/>
      <c r="H21" s="86"/>
      <c r="I21" s="86"/>
      <c r="J21" s="84"/>
      <c r="K21" s="84"/>
      <c r="L21" s="87"/>
      <c r="M21" s="88"/>
      <c r="N21" s="89"/>
    </row>
  </sheetData>
  <mergeCells count="12">
    <mergeCell ref="A3:A5"/>
    <mergeCell ref="A6:A8"/>
    <mergeCell ref="A9:A11"/>
    <mergeCell ref="A12:A14"/>
    <mergeCell ref="A15:A17"/>
    <mergeCell ref="C1:J1"/>
    <mergeCell ref="K1:T1"/>
    <mergeCell ref="D2:E2"/>
    <mergeCell ref="F2:G2"/>
    <mergeCell ref="L2:M2"/>
    <mergeCell ref="N2:O2"/>
    <mergeCell ref="Q2:R2"/>
  </mergeCells>
  <drawing r:id="rId1"/>
</worksheet>
</file>