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Sheet1" sheetId="1" r:id="rId1"/>
    <sheet name="Sheet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T102" i="1"/>
  <c r="AR2"/>
  <c r="AR3"/>
  <c r="AR4"/>
  <c r="AH3"/>
  <c r="AH6"/>
  <c r="AH7"/>
  <c r="AH10"/>
  <c r="AH11"/>
  <c r="AH13"/>
  <c r="AH14"/>
  <c r="AH15"/>
  <c r="AH17"/>
  <c r="AH19"/>
  <c r="AH24"/>
  <c r="AH26"/>
  <c r="AH29"/>
  <c r="AH32"/>
  <c r="AH33"/>
  <c r="AH34"/>
  <c r="AH35"/>
  <c r="AH41"/>
  <c r="AH42"/>
  <c r="AH43"/>
  <c r="AH47"/>
  <c r="AH55"/>
  <c r="AH61"/>
  <c r="AH64"/>
  <c r="AH69"/>
  <c r="AH71"/>
  <c r="AH73"/>
  <c r="AH76"/>
  <c r="AH82"/>
  <c r="AH85"/>
  <c r="AH92"/>
  <c r="AH93"/>
  <c r="AH96"/>
  <c r="AP99"/>
  <c r="AP95"/>
  <c r="AP91"/>
  <c r="AP87"/>
  <c r="AP83"/>
  <c r="AP79"/>
  <c r="AP75"/>
  <c r="AP71"/>
  <c r="AP67"/>
  <c r="AP63"/>
  <c r="AP59"/>
  <c r="AP55"/>
  <c r="AP51"/>
  <c r="AP47"/>
  <c r="AP43"/>
  <c r="AP39"/>
  <c r="AP35"/>
  <c r="AP31"/>
  <c r="AP27"/>
  <c r="AP23"/>
  <c r="AP19"/>
  <c r="AP15"/>
  <c r="AP11"/>
  <c r="AP7"/>
  <c r="AP3"/>
  <c r="AO3"/>
  <c r="AO4"/>
  <c r="AP4" s="1"/>
  <c r="AO5"/>
  <c r="AP5" s="1"/>
  <c r="AO6"/>
  <c r="AP6" s="1"/>
  <c r="AO7"/>
  <c r="AO8"/>
  <c r="AP8" s="1"/>
  <c r="AO9"/>
  <c r="AP9" s="1"/>
  <c r="AO10"/>
  <c r="AP10" s="1"/>
  <c r="AO11"/>
  <c r="AO12"/>
  <c r="AP12" s="1"/>
  <c r="AO13"/>
  <c r="AP13" s="1"/>
  <c r="AO14"/>
  <c r="AP14" s="1"/>
  <c r="AO15"/>
  <c r="AO16"/>
  <c r="AP16" s="1"/>
  <c r="AO17"/>
  <c r="AP17" s="1"/>
  <c r="AO18"/>
  <c r="AP18" s="1"/>
  <c r="AO19"/>
  <c r="AO20"/>
  <c r="AP20" s="1"/>
  <c r="AO21"/>
  <c r="AP21" s="1"/>
  <c r="AO22"/>
  <c r="AP22" s="1"/>
  <c r="AO23"/>
  <c r="AO24"/>
  <c r="AP24" s="1"/>
  <c r="AO25"/>
  <c r="AP25" s="1"/>
  <c r="AO26"/>
  <c r="AP26" s="1"/>
  <c r="AO27"/>
  <c r="AO28"/>
  <c r="AP28" s="1"/>
  <c r="AO29"/>
  <c r="AP29" s="1"/>
  <c r="AO30"/>
  <c r="AP30" s="1"/>
  <c r="AO31"/>
  <c r="AO32"/>
  <c r="AP32" s="1"/>
  <c r="AO33"/>
  <c r="AP33" s="1"/>
  <c r="AO34"/>
  <c r="AP34" s="1"/>
  <c r="AO35"/>
  <c r="AO36"/>
  <c r="AP36" s="1"/>
  <c r="AO37"/>
  <c r="AP37" s="1"/>
  <c r="AO38"/>
  <c r="AP38" s="1"/>
  <c r="AO39"/>
  <c r="AO40"/>
  <c r="AP40" s="1"/>
  <c r="AO41"/>
  <c r="AP41" s="1"/>
  <c r="AO42"/>
  <c r="AP42" s="1"/>
  <c r="AO43"/>
  <c r="AO44"/>
  <c r="AP44" s="1"/>
  <c r="AO45"/>
  <c r="AP45" s="1"/>
  <c r="AO46"/>
  <c r="AP46" s="1"/>
  <c r="AO47"/>
  <c r="AO48"/>
  <c r="AP48" s="1"/>
  <c r="AO49"/>
  <c r="AP49" s="1"/>
  <c r="AO50"/>
  <c r="AP50" s="1"/>
  <c r="AO51"/>
  <c r="AO52"/>
  <c r="AP52" s="1"/>
  <c r="AO53"/>
  <c r="AP53" s="1"/>
  <c r="AO54"/>
  <c r="AP54" s="1"/>
  <c r="AO55"/>
  <c r="AO56"/>
  <c r="AP56" s="1"/>
  <c r="AO57"/>
  <c r="AP57" s="1"/>
  <c r="AO58"/>
  <c r="AP58" s="1"/>
  <c r="AO59"/>
  <c r="AO60"/>
  <c r="AP60" s="1"/>
  <c r="AO61"/>
  <c r="AP61" s="1"/>
  <c r="AO62"/>
  <c r="AP62" s="1"/>
  <c r="AO63"/>
  <c r="AO64"/>
  <c r="AP64" s="1"/>
  <c r="AO65"/>
  <c r="AP65" s="1"/>
  <c r="AO66"/>
  <c r="AP66" s="1"/>
  <c r="AO67"/>
  <c r="AO68"/>
  <c r="AP68" s="1"/>
  <c r="AO69"/>
  <c r="AP69" s="1"/>
  <c r="AO70"/>
  <c r="AP70" s="1"/>
  <c r="AO71"/>
  <c r="AO72"/>
  <c r="AP72" s="1"/>
  <c r="AO73"/>
  <c r="AP73" s="1"/>
  <c r="AO74"/>
  <c r="AP74" s="1"/>
  <c r="AO75"/>
  <c r="AO76"/>
  <c r="AP76" s="1"/>
  <c r="AO77"/>
  <c r="AP77" s="1"/>
  <c r="AO78"/>
  <c r="AP78" s="1"/>
  <c r="AO79"/>
  <c r="AO80"/>
  <c r="AP80" s="1"/>
  <c r="AO81"/>
  <c r="AP81" s="1"/>
  <c r="AO82"/>
  <c r="AP82" s="1"/>
  <c r="AO83"/>
  <c r="AO84"/>
  <c r="AP84" s="1"/>
  <c r="AO85"/>
  <c r="AP85" s="1"/>
  <c r="AO86"/>
  <c r="AP86" s="1"/>
  <c r="AO87"/>
  <c r="AO88"/>
  <c r="AP88" s="1"/>
  <c r="AO89"/>
  <c r="AP89" s="1"/>
  <c r="AO90"/>
  <c r="AP90" s="1"/>
  <c r="AO91"/>
  <c r="AO92"/>
  <c r="AP92" s="1"/>
  <c r="AO93"/>
  <c r="AP93" s="1"/>
  <c r="AO94"/>
  <c r="AP94" s="1"/>
  <c r="AO95"/>
  <c r="AO96"/>
  <c r="AP96" s="1"/>
  <c r="AO97"/>
  <c r="AP97" s="1"/>
  <c r="AO98"/>
  <c r="AP98" s="1"/>
  <c r="AO99"/>
  <c r="AO100"/>
  <c r="AP100" s="1"/>
  <c r="AO101"/>
  <c r="AP101" s="1"/>
  <c r="AO2"/>
  <c r="AP2" s="1"/>
  <c r="AK3"/>
  <c r="AL3" s="1"/>
  <c r="AQ3" s="1"/>
  <c r="AK4"/>
  <c r="AL4" s="1"/>
  <c r="AK5"/>
  <c r="AL5" s="1"/>
  <c r="AK6"/>
  <c r="AL6" s="1"/>
  <c r="AK7"/>
  <c r="AL7" s="1"/>
  <c r="AK8"/>
  <c r="AL8" s="1"/>
  <c r="AK9"/>
  <c r="AL9" s="1"/>
  <c r="AK10"/>
  <c r="AL10" s="1"/>
  <c r="AK11"/>
  <c r="AL11" s="1"/>
  <c r="AK12"/>
  <c r="AL12" s="1"/>
  <c r="AK13"/>
  <c r="AL13" s="1"/>
  <c r="AK14"/>
  <c r="AL14" s="1"/>
  <c r="AK15"/>
  <c r="AL15" s="1"/>
  <c r="AK16"/>
  <c r="AL16" s="1"/>
  <c r="AK17"/>
  <c r="AL17" s="1"/>
  <c r="AK18"/>
  <c r="AL18" s="1"/>
  <c r="AK19"/>
  <c r="AL19" s="1"/>
  <c r="AK20"/>
  <c r="AL20" s="1"/>
  <c r="AK21"/>
  <c r="AL21" s="1"/>
  <c r="AK22"/>
  <c r="AL22" s="1"/>
  <c r="AK23"/>
  <c r="AL23" s="1"/>
  <c r="AK24"/>
  <c r="AL24" s="1"/>
  <c r="AK25"/>
  <c r="AL25" s="1"/>
  <c r="AK26"/>
  <c r="AL26" s="1"/>
  <c r="AK27"/>
  <c r="AL27" s="1"/>
  <c r="AK28"/>
  <c r="AL28" s="1"/>
  <c r="AK29"/>
  <c r="AL29" s="1"/>
  <c r="AK30"/>
  <c r="AL30" s="1"/>
  <c r="AK31"/>
  <c r="AL31" s="1"/>
  <c r="AK32"/>
  <c r="AL32" s="1"/>
  <c r="AK33"/>
  <c r="AL33" s="1"/>
  <c r="AK34"/>
  <c r="AL34" s="1"/>
  <c r="AK35"/>
  <c r="AL35" s="1"/>
  <c r="AK36"/>
  <c r="AL36" s="1"/>
  <c r="AK37"/>
  <c r="AL37" s="1"/>
  <c r="AK38"/>
  <c r="AL38" s="1"/>
  <c r="AK39"/>
  <c r="AL39" s="1"/>
  <c r="AK40"/>
  <c r="AL40" s="1"/>
  <c r="AK41"/>
  <c r="AL41" s="1"/>
  <c r="AK42"/>
  <c r="AL42" s="1"/>
  <c r="AK43"/>
  <c r="AL43" s="1"/>
  <c r="AK44"/>
  <c r="AL44" s="1"/>
  <c r="AK45"/>
  <c r="AL45" s="1"/>
  <c r="AK46"/>
  <c r="AL46" s="1"/>
  <c r="AK47"/>
  <c r="AL47" s="1"/>
  <c r="AK48"/>
  <c r="AL48" s="1"/>
  <c r="AK49"/>
  <c r="AL49" s="1"/>
  <c r="AK50"/>
  <c r="AL50" s="1"/>
  <c r="AK51"/>
  <c r="AL51" s="1"/>
  <c r="AK52"/>
  <c r="AL52" s="1"/>
  <c r="AK53"/>
  <c r="AL53" s="1"/>
  <c r="AK54"/>
  <c r="AL54" s="1"/>
  <c r="AK55"/>
  <c r="AL55" s="1"/>
  <c r="AK56"/>
  <c r="AL56" s="1"/>
  <c r="AK57"/>
  <c r="AL57" s="1"/>
  <c r="AK58"/>
  <c r="AL58" s="1"/>
  <c r="AK59"/>
  <c r="AL59" s="1"/>
  <c r="AK60"/>
  <c r="AL60" s="1"/>
  <c r="AK61"/>
  <c r="AL61" s="1"/>
  <c r="AK62"/>
  <c r="AL62" s="1"/>
  <c r="AK63"/>
  <c r="AL63" s="1"/>
  <c r="AK64"/>
  <c r="AL64" s="1"/>
  <c r="AK65"/>
  <c r="AL65" s="1"/>
  <c r="AK66"/>
  <c r="AL66" s="1"/>
  <c r="AK67"/>
  <c r="AL67" s="1"/>
  <c r="AK68"/>
  <c r="AL68" s="1"/>
  <c r="AK69"/>
  <c r="AL69" s="1"/>
  <c r="AK70"/>
  <c r="AL70" s="1"/>
  <c r="AK71"/>
  <c r="AL71" s="1"/>
  <c r="AK72"/>
  <c r="AL72" s="1"/>
  <c r="AK73"/>
  <c r="AL73" s="1"/>
  <c r="AK74"/>
  <c r="AL74" s="1"/>
  <c r="AK75"/>
  <c r="AL75" s="1"/>
  <c r="AK76"/>
  <c r="AL76" s="1"/>
  <c r="AK77"/>
  <c r="AL77" s="1"/>
  <c r="AK78"/>
  <c r="AL78" s="1"/>
  <c r="AK79"/>
  <c r="AL79" s="1"/>
  <c r="AK80"/>
  <c r="AL80" s="1"/>
  <c r="AK81"/>
  <c r="AL81" s="1"/>
  <c r="AK82"/>
  <c r="AL82" s="1"/>
  <c r="AK83"/>
  <c r="AL83" s="1"/>
  <c r="AK84"/>
  <c r="AL84" s="1"/>
  <c r="AK85"/>
  <c r="AL85" s="1"/>
  <c r="AK86"/>
  <c r="AL86" s="1"/>
  <c r="AK87"/>
  <c r="AL87" s="1"/>
  <c r="AK88"/>
  <c r="AL88" s="1"/>
  <c r="AK89"/>
  <c r="AL89" s="1"/>
  <c r="AK90"/>
  <c r="AL90" s="1"/>
  <c r="AK91"/>
  <c r="AL91" s="1"/>
  <c r="AK92"/>
  <c r="AL92" s="1"/>
  <c r="AK93"/>
  <c r="AL93" s="1"/>
  <c r="AK94"/>
  <c r="AL94" s="1"/>
  <c r="AK95"/>
  <c r="AL95" s="1"/>
  <c r="AK96"/>
  <c r="AL96" s="1"/>
  <c r="AK97"/>
  <c r="AL97" s="1"/>
  <c r="AK98"/>
  <c r="AL98" s="1"/>
  <c r="AK99"/>
  <c r="AL99" s="1"/>
  <c r="AK100"/>
  <c r="AL100" s="1"/>
  <c r="AK101"/>
  <c r="AL101" s="1"/>
  <c r="AK2"/>
  <c r="AL2" s="1"/>
  <c r="AQ2" s="1"/>
  <c r="U86" l="1"/>
  <c r="U84"/>
  <c r="U83"/>
  <c r="U78"/>
  <c r="AH78" s="1"/>
  <c r="U77"/>
  <c r="AH77" s="1"/>
  <c r="U58"/>
  <c r="U52"/>
  <c r="AH52" s="1"/>
  <c r="U48"/>
  <c r="AH48" s="1"/>
  <c r="U40"/>
  <c r="U39"/>
  <c r="U36"/>
  <c r="H2" l="1"/>
  <c r="H3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AQ70"/>
  <c r="AQ72"/>
  <c r="AQ73"/>
  <c r="AQ74"/>
  <c r="AQ76"/>
  <c r="AQ77"/>
  <c r="AQ78"/>
  <c r="AQ80"/>
  <c r="AQ81"/>
  <c r="AQ82"/>
  <c r="AQ84"/>
  <c r="AQ85"/>
  <c r="AG4"/>
  <c r="AH4" s="1"/>
  <c r="AG5"/>
  <c r="AG9"/>
  <c r="AH9" s="1"/>
  <c r="AG12"/>
  <c r="AH12" s="1"/>
  <c r="AG16"/>
  <c r="AH16" s="1"/>
  <c r="AG18"/>
  <c r="AH18" s="1"/>
  <c r="AG21"/>
  <c r="AH21" s="1"/>
  <c r="AG22"/>
  <c r="AG23"/>
  <c r="AG25"/>
  <c r="AH25" s="1"/>
  <c r="AG28"/>
  <c r="AH28" s="1"/>
  <c r="AG30"/>
  <c r="AG36"/>
  <c r="AH36" s="1"/>
  <c r="AG39"/>
  <c r="AH39" s="1"/>
  <c r="AG50"/>
  <c r="AH50" s="1"/>
  <c r="AG54"/>
  <c r="AH54" s="1"/>
  <c r="AG56"/>
  <c r="AH56" s="1"/>
  <c r="AG57"/>
  <c r="AG58"/>
  <c r="AG59"/>
  <c r="AG60"/>
  <c r="AH60" s="1"/>
  <c r="AG62"/>
  <c r="AH62" s="1"/>
  <c r="AG63"/>
  <c r="AG65"/>
  <c r="AH65" s="1"/>
  <c r="AG66"/>
  <c r="AG67"/>
  <c r="AH67" s="1"/>
  <c r="AG70"/>
  <c r="AG72"/>
  <c r="AH72" s="1"/>
  <c r="AG74"/>
  <c r="AH74" s="1"/>
  <c r="AG80"/>
  <c r="AG81"/>
  <c r="AG86"/>
  <c r="AH86" s="1"/>
  <c r="AG87"/>
  <c r="AH87" s="1"/>
  <c r="AG88"/>
  <c r="AG91"/>
  <c r="AG95"/>
  <c r="AH95" s="1"/>
  <c r="AG98"/>
  <c r="AH98" s="1"/>
  <c r="AG2"/>
  <c r="AD5"/>
  <c r="AD8"/>
  <c r="AD22"/>
  <c r="AD27"/>
  <c r="AH27" s="1"/>
  <c r="AD30"/>
  <c r="AD31"/>
  <c r="AH31" s="1"/>
  <c r="AD38"/>
  <c r="AH38" s="1"/>
  <c r="AD44"/>
  <c r="AH44" s="1"/>
  <c r="AD46"/>
  <c r="AH46" s="1"/>
  <c r="AD49"/>
  <c r="AH49" s="1"/>
  <c r="AD51"/>
  <c r="AH51" s="1"/>
  <c r="AD57"/>
  <c r="AH57" s="1"/>
  <c r="AD58"/>
  <c r="AH58" s="1"/>
  <c r="AD59"/>
  <c r="AD68"/>
  <c r="AD75"/>
  <c r="AH75" s="1"/>
  <c r="AD79"/>
  <c r="AH79" s="1"/>
  <c r="AD81"/>
  <c r="AD88"/>
  <c r="AD91"/>
  <c r="AH91" s="1"/>
  <c r="AD94"/>
  <c r="AH94" s="1"/>
  <c r="AD100"/>
  <c r="AH100" s="1"/>
  <c r="AA8"/>
  <c r="AH8" s="1"/>
  <c r="AA20"/>
  <c r="AH20" s="1"/>
  <c r="AA22"/>
  <c r="AH22" s="1"/>
  <c r="AA30"/>
  <c r="AH30" s="1"/>
  <c r="AA37"/>
  <c r="AH37" s="1"/>
  <c r="AA66"/>
  <c r="AH66" s="1"/>
  <c r="AA68"/>
  <c r="AA83"/>
  <c r="AH83" s="1"/>
  <c r="AA84"/>
  <c r="AH84" s="1"/>
  <c r="AA89"/>
  <c r="AH89" s="1"/>
  <c r="AA101"/>
  <c r="AH101" s="1"/>
  <c r="X23"/>
  <c r="AH23" s="1"/>
  <c r="X45"/>
  <c r="AH45" s="1"/>
  <c r="X53"/>
  <c r="AH53" s="1"/>
  <c r="X59"/>
  <c r="AH59" s="1"/>
  <c r="X63"/>
  <c r="AH63" s="1"/>
  <c r="X68"/>
  <c r="X80"/>
  <c r="X81"/>
  <c r="AH81" s="1"/>
  <c r="X97"/>
  <c r="AH97" s="1"/>
  <c r="X2"/>
  <c r="AH2" s="1"/>
  <c r="M3"/>
  <c r="O3" s="1"/>
  <c r="M4"/>
  <c r="O4" s="1"/>
  <c r="M5"/>
  <c r="O5" s="1"/>
  <c r="M6"/>
  <c r="O6" s="1"/>
  <c r="M7"/>
  <c r="O7" s="1"/>
  <c r="M8"/>
  <c r="O8" s="1"/>
  <c r="M9"/>
  <c r="O9" s="1"/>
  <c r="M10"/>
  <c r="O10" s="1"/>
  <c r="M11"/>
  <c r="O11" s="1"/>
  <c r="M12"/>
  <c r="O12" s="1"/>
  <c r="M13"/>
  <c r="O13" s="1"/>
  <c r="M14"/>
  <c r="O14" s="1"/>
  <c r="M15"/>
  <c r="O15" s="1"/>
  <c r="M16"/>
  <c r="O16" s="1"/>
  <c r="M17"/>
  <c r="O17" s="1"/>
  <c r="M18"/>
  <c r="O18" s="1"/>
  <c r="M19"/>
  <c r="O19" s="1"/>
  <c r="M20"/>
  <c r="O20" s="1"/>
  <c r="M21"/>
  <c r="O21" s="1"/>
  <c r="M22"/>
  <c r="O22" s="1"/>
  <c r="M23"/>
  <c r="O23" s="1"/>
  <c r="M24"/>
  <c r="O24" s="1"/>
  <c r="M25"/>
  <c r="O25" s="1"/>
  <c r="M26"/>
  <c r="O26" s="1"/>
  <c r="M27"/>
  <c r="O27" s="1"/>
  <c r="M28"/>
  <c r="O28" s="1"/>
  <c r="M29"/>
  <c r="O29" s="1"/>
  <c r="M30"/>
  <c r="O30" s="1"/>
  <c r="M31"/>
  <c r="O31" s="1"/>
  <c r="M32"/>
  <c r="O32" s="1"/>
  <c r="M33"/>
  <c r="O33" s="1"/>
  <c r="M34"/>
  <c r="O34" s="1"/>
  <c r="M35"/>
  <c r="O35" s="1"/>
  <c r="M36"/>
  <c r="O36" s="1"/>
  <c r="M37"/>
  <c r="O37" s="1"/>
  <c r="M38"/>
  <c r="O38" s="1"/>
  <c r="M39"/>
  <c r="O39" s="1"/>
  <c r="M40"/>
  <c r="O40" s="1"/>
  <c r="M41"/>
  <c r="O41" s="1"/>
  <c r="M42"/>
  <c r="O42" s="1"/>
  <c r="M43"/>
  <c r="O43" s="1"/>
  <c r="M44"/>
  <c r="O44" s="1"/>
  <c r="M45"/>
  <c r="O45" s="1"/>
  <c r="M46"/>
  <c r="O46" s="1"/>
  <c r="M47"/>
  <c r="O47" s="1"/>
  <c r="M48"/>
  <c r="O48" s="1"/>
  <c r="M49"/>
  <c r="O49" s="1"/>
  <c r="M50"/>
  <c r="O50" s="1"/>
  <c r="M51"/>
  <c r="O51" s="1"/>
  <c r="M52"/>
  <c r="O52" s="1"/>
  <c r="M53"/>
  <c r="O53" s="1"/>
  <c r="M54"/>
  <c r="O54" s="1"/>
  <c r="M55"/>
  <c r="O55" s="1"/>
  <c r="M56"/>
  <c r="O56" s="1"/>
  <c r="M57"/>
  <c r="O57" s="1"/>
  <c r="M58"/>
  <c r="O58" s="1"/>
  <c r="M59"/>
  <c r="O59" s="1"/>
  <c r="M60"/>
  <c r="O60" s="1"/>
  <c r="M61"/>
  <c r="O61" s="1"/>
  <c r="M62"/>
  <c r="O62" s="1"/>
  <c r="M63"/>
  <c r="O63" s="1"/>
  <c r="M64"/>
  <c r="O64" s="1"/>
  <c r="M65"/>
  <c r="O65" s="1"/>
  <c r="M66"/>
  <c r="O66" s="1"/>
  <c r="M67"/>
  <c r="O67" s="1"/>
  <c r="M68"/>
  <c r="O68" s="1"/>
  <c r="M69"/>
  <c r="O69" s="1"/>
  <c r="M70"/>
  <c r="O70" s="1"/>
  <c r="M71"/>
  <c r="O71" s="1"/>
  <c r="M72"/>
  <c r="O72" s="1"/>
  <c r="M73"/>
  <c r="O73" s="1"/>
  <c r="M74"/>
  <c r="O74" s="1"/>
  <c r="M75"/>
  <c r="O75" s="1"/>
  <c r="M76"/>
  <c r="O76" s="1"/>
  <c r="M77"/>
  <c r="O77" s="1"/>
  <c r="M78"/>
  <c r="O78" s="1"/>
  <c r="M79"/>
  <c r="O79" s="1"/>
  <c r="M80"/>
  <c r="O80" s="1"/>
  <c r="M81"/>
  <c r="O81" s="1"/>
  <c r="M82"/>
  <c r="O82" s="1"/>
  <c r="M83"/>
  <c r="O83" s="1"/>
  <c r="M84"/>
  <c r="O84" s="1"/>
  <c r="M85"/>
  <c r="O85" s="1"/>
  <c r="M86"/>
  <c r="O86" s="1"/>
  <c r="M87"/>
  <c r="O87" s="1"/>
  <c r="M88"/>
  <c r="O88" s="1"/>
  <c r="M89"/>
  <c r="O89" s="1"/>
  <c r="M90"/>
  <c r="O90" s="1"/>
  <c r="M91"/>
  <c r="O91" s="1"/>
  <c r="M92"/>
  <c r="O92" s="1"/>
  <c r="M93"/>
  <c r="O93" s="1"/>
  <c r="M94"/>
  <c r="O94" s="1"/>
  <c r="M95"/>
  <c r="O95" s="1"/>
  <c r="M96"/>
  <c r="O96" s="1"/>
  <c r="M97"/>
  <c r="O97" s="1"/>
  <c r="M98"/>
  <c r="O98" s="1"/>
  <c r="M99"/>
  <c r="O99" s="1"/>
  <c r="M100"/>
  <c r="O100" s="1"/>
  <c r="M101"/>
  <c r="O101" s="1"/>
  <c r="M2"/>
  <c r="O2" s="1"/>
  <c r="O102" s="1"/>
  <c r="H101"/>
  <c r="R5"/>
  <c r="AH5" s="1"/>
  <c r="R40"/>
  <c r="AH40" s="1"/>
  <c r="R68"/>
  <c r="AH68" s="1"/>
  <c r="R70"/>
  <c r="AH70" s="1"/>
  <c r="R80"/>
  <c r="AH80" s="1"/>
  <c r="R88"/>
  <c r="AH88" s="1"/>
  <c r="R90"/>
  <c r="AH90" s="1"/>
  <c r="R99"/>
  <c r="AH99" s="1"/>
  <c r="AH102" l="1"/>
  <c r="H102"/>
  <c r="AQ100"/>
  <c r="AQ68"/>
  <c r="AQ64"/>
  <c r="AQ60"/>
  <c r="AQ56"/>
  <c r="AQ52"/>
  <c r="AQ48"/>
  <c r="AQ44"/>
  <c r="AQ40"/>
  <c r="AR85"/>
  <c r="AS85" s="1"/>
  <c r="AR81"/>
  <c r="AS81" s="1"/>
  <c r="AR77"/>
  <c r="AS77" s="1"/>
  <c r="AR73"/>
  <c r="AS73" s="1"/>
  <c r="AQ101"/>
  <c r="AQ97"/>
  <c r="AR97" s="1"/>
  <c r="AS97" s="1"/>
  <c r="AQ93"/>
  <c r="AQ89"/>
  <c r="AQ36"/>
  <c r="AQ32"/>
  <c r="AQ28"/>
  <c r="AQ24"/>
  <c r="AQ20"/>
  <c r="AQ16"/>
  <c r="AQ12"/>
  <c r="AQ8"/>
  <c r="AQ4"/>
  <c r="AQ67"/>
  <c r="AQ63"/>
  <c r="AQ59"/>
  <c r="AQ55"/>
  <c r="AR55" s="1"/>
  <c r="AS55" s="1"/>
  <c r="AQ51"/>
  <c r="AQ47"/>
  <c r="AQ43"/>
  <c r="AR43" s="1"/>
  <c r="AS43" s="1"/>
  <c r="AQ39"/>
  <c r="AQ35"/>
  <c r="AQ31"/>
  <c r="AQ27"/>
  <c r="AR27" s="1"/>
  <c r="AS27" s="1"/>
  <c r="AQ23"/>
  <c r="AQ19"/>
  <c r="AQ15"/>
  <c r="AQ11"/>
  <c r="AQ7"/>
  <c r="AQ99"/>
  <c r="AQ95"/>
  <c r="AR95" s="1"/>
  <c r="AS95" s="1"/>
  <c r="AQ91"/>
  <c r="AQ87"/>
  <c r="AQ66"/>
  <c r="AQ62"/>
  <c r="AQ58"/>
  <c r="AQ54"/>
  <c r="AQ50"/>
  <c r="AQ46"/>
  <c r="AQ42"/>
  <c r="AQ38"/>
  <c r="AQ34"/>
  <c r="AQ30"/>
  <c r="AQ26"/>
  <c r="AQ22"/>
  <c r="AQ18"/>
  <c r="AQ14"/>
  <c r="AQ10"/>
  <c r="AQ6"/>
  <c r="AQ98"/>
  <c r="AQ94"/>
  <c r="AQ90"/>
  <c r="AQ86"/>
  <c r="AR84"/>
  <c r="AS84" s="1"/>
  <c r="AR80"/>
  <c r="AS80" s="1"/>
  <c r="AR76"/>
  <c r="AS76" s="1"/>
  <c r="AR72"/>
  <c r="AS72" s="1"/>
  <c r="AQ96"/>
  <c r="AR96" s="1"/>
  <c r="AS96" s="1"/>
  <c r="AQ92"/>
  <c r="AQ88"/>
  <c r="AQ69"/>
  <c r="AQ83"/>
  <c r="AQ79"/>
  <c r="AQ75"/>
  <c r="AQ71"/>
  <c r="AQ65"/>
  <c r="AQ61"/>
  <c r="AR61" s="1"/>
  <c r="AS61" s="1"/>
  <c r="AQ57"/>
  <c r="AR57" s="1"/>
  <c r="AS57" s="1"/>
  <c r="AQ53"/>
  <c r="AQ49"/>
  <c r="AQ45"/>
  <c r="AQ41"/>
  <c r="AQ37"/>
  <c r="AQ33"/>
  <c r="AQ29"/>
  <c r="AR29" s="1"/>
  <c r="AS29" s="1"/>
  <c r="AQ25"/>
  <c r="AQ21"/>
  <c r="AQ17"/>
  <c r="AQ13"/>
  <c r="AQ9"/>
  <c r="AQ5"/>
  <c r="AR82"/>
  <c r="AS82" s="1"/>
  <c r="AR74"/>
  <c r="AS74" s="1"/>
  <c r="AR70"/>
  <c r="AS70" s="1"/>
  <c r="AQ102" l="1"/>
  <c r="AR102" s="1"/>
  <c r="AS102" s="1"/>
  <c r="AR39"/>
  <c r="AS39" s="1"/>
  <c r="AR59"/>
  <c r="AS59" s="1"/>
  <c r="AR45"/>
  <c r="AS45" s="1"/>
  <c r="AR23"/>
  <c r="AS23" s="1"/>
  <c r="AR40"/>
  <c r="AS40" s="1"/>
  <c r="AR56"/>
  <c r="AS56" s="1"/>
  <c r="AS3"/>
  <c r="AS2"/>
  <c r="AR28"/>
  <c r="AS28" s="1"/>
  <c r="AR60"/>
  <c r="AS60" s="1"/>
  <c r="AR16"/>
  <c r="AS16" s="1"/>
  <c r="AR32"/>
  <c r="AS32" s="1"/>
  <c r="AR48"/>
  <c r="AS48" s="1"/>
  <c r="AR64"/>
  <c r="AS64" s="1"/>
  <c r="AR12"/>
  <c r="AS12" s="1"/>
  <c r="AR44"/>
  <c r="AS44" s="1"/>
  <c r="AR7"/>
  <c r="AS7" s="1"/>
  <c r="AR51"/>
  <c r="AS51" s="1"/>
  <c r="AR35"/>
  <c r="AS35" s="1"/>
  <c r="AR13"/>
  <c r="AS13" s="1"/>
  <c r="AR67"/>
  <c r="AS67" s="1"/>
  <c r="AR87"/>
  <c r="AS87" s="1"/>
  <c r="AR99"/>
  <c r="AS99" s="1"/>
  <c r="AR93"/>
  <c r="AS93" s="1"/>
  <c r="AR91"/>
  <c r="AS91" s="1"/>
  <c r="AR89"/>
  <c r="AS89" s="1"/>
  <c r="AR83"/>
  <c r="AS83" s="1"/>
  <c r="AR71"/>
  <c r="AS71" s="1"/>
  <c r="AR75"/>
  <c r="AS75" s="1"/>
  <c r="AR52"/>
  <c r="AS52" s="1"/>
  <c r="AR68"/>
  <c r="AS68" s="1"/>
  <c r="AR50"/>
  <c r="AS50" s="1"/>
  <c r="AR18"/>
  <c r="AS18" s="1"/>
  <c r="AR38"/>
  <c r="AS38" s="1"/>
  <c r="AR54"/>
  <c r="AS54" s="1"/>
  <c r="AR86"/>
  <c r="AS86" s="1"/>
  <c r="AR21"/>
  <c r="AS21" s="1"/>
  <c r="AR53"/>
  <c r="AS53" s="1"/>
  <c r="AR8"/>
  <c r="AS8" s="1"/>
  <c r="AR24"/>
  <c r="AS24" s="1"/>
  <c r="AR88"/>
  <c r="AS88" s="1"/>
  <c r="AR6"/>
  <c r="AS6" s="1"/>
  <c r="AR22"/>
  <c r="AS22" s="1"/>
  <c r="AR101"/>
  <c r="AS101" s="1"/>
  <c r="AR17"/>
  <c r="AS17" s="1"/>
  <c r="AR33"/>
  <c r="AS33" s="1"/>
  <c r="AR49"/>
  <c r="AS49" s="1"/>
  <c r="AR65"/>
  <c r="AS65" s="1"/>
  <c r="AS4"/>
  <c r="AR20"/>
  <c r="AS20" s="1"/>
  <c r="AR36"/>
  <c r="AS36" s="1"/>
  <c r="AR79"/>
  <c r="AS79" s="1"/>
  <c r="AR69"/>
  <c r="AS69" s="1"/>
  <c r="AR98"/>
  <c r="AS98" s="1"/>
  <c r="AR31"/>
  <c r="AS31" s="1"/>
  <c r="AR47"/>
  <c r="AS47" s="1"/>
  <c r="AR63"/>
  <c r="AS63" s="1"/>
  <c r="AR100"/>
  <c r="AS100" s="1"/>
  <c r="AR90"/>
  <c r="AS90" s="1"/>
  <c r="AR42"/>
  <c r="AS42" s="1"/>
  <c r="AR58"/>
  <c r="AS58" s="1"/>
  <c r="AR92"/>
  <c r="AS92" s="1"/>
  <c r="AR10"/>
  <c r="AS10" s="1"/>
  <c r="AR26"/>
  <c r="AS26" s="1"/>
  <c r="AR14"/>
  <c r="AS14" s="1"/>
  <c r="AR30"/>
  <c r="AS30" s="1"/>
  <c r="AR46"/>
  <c r="AS46" s="1"/>
  <c r="AR62"/>
  <c r="AS62" s="1"/>
  <c r="AR78"/>
  <c r="AS78" s="1"/>
  <c r="AR94"/>
  <c r="AS94" s="1"/>
  <c r="AR9"/>
  <c r="AS9" s="1"/>
  <c r="AR41"/>
  <c r="AS41" s="1"/>
  <c r="AR15"/>
  <c r="AS15" s="1"/>
  <c r="AR34"/>
  <c r="AS34" s="1"/>
  <c r="AR66"/>
  <c r="AS66" s="1"/>
  <c r="AR25"/>
  <c r="AS25" s="1"/>
  <c r="AR11"/>
  <c r="AS11" s="1"/>
  <c r="AR19"/>
  <c r="AS19" s="1"/>
  <c r="AR5"/>
  <c r="AS5" s="1"/>
  <c r="AR37"/>
  <c r="AS37" s="1"/>
</calcChain>
</file>

<file path=xl/comments1.xml><?xml version="1.0" encoding="utf-8"?>
<comments xmlns="http://schemas.openxmlformats.org/spreadsheetml/2006/main">
  <authors>
    <author>Dell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household</t>
        </r>
      </text>
    </comment>
    <comment ref="B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Kebele</t>
        </r>
      </text>
    </comment>
    <comment ref="C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affected lactating cows </t>
        </r>
      </text>
    </comment>
    <comment ref="D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quantity of milk lost in liters per affected lactating cow per day during illness </t>
        </r>
      </text>
    </comment>
    <comment ref="E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duration of illness in days of affected lactating cows</t>
        </r>
      </text>
    </comment>
    <comment ref="F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annual frequency of illness of affected lactating cows</t>
        </r>
      </text>
    </comment>
    <comment ref="G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price of milk per liter in each kebele </t>
        </r>
      </text>
    </comment>
    <comment ref="H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losses due to milk reduction  </t>
        </r>
      </text>
    </comment>
    <comment ref="I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the affected oxen</t>
        </r>
      </text>
    </comment>
    <comment ref="J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 average duration of illness in a single disease occurrence in days of affected oxen </t>
        </r>
      </text>
    </comment>
    <comment ref="K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numbr of days oxen worked per year</t>
        </r>
      </text>
    </comment>
    <comment ref="L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frequency of illness of affected oxen</t>
        </r>
      </text>
    </comment>
    <comment ref="M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adjustment factor</t>
        </r>
      </text>
    </comment>
    <comment ref="N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price of draft power replacement rent of an animal per day</t>
        </r>
      </text>
    </comment>
    <comment ref="O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 due to draft power loss </t>
        </r>
      </text>
    </comment>
    <comment ref="P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calves died of the disease </t>
        </r>
      </text>
    </comment>
    <comment ref="Q1" authorId="0">
      <text>
        <r>
          <rPr>
            <b/>
            <sz val="9"/>
            <color indexed="81"/>
            <rFont val="Tahoma"/>
            <family val="2"/>
          </rPr>
          <t xml:space="preserve">Dell:
</t>
        </r>
        <r>
          <rPr>
            <sz val="9"/>
            <color indexed="81"/>
            <rFont val="Tahoma"/>
            <family val="2"/>
          </rPr>
          <t>average price of a single calf died of the disease</t>
        </r>
      </text>
    </comment>
    <comment ref="R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 due to calf death</t>
        </r>
      </text>
    </comment>
    <comment ref="S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bulls died of the disease</t>
        </r>
      </text>
    </comment>
    <comment ref="T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price of a head of bull died of the disease</t>
        </r>
      </text>
    </comment>
    <comment ref="U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 due to death of bulls</t>
        </r>
      </text>
    </comment>
    <comment ref="V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heifers died of the disease</t>
        </r>
      </text>
    </comment>
    <comment ref="W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price of a head of heifer died  of the disease</t>
        </r>
      </text>
    </comment>
    <comment ref="X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losses due to death of heifers</t>
        </r>
      </text>
    </comment>
    <comment ref="Y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dry cows died of the disease </t>
        </r>
      </text>
    </comment>
    <comment ref="Z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price of a head of dry cow died of the disease</t>
        </r>
      </text>
    </comment>
    <comment ref="AA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 due to death of a dry cow</t>
        </r>
      </text>
    </comment>
    <comment ref="AB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lactating cows died of the disease</t>
        </r>
      </text>
    </comment>
    <comment ref="AC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price of a head of lactating cow died of the disease</t>
        </r>
      </text>
    </comment>
    <comment ref="AD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 due to death of a lactating cow </t>
        </r>
      </text>
    </comment>
    <comment ref="AE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oxen died of the disease</t>
        </r>
      </text>
    </comment>
    <comment ref="AF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price of a head of ox died of the disease </t>
        </r>
      </text>
    </comment>
    <comment ref="AG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 due to death of an ox</t>
        </r>
      </text>
    </comment>
    <comment ref="AH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losses due to
 mortality </t>
        </r>
      </text>
    </comment>
    <comment ref="AI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different categories of cattle took treatment </t>
        </r>
      </text>
    </comment>
    <comment ref="AJ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cost of treatment per head of cattle </t>
        </r>
      </text>
    </comment>
    <comment ref="AL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 due to treatment of affected cattle</t>
        </r>
      </text>
    </comment>
    <comment ref="AM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number of different categories of cattle took prophylaxis </t>
        </r>
      </text>
    </comment>
    <comment ref="AN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average cost of prophylactic treatment per head of cattle </t>
        </r>
      </text>
    </comment>
    <comment ref="AP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 due to prophylactic treatment of cattle</t>
        </r>
      </text>
    </comment>
    <comment ref="AQ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economic losses from treatment costs against the disease </t>
        </r>
      </text>
    </comment>
    <comment ref="AR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annual mean total economic loss due to the disease</t>
        </r>
      </text>
    </comment>
    <comment ref="AS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mean economic loss per household per year</t>
        </r>
      </text>
    </comment>
    <comment ref="AT1" authorId="0">
      <text>
        <r>
          <rPr>
            <b/>
            <sz val="9"/>
            <color indexed="81"/>
            <rFont val="Tahoma"/>
            <family val="2"/>
          </rPr>
          <t>Dell:</t>
        </r>
        <r>
          <rPr>
            <sz val="9"/>
            <color indexed="81"/>
            <rFont val="Tahoma"/>
            <family val="2"/>
          </rPr>
          <t xml:space="preserve">
mean economic loss per head of cattle per year</t>
        </r>
      </text>
    </comment>
  </commentList>
</comments>
</file>

<file path=xl/sharedStrings.xml><?xml version="1.0" encoding="utf-8"?>
<sst xmlns="http://schemas.openxmlformats.org/spreadsheetml/2006/main" count="51" uniqueCount="50">
  <si>
    <t>i</t>
  </si>
  <si>
    <t>NCD</t>
  </si>
  <si>
    <t>PC</t>
  </si>
  <si>
    <t xml:space="preserve"> NBD</t>
  </si>
  <si>
    <t>ELDPL</t>
  </si>
  <si>
    <t>PCD</t>
  </si>
  <si>
    <t>PBD</t>
  </si>
  <si>
    <t>NHD</t>
  </si>
  <si>
    <t>PHD</t>
  </si>
  <si>
    <t xml:space="preserve">NDD </t>
  </si>
  <si>
    <t>PDD</t>
  </si>
  <si>
    <t xml:space="preserve">NLD </t>
  </si>
  <si>
    <t>PLD</t>
  </si>
  <si>
    <t>NOD</t>
  </si>
  <si>
    <t>POD</t>
  </si>
  <si>
    <t xml:space="preserve">ELM </t>
  </si>
  <si>
    <t>NCt</t>
  </si>
  <si>
    <t>TC</t>
  </si>
  <si>
    <t>NCp</t>
  </si>
  <si>
    <t>ELTC</t>
  </si>
  <si>
    <t xml:space="preserve">NC </t>
  </si>
  <si>
    <t>QM</t>
  </si>
  <si>
    <t>PM</t>
  </si>
  <si>
    <t xml:space="preserve">ELMR </t>
  </si>
  <si>
    <t>NO</t>
  </si>
  <si>
    <t>NDOW^Y</t>
  </si>
  <si>
    <t>PDPR</t>
  </si>
  <si>
    <t xml:space="preserve"> adj</t>
  </si>
  <si>
    <t>TEL</t>
  </si>
  <si>
    <t xml:space="preserve">TIo  </t>
  </si>
  <si>
    <t xml:space="preserve">LCD </t>
  </si>
  <si>
    <t>LBD</t>
  </si>
  <si>
    <t>LHD</t>
  </si>
  <si>
    <t>LDD</t>
  </si>
  <si>
    <t>LLD</t>
  </si>
  <si>
    <t>LOD</t>
  </si>
  <si>
    <t>TIc</t>
  </si>
  <si>
    <t>FIo</t>
  </si>
  <si>
    <t>FIc</t>
  </si>
  <si>
    <t>tPC</t>
  </si>
  <si>
    <t>tTC</t>
  </si>
  <si>
    <t>ELH</t>
  </si>
  <si>
    <t>K</t>
  </si>
  <si>
    <t>kaba=1</t>
  </si>
  <si>
    <t>cymida=2</t>
  </si>
  <si>
    <t>alkurand=3</t>
  </si>
  <si>
    <t>filfil=4</t>
  </si>
  <si>
    <t>i=household</t>
  </si>
  <si>
    <t>MEL</t>
  </si>
  <si>
    <t>Birr to $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</si>
</sst>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2" tint="-0.749992370372631"/>
      <name val="Times New Roman"/>
      <family val="1"/>
    </font>
    <font>
      <b/>
      <sz val="12"/>
      <name val="Calibri"/>
      <family val="2"/>
      <scheme val="minor"/>
    </font>
    <font>
      <b/>
      <sz val="12"/>
      <color rgb="FFC00000"/>
      <name val="Times New Roman"/>
      <family val="1"/>
    </font>
    <font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rgb="FFFF0000"/>
      <name val="Times New Roman"/>
      <family val="1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9806B0"/>
      <name val="Calibri"/>
      <family val="2"/>
      <scheme val="minor"/>
    </font>
    <font>
      <b/>
      <sz val="12"/>
      <color rgb="FF002060"/>
      <name val="Times New Roman"/>
      <family val="1"/>
    </font>
    <font>
      <sz val="11"/>
      <color rgb="FF002060"/>
      <name val="Calibri"/>
      <family val="2"/>
      <scheme val="minor"/>
    </font>
    <font>
      <b/>
      <sz val="11"/>
      <color rgb="FF9806B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806B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wrapText="1"/>
    </xf>
    <xf numFmtId="0" fontId="1" fillId="4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0" fillId="0" borderId="0" xfId="0" applyNumberFormat="1" applyAlignment="1">
      <alignment wrapText="1"/>
    </xf>
    <xf numFmtId="0" fontId="0" fillId="0" borderId="0" xfId="0" applyNumberFormat="1"/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1" fillId="2" borderId="2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wrapText="1"/>
    </xf>
    <xf numFmtId="0" fontId="8" fillId="0" borderId="0" xfId="0" applyFont="1" applyAlignment="1">
      <alignment horizontal="right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top" wrapText="1"/>
    </xf>
    <xf numFmtId="0" fontId="3" fillId="7" borderId="1" xfId="0" applyFont="1" applyFill="1" applyBorder="1" applyAlignment="1">
      <alignment horizontal="center" vertical="top" wrapText="1"/>
    </xf>
    <xf numFmtId="0" fontId="3" fillId="7" borderId="5" xfId="0" applyFont="1" applyFill="1" applyBorder="1" applyAlignment="1">
      <alignment horizontal="center" vertical="top" wrapText="1"/>
    </xf>
    <xf numFmtId="0" fontId="3" fillId="7" borderId="3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12" fillId="0" borderId="0" xfId="0" applyFont="1" applyFill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0" fontId="15" fillId="7" borderId="1" xfId="0" applyFont="1" applyFill="1" applyBorder="1" applyAlignment="1">
      <alignment horizontal="center" vertical="top" wrapText="1"/>
    </xf>
    <xf numFmtId="0" fontId="16" fillId="0" borderId="0" xfId="0" applyFont="1" applyAlignment="1">
      <alignment horizontal="right" wrapText="1"/>
    </xf>
    <xf numFmtId="0" fontId="16" fillId="0" borderId="0" xfId="0" applyFont="1"/>
    <xf numFmtId="0" fontId="18" fillId="3" borderId="0" xfId="0" applyFont="1" applyFill="1" applyAlignment="1">
      <alignment wrapText="1"/>
    </xf>
    <xf numFmtId="2" fontId="16" fillId="3" borderId="0" xfId="0" applyNumberFormat="1" applyFont="1" applyFill="1"/>
    <xf numFmtId="2" fontId="17" fillId="3" borderId="0" xfId="0" applyNumberFormat="1" applyFont="1" applyFill="1"/>
    <xf numFmtId="2" fontId="16" fillId="3" borderId="0" xfId="0" applyNumberFormat="1" applyFont="1" applyFill="1" applyAlignment="1">
      <alignment horizontal="center" wrapText="1"/>
    </xf>
    <xf numFmtId="2" fontId="17" fillId="3" borderId="0" xfId="0" applyNumberFormat="1" applyFont="1" applyFill="1" applyAlignment="1">
      <alignment horizontal="center" wrapText="1"/>
    </xf>
    <xf numFmtId="2" fontId="12" fillId="3" borderId="0" xfId="0" applyNumberFormat="1" applyFont="1" applyFill="1"/>
    <xf numFmtId="2" fontId="14" fillId="8" borderId="0" xfId="0" applyNumberFormat="1" applyFont="1" applyFill="1"/>
    <xf numFmtId="2" fontId="20" fillId="10" borderId="0" xfId="0" applyNumberFormat="1" applyFont="1" applyFill="1"/>
    <xf numFmtId="2" fontId="17" fillId="10" borderId="0" xfId="0" applyNumberFormat="1" applyFont="1" applyFill="1"/>
    <xf numFmtId="0" fontId="19" fillId="9" borderId="0" xfId="0" applyFont="1" applyFill="1"/>
    <xf numFmtId="0" fontId="1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  <color rgb="FF9806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Y110"/>
  <sheetViews>
    <sheetView tabSelected="1" topLeftCell="AC1" workbookViewId="0">
      <pane ySplit="1" topLeftCell="A2" activePane="bottomLeft" state="frozen"/>
      <selection pane="bottomLeft" activeCell="AV15" sqref="AV15"/>
    </sheetView>
  </sheetViews>
  <sheetFormatPr defaultRowHeight="15"/>
  <cols>
    <col min="1" max="2" width="4.85546875" customWidth="1"/>
    <col min="3" max="3" width="4.28515625" bestFit="1" customWidth="1"/>
    <col min="4" max="4" width="5" bestFit="1" customWidth="1"/>
    <col min="5" max="5" width="4" bestFit="1" customWidth="1"/>
    <col min="6" max="6" width="3.85546875" bestFit="1" customWidth="1"/>
    <col min="7" max="7" width="5.5703125" bestFit="1" customWidth="1"/>
    <col min="8" max="8" width="11.5703125" bestFit="1" customWidth="1"/>
    <col min="9" max="9" width="6.7109375" customWidth="1"/>
    <col min="10" max="10" width="6" bestFit="1" customWidth="1"/>
    <col min="11" max="11" width="11" bestFit="1" customWidth="1"/>
    <col min="12" max="12" width="4" bestFit="1" customWidth="1"/>
    <col min="13" max="13" width="11.5703125" bestFit="1" customWidth="1"/>
    <col min="14" max="14" width="7" bestFit="1" customWidth="1"/>
    <col min="15" max="15" width="11" customWidth="1"/>
    <col min="16" max="16" width="6" bestFit="1" customWidth="1"/>
    <col min="17" max="17" width="6.5703125" bestFit="1" customWidth="1"/>
    <col min="18" max="18" width="6" style="15" bestFit="1" customWidth="1"/>
    <col min="19" max="19" width="6.5703125" bestFit="1" customWidth="1"/>
    <col min="20" max="20" width="6" bestFit="1" customWidth="1"/>
    <col min="21" max="21" width="7" bestFit="1" customWidth="1"/>
    <col min="22" max="22" width="6.140625" bestFit="1" customWidth="1"/>
    <col min="23" max="23" width="6" bestFit="1" customWidth="1"/>
    <col min="24" max="24" width="5.85546875" bestFit="1" customWidth="1"/>
    <col min="25" max="25" width="6.140625" bestFit="1" customWidth="1"/>
    <col min="26" max="26" width="6" bestFit="1" customWidth="1"/>
    <col min="27" max="27" width="7" bestFit="1" customWidth="1"/>
    <col min="28" max="28" width="5.85546875" bestFit="1" customWidth="1"/>
    <col min="29" max="29" width="6" bestFit="1" customWidth="1"/>
    <col min="30" max="30" width="7" bestFit="1" customWidth="1"/>
    <col min="31" max="31" width="6.140625" bestFit="1" customWidth="1"/>
    <col min="32" max="32" width="6" bestFit="1" customWidth="1"/>
    <col min="33" max="33" width="7" bestFit="1" customWidth="1"/>
    <col min="34" max="34" width="8.5703125" bestFit="1" customWidth="1"/>
    <col min="35" max="35" width="5" bestFit="1" customWidth="1"/>
    <col min="36" max="36" width="7" bestFit="1" customWidth="1"/>
    <col min="37" max="37" width="7" style="32" customWidth="1"/>
    <col min="38" max="38" width="7" customWidth="1"/>
    <col min="39" max="39" width="5.42578125" bestFit="1" customWidth="1"/>
    <col min="40" max="40" width="7.140625" bestFit="1" customWidth="1"/>
    <col min="41" max="41" width="7.140625" style="32" customWidth="1"/>
    <col min="42" max="42" width="10.140625" customWidth="1"/>
    <col min="43" max="43" width="9" bestFit="1" customWidth="1"/>
    <col min="44" max="44" width="13.7109375" style="26" bestFit="1" customWidth="1"/>
    <col min="45" max="45" width="11.5703125" bestFit="1" customWidth="1"/>
  </cols>
  <sheetData>
    <row r="1" spans="1:51" ht="24" customHeight="1" thickBot="1">
      <c r="A1" s="20" t="s">
        <v>0</v>
      </c>
      <c r="B1" s="19" t="s">
        <v>42</v>
      </c>
      <c r="C1" s="4" t="s">
        <v>20</v>
      </c>
      <c r="D1" s="4" t="s">
        <v>21</v>
      </c>
      <c r="E1" s="4" t="s">
        <v>36</v>
      </c>
      <c r="F1" s="4" t="s">
        <v>38</v>
      </c>
      <c r="G1" s="4" t="s">
        <v>22</v>
      </c>
      <c r="H1" s="4" t="s">
        <v>23</v>
      </c>
      <c r="I1" s="5" t="s">
        <v>24</v>
      </c>
      <c r="J1" s="5" t="s">
        <v>29</v>
      </c>
      <c r="K1" s="5" t="s">
        <v>25</v>
      </c>
      <c r="L1" s="5" t="s">
        <v>37</v>
      </c>
      <c r="M1" s="12" t="s">
        <v>27</v>
      </c>
      <c r="N1" s="6" t="s">
        <v>26</v>
      </c>
      <c r="O1" s="7" t="s">
        <v>4</v>
      </c>
      <c r="P1" s="2" t="s">
        <v>1</v>
      </c>
      <c r="Q1" s="2" t="s">
        <v>5</v>
      </c>
      <c r="R1" s="14" t="s">
        <v>30</v>
      </c>
      <c r="S1" s="2" t="s">
        <v>3</v>
      </c>
      <c r="T1" s="2" t="s">
        <v>6</v>
      </c>
      <c r="U1" s="2" t="s">
        <v>31</v>
      </c>
      <c r="V1" s="2" t="s">
        <v>7</v>
      </c>
      <c r="W1" s="2" t="s">
        <v>8</v>
      </c>
      <c r="X1" s="2" t="s">
        <v>32</v>
      </c>
      <c r="Y1" s="2" t="s">
        <v>9</v>
      </c>
      <c r="Z1" s="2" t="s">
        <v>10</v>
      </c>
      <c r="AA1" s="21" t="s">
        <v>33</v>
      </c>
      <c r="AB1" s="2" t="s">
        <v>11</v>
      </c>
      <c r="AC1" s="2" t="s">
        <v>12</v>
      </c>
      <c r="AD1" s="21" t="s">
        <v>34</v>
      </c>
      <c r="AE1" s="2" t="s">
        <v>13</v>
      </c>
      <c r="AF1" s="2" t="s">
        <v>14</v>
      </c>
      <c r="AG1" s="21" t="s">
        <v>35</v>
      </c>
      <c r="AH1" s="2" t="s">
        <v>15</v>
      </c>
      <c r="AI1" s="22" t="s">
        <v>16</v>
      </c>
      <c r="AJ1" s="22" t="s">
        <v>17</v>
      </c>
      <c r="AK1" s="30" t="s">
        <v>49</v>
      </c>
      <c r="AL1" s="22" t="s">
        <v>40</v>
      </c>
      <c r="AM1" s="22" t="s">
        <v>18</v>
      </c>
      <c r="AN1" s="22" t="s">
        <v>2</v>
      </c>
      <c r="AO1" s="30" t="s">
        <v>49</v>
      </c>
      <c r="AP1" s="23" t="s">
        <v>39</v>
      </c>
      <c r="AQ1" s="24" t="s">
        <v>19</v>
      </c>
      <c r="AR1" s="25" t="s">
        <v>28</v>
      </c>
      <c r="AS1" s="13" t="s">
        <v>48</v>
      </c>
      <c r="AT1" s="13" t="s">
        <v>41</v>
      </c>
      <c r="AU1" s="3"/>
      <c r="AV1" s="3"/>
      <c r="AW1" s="3"/>
      <c r="AX1" s="3"/>
      <c r="AY1" s="3"/>
    </row>
    <row r="2" spans="1:51">
      <c r="A2">
        <v>1</v>
      </c>
      <c r="B2">
        <v>1</v>
      </c>
      <c r="C2">
        <v>3</v>
      </c>
      <c r="D2" s="1">
        <v>2</v>
      </c>
      <c r="E2" s="1">
        <v>14</v>
      </c>
      <c r="F2" s="1">
        <v>8</v>
      </c>
      <c r="G2" s="29">
        <v>0.52500000000000002</v>
      </c>
      <c r="H2" s="33">
        <f t="shared" ref="H2:H65" si="0">C2*D2*E2*F2*G2</f>
        <v>352.8</v>
      </c>
      <c r="I2" s="1">
        <v>4</v>
      </c>
      <c r="J2" s="1">
        <v>9</v>
      </c>
      <c r="K2" s="1">
        <v>54</v>
      </c>
      <c r="L2" s="1">
        <v>6</v>
      </c>
      <c r="M2" s="1">
        <f>K2/365</f>
        <v>0.14794520547945206</v>
      </c>
      <c r="O2" s="34">
        <f>I2*((J2*M2)*L2)*400/40</f>
        <v>319.56164383561645</v>
      </c>
      <c r="U2" s="16"/>
      <c r="V2" s="9">
        <v>1</v>
      </c>
      <c r="W2">
        <v>25</v>
      </c>
      <c r="X2" s="16">
        <f>V2*W2</f>
        <v>25</v>
      </c>
      <c r="Z2" s="1"/>
      <c r="AA2" s="17"/>
      <c r="AB2" s="1"/>
      <c r="AC2" s="1"/>
      <c r="AD2" s="17"/>
      <c r="AE2" s="8">
        <v>1</v>
      </c>
      <c r="AF2" s="1">
        <v>375</v>
      </c>
      <c r="AG2" s="17">
        <f>AE2*AF2</f>
        <v>375</v>
      </c>
      <c r="AH2" s="36">
        <f t="shared" ref="AH2:AH66" si="1">SUM(R2,U2,X2,AA2,AD2,AG2)</f>
        <v>400</v>
      </c>
      <c r="AI2" s="11">
        <v>17</v>
      </c>
      <c r="AJ2" s="10">
        <v>235.3</v>
      </c>
      <c r="AK2" s="31">
        <f>AJ2/40</f>
        <v>5.8825000000000003</v>
      </c>
      <c r="AL2" s="18">
        <f>AI2*AK2</f>
        <v>100.0025</v>
      </c>
      <c r="AM2" s="10">
        <v>20</v>
      </c>
      <c r="AN2" s="10">
        <v>58.8</v>
      </c>
      <c r="AO2" s="31">
        <f>AN2/40</f>
        <v>1.47</v>
      </c>
      <c r="AP2" s="18">
        <f>AM2*AO2</f>
        <v>29.4</v>
      </c>
      <c r="AQ2" s="38">
        <f t="shared" ref="AQ2:AQ66" si="2">SUM(AL2,AP2)</f>
        <v>129.4025</v>
      </c>
      <c r="AR2" s="40">
        <f t="shared" ref="AR2:AR4" si="3">SUM(H2,O2,AH2,AQ2)</f>
        <v>1201.7641438356163</v>
      </c>
      <c r="AS2" s="39">
        <f>AR2/100</f>
        <v>12.017641438356163</v>
      </c>
      <c r="AT2" s="43"/>
    </row>
    <row r="3" spans="1:51">
      <c r="A3">
        <v>2</v>
      </c>
      <c r="B3">
        <v>1</v>
      </c>
      <c r="C3">
        <v>1</v>
      </c>
      <c r="D3">
        <v>1</v>
      </c>
      <c r="E3">
        <v>14</v>
      </c>
      <c r="F3">
        <v>7</v>
      </c>
      <c r="G3" s="29">
        <v>0.52500000000000002</v>
      </c>
      <c r="H3" s="33">
        <f t="shared" si="0"/>
        <v>51.45</v>
      </c>
      <c r="I3">
        <v>2</v>
      </c>
      <c r="J3">
        <v>6.3</v>
      </c>
      <c r="K3" s="1">
        <v>54</v>
      </c>
      <c r="L3" s="1">
        <v>2</v>
      </c>
      <c r="M3" s="1">
        <f t="shared" ref="M3:M66" si="4">K3/365</f>
        <v>0.14794520547945206</v>
      </c>
      <c r="O3" s="34">
        <f t="shared" ref="O3:O66" si="5">I3*((J3*M3)*L3)*400/40</f>
        <v>37.282191780821918</v>
      </c>
      <c r="U3" s="16"/>
      <c r="X3" s="16"/>
      <c r="AA3" s="17"/>
      <c r="AD3" s="17"/>
      <c r="AG3" s="17"/>
      <c r="AH3" s="36">
        <f t="shared" si="1"/>
        <v>0</v>
      </c>
      <c r="AI3">
        <v>6</v>
      </c>
      <c r="AJ3">
        <v>600</v>
      </c>
      <c r="AK3" s="31">
        <f t="shared" ref="AK3:AK66" si="6">AJ3/40</f>
        <v>15</v>
      </c>
      <c r="AL3" s="18">
        <f t="shared" ref="AL3:AL66" si="7">AI3*AK3</f>
        <v>90</v>
      </c>
      <c r="AM3">
        <v>8</v>
      </c>
      <c r="AN3">
        <v>150</v>
      </c>
      <c r="AO3" s="31">
        <f t="shared" ref="AO3:AO66" si="8">AN3/40</f>
        <v>3.75</v>
      </c>
      <c r="AP3" s="18">
        <f>AM3*AO3</f>
        <v>30</v>
      </c>
      <c r="AQ3" s="38">
        <f t="shared" si="2"/>
        <v>120</v>
      </c>
      <c r="AR3" s="40">
        <f t="shared" si="3"/>
        <v>208.73219178082192</v>
      </c>
      <c r="AS3" s="39">
        <f t="shared" ref="AS3:AS66" si="9">AR3/100</f>
        <v>2.0873219178082194</v>
      </c>
    </row>
    <row r="4" spans="1:51">
      <c r="A4">
        <v>3</v>
      </c>
      <c r="B4">
        <v>1</v>
      </c>
      <c r="C4">
        <v>4</v>
      </c>
      <c r="D4">
        <v>1.5</v>
      </c>
      <c r="E4">
        <v>7</v>
      </c>
      <c r="F4">
        <v>10</v>
      </c>
      <c r="G4" s="29">
        <v>0.52500000000000002</v>
      </c>
      <c r="H4" s="33">
        <f t="shared" si="0"/>
        <v>220.5</v>
      </c>
      <c r="I4">
        <v>7</v>
      </c>
      <c r="J4">
        <v>13</v>
      </c>
      <c r="K4">
        <v>45</v>
      </c>
      <c r="L4" s="1">
        <v>3</v>
      </c>
      <c r="M4" s="1">
        <f t="shared" si="4"/>
        <v>0.12328767123287671</v>
      </c>
      <c r="O4" s="34">
        <f t="shared" si="5"/>
        <v>336.57534246575347</v>
      </c>
      <c r="U4" s="16"/>
      <c r="X4" s="16"/>
      <c r="AA4" s="17"/>
      <c r="AD4" s="17"/>
      <c r="AE4">
        <v>1</v>
      </c>
      <c r="AF4">
        <v>400</v>
      </c>
      <c r="AG4" s="17">
        <f t="shared" ref="AG4:AG66" si="10">AE4*AF4</f>
        <v>400</v>
      </c>
      <c r="AH4" s="36">
        <f t="shared" si="1"/>
        <v>400</v>
      </c>
      <c r="AI4">
        <v>18</v>
      </c>
      <c r="AJ4">
        <v>300</v>
      </c>
      <c r="AK4" s="31">
        <f t="shared" si="6"/>
        <v>7.5</v>
      </c>
      <c r="AL4" s="18">
        <f t="shared" si="7"/>
        <v>135</v>
      </c>
      <c r="AM4">
        <v>20</v>
      </c>
      <c r="AN4">
        <v>300</v>
      </c>
      <c r="AO4" s="31">
        <f t="shared" si="8"/>
        <v>7.5</v>
      </c>
      <c r="AP4" s="18">
        <f>AM4*AO4</f>
        <v>150</v>
      </c>
      <c r="AQ4" s="38">
        <f t="shared" si="2"/>
        <v>285</v>
      </c>
      <c r="AR4" s="40">
        <f t="shared" si="3"/>
        <v>1242.0753424657535</v>
      </c>
      <c r="AS4" s="39">
        <f t="shared" si="9"/>
        <v>12.420753424657535</v>
      </c>
    </row>
    <row r="5" spans="1:51">
      <c r="A5">
        <v>4</v>
      </c>
      <c r="B5">
        <v>1</v>
      </c>
      <c r="C5">
        <v>10</v>
      </c>
      <c r="D5">
        <v>1.5</v>
      </c>
      <c r="E5">
        <v>10</v>
      </c>
      <c r="F5">
        <v>12</v>
      </c>
      <c r="G5" s="29">
        <v>0.52500000000000002</v>
      </c>
      <c r="H5" s="33">
        <f t="shared" si="0"/>
        <v>945</v>
      </c>
      <c r="I5">
        <v>5</v>
      </c>
      <c r="J5">
        <v>6.85</v>
      </c>
      <c r="K5">
        <v>54</v>
      </c>
      <c r="L5" s="1">
        <v>7</v>
      </c>
      <c r="M5" s="1">
        <f t="shared" si="4"/>
        <v>0.14794520547945206</v>
      </c>
      <c r="O5" s="34">
        <f t="shared" si="5"/>
        <v>354.69863013698625</v>
      </c>
      <c r="P5">
        <v>1</v>
      </c>
      <c r="Q5" s="28">
        <v>112.5</v>
      </c>
      <c r="R5" s="15">
        <f t="shared" ref="R5:R40" si="11">P5*Q5</f>
        <v>112.5</v>
      </c>
      <c r="U5" s="16"/>
      <c r="X5" s="16"/>
      <c r="AA5" s="17"/>
      <c r="AB5">
        <v>1</v>
      </c>
      <c r="AC5">
        <v>425</v>
      </c>
      <c r="AD5" s="17">
        <f t="shared" ref="AD5:AD59" si="12">AB5*AC5</f>
        <v>425</v>
      </c>
      <c r="AE5">
        <v>1</v>
      </c>
      <c r="AF5">
        <v>375</v>
      </c>
      <c r="AG5" s="17">
        <f t="shared" si="10"/>
        <v>375</v>
      </c>
      <c r="AH5" s="36">
        <f t="shared" si="1"/>
        <v>912.5</v>
      </c>
      <c r="AI5">
        <v>24</v>
      </c>
      <c r="AJ5">
        <v>850</v>
      </c>
      <c r="AK5" s="31">
        <f t="shared" si="6"/>
        <v>21.25</v>
      </c>
      <c r="AL5" s="18">
        <f t="shared" si="7"/>
        <v>510</v>
      </c>
      <c r="AM5">
        <v>34</v>
      </c>
      <c r="AN5">
        <v>150</v>
      </c>
      <c r="AO5" s="31">
        <f t="shared" si="8"/>
        <v>3.75</v>
      </c>
      <c r="AP5" s="18">
        <f t="shared" ref="AP5:AP68" si="13">AM5*AO5</f>
        <v>127.5</v>
      </c>
      <c r="AQ5" s="38">
        <f t="shared" si="2"/>
        <v>637.5</v>
      </c>
      <c r="AR5" s="40">
        <f>SUM(H5,O5,AH5,AQ5)</f>
        <v>2849.6986301369861</v>
      </c>
      <c r="AS5" s="39">
        <f>AR5/100</f>
        <v>28.496986301369862</v>
      </c>
    </row>
    <row r="6" spans="1:51">
      <c r="A6">
        <v>5</v>
      </c>
      <c r="B6">
        <v>1</v>
      </c>
      <c r="C6">
        <v>4</v>
      </c>
      <c r="D6">
        <v>1.67</v>
      </c>
      <c r="E6">
        <v>14</v>
      </c>
      <c r="F6">
        <v>12</v>
      </c>
      <c r="G6" s="29">
        <v>0.52500000000000002</v>
      </c>
      <c r="H6" s="33">
        <f t="shared" si="0"/>
        <v>589.17600000000004</v>
      </c>
      <c r="I6">
        <v>4</v>
      </c>
      <c r="J6">
        <v>8.57</v>
      </c>
      <c r="K6">
        <v>54</v>
      </c>
      <c r="L6" s="1">
        <v>11</v>
      </c>
      <c r="M6" s="1">
        <f t="shared" si="4"/>
        <v>0.14794520547945206</v>
      </c>
      <c r="O6" s="34">
        <f t="shared" si="5"/>
        <v>557.87178082191781</v>
      </c>
      <c r="U6" s="16"/>
      <c r="X6" s="16"/>
      <c r="AA6" s="17"/>
      <c r="AD6" s="17"/>
      <c r="AG6" s="17"/>
      <c r="AH6" s="36">
        <f t="shared" si="1"/>
        <v>0</v>
      </c>
      <c r="AI6">
        <v>13</v>
      </c>
      <c r="AJ6">
        <v>420</v>
      </c>
      <c r="AK6" s="31">
        <f t="shared" si="6"/>
        <v>10.5</v>
      </c>
      <c r="AL6" s="18">
        <f t="shared" si="7"/>
        <v>136.5</v>
      </c>
      <c r="AM6">
        <v>17</v>
      </c>
      <c r="AN6">
        <v>100</v>
      </c>
      <c r="AO6" s="31">
        <f t="shared" si="8"/>
        <v>2.5</v>
      </c>
      <c r="AP6" s="18">
        <f t="shared" si="13"/>
        <v>42.5</v>
      </c>
      <c r="AQ6" s="38">
        <f t="shared" si="2"/>
        <v>179</v>
      </c>
      <c r="AR6" s="40">
        <f>SUM(H6,O6,AH6,AQ6)</f>
        <v>1326.047780821918</v>
      </c>
      <c r="AS6" s="39">
        <f t="shared" si="9"/>
        <v>13.26047780821918</v>
      </c>
    </row>
    <row r="7" spans="1:51">
      <c r="A7">
        <v>6</v>
      </c>
      <c r="B7">
        <v>1</v>
      </c>
      <c r="C7">
        <v>1</v>
      </c>
      <c r="D7">
        <v>2</v>
      </c>
      <c r="E7">
        <v>7</v>
      </c>
      <c r="F7">
        <v>10</v>
      </c>
      <c r="G7" s="29">
        <v>0.52500000000000002</v>
      </c>
      <c r="H7" s="33">
        <f t="shared" si="0"/>
        <v>73.5</v>
      </c>
      <c r="I7">
        <v>2</v>
      </c>
      <c r="J7">
        <v>11.57</v>
      </c>
      <c r="K7">
        <v>54</v>
      </c>
      <c r="L7" s="1">
        <v>12</v>
      </c>
      <c r="M7" s="1">
        <f t="shared" si="4"/>
        <v>0.14794520547945206</v>
      </c>
      <c r="O7" s="34">
        <f t="shared" si="5"/>
        <v>410.81424657534251</v>
      </c>
      <c r="U7" s="16"/>
      <c r="X7" s="16"/>
      <c r="AA7" s="17"/>
      <c r="AD7" s="17"/>
      <c r="AG7" s="17"/>
      <c r="AH7" s="36">
        <f t="shared" si="1"/>
        <v>0</v>
      </c>
      <c r="AI7">
        <v>4</v>
      </c>
      <c r="AJ7">
        <v>450</v>
      </c>
      <c r="AK7" s="31">
        <f t="shared" si="6"/>
        <v>11.25</v>
      </c>
      <c r="AL7" s="18">
        <f t="shared" si="7"/>
        <v>45</v>
      </c>
      <c r="AM7">
        <v>3</v>
      </c>
      <c r="AN7">
        <v>100</v>
      </c>
      <c r="AO7" s="31">
        <f t="shared" si="8"/>
        <v>2.5</v>
      </c>
      <c r="AP7" s="18">
        <f t="shared" si="13"/>
        <v>7.5</v>
      </c>
      <c r="AQ7" s="38">
        <f t="shared" si="2"/>
        <v>52.5</v>
      </c>
      <c r="AR7" s="40">
        <f>SUM(H7,O7,AH7,AQ7)</f>
        <v>536.81424657534251</v>
      </c>
      <c r="AS7" s="39">
        <f t="shared" si="9"/>
        <v>5.3681424657534249</v>
      </c>
    </row>
    <row r="8" spans="1:51">
      <c r="A8">
        <v>7</v>
      </c>
      <c r="B8">
        <v>1</v>
      </c>
      <c r="C8">
        <v>7</v>
      </c>
      <c r="D8">
        <v>1</v>
      </c>
      <c r="E8">
        <v>7</v>
      </c>
      <c r="F8">
        <v>12</v>
      </c>
      <c r="G8" s="29">
        <v>0.52500000000000002</v>
      </c>
      <c r="H8" s="33">
        <f t="shared" si="0"/>
        <v>308.7</v>
      </c>
      <c r="I8">
        <v>4</v>
      </c>
      <c r="J8">
        <v>10.14</v>
      </c>
      <c r="K8">
        <v>54</v>
      </c>
      <c r="L8" s="1">
        <v>2</v>
      </c>
      <c r="M8" s="1">
        <f t="shared" si="4"/>
        <v>0.14794520547945206</v>
      </c>
      <c r="O8" s="34">
        <f t="shared" si="5"/>
        <v>120.01315068493152</v>
      </c>
      <c r="U8" s="16"/>
      <c r="X8" s="16"/>
      <c r="Y8">
        <v>1</v>
      </c>
      <c r="Z8">
        <v>325</v>
      </c>
      <c r="AA8" s="17">
        <f t="shared" ref="AA8:AA66" si="14">Y8*Z8</f>
        <v>325</v>
      </c>
      <c r="AB8">
        <v>1</v>
      </c>
      <c r="AC8">
        <v>425</v>
      </c>
      <c r="AD8" s="17">
        <f t="shared" si="12"/>
        <v>425</v>
      </c>
      <c r="AG8" s="17"/>
      <c r="AH8" s="36">
        <f t="shared" si="1"/>
        <v>750</v>
      </c>
      <c r="AI8">
        <v>16</v>
      </c>
      <c r="AJ8">
        <v>750</v>
      </c>
      <c r="AK8" s="31">
        <f t="shared" si="6"/>
        <v>18.75</v>
      </c>
      <c r="AL8" s="18">
        <f t="shared" si="7"/>
        <v>300</v>
      </c>
      <c r="AM8">
        <v>21</v>
      </c>
      <c r="AN8">
        <v>150</v>
      </c>
      <c r="AO8" s="31">
        <f t="shared" si="8"/>
        <v>3.75</v>
      </c>
      <c r="AP8" s="18">
        <f t="shared" si="13"/>
        <v>78.75</v>
      </c>
      <c r="AQ8" s="38">
        <f t="shared" si="2"/>
        <v>378.75</v>
      </c>
      <c r="AR8" s="40">
        <f>SUM(H8,O8,AH8,AQ8)</f>
        <v>1557.4631506849314</v>
      </c>
      <c r="AS8" s="39">
        <f t="shared" si="9"/>
        <v>15.574631506849315</v>
      </c>
    </row>
    <row r="9" spans="1:51">
      <c r="A9">
        <v>8</v>
      </c>
      <c r="B9">
        <v>1</v>
      </c>
      <c r="C9">
        <v>3</v>
      </c>
      <c r="D9">
        <v>2</v>
      </c>
      <c r="E9">
        <v>1</v>
      </c>
      <c r="F9">
        <v>6</v>
      </c>
      <c r="G9" s="29">
        <v>0.52500000000000002</v>
      </c>
      <c r="H9" s="33">
        <f t="shared" si="0"/>
        <v>18.900000000000002</v>
      </c>
      <c r="I9">
        <v>3</v>
      </c>
      <c r="J9">
        <v>11.14</v>
      </c>
      <c r="K9">
        <v>54</v>
      </c>
      <c r="L9" s="1">
        <v>6</v>
      </c>
      <c r="M9" s="1">
        <f t="shared" si="4"/>
        <v>0.14794520547945206</v>
      </c>
      <c r="O9" s="34">
        <f t="shared" si="5"/>
        <v>296.65972602739731</v>
      </c>
      <c r="U9" s="16"/>
      <c r="X9" s="16"/>
      <c r="AA9" s="17"/>
      <c r="AD9" s="17"/>
      <c r="AE9">
        <v>1</v>
      </c>
      <c r="AF9">
        <v>412.5</v>
      </c>
      <c r="AG9" s="17">
        <f t="shared" si="10"/>
        <v>412.5</v>
      </c>
      <c r="AH9" s="36">
        <f t="shared" si="1"/>
        <v>412.5</v>
      </c>
      <c r="AI9">
        <v>12</v>
      </c>
      <c r="AJ9">
        <v>500</v>
      </c>
      <c r="AK9" s="31">
        <f t="shared" si="6"/>
        <v>12.5</v>
      </c>
      <c r="AL9" s="18">
        <f t="shared" si="7"/>
        <v>150</v>
      </c>
      <c r="AM9">
        <v>14</v>
      </c>
      <c r="AN9">
        <v>600</v>
      </c>
      <c r="AO9" s="31">
        <f t="shared" si="8"/>
        <v>15</v>
      </c>
      <c r="AP9" s="18">
        <f t="shared" si="13"/>
        <v>210</v>
      </c>
      <c r="AQ9" s="38">
        <f t="shared" si="2"/>
        <v>360</v>
      </c>
      <c r="AR9" s="40">
        <f>SUM(H9,O9,AH9,AQ9)</f>
        <v>1088.0597260273973</v>
      </c>
      <c r="AS9" s="39">
        <f t="shared" si="9"/>
        <v>10.880597260273973</v>
      </c>
    </row>
    <row r="10" spans="1:51">
      <c r="A10">
        <v>9</v>
      </c>
      <c r="B10">
        <v>1</v>
      </c>
      <c r="C10">
        <v>2</v>
      </c>
      <c r="D10">
        <v>2</v>
      </c>
      <c r="E10">
        <v>10</v>
      </c>
      <c r="F10">
        <v>3</v>
      </c>
      <c r="G10" s="29">
        <v>0.52500000000000002</v>
      </c>
      <c r="H10" s="33">
        <f t="shared" si="0"/>
        <v>63</v>
      </c>
      <c r="I10">
        <v>2</v>
      </c>
      <c r="J10">
        <v>9</v>
      </c>
      <c r="K10">
        <v>45</v>
      </c>
      <c r="L10" s="1">
        <v>3</v>
      </c>
      <c r="M10" s="1">
        <f t="shared" si="4"/>
        <v>0.12328767123287671</v>
      </c>
      <c r="O10" s="34">
        <f t="shared" si="5"/>
        <v>66.575342465753423</v>
      </c>
      <c r="U10" s="16"/>
      <c r="X10" s="16"/>
      <c r="AA10" s="17"/>
      <c r="AD10" s="17"/>
      <c r="AG10" s="17"/>
      <c r="AH10" s="36">
        <f t="shared" si="1"/>
        <v>0</v>
      </c>
      <c r="AI10">
        <v>2</v>
      </c>
      <c r="AJ10">
        <v>300</v>
      </c>
      <c r="AK10" s="31">
        <f t="shared" si="6"/>
        <v>7.5</v>
      </c>
      <c r="AL10" s="18">
        <f t="shared" si="7"/>
        <v>15</v>
      </c>
      <c r="AM10">
        <v>4</v>
      </c>
      <c r="AN10">
        <v>500</v>
      </c>
      <c r="AO10" s="31">
        <f t="shared" si="8"/>
        <v>12.5</v>
      </c>
      <c r="AP10" s="18">
        <f t="shared" si="13"/>
        <v>50</v>
      </c>
      <c r="AQ10" s="38">
        <f t="shared" si="2"/>
        <v>65</v>
      </c>
      <c r="AR10" s="40">
        <f>SUM(H10,O10,AH10,AQ10)</f>
        <v>194.57534246575341</v>
      </c>
      <c r="AS10" s="39">
        <f t="shared" si="9"/>
        <v>1.9457534246575341</v>
      </c>
    </row>
    <row r="11" spans="1:51">
      <c r="A11">
        <v>10</v>
      </c>
      <c r="B11">
        <v>1</v>
      </c>
      <c r="C11">
        <v>4</v>
      </c>
      <c r="D11">
        <v>2</v>
      </c>
      <c r="E11">
        <v>7</v>
      </c>
      <c r="F11">
        <v>6</v>
      </c>
      <c r="G11" s="29">
        <v>0.52500000000000002</v>
      </c>
      <c r="H11" s="33">
        <f t="shared" si="0"/>
        <v>176.4</v>
      </c>
      <c r="I11">
        <v>7</v>
      </c>
      <c r="J11">
        <v>11</v>
      </c>
      <c r="K11">
        <v>45</v>
      </c>
      <c r="L11" s="1">
        <v>4</v>
      </c>
      <c r="M11" s="1">
        <f t="shared" si="4"/>
        <v>0.12328767123287671</v>
      </c>
      <c r="O11" s="34">
        <f t="shared" si="5"/>
        <v>379.72602739726022</v>
      </c>
      <c r="U11" s="16"/>
      <c r="X11" s="16"/>
      <c r="AA11" s="17"/>
      <c r="AD11" s="17"/>
      <c r="AG11" s="17"/>
      <c r="AH11" s="36">
        <f t="shared" si="1"/>
        <v>0</v>
      </c>
      <c r="AI11">
        <v>30</v>
      </c>
      <c r="AJ11">
        <v>300</v>
      </c>
      <c r="AK11" s="31">
        <f t="shared" si="6"/>
        <v>7.5</v>
      </c>
      <c r="AL11" s="18">
        <f t="shared" si="7"/>
        <v>225</v>
      </c>
      <c r="AM11">
        <v>24</v>
      </c>
      <c r="AN11">
        <v>125</v>
      </c>
      <c r="AO11" s="31">
        <f t="shared" si="8"/>
        <v>3.125</v>
      </c>
      <c r="AP11" s="18">
        <f t="shared" si="13"/>
        <v>75</v>
      </c>
      <c r="AQ11" s="38">
        <f t="shared" si="2"/>
        <v>300</v>
      </c>
      <c r="AR11" s="40">
        <f>SUM(H11,O11,AH11,AQ11)</f>
        <v>856.12602739726026</v>
      </c>
      <c r="AS11" s="39">
        <f t="shared" si="9"/>
        <v>8.5612602739726018</v>
      </c>
    </row>
    <row r="12" spans="1:51">
      <c r="A12">
        <v>11</v>
      </c>
      <c r="B12">
        <v>1</v>
      </c>
      <c r="C12">
        <v>2</v>
      </c>
      <c r="D12">
        <v>1</v>
      </c>
      <c r="E12">
        <v>14</v>
      </c>
      <c r="F12">
        <v>2</v>
      </c>
      <c r="G12" s="29">
        <v>0.52500000000000002</v>
      </c>
      <c r="H12" s="33">
        <f t="shared" si="0"/>
        <v>29.400000000000002</v>
      </c>
      <c r="I12">
        <v>2</v>
      </c>
      <c r="J12">
        <v>8.43</v>
      </c>
      <c r="K12">
        <v>45</v>
      </c>
      <c r="L12" s="1">
        <v>8</v>
      </c>
      <c r="M12" s="1">
        <f t="shared" si="4"/>
        <v>0.12328767123287671</v>
      </c>
      <c r="N12">
        <v>12.5</v>
      </c>
      <c r="O12" s="34">
        <f t="shared" si="5"/>
        <v>166.29041095890412</v>
      </c>
      <c r="U12" s="16"/>
      <c r="X12" s="16"/>
      <c r="AA12" s="17"/>
      <c r="AD12" s="17"/>
      <c r="AE12">
        <v>2</v>
      </c>
      <c r="AF12">
        <v>400</v>
      </c>
      <c r="AG12" s="17">
        <f t="shared" si="10"/>
        <v>800</v>
      </c>
      <c r="AH12" s="36">
        <f t="shared" si="1"/>
        <v>800</v>
      </c>
      <c r="AI12">
        <v>11</v>
      </c>
      <c r="AJ12">
        <v>136.36000000000001</v>
      </c>
      <c r="AK12" s="31">
        <f t="shared" si="6"/>
        <v>3.4090000000000003</v>
      </c>
      <c r="AL12" s="18">
        <f t="shared" si="7"/>
        <v>37.499000000000002</v>
      </c>
      <c r="AM12">
        <v>11</v>
      </c>
      <c r="AN12">
        <v>100</v>
      </c>
      <c r="AO12" s="31">
        <f t="shared" si="8"/>
        <v>2.5</v>
      </c>
      <c r="AP12" s="18">
        <f t="shared" si="13"/>
        <v>27.5</v>
      </c>
      <c r="AQ12" s="38">
        <f t="shared" si="2"/>
        <v>64.998999999999995</v>
      </c>
      <c r="AR12" s="40">
        <f>SUM(H12,O12,AH12,AQ12)</f>
        <v>1060.6894109589041</v>
      </c>
      <c r="AS12" s="39">
        <f t="shared" si="9"/>
        <v>10.606894109589041</v>
      </c>
    </row>
    <row r="13" spans="1:51">
      <c r="A13">
        <v>12</v>
      </c>
      <c r="B13">
        <v>1</v>
      </c>
      <c r="C13">
        <v>3</v>
      </c>
      <c r="D13">
        <v>1</v>
      </c>
      <c r="E13">
        <v>7</v>
      </c>
      <c r="F13">
        <v>10</v>
      </c>
      <c r="G13" s="29">
        <v>0.52500000000000002</v>
      </c>
      <c r="H13" s="33">
        <f t="shared" si="0"/>
        <v>110.25</v>
      </c>
      <c r="I13">
        <v>4</v>
      </c>
      <c r="J13">
        <v>10</v>
      </c>
      <c r="K13">
        <v>54</v>
      </c>
      <c r="L13" s="1">
        <v>2</v>
      </c>
      <c r="M13" s="1">
        <f t="shared" si="4"/>
        <v>0.14794520547945206</v>
      </c>
      <c r="O13" s="34">
        <f t="shared" si="5"/>
        <v>118.35616438356165</v>
      </c>
      <c r="U13" s="16"/>
      <c r="X13" s="16"/>
      <c r="AA13" s="17"/>
      <c r="AD13" s="17"/>
      <c r="AG13" s="17"/>
      <c r="AH13" s="36">
        <f t="shared" si="1"/>
        <v>0</v>
      </c>
      <c r="AI13">
        <v>10</v>
      </c>
      <c r="AJ13">
        <v>900</v>
      </c>
      <c r="AK13" s="31">
        <f t="shared" si="6"/>
        <v>22.5</v>
      </c>
      <c r="AL13" s="18">
        <f t="shared" si="7"/>
        <v>225</v>
      </c>
      <c r="AM13">
        <v>13</v>
      </c>
      <c r="AN13">
        <v>500</v>
      </c>
      <c r="AO13" s="31">
        <f t="shared" si="8"/>
        <v>12.5</v>
      </c>
      <c r="AP13" s="18">
        <f t="shared" si="13"/>
        <v>162.5</v>
      </c>
      <c r="AQ13" s="38">
        <f t="shared" si="2"/>
        <v>387.5</v>
      </c>
      <c r="AR13" s="40">
        <f>SUM(H13,O13,AH13,AQ13)</f>
        <v>616.10616438356169</v>
      </c>
      <c r="AS13" s="39">
        <f t="shared" si="9"/>
        <v>6.1610616438356169</v>
      </c>
    </row>
    <row r="14" spans="1:51">
      <c r="A14">
        <v>13</v>
      </c>
      <c r="B14">
        <v>1</v>
      </c>
      <c r="C14">
        <v>1</v>
      </c>
      <c r="D14">
        <v>1</v>
      </c>
      <c r="E14">
        <v>7</v>
      </c>
      <c r="F14">
        <v>6</v>
      </c>
      <c r="G14" s="29">
        <v>0.52500000000000002</v>
      </c>
      <c r="H14" s="33">
        <f t="shared" si="0"/>
        <v>22.05</v>
      </c>
      <c r="I14">
        <v>2</v>
      </c>
      <c r="J14">
        <v>11.14</v>
      </c>
      <c r="K14">
        <v>54</v>
      </c>
      <c r="L14" s="1">
        <v>3</v>
      </c>
      <c r="M14" s="1">
        <f t="shared" si="4"/>
        <v>0.14794520547945206</v>
      </c>
      <c r="O14" s="34">
        <f t="shared" si="5"/>
        <v>98.886575342465761</v>
      </c>
      <c r="U14" s="16"/>
      <c r="X14" s="16"/>
      <c r="AA14" s="17"/>
      <c r="AD14" s="17"/>
      <c r="AG14" s="17"/>
      <c r="AH14" s="36">
        <f t="shared" si="1"/>
        <v>0</v>
      </c>
      <c r="AI14">
        <v>7</v>
      </c>
      <c r="AJ14">
        <v>300</v>
      </c>
      <c r="AK14" s="31">
        <f t="shared" si="6"/>
        <v>7.5</v>
      </c>
      <c r="AL14" s="18">
        <f t="shared" si="7"/>
        <v>52.5</v>
      </c>
      <c r="AM14">
        <v>6</v>
      </c>
      <c r="AN14">
        <v>166.66</v>
      </c>
      <c r="AO14" s="31">
        <f t="shared" si="8"/>
        <v>4.1665000000000001</v>
      </c>
      <c r="AP14" s="18">
        <f t="shared" si="13"/>
        <v>24.999000000000002</v>
      </c>
      <c r="AQ14" s="38">
        <f t="shared" si="2"/>
        <v>77.498999999999995</v>
      </c>
      <c r="AR14" s="40">
        <f>SUM(H14,O14,AH14,AQ14)</f>
        <v>198.43557534246577</v>
      </c>
      <c r="AS14" s="39">
        <f t="shared" si="9"/>
        <v>1.9843557534246576</v>
      </c>
    </row>
    <row r="15" spans="1:51">
      <c r="A15">
        <v>14</v>
      </c>
      <c r="B15">
        <v>1</v>
      </c>
      <c r="C15">
        <v>2</v>
      </c>
      <c r="D15">
        <v>1.5</v>
      </c>
      <c r="E15">
        <v>14</v>
      </c>
      <c r="F15">
        <v>7</v>
      </c>
      <c r="G15" s="29">
        <v>0.52500000000000002</v>
      </c>
      <c r="H15" s="33">
        <f t="shared" si="0"/>
        <v>154.35</v>
      </c>
      <c r="I15">
        <v>2</v>
      </c>
      <c r="J15">
        <v>11</v>
      </c>
      <c r="K15">
        <v>45</v>
      </c>
      <c r="L15" s="1">
        <v>3</v>
      </c>
      <c r="M15" s="1">
        <f t="shared" si="4"/>
        <v>0.12328767123287671</v>
      </c>
      <c r="O15" s="34">
        <f t="shared" si="5"/>
        <v>81.36986301369862</v>
      </c>
      <c r="U15" s="16"/>
      <c r="X15" s="16"/>
      <c r="AA15" s="17"/>
      <c r="AD15" s="17"/>
      <c r="AG15" s="17"/>
      <c r="AH15" s="36">
        <f t="shared" si="1"/>
        <v>0</v>
      </c>
      <c r="AI15">
        <v>10</v>
      </c>
      <c r="AJ15">
        <v>400</v>
      </c>
      <c r="AK15" s="31">
        <f t="shared" si="6"/>
        <v>10</v>
      </c>
      <c r="AL15" s="18">
        <f t="shared" si="7"/>
        <v>100</v>
      </c>
      <c r="AM15">
        <v>10</v>
      </c>
      <c r="AN15">
        <v>100</v>
      </c>
      <c r="AO15" s="31">
        <f t="shared" si="8"/>
        <v>2.5</v>
      </c>
      <c r="AP15" s="18">
        <f t="shared" si="13"/>
        <v>25</v>
      </c>
      <c r="AQ15" s="38">
        <f t="shared" si="2"/>
        <v>125</v>
      </c>
      <c r="AR15" s="40">
        <f>SUM(H15,O15,AH15,AQ15)</f>
        <v>360.71986301369861</v>
      </c>
      <c r="AS15" s="39">
        <f t="shared" si="9"/>
        <v>3.6071986301369861</v>
      </c>
    </row>
    <row r="16" spans="1:51">
      <c r="A16">
        <v>15</v>
      </c>
      <c r="B16">
        <v>1</v>
      </c>
      <c r="C16">
        <v>3</v>
      </c>
      <c r="D16">
        <v>2</v>
      </c>
      <c r="E16">
        <v>14</v>
      </c>
      <c r="F16">
        <v>7</v>
      </c>
      <c r="G16" s="29">
        <v>0.52500000000000002</v>
      </c>
      <c r="H16" s="33">
        <f t="shared" si="0"/>
        <v>308.7</v>
      </c>
      <c r="I16">
        <v>4</v>
      </c>
      <c r="J16">
        <v>11</v>
      </c>
      <c r="K16">
        <v>54</v>
      </c>
      <c r="L16" s="1">
        <v>7</v>
      </c>
      <c r="M16" s="1">
        <f t="shared" si="4"/>
        <v>0.14794520547945206</v>
      </c>
      <c r="O16" s="34">
        <f t="shared" si="5"/>
        <v>455.67123287671228</v>
      </c>
      <c r="U16" s="16"/>
      <c r="X16" s="16"/>
      <c r="AA16" s="17"/>
      <c r="AD16" s="17"/>
      <c r="AE16">
        <v>1</v>
      </c>
      <c r="AF16">
        <v>375</v>
      </c>
      <c r="AG16" s="17">
        <f t="shared" si="10"/>
        <v>375</v>
      </c>
      <c r="AH16" s="36">
        <f t="shared" si="1"/>
        <v>375</v>
      </c>
      <c r="AI16">
        <v>15</v>
      </c>
      <c r="AJ16">
        <v>600</v>
      </c>
      <c r="AK16" s="31">
        <f t="shared" si="6"/>
        <v>15</v>
      </c>
      <c r="AL16" s="18">
        <f t="shared" si="7"/>
        <v>225</v>
      </c>
      <c r="AM16">
        <v>18</v>
      </c>
      <c r="AN16">
        <v>400</v>
      </c>
      <c r="AO16" s="31">
        <f t="shared" si="8"/>
        <v>10</v>
      </c>
      <c r="AP16" s="18">
        <f t="shared" si="13"/>
        <v>180</v>
      </c>
      <c r="AQ16" s="38">
        <f t="shared" si="2"/>
        <v>405</v>
      </c>
      <c r="AR16" s="40">
        <f>SUM(H16,O16,AH16,AQ16)</f>
        <v>1544.3712328767124</v>
      </c>
      <c r="AS16" s="39">
        <f t="shared" si="9"/>
        <v>15.443712328767123</v>
      </c>
    </row>
    <row r="17" spans="1:45">
      <c r="A17">
        <v>16</v>
      </c>
      <c r="B17">
        <v>1</v>
      </c>
      <c r="C17">
        <v>5</v>
      </c>
      <c r="D17">
        <v>2</v>
      </c>
      <c r="E17">
        <v>8</v>
      </c>
      <c r="F17">
        <v>8</v>
      </c>
      <c r="G17" s="29">
        <v>0.52500000000000002</v>
      </c>
      <c r="H17" s="33">
        <f t="shared" si="0"/>
        <v>336</v>
      </c>
      <c r="I17">
        <v>2</v>
      </c>
      <c r="J17">
        <v>8.5</v>
      </c>
      <c r="K17">
        <v>45</v>
      </c>
      <c r="L17" s="1">
        <v>4</v>
      </c>
      <c r="M17" s="1">
        <f t="shared" si="4"/>
        <v>0.12328767123287671</v>
      </c>
      <c r="O17" s="34">
        <f t="shared" si="5"/>
        <v>83.835616438356155</v>
      </c>
      <c r="U17" s="16"/>
      <c r="X17" s="16"/>
      <c r="AA17" s="17"/>
      <c r="AD17" s="17"/>
      <c r="AG17" s="17"/>
      <c r="AH17" s="36">
        <f t="shared" si="1"/>
        <v>0</v>
      </c>
      <c r="AI17">
        <v>10</v>
      </c>
      <c r="AJ17">
        <v>400</v>
      </c>
      <c r="AK17" s="31">
        <f t="shared" si="6"/>
        <v>10</v>
      </c>
      <c r="AL17" s="18">
        <f t="shared" si="7"/>
        <v>100</v>
      </c>
      <c r="AM17">
        <v>7</v>
      </c>
      <c r="AN17">
        <v>100</v>
      </c>
      <c r="AO17" s="31">
        <f t="shared" si="8"/>
        <v>2.5</v>
      </c>
      <c r="AP17" s="18">
        <f t="shared" si="13"/>
        <v>17.5</v>
      </c>
      <c r="AQ17" s="38">
        <f t="shared" si="2"/>
        <v>117.5</v>
      </c>
      <c r="AR17" s="40">
        <f>SUM(H17,O17,AH17,AQ17)</f>
        <v>537.33561643835617</v>
      </c>
      <c r="AS17" s="39">
        <f t="shared" si="9"/>
        <v>5.3733561643835621</v>
      </c>
    </row>
    <row r="18" spans="1:45">
      <c r="A18">
        <v>17</v>
      </c>
      <c r="B18">
        <v>1</v>
      </c>
      <c r="C18">
        <v>2</v>
      </c>
      <c r="D18">
        <v>1</v>
      </c>
      <c r="E18">
        <v>7</v>
      </c>
      <c r="F18">
        <v>2</v>
      </c>
      <c r="G18" s="29">
        <v>0.52500000000000002</v>
      </c>
      <c r="H18" s="33">
        <f t="shared" si="0"/>
        <v>14.700000000000001</v>
      </c>
      <c r="I18">
        <v>2</v>
      </c>
      <c r="J18">
        <v>7</v>
      </c>
      <c r="K18">
        <v>45</v>
      </c>
      <c r="L18" s="1">
        <v>2</v>
      </c>
      <c r="M18" s="1">
        <f t="shared" si="4"/>
        <v>0.12328767123287671</v>
      </c>
      <c r="O18" s="34">
        <f t="shared" si="5"/>
        <v>34.520547945205479</v>
      </c>
      <c r="U18" s="16"/>
      <c r="X18" s="16"/>
      <c r="AA18" s="17"/>
      <c r="AD18" s="17"/>
      <c r="AE18">
        <v>2</v>
      </c>
      <c r="AF18">
        <v>375</v>
      </c>
      <c r="AG18" s="17">
        <f t="shared" si="10"/>
        <v>750</v>
      </c>
      <c r="AH18" s="36">
        <f t="shared" si="1"/>
        <v>750</v>
      </c>
      <c r="AI18">
        <v>4</v>
      </c>
      <c r="AJ18">
        <v>500</v>
      </c>
      <c r="AK18" s="31">
        <f t="shared" si="6"/>
        <v>12.5</v>
      </c>
      <c r="AL18" s="18">
        <f t="shared" si="7"/>
        <v>50</v>
      </c>
      <c r="AM18">
        <v>4</v>
      </c>
      <c r="AN18">
        <v>60</v>
      </c>
      <c r="AO18" s="31">
        <f t="shared" si="8"/>
        <v>1.5</v>
      </c>
      <c r="AP18" s="18">
        <f t="shared" si="13"/>
        <v>6</v>
      </c>
      <c r="AQ18" s="38">
        <f t="shared" si="2"/>
        <v>56</v>
      </c>
      <c r="AR18" s="40">
        <f>SUM(H18,O18,AH18,AQ18)</f>
        <v>855.22054794520545</v>
      </c>
      <c r="AS18" s="39">
        <f t="shared" si="9"/>
        <v>8.5522054794520539</v>
      </c>
    </row>
    <row r="19" spans="1:45">
      <c r="A19">
        <v>18</v>
      </c>
      <c r="B19">
        <v>1</v>
      </c>
      <c r="C19">
        <v>1</v>
      </c>
      <c r="D19">
        <v>1.5</v>
      </c>
      <c r="E19">
        <v>7</v>
      </c>
      <c r="F19">
        <v>12</v>
      </c>
      <c r="G19" s="29">
        <v>0.52500000000000002</v>
      </c>
      <c r="H19" s="33">
        <f t="shared" si="0"/>
        <v>66.150000000000006</v>
      </c>
      <c r="I19">
        <v>2</v>
      </c>
      <c r="J19">
        <v>11</v>
      </c>
      <c r="K19">
        <v>36</v>
      </c>
      <c r="L19" s="1">
        <v>4</v>
      </c>
      <c r="M19" s="1">
        <f t="shared" si="4"/>
        <v>9.8630136986301367E-2</v>
      </c>
      <c r="O19" s="34">
        <f t="shared" si="5"/>
        <v>86.794520547945211</v>
      </c>
      <c r="U19" s="16"/>
      <c r="X19" s="16"/>
      <c r="AA19" s="17"/>
      <c r="AD19" s="17"/>
      <c r="AG19" s="17"/>
      <c r="AH19" s="36">
        <f t="shared" si="1"/>
        <v>0</v>
      </c>
      <c r="AI19">
        <v>7</v>
      </c>
      <c r="AJ19">
        <v>142.85</v>
      </c>
      <c r="AK19" s="31">
        <f t="shared" si="6"/>
        <v>3.57125</v>
      </c>
      <c r="AL19" s="18">
        <f t="shared" si="7"/>
        <v>24.998750000000001</v>
      </c>
      <c r="AM19">
        <v>7</v>
      </c>
      <c r="AN19">
        <v>40</v>
      </c>
      <c r="AO19" s="31">
        <f t="shared" si="8"/>
        <v>1</v>
      </c>
      <c r="AP19" s="18">
        <f t="shared" si="13"/>
        <v>7</v>
      </c>
      <c r="AQ19" s="38">
        <f t="shared" si="2"/>
        <v>31.998750000000001</v>
      </c>
      <c r="AR19" s="40">
        <f>SUM(H19,O19,AH19,AQ19)</f>
        <v>184.94327054794522</v>
      </c>
      <c r="AS19" s="39">
        <f t="shared" si="9"/>
        <v>1.8494327054794522</v>
      </c>
    </row>
    <row r="20" spans="1:45">
      <c r="A20">
        <v>19</v>
      </c>
      <c r="B20">
        <v>1</v>
      </c>
      <c r="C20">
        <v>1</v>
      </c>
      <c r="D20">
        <v>2</v>
      </c>
      <c r="E20">
        <v>10</v>
      </c>
      <c r="F20">
        <v>4</v>
      </c>
      <c r="G20" s="29">
        <v>0.52500000000000002</v>
      </c>
      <c r="H20" s="33">
        <f t="shared" si="0"/>
        <v>42</v>
      </c>
      <c r="I20">
        <v>2</v>
      </c>
      <c r="J20">
        <v>9.14</v>
      </c>
      <c r="K20">
        <v>54</v>
      </c>
      <c r="L20" s="1">
        <v>5</v>
      </c>
      <c r="M20" s="1">
        <f t="shared" si="4"/>
        <v>0.14794520547945206</v>
      </c>
      <c r="O20" s="34">
        <f t="shared" si="5"/>
        <v>135.22191780821919</v>
      </c>
      <c r="U20" s="16"/>
      <c r="X20" s="16"/>
      <c r="Y20">
        <v>1</v>
      </c>
      <c r="Z20">
        <v>300</v>
      </c>
      <c r="AA20" s="17">
        <f t="shared" si="14"/>
        <v>300</v>
      </c>
      <c r="AD20" s="17"/>
      <c r="AG20" s="17"/>
      <c r="AH20" s="36">
        <f t="shared" si="1"/>
        <v>300</v>
      </c>
      <c r="AI20">
        <v>9</v>
      </c>
      <c r="AJ20">
        <v>700</v>
      </c>
      <c r="AK20" s="31">
        <f t="shared" si="6"/>
        <v>17.5</v>
      </c>
      <c r="AL20" s="18">
        <f t="shared" si="7"/>
        <v>157.5</v>
      </c>
      <c r="AM20">
        <v>8</v>
      </c>
      <c r="AN20">
        <v>200</v>
      </c>
      <c r="AO20" s="31">
        <f t="shared" si="8"/>
        <v>5</v>
      </c>
      <c r="AP20" s="18">
        <f t="shared" si="13"/>
        <v>40</v>
      </c>
      <c r="AQ20" s="38">
        <f t="shared" si="2"/>
        <v>197.5</v>
      </c>
      <c r="AR20" s="40">
        <f>SUM(H20,O20,AH20,AQ20)</f>
        <v>674.72191780821913</v>
      </c>
      <c r="AS20" s="39">
        <f t="shared" si="9"/>
        <v>6.7472191780821911</v>
      </c>
    </row>
    <row r="21" spans="1:45">
      <c r="A21">
        <v>20</v>
      </c>
      <c r="B21">
        <v>1</v>
      </c>
      <c r="C21">
        <v>3</v>
      </c>
      <c r="D21">
        <v>2</v>
      </c>
      <c r="E21">
        <v>14</v>
      </c>
      <c r="F21">
        <v>12</v>
      </c>
      <c r="G21" s="29">
        <v>0.52500000000000002</v>
      </c>
      <c r="H21" s="33">
        <f t="shared" si="0"/>
        <v>529.20000000000005</v>
      </c>
      <c r="I21">
        <v>3</v>
      </c>
      <c r="J21">
        <v>10</v>
      </c>
      <c r="K21">
        <v>54</v>
      </c>
      <c r="L21" s="1">
        <v>10</v>
      </c>
      <c r="M21" s="1">
        <f t="shared" si="4"/>
        <v>0.14794520547945206</v>
      </c>
      <c r="O21" s="34">
        <f t="shared" si="5"/>
        <v>443.83561643835617</v>
      </c>
      <c r="U21" s="16"/>
      <c r="X21" s="16"/>
      <c r="AA21" s="17"/>
      <c r="AD21" s="17"/>
      <c r="AE21">
        <v>1</v>
      </c>
      <c r="AF21">
        <v>375</v>
      </c>
      <c r="AG21" s="17">
        <f t="shared" si="10"/>
        <v>375</v>
      </c>
      <c r="AH21" s="36">
        <f t="shared" si="1"/>
        <v>375</v>
      </c>
      <c r="AI21">
        <v>11</v>
      </c>
      <c r="AJ21">
        <v>800</v>
      </c>
      <c r="AK21" s="31">
        <f t="shared" si="6"/>
        <v>20</v>
      </c>
      <c r="AL21" s="18">
        <f t="shared" si="7"/>
        <v>220</v>
      </c>
      <c r="AM21">
        <v>11</v>
      </c>
      <c r="AN21">
        <v>120</v>
      </c>
      <c r="AO21" s="31">
        <f t="shared" si="8"/>
        <v>3</v>
      </c>
      <c r="AP21" s="18">
        <f t="shared" si="13"/>
        <v>33</v>
      </c>
      <c r="AQ21" s="38">
        <f t="shared" si="2"/>
        <v>253</v>
      </c>
      <c r="AR21" s="40">
        <f>SUM(H21,O21,AH21,AQ21)</f>
        <v>1601.0356164383561</v>
      </c>
      <c r="AS21" s="39">
        <f t="shared" si="9"/>
        <v>16.010356164383563</v>
      </c>
    </row>
    <row r="22" spans="1:45">
      <c r="A22">
        <v>21</v>
      </c>
      <c r="B22">
        <v>1</v>
      </c>
      <c r="C22">
        <v>7</v>
      </c>
      <c r="D22">
        <v>2</v>
      </c>
      <c r="E22">
        <v>7</v>
      </c>
      <c r="F22">
        <v>8</v>
      </c>
      <c r="G22" s="29">
        <v>0.52500000000000002</v>
      </c>
      <c r="H22" s="33">
        <f t="shared" si="0"/>
        <v>411.6</v>
      </c>
      <c r="I22">
        <v>5</v>
      </c>
      <c r="J22">
        <v>13</v>
      </c>
      <c r="K22">
        <v>54</v>
      </c>
      <c r="L22" s="1">
        <v>8</v>
      </c>
      <c r="M22" s="1">
        <f t="shared" si="4"/>
        <v>0.14794520547945206</v>
      </c>
      <c r="O22" s="34">
        <f t="shared" si="5"/>
        <v>769.31506849315076</v>
      </c>
      <c r="U22" s="16"/>
      <c r="X22" s="16"/>
      <c r="Y22">
        <v>1</v>
      </c>
      <c r="Z22">
        <v>350</v>
      </c>
      <c r="AA22" s="17">
        <f t="shared" si="14"/>
        <v>350</v>
      </c>
      <c r="AB22">
        <v>11</v>
      </c>
      <c r="AC22">
        <v>500</v>
      </c>
      <c r="AD22" s="17">
        <f t="shared" si="12"/>
        <v>5500</v>
      </c>
      <c r="AE22">
        <v>1</v>
      </c>
      <c r="AF22">
        <v>475</v>
      </c>
      <c r="AG22" s="17">
        <f t="shared" si="10"/>
        <v>475</v>
      </c>
      <c r="AH22" s="36">
        <f t="shared" si="1"/>
        <v>6325</v>
      </c>
      <c r="AI22">
        <v>22</v>
      </c>
      <c r="AJ22">
        <v>500</v>
      </c>
      <c r="AK22" s="31">
        <f t="shared" si="6"/>
        <v>12.5</v>
      </c>
      <c r="AL22" s="18">
        <f t="shared" si="7"/>
        <v>275</v>
      </c>
      <c r="AM22">
        <v>18</v>
      </c>
      <c r="AN22">
        <v>100</v>
      </c>
      <c r="AO22" s="31">
        <f t="shared" si="8"/>
        <v>2.5</v>
      </c>
      <c r="AP22" s="18">
        <f t="shared" si="13"/>
        <v>45</v>
      </c>
      <c r="AQ22" s="38">
        <f t="shared" si="2"/>
        <v>320</v>
      </c>
      <c r="AR22" s="40">
        <f>SUM(H22,O22,AH22,AQ22)</f>
        <v>7825.915068493151</v>
      </c>
      <c r="AS22" s="39">
        <f t="shared" si="9"/>
        <v>78.259150684931512</v>
      </c>
    </row>
    <row r="23" spans="1:45">
      <c r="A23">
        <v>22</v>
      </c>
      <c r="B23">
        <v>1</v>
      </c>
      <c r="C23">
        <v>5</v>
      </c>
      <c r="D23">
        <v>2</v>
      </c>
      <c r="E23">
        <v>14</v>
      </c>
      <c r="F23">
        <v>10</v>
      </c>
      <c r="G23" s="29">
        <v>0.52500000000000002</v>
      </c>
      <c r="H23" s="33">
        <f t="shared" si="0"/>
        <v>735</v>
      </c>
      <c r="I23">
        <v>4</v>
      </c>
      <c r="J23">
        <v>14</v>
      </c>
      <c r="K23">
        <v>54</v>
      </c>
      <c r="L23" s="1">
        <v>6</v>
      </c>
      <c r="M23" s="1">
        <f t="shared" si="4"/>
        <v>0.14794520547945206</v>
      </c>
      <c r="O23" s="34">
        <f t="shared" si="5"/>
        <v>497.09589041095887</v>
      </c>
      <c r="U23" s="16"/>
      <c r="V23">
        <v>1</v>
      </c>
      <c r="W23">
        <v>237.5</v>
      </c>
      <c r="X23" s="16">
        <f t="shared" ref="X23:X63" si="15">V23*W23</f>
        <v>237.5</v>
      </c>
      <c r="AA23" s="17"/>
      <c r="AD23" s="17"/>
      <c r="AE23">
        <v>1</v>
      </c>
      <c r="AF23">
        <v>400</v>
      </c>
      <c r="AG23" s="17">
        <f t="shared" si="10"/>
        <v>400</v>
      </c>
      <c r="AH23" s="36">
        <f t="shared" si="1"/>
        <v>637.5</v>
      </c>
      <c r="AI23">
        <v>17</v>
      </c>
      <c r="AJ23">
        <v>294.12</v>
      </c>
      <c r="AK23" s="31">
        <f t="shared" si="6"/>
        <v>7.3529999999999998</v>
      </c>
      <c r="AL23" s="18">
        <f t="shared" si="7"/>
        <v>125.00099999999999</v>
      </c>
      <c r="AM23">
        <v>22</v>
      </c>
      <c r="AN23">
        <v>91</v>
      </c>
      <c r="AO23" s="31">
        <f t="shared" si="8"/>
        <v>2.2749999999999999</v>
      </c>
      <c r="AP23" s="18">
        <f t="shared" si="13"/>
        <v>50.05</v>
      </c>
      <c r="AQ23" s="38">
        <f t="shared" si="2"/>
        <v>175.05099999999999</v>
      </c>
      <c r="AR23" s="40">
        <f>SUM(H23,O23,AH23,AQ23)</f>
        <v>2044.6468904109588</v>
      </c>
      <c r="AS23" s="39">
        <f t="shared" si="9"/>
        <v>20.446468904109587</v>
      </c>
    </row>
    <row r="24" spans="1:45">
      <c r="A24">
        <v>23</v>
      </c>
      <c r="B24">
        <v>1</v>
      </c>
      <c r="C24">
        <v>2</v>
      </c>
      <c r="D24">
        <v>1.5</v>
      </c>
      <c r="E24">
        <v>10</v>
      </c>
      <c r="F24">
        <v>8</v>
      </c>
      <c r="G24" s="29">
        <v>0.52500000000000002</v>
      </c>
      <c r="H24" s="33">
        <f t="shared" si="0"/>
        <v>126</v>
      </c>
      <c r="I24">
        <v>4</v>
      </c>
      <c r="J24">
        <v>14</v>
      </c>
      <c r="K24">
        <v>54</v>
      </c>
      <c r="L24" s="1">
        <v>10</v>
      </c>
      <c r="M24" s="1">
        <f t="shared" si="4"/>
        <v>0.14794520547945206</v>
      </c>
      <c r="O24" s="34">
        <f t="shared" si="5"/>
        <v>828.49315068493161</v>
      </c>
      <c r="U24" s="16"/>
      <c r="X24" s="16"/>
      <c r="AA24" s="17"/>
      <c r="AD24" s="17"/>
      <c r="AG24" s="17"/>
      <c r="AH24" s="36">
        <f t="shared" si="1"/>
        <v>0</v>
      </c>
      <c r="AI24">
        <v>7</v>
      </c>
      <c r="AJ24">
        <v>1000</v>
      </c>
      <c r="AK24" s="31">
        <f t="shared" si="6"/>
        <v>25</v>
      </c>
      <c r="AL24" s="18">
        <f t="shared" si="7"/>
        <v>175</v>
      </c>
      <c r="AM24">
        <v>9</v>
      </c>
      <c r="AN24">
        <v>200</v>
      </c>
      <c r="AO24" s="31">
        <f t="shared" si="8"/>
        <v>5</v>
      </c>
      <c r="AP24" s="18">
        <f t="shared" si="13"/>
        <v>45</v>
      </c>
      <c r="AQ24" s="38">
        <f t="shared" si="2"/>
        <v>220</v>
      </c>
      <c r="AR24" s="40">
        <f>SUM(H24,O24,AH24,AQ24)</f>
        <v>1174.4931506849316</v>
      </c>
      <c r="AS24" s="39">
        <f t="shared" si="9"/>
        <v>11.744931506849316</v>
      </c>
    </row>
    <row r="25" spans="1:45">
      <c r="A25">
        <v>24</v>
      </c>
      <c r="B25">
        <v>1</v>
      </c>
      <c r="C25">
        <v>1</v>
      </c>
      <c r="D25">
        <v>2</v>
      </c>
      <c r="E25">
        <v>7</v>
      </c>
      <c r="F25">
        <v>12</v>
      </c>
      <c r="G25" s="29">
        <v>0.52500000000000002</v>
      </c>
      <c r="H25" s="33">
        <f t="shared" si="0"/>
        <v>88.2</v>
      </c>
      <c r="I25">
        <v>2</v>
      </c>
      <c r="J25">
        <v>12</v>
      </c>
      <c r="K25">
        <v>54</v>
      </c>
      <c r="L25" s="1">
        <v>6</v>
      </c>
      <c r="M25" s="1">
        <f t="shared" si="4"/>
        <v>0.14794520547945206</v>
      </c>
      <c r="O25" s="34">
        <f t="shared" si="5"/>
        <v>213.04109589041096</v>
      </c>
      <c r="U25" s="16"/>
      <c r="X25" s="16"/>
      <c r="AA25" s="17"/>
      <c r="AD25" s="17"/>
      <c r="AE25">
        <v>1</v>
      </c>
      <c r="AF25">
        <v>400</v>
      </c>
      <c r="AG25" s="17">
        <f t="shared" si="10"/>
        <v>400</v>
      </c>
      <c r="AH25" s="36">
        <f t="shared" si="1"/>
        <v>400</v>
      </c>
      <c r="AI25">
        <v>8</v>
      </c>
      <c r="AJ25">
        <v>250</v>
      </c>
      <c r="AK25" s="31">
        <f t="shared" si="6"/>
        <v>6.25</v>
      </c>
      <c r="AL25" s="18">
        <f t="shared" si="7"/>
        <v>50</v>
      </c>
      <c r="AM25">
        <v>9</v>
      </c>
      <c r="AN25">
        <v>200</v>
      </c>
      <c r="AO25" s="31">
        <f t="shared" si="8"/>
        <v>5</v>
      </c>
      <c r="AP25" s="18">
        <f t="shared" si="13"/>
        <v>45</v>
      </c>
      <c r="AQ25" s="38">
        <f t="shared" si="2"/>
        <v>95</v>
      </c>
      <c r="AR25" s="40">
        <f>SUM(H25,O25,AH25,AQ25)</f>
        <v>796.24109589041097</v>
      </c>
      <c r="AS25" s="39">
        <f t="shared" si="9"/>
        <v>7.9624109589041101</v>
      </c>
    </row>
    <row r="26" spans="1:45">
      <c r="A26">
        <v>25</v>
      </c>
      <c r="B26">
        <v>1</v>
      </c>
      <c r="C26">
        <v>4</v>
      </c>
      <c r="D26">
        <v>2</v>
      </c>
      <c r="E26">
        <v>7</v>
      </c>
      <c r="F26">
        <v>12</v>
      </c>
      <c r="G26" s="29">
        <v>0.52500000000000002</v>
      </c>
      <c r="H26" s="33">
        <f t="shared" si="0"/>
        <v>352.8</v>
      </c>
      <c r="I26">
        <v>6</v>
      </c>
      <c r="J26">
        <v>12</v>
      </c>
      <c r="K26">
        <v>54</v>
      </c>
      <c r="L26" s="1">
        <v>8</v>
      </c>
      <c r="M26" s="1">
        <f t="shared" si="4"/>
        <v>0.14794520547945206</v>
      </c>
      <c r="O26" s="34">
        <f t="shared" si="5"/>
        <v>852.16438356164383</v>
      </c>
      <c r="U26" s="16"/>
      <c r="X26" s="16"/>
      <c r="AA26" s="17"/>
      <c r="AD26" s="17"/>
      <c r="AG26" s="17"/>
      <c r="AH26" s="36">
        <f t="shared" si="1"/>
        <v>0</v>
      </c>
      <c r="AI26">
        <v>19</v>
      </c>
      <c r="AJ26">
        <v>700</v>
      </c>
      <c r="AK26" s="31">
        <f t="shared" si="6"/>
        <v>17.5</v>
      </c>
      <c r="AL26" s="18">
        <f t="shared" si="7"/>
        <v>332.5</v>
      </c>
      <c r="AM26">
        <v>23</v>
      </c>
      <c r="AN26">
        <v>300</v>
      </c>
      <c r="AO26" s="31">
        <f t="shared" si="8"/>
        <v>7.5</v>
      </c>
      <c r="AP26" s="18">
        <f t="shared" si="13"/>
        <v>172.5</v>
      </c>
      <c r="AQ26" s="38">
        <f t="shared" si="2"/>
        <v>505</v>
      </c>
      <c r="AR26" s="40">
        <f>SUM(H26,O26,AH26,AQ26)</f>
        <v>1709.9643835616439</v>
      </c>
      <c r="AS26" s="39">
        <f t="shared" si="9"/>
        <v>17.09964383561644</v>
      </c>
    </row>
    <row r="27" spans="1:45">
      <c r="A27">
        <v>26</v>
      </c>
      <c r="B27">
        <v>2</v>
      </c>
      <c r="C27">
        <v>2</v>
      </c>
      <c r="D27">
        <v>2</v>
      </c>
      <c r="E27">
        <v>7</v>
      </c>
      <c r="F27">
        <v>8</v>
      </c>
      <c r="G27" s="29">
        <v>0.52500000000000002</v>
      </c>
      <c r="H27" s="33">
        <f t="shared" si="0"/>
        <v>117.60000000000001</v>
      </c>
      <c r="I27">
        <v>2</v>
      </c>
      <c r="J27">
        <v>10.14</v>
      </c>
      <c r="K27">
        <v>54</v>
      </c>
      <c r="L27" s="1">
        <v>4</v>
      </c>
      <c r="M27" s="1">
        <f t="shared" si="4"/>
        <v>0.14794520547945206</v>
      </c>
      <c r="O27" s="34">
        <f t="shared" si="5"/>
        <v>120.01315068493152</v>
      </c>
      <c r="U27" s="16"/>
      <c r="X27" s="16"/>
      <c r="AA27" s="17"/>
      <c r="AB27">
        <v>1</v>
      </c>
      <c r="AC27">
        <v>400</v>
      </c>
      <c r="AD27" s="17">
        <f t="shared" si="12"/>
        <v>400</v>
      </c>
      <c r="AG27" s="17"/>
      <c r="AH27" s="36">
        <f t="shared" si="1"/>
        <v>400</v>
      </c>
      <c r="AI27">
        <v>5</v>
      </c>
      <c r="AJ27">
        <v>700</v>
      </c>
      <c r="AK27" s="31">
        <f t="shared" si="6"/>
        <v>17.5</v>
      </c>
      <c r="AL27" s="18">
        <f t="shared" si="7"/>
        <v>87.5</v>
      </c>
      <c r="AM27">
        <v>7</v>
      </c>
      <c r="AN27">
        <v>200</v>
      </c>
      <c r="AO27" s="31">
        <f t="shared" si="8"/>
        <v>5</v>
      </c>
      <c r="AP27" s="18">
        <f t="shared" si="13"/>
        <v>35</v>
      </c>
      <c r="AQ27" s="38">
        <f t="shared" si="2"/>
        <v>122.5</v>
      </c>
      <c r="AR27" s="40">
        <f>SUM(H27,O27,AH27,AQ27)</f>
        <v>760.1131506849315</v>
      </c>
      <c r="AS27" s="39">
        <f t="shared" si="9"/>
        <v>7.601131506849315</v>
      </c>
    </row>
    <row r="28" spans="1:45">
      <c r="A28">
        <v>27</v>
      </c>
      <c r="B28">
        <v>2</v>
      </c>
      <c r="C28">
        <v>4</v>
      </c>
      <c r="D28">
        <v>1.67</v>
      </c>
      <c r="E28">
        <v>14</v>
      </c>
      <c r="F28">
        <v>10</v>
      </c>
      <c r="G28" s="29">
        <v>0.52500000000000002</v>
      </c>
      <c r="H28" s="33">
        <f t="shared" si="0"/>
        <v>490.97999999999996</v>
      </c>
      <c r="I28">
        <v>4</v>
      </c>
      <c r="J28">
        <v>11.71</v>
      </c>
      <c r="K28">
        <v>72</v>
      </c>
      <c r="L28" s="1">
        <v>6</v>
      </c>
      <c r="M28" s="1">
        <f t="shared" si="4"/>
        <v>0.19726027397260273</v>
      </c>
      <c r="O28" s="34">
        <f t="shared" si="5"/>
        <v>554.38027397260271</v>
      </c>
      <c r="U28" s="16"/>
      <c r="X28" s="16"/>
      <c r="AA28" s="17"/>
      <c r="AD28" s="17"/>
      <c r="AE28">
        <v>1</v>
      </c>
      <c r="AF28">
        <v>425</v>
      </c>
      <c r="AG28" s="17">
        <f t="shared" si="10"/>
        <v>425</v>
      </c>
      <c r="AH28" s="36">
        <f t="shared" si="1"/>
        <v>425</v>
      </c>
      <c r="AI28">
        <v>14</v>
      </c>
      <c r="AJ28">
        <v>500</v>
      </c>
      <c r="AK28" s="31">
        <f t="shared" si="6"/>
        <v>12.5</v>
      </c>
      <c r="AL28" s="18">
        <f t="shared" si="7"/>
        <v>175</v>
      </c>
      <c r="AM28">
        <v>18</v>
      </c>
      <c r="AN28">
        <v>250</v>
      </c>
      <c r="AO28" s="31">
        <f t="shared" si="8"/>
        <v>6.25</v>
      </c>
      <c r="AP28" s="18">
        <f t="shared" si="13"/>
        <v>112.5</v>
      </c>
      <c r="AQ28" s="38">
        <f t="shared" si="2"/>
        <v>287.5</v>
      </c>
      <c r="AR28" s="40">
        <f>SUM(H28,O28,AH28,AQ28)</f>
        <v>1757.8602739726027</v>
      </c>
      <c r="AS28" s="39">
        <f t="shared" si="9"/>
        <v>17.578602739726026</v>
      </c>
    </row>
    <row r="29" spans="1:45">
      <c r="A29">
        <v>28</v>
      </c>
      <c r="B29">
        <v>2</v>
      </c>
      <c r="C29">
        <v>2</v>
      </c>
      <c r="D29">
        <v>2</v>
      </c>
      <c r="E29">
        <v>7</v>
      </c>
      <c r="F29">
        <v>10</v>
      </c>
      <c r="G29" s="29">
        <v>0.52500000000000002</v>
      </c>
      <c r="H29" s="33">
        <f t="shared" si="0"/>
        <v>147</v>
      </c>
      <c r="I29">
        <v>4</v>
      </c>
      <c r="J29">
        <v>14</v>
      </c>
      <c r="K29">
        <v>72</v>
      </c>
      <c r="L29" s="1">
        <v>10</v>
      </c>
      <c r="M29" s="1">
        <f t="shared" si="4"/>
        <v>0.19726027397260273</v>
      </c>
      <c r="O29" s="34">
        <f t="shared" si="5"/>
        <v>1104.6575342465753</v>
      </c>
      <c r="U29" s="16"/>
      <c r="X29" s="16"/>
      <c r="AA29" s="17"/>
      <c r="AD29" s="17"/>
      <c r="AG29" s="17"/>
      <c r="AH29" s="36">
        <f t="shared" si="1"/>
        <v>0</v>
      </c>
      <c r="AI29">
        <v>10</v>
      </c>
      <c r="AJ29">
        <v>650</v>
      </c>
      <c r="AK29" s="31">
        <f t="shared" si="6"/>
        <v>16.25</v>
      </c>
      <c r="AL29" s="18">
        <f t="shared" si="7"/>
        <v>162.5</v>
      </c>
      <c r="AM29">
        <v>12</v>
      </c>
      <c r="AN29">
        <v>400</v>
      </c>
      <c r="AO29" s="31">
        <f t="shared" si="8"/>
        <v>10</v>
      </c>
      <c r="AP29" s="18">
        <f t="shared" si="13"/>
        <v>120</v>
      </c>
      <c r="AQ29" s="38">
        <f t="shared" si="2"/>
        <v>282.5</v>
      </c>
      <c r="AR29" s="40">
        <f>SUM(H29,O29,AH29,AQ29)</f>
        <v>1534.1575342465753</v>
      </c>
      <c r="AS29" s="39">
        <f t="shared" si="9"/>
        <v>15.341575342465752</v>
      </c>
    </row>
    <row r="30" spans="1:45">
      <c r="A30">
        <v>29</v>
      </c>
      <c r="B30">
        <v>2</v>
      </c>
      <c r="C30">
        <v>8</v>
      </c>
      <c r="D30">
        <v>2</v>
      </c>
      <c r="E30">
        <v>14</v>
      </c>
      <c r="F30">
        <v>10</v>
      </c>
      <c r="G30" s="29">
        <v>0.52500000000000002</v>
      </c>
      <c r="H30" s="33">
        <f t="shared" si="0"/>
        <v>1176</v>
      </c>
      <c r="I30">
        <v>8</v>
      </c>
      <c r="J30">
        <v>8.57</v>
      </c>
      <c r="K30">
        <v>54</v>
      </c>
      <c r="L30" s="1">
        <v>8</v>
      </c>
      <c r="M30" s="1">
        <f t="shared" si="4"/>
        <v>0.14794520547945206</v>
      </c>
      <c r="O30" s="34">
        <f t="shared" si="5"/>
        <v>811.44986301369875</v>
      </c>
      <c r="U30" s="16"/>
      <c r="X30" s="16"/>
      <c r="Y30">
        <v>1</v>
      </c>
      <c r="Z30">
        <v>312.5</v>
      </c>
      <c r="AA30" s="17">
        <f t="shared" si="14"/>
        <v>312.5</v>
      </c>
      <c r="AB30">
        <v>1</v>
      </c>
      <c r="AC30">
        <v>425</v>
      </c>
      <c r="AD30" s="17">
        <f t="shared" si="12"/>
        <v>425</v>
      </c>
      <c r="AE30">
        <v>1</v>
      </c>
      <c r="AF30">
        <v>500</v>
      </c>
      <c r="AG30" s="17">
        <f t="shared" si="10"/>
        <v>500</v>
      </c>
      <c r="AH30" s="36">
        <f t="shared" si="1"/>
        <v>1237.5</v>
      </c>
      <c r="AI30">
        <v>25</v>
      </c>
      <c r="AJ30">
        <v>200</v>
      </c>
      <c r="AK30" s="31">
        <f t="shared" si="6"/>
        <v>5</v>
      </c>
      <c r="AL30" s="18">
        <f t="shared" si="7"/>
        <v>125</v>
      </c>
      <c r="AM30">
        <v>28</v>
      </c>
      <c r="AN30">
        <v>71.430000000000007</v>
      </c>
      <c r="AO30" s="31">
        <f t="shared" si="8"/>
        <v>1.7857500000000002</v>
      </c>
      <c r="AP30" s="18">
        <f t="shared" si="13"/>
        <v>50.001000000000005</v>
      </c>
      <c r="AQ30" s="38">
        <f t="shared" si="2"/>
        <v>175.001</v>
      </c>
      <c r="AR30" s="40">
        <f>SUM(H30,O30,AH30,AQ30)</f>
        <v>3399.9508630136988</v>
      </c>
      <c r="AS30" s="39">
        <f t="shared" si="9"/>
        <v>33.999508630136987</v>
      </c>
    </row>
    <row r="31" spans="1:45">
      <c r="A31">
        <v>30</v>
      </c>
      <c r="B31">
        <v>2</v>
      </c>
      <c r="C31">
        <v>2</v>
      </c>
      <c r="D31">
        <v>2</v>
      </c>
      <c r="E31">
        <v>10</v>
      </c>
      <c r="F31">
        <v>10</v>
      </c>
      <c r="G31" s="29">
        <v>0.52500000000000002</v>
      </c>
      <c r="H31" s="33">
        <f t="shared" si="0"/>
        <v>210</v>
      </c>
      <c r="I31">
        <v>2</v>
      </c>
      <c r="J31">
        <v>11</v>
      </c>
      <c r="K31">
        <v>54</v>
      </c>
      <c r="L31" s="1">
        <v>9</v>
      </c>
      <c r="M31" s="1">
        <f t="shared" si="4"/>
        <v>0.14794520547945206</v>
      </c>
      <c r="O31" s="34">
        <f t="shared" si="5"/>
        <v>292.93150684931504</v>
      </c>
      <c r="U31" s="16"/>
      <c r="X31" s="16"/>
      <c r="AA31" s="17"/>
      <c r="AB31">
        <v>1</v>
      </c>
      <c r="AC31">
        <v>425</v>
      </c>
      <c r="AD31" s="17">
        <f t="shared" si="12"/>
        <v>425</v>
      </c>
      <c r="AG31" s="17"/>
      <c r="AH31" s="36">
        <f t="shared" si="1"/>
        <v>425</v>
      </c>
      <c r="AI31">
        <v>9</v>
      </c>
      <c r="AJ31">
        <v>700</v>
      </c>
      <c r="AK31" s="31">
        <f t="shared" si="6"/>
        <v>17.5</v>
      </c>
      <c r="AL31" s="18">
        <f t="shared" si="7"/>
        <v>157.5</v>
      </c>
      <c r="AM31">
        <v>11</v>
      </c>
      <c r="AN31">
        <v>500</v>
      </c>
      <c r="AO31" s="31">
        <f t="shared" si="8"/>
        <v>12.5</v>
      </c>
      <c r="AP31" s="18">
        <f t="shared" si="13"/>
        <v>137.5</v>
      </c>
      <c r="AQ31" s="38">
        <f t="shared" si="2"/>
        <v>295</v>
      </c>
      <c r="AR31" s="40">
        <f>SUM(H31,O31,AH31,AQ31)</f>
        <v>1222.9315068493152</v>
      </c>
      <c r="AS31" s="39">
        <f t="shared" si="9"/>
        <v>12.229315068493152</v>
      </c>
    </row>
    <row r="32" spans="1:45">
      <c r="A32">
        <v>31</v>
      </c>
      <c r="B32">
        <v>2</v>
      </c>
      <c r="C32">
        <v>3</v>
      </c>
      <c r="D32">
        <v>2</v>
      </c>
      <c r="E32">
        <v>14</v>
      </c>
      <c r="F32">
        <v>10</v>
      </c>
      <c r="G32" s="29">
        <v>0.52500000000000002</v>
      </c>
      <c r="H32" s="33">
        <f t="shared" si="0"/>
        <v>441</v>
      </c>
      <c r="I32">
        <v>6</v>
      </c>
      <c r="J32">
        <v>7</v>
      </c>
      <c r="K32">
        <v>54</v>
      </c>
      <c r="L32" s="1">
        <v>8</v>
      </c>
      <c r="M32" s="1">
        <f t="shared" si="4"/>
        <v>0.14794520547945206</v>
      </c>
      <c r="O32" s="34">
        <f t="shared" si="5"/>
        <v>497.09589041095887</v>
      </c>
      <c r="U32" s="16"/>
      <c r="X32" s="16"/>
      <c r="AA32" s="17"/>
      <c r="AD32" s="17"/>
      <c r="AG32" s="17"/>
      <c r="AH32" s="36">
        <f t="shared" si="1"/>
        <v>0</v>
      </c>
      <c r="AI32">
        <v>14</v>
      </c>
      <c r="AJ32">
        <v>600</v>
      </c>
      <c r="AK32" s="31">
        <f t="shared" si="6"/>
        <v>15</v>
      </c>
      <c r="AL32" s="18">
        <f t="shared" si="7"/>
        <v>210</v>
      </c>
      <c r="AM32">
        <v>17</v>
      </c>
      <c r="AN32">
        <v>150</v>
      </c>
      <c r="AO32" s="31">
        <f t="shared" si="8"/>
        <v>3.75</v>
      </c>
      <c r="AP32" s="18">
        <f t="shared" si="13"/>
        <v>63.75</v>
      </c>
      <c r="AQ32" s="38">
        <f t="shared" si="2"/>
        <v>273.75</v>
      </c>
      <c r="AR32" s="40">
        <f>SUM(H32,O32,AH32,AQ32)</f>
        <v>1211.8458904109589</v>
      </c>
      <c r="AS32" s="39">
        <f t="shared" si="9"/>
        <v>12.118458904109589</v>
      </c>
    </row>
    <row r="33" spans="1:45">
      <c r="A33">
        <v>32</v>
      </c>
      <c r="B33">
        <v>2</v>
      </c>
      <c r="C33">
        <v>1</v>
      </c>
      <c r="D33">
        <v>2.5</v>
      </c>
      <c r="E33">
        <v>10</v>
      </c>
      <c r="F33">
        <v>7</v>
      </c>
      <c r="G33" s="29">
        <v>0.52500000000000002</v>
      </c>
      <c r="H33" s="33">
        <f t="shared" si="0"/>
        <v>91.875</v>
      </c>
      <c r="I33">
        <v>2</v>
      </c>
      <c r="J33">
        <v>10</v>
      </c>
      <c r="K33">
        <v>54</v>
      </c>
      <c r="L33" s="1">
        <v>4</v>
      </c>
      <c r="M33" s="1">
        <f t="shared" si="4"/>
        <v>0.14794520547945206</v>
      </c>
      <c r="O33" s="34">
        <f t="shared" si="5"/>
        <v>118.35616438356165</v>
      </c>
      <c r="U33" s="16"/>
      <c r="X33" s="16"/>
      <c r="AA33" s="17"/>
      <c r="AD33" s="17"/>
      <c r="AG33" s="17"/>
      <c r="AH33" s="36">
        <f t="shared" si="1"/>
        <v>0</v>
      </c>
      <c r="AI33">
        <v>8</v>
      </c>
      <c r="AJ33">
        <v>500</v>
      </c>
      <c r="AK33" s="31">
        <f t="shared" si="6"/>
        <v>12.5</v>
      </c>
      <c r="AL33" s="18">
        <f t="shared" si="7"/>
        <v>100</v>
      </c>
      <c r="AM33">
        <v>9</v>
      </c>
      <c r="AN33">
        <v>200</v>
      </c>
      <c r="AO33" s="31">
        <f t="shared" si="8"/>
        <v>5</v>
      </c>
      <c r="AP33" s="18">
        <f t="shared" si="13"/>
        <v>45</v>
      </c>
      <c r="AQ33" s="38">
        <f t="shared" si="2"/>
        <v>145</v>
      </c>
      <c r="AR33" s="40">
        <f>SUM(H33,O33,AH33,AQ33)</f>
        <v>355.23116438356163</v>
      </c>
      <c r="AS33" s="39">
        <f t="shared" si="9"/>
        <v>3.5523116438356164</v>
      </c>
    </row>
    <row r="34" spans="1:45">
      <c r="A34">
        <v>33</v>
      </c>
      <c r="B34">
        <v>2</v>
      </c>
      <c r="C34">
        <v>2</v>
      </c>
      <c r="D34">
        <v>2</v>
      </c>
      <c r="E34">
        <v>14</v>
      </c>
      <c r="F34">
        <v>10</v>
      </c>
      <c r="G34" s="29">
        <v>0.52500000000000002</v>
      </c>
      <c r="H34" s="33">
        <f t="shared" si="0"/>
        <v>294</v>
      </c>
      <c r="I34">
        <v>3</v>
      </c>
      <c r="J34">
        <v>14</v>
      </c>
      <c r="K34">
        <v>54</v>
      </c>
      <c r="L34" s="1">
        <v>6</v>
      </c>
      <c r="M34" s="1">
        <f t="shared" si="4"/>
        <v>0.14794520547945206</v>
      </c>
      <c r="O34" s="34">
        <f t="shared" si="5"/>
        <v>372.82191780821915</v>
      </c>
      <c r="U34" s="16"/>
      <c r="X34" s="16"/>
      <c r="AA34" s="17"/>
      <c r="AD34" s="17"/>
      <c r="AG34" s="17"/>
      <c r="AH34" s="36">
        <f t="shared" si="1"/>
        <v>0</v>
      </c>
      <c r="AI34">
        <v>9</v>
      </c>
      <c r="AJ34">
        <v>750</v>
      </c>
      <c r="AK34" s="31">
        <f t="shared" si="6"/>
        <v>18.75</v>
      </c>
      <c r="AL34" s="18">
        <f t="shared" si="7"/>
        <v>168.75</v>
      </c>
      <c r="AM34">
        <v>11</v>
      </c>
      <c r="AN34">
        <v>300</v>
      </c>
      <c r="AO34" s="31">
        <f t="shared" si="8"/>
        <v>7.5</v>
      </c>
      <c r="AP34" s="18">
        <f t="shared" si="13"/>
        <v>82.5</v>
      </c>
      <c r="AQ34" s="38">
        <f t="shared" si="2"/>
        <v>251.25</v>
      </c>
      <c r="AR34" s="40">
        <f>SUM(H34,O34,AH34,AQ34)</f>
        <v>918.07191780821915</v>
      </c>
      <c r="AS34" s="39">
        <f t="shared" si="9"/>
        <v>9.1807191780821924</v>
      </c>
    </row>
    <row r="35" spans="1:45">
      <c r="A35">
        <v>34</v>
      </c>
      <c r="B35">
        <v>2</v>
      </c>
      <c r="C35">
        <v>3</v>
      </c>
      <c r="D35">
        <v>1.5</v>
      </c>
      <c r="E35">
        <v>14</v>
      </c>
      <c r="F35">
        <v>10</v>
      </c>
      <c r="G35" s="29">
        <v>0.52500000000000002</v>
      </c>
      <c r="H35" s="33">
        <f t="shared" si="0"/>
        <v>330.75</v>
      </c>
      <c r="I35">
        <v>4</v>
      </c>
      <c r="J35">
        <v>4</v>
      </c>
      <c r="K35">
        <v>54</v>
      </c>
      <c r="L35" s="1">
        <v>5</v>
      </c>
      <c r="M35" s="1">
        <f t="shared" si="4"/>
        <v>0.14794520547945206</v>
      </c>
      <c r="O35" s="34">
        <f t="shared" si="5"/>
        <v>118.35616438356165</v>
      </c>
      <c r="U35" s="16"/>
      <c r="X35" s="16"/>
      <c r="AA35" s="17"/>
      <c r="AD35" s="17"/>
      <c r="AG35" s="17"/>
      <c r="AH35" s="36">
        <f t="shared" si="1"/>
        <v>0</v>
      </c>
      <c r="AI35">
        <v>13</v>
      </c>
      <c r="AJ35">
        <v>900</v>
      </c>
      <c r="AK35" s="31">
        <f t="shared" si="6"/>
        <v>22.5</v>
      </c>
      <c r="AL35" s="18">
        <f t="shared" si="7"/>
        <v>292.5</v>
      </c>
      <c r="AM35">
        <v>16</v>
      </c>
      <c r="AN35">
        <v>200</v>
      </c>
      <c r="AO35" s="31">
        <f t="shared" si="8"/>
        <v>5</v>
      </c>
      <c r="AP35" s="18">
        <f t="shared" si="13"/>
        <v>80</v>
      </c>
      <c r="AQ35" s="38">
        <f t="shared" si="2"/>
        <v>372.5</v>
      </c>
      <c r="AR35" s="40">
        <f>SUM(H35,O35,AH35,AQ35)</f>
        <v>821.60616438356169</v>
      </c>
      <c r="AS35" s="39">
        <f t="shared" si="9"/>
        <v>8.2160616438356175</v>
      </c>
    </row>
    <row r="36" spans="1:45">
      <c r="A36">
        <v>35</v>
      </c>
      <c r="B36">
        <v>2</v>
      </c>
      <c r="C36">
        <v>4</v>
      </c>
      <c r="D36">
        <v>1</v>
      </c>
      <c r="E36">
        <v>10</v>
      </c>
      <c r="F36">
        <v>12</v>
      </c>
      <c r="G36" s="29">
        <v>0.52500000000000002</v>
      </c>
      <c r="H36" s="33">
        <f t="shared" si="0"/>
        <v>252</v>
      </c>
      <c r="I36">
        <v>4</v>
      </c>
      <c r="J36">
        <v>14</v>
      </c>
      <c r="K36">
        <v>54</v>
      </c>
      <c r="L36" s="1">
        <v>7</v>
      </c>
      <c r="M36" s="1">
        <f t="shared" si="4"/>
        <v>0.14794520547945206</v>
      </c>
      <c r="O36" s="34">
        <f t="shared" si="5"/>
        <v>579.94520547945206</v>
      </c>
      <c r="S36">
        <v>1</v>
      </c>
      <c r="T36">
        <v>700</v>
      </c>
      <c r="U36" s="16">
        <f t="shared" ref="U36:U58" si="16">S36*T36</f>
        <v>700</v>
      </c>
      <c r="X36" s="16"/>
      <c r="AA36" s="17"/>
      <c r="AD36" s="17"/>
      <c r="AE36">
        <v>1</v>
      </c>
      <c r="AF36">
        <v>375</v>
      </c>
      <c r="AG36" s="17">
        <f t="shared" si="10"/>
        <v>375</v>
      </c>
      <c r="AH36" s="36">
        <f t="shared" si="1"/>
        <v>1075</v>
      </c>
      <c r="AI36">
        <v>21</v>
      </c>
      <c r="AJ36">
        <v>400</v>
      </c>
      <c r="AK36" s="31">
        <f t="shared" si="6"/>
        <v>10</v>
      </c>
      <c r="AL36" s="18">
        <f t="shared" si="7"/>
        <v>210</v>
      </c>
      <c r="AM36">
        <v>27</v>
      </c>
      <c r="AN36">
        <v>250</v>
      </c>
      <c r="AO36" s="31">
        <f t="shared" si="8"/>
        <v>6.25</v>
      </c>
      <c r="AP36" s="18">
        <f t="shared" si="13"/>
        <v>168.75</v>
      </c>
      <c r="AQ36" s="38">
        <f t="shared" si="2"/>
        <v>378.75</v>
      </c>
      <c r="AR36" s="40">
        <f>SUM(H36,O36,AH36,AQ36)</f>
        <v>2285.6952054794519</v>
      </c>
      <c r="AS36" s="39">
        <f t="shared" si="9"/>
        <v>22.856952054794519</v>
      </c>
    </row>
    <row r="37" spans="1:45">
      <c r="A37">
        <v>36</v>
      </c>
      <c r="B37">
        <v>2</v>
      </c>
      <c r="C37">
        <v>1</v>
      </c>
      <c r="D37">
        <v>1.5</v>
      </c>
      <c r="E37">
        <v>14</v>
      </c>
      <c r="F37">
        <v>10</v>
      </c>
      <c r="G37" s="29">
        <v>0.52500000000000002</v>
      </c>
      <c r="H37" s="33">
        <f t="shared" si="0"/>
        <v>110.25</v>
      </c>
      <c r="I37">
        <v>2</v>
      </c>
      <c r="J37">
        <v>16.29</v>
      </c>
      <c r="K37">
        <v>36</v>
      </c>
      <c r="L37" s="1">
        <v>8</v>
      </c>
      <c r="M37" s="1">
        <f t="shared" si="4"/>
        <v>9.8630136986301367E-2</v>
      </c>
      <c r="O37" s="34">
        <f t="shared" si="5"/>
        <v>257.06958904109587</v>
      </c>
      <c r="U37" s="16"/>
      <c r="X37" s="16"/>
      <c r="Y37">
        <v>1</v>
      </c>
      <c r="Z37">
        <v>250</v>
      </c>
      <c r="AA37" s="17">
        <f t="shared" si="14"/>
        <v>250</v>
      </c>
      <c r="AD37" s="17"/>
      <c r="AG37" s="17"/>
      <c r="AH37" s="36">
        <f t="shared" si="1"/>
        <v>250</v>
      </c>
      <c r="AI37">
        <v>9</v>
      </c>
      <c r="AJ37">
        <v>333.33</v>
      </c>
      <c r="AK37" s="31">
        <f t="shared" si="6"/>
        <v>8.3332499999999996</v>
      </c>
      <c r="AL37" s="18">
        <f t="shared" si="7"/>
        <v>74.999249999999989</v>
      </c>
      <c r="AM37">
        <v>9</v>
      </c>
      <c r="AN37">
        <v>222.22</v>
      </c>
      <c r="AO37" s="31">
        <f t="shared" si="8"/>
        <v>5.5555000000000003</v>
      </c>
      <c r="AP37" s="18">
        <f t="shared" si="13"/>
        <v>49.999500000000005</v>
      </c>
      <c r="AQ37" s="38">
        <f t="shared" si="2"/>
        <v>124.99875</v>
      </c>
      <c r="AR37" s="40">
        <f>SUM(H37,O37,AH37,AQ37)</f>
        <v>742.3183390410959</v>
      </c>
      <c r="AS37" s="39">
        <f t="shared" si="9"/>
        <v>7.4231833904109585</v>
      </c>
    </row>
    <row r="38" spans="1:45">
      <c r="A38">
        <v>37</v>
      </c>
      <c r="B38">
        <v>2</v>
      </c>
      <c r="C38">
        <v>14</v>
      </c>
      <c r="D38">
        <v>1.67</v>
      </c>
      <c r="E38">
        <v>7</v>
      </c>
      <c r="F38">
        <v>6</v>
      </c>
      <c r="G38" s="29">
        <v>0.52500000000000002</v>
      </c>
      <c r="H38" s="33">
        <f t="shared" si="0"/>
        <v>515.529</v>
      </c>
      <c r="I38">
        <v>4</v>
      </c>
      <c r="J38">
        <v>10.71</v>
      </c>
      <c r="K38">
        <v>54</v>
      </c>
      <c r="L38" s="1">
        <v>4</v>
      </c>
      <c r="M38" s="1">
        <f t="shared" si="4"/>
        <v>0.14794520547945206</v>
      </c>
      <c r="O38" s="34">
        <f t="shared" si="5"/>
        <v>253.51890410958904</v>
      </c>
      <c r="U38" s="16"/>
      <c r="X38" s="16"/>
      <c r="AA38" s="17"/>
      <c r="AB38">
        <v>2</v>
      </c>
      <c r="AC38">
        <v>375</v>
      </c>
      <c r="AD38" s="17">
        <f t="shared" si="12"/>
        <v>750</v>
      </c>
      <c r="AG38" s="17"/>
      <c r="AH38" s="36">
        <f t="shared" si="1"/>
        <v>750</v>
      </c>
      <c r="AI38">
        <v>2</v>
      </c>
      <c r="AJ38">
        <v>500</v>
      </c>
      <c r="AK38" s="31">
        <f t="shared" si="6"/>
        <v>12.5</v>
      </c>
      <c r="AL38" s="18">
        <f t="shared" si="7"/>
        <v>25</v>
      </c>
      <c r="AM38">
        <v>4</v>
      </c>
      <c r="AN38">
        <v>370</v>
      </c>
      <c r="AO38" s="31">
        <f t="shared" si="8"/>
        <v>9.25</v>
      </c>
      <c r="AP38" s="18">
        <f t="shared" si="13"/>
        <v>37</v>
      </c>
      <c r="AQ38" s="38">
        <f t="shared" si="2"/>
        <v>62</v>
      </c>
      <c r="AR38" s="40">
        <f>SUM(H38,O38,AH38,AQ38)</f>
        <v>1581.0479041095891</v>
      </c>
      <c r="AS38" s="39">
        <f t="shared" si="9"/>
        <v>15.810479041095892</v>
      </c>
    </row>
    <row r="39" spans="1:45">
      <c r="A39">
        <v>38</v>
      </c>
      <c r="B39">
        <v>2</v>
      </c>
      <c r="C39">
        <v>3</v>
      </c>
      <c r="D39">
        <v>2</v>
      </c>
      <c r="E39">
        <v>30</v>
      </c>
      <c r="F39">
        <v>3</v>
      </c>
      <c r="G39" s="29">
        <v>0.52500000000000002</v>
      </c>
      <c r="H39" s="33">
        <f t="shared" si="0"/>
        <v>283.5</v>
      </c>
      <c r="I39">
        <v>3</v>
      </c>
      <c r="J39">
        <v>18.57</v>
      </c>
      <c r="K39">
        <v>54</v>
      </c>
      <c r="L39" s="1">
        <v>4</v>
      </c>
      <c r="M39" s="1">
        <f t="shared" si="4"/>
        <v>0.14794520547945206</v>
      </c>
      <c r="N39">
        <v>10</v>
      </c>
      <c r="O39" s="34">
        <f t="shared" si="5"/>
        <v>329.68109589041103</v>
      </c>
      <c r="S39">
        <v>1</v>
      </c>
      <c r="T39">
        <v>1000</v>
      </c>
      <c r="U39" s="16">
        <f t="shared" si="16"/>
        <v>1000</v>
      </c>
      <c r="X39" s="16"/>
      <c r="AA39" s="17"/>
      <c r="AD39" s="17"/>
      <c r="AE39">
        <v>1</v>
      </c>
      <c r="AF39">
        <v>500</v>
      </c>
      <c r="AG39" s="17">
        <f t="shared" si="10"/>
        <v>500</v>
      </c>
      <c r="AH39" s="36">
        <f t="shared" si="1"/>
        <v>1500</v>
      </c>
      <c r="AI39">
        <v>8</v>
      </c>
      <c r="AJ39">
        <v>200</v>
      </c>
      <c r="AK39" s="31">
        <f t="shared" si="6"/>
        <v>5</v>
      </c>
      <c r="AL39" s="18">
        <f t="shared" si="7"/>
        <v>40</v>
      </c>
      <c r="AM39">
        <v>8</v>
      </c>
      <c r="AN39">
        <v>150</v>
      </c>
      <c r="AO39" s="31">
        <f t="shared" si="8"/>
        <v>3.75</v>
      </c>
      <c r="AP39" s="18">
        <f t="shared" si="13"/>
        <v>30</v>
      </c>
      <c r="AQ39" s="38">
        <f t="shared" si="2"/>
        <v>70</v>
      </c>
      <c r="AR39" s="40">
        <f>SUM(H39,O39,AH39,AQ39)</f>
        <v>2183.1810958904111</v>
      </c>
      <c r="AS39" s="39">
        <f t="shared" si="9"/>
        <v>21.831810958904111</v>
      </c>
    </row>
    <row r="40" spans="1:45">
      <c r="A40">
        <v>39</v>
      </c>
      <c r="B40">
        <v>2</v>
      </c>
      <c r="C40">
        <v>3</v>
      </c>
      <c r="D40">
        <v>2</v>
      </c>
      <c r="E40">
        <v>7</v>
      </c>
      <c r="F40">
        <v>12</v>
      </c>
      <c r="G40" s="29">
        <v>0.52500000000000002</v>
      </c>
      <c r="H40" s="33">
        <f t="shared" si="0"/>
        <v>264.60000000000002</v>
      </c>
      <c r="I40">
        <v>2</v>
      </c>
      <c r="J40">
        <v>6.43</v>
      </c>
      <c r="K40">
        <v>72</v>
      </c>
      <c r="L40" s="1">
        <v>5</v>
      </c>
      <c r="M40" s="1">
        <f t="shared" si="4"/>
        <v>0.19726027397260273</v>
      </c>
      <c r="N40">
        <v>7.5</v>
      </c>
      <c r="O40" s="34">
        <f t="shared" si="5"/>
        <v>126.83835616438355</v>
      </c>
      <c r="P40">
        <v>1</v>
      </c>
      <c r="Q40">
        <v>137.5</v>
      </c>
      <c r="R40" s="15">
        <f t="shared" si="11"/>
        <v>137.5</v>
      </c>
      <c r="S40">
        <v>1</v>
      </c>
      <c r="T40">
        <v>1000</v>
      </c>
      <c r="U40" s="16">
        <f t="shared" si="16"/>
        <v>1000</v>
      </c>
      <c r="X40" s="16"/>
      <c r="AA40" s="17"/>
      <c r="AD40" s="17"/>
      <c r="AG40" s="17"/>
      <c r="AH40" s="36">
        <f t="shared" si="1"/>
        <v>1137.5</v>
      </c>
      <c r="AI40">
        <v>8</v>
      </c>
      <c r="AJ40">
        <v>600</v>
      </c>
      <c r="AK40" s="31">
        <f t="shared" si="6"/>
        <v>15</v>
      </c>
      <c r="AL40" s="18">
        <f t="shared" si="7"/>
        <v>120</v>
      </c>
      <c r="AM40">
        <v>12</v>
      </c>
      <c r="AN40">
        <v>200</v>
      </c>
      <c r="AO40" s="31">
        <f t="shared" si="8"/>
        <v>5</v>
      </c>
      <c r="AP40" s="18">
        <f t="shared" si="13"/>
        <v>60</v>
      </c>
      <c r="AQ40" s="38">
        <f t="shared" si="2"/>
        <v>180</v>
      </c>
      <c r="AR40" s="40">
        <f>SUM(H40,O40,AH40,AQ40)</f>
        <v>1708.9383561643835</v>
      </c>
      <c r="AS40" s="39">
        <f t="shared" si="9"/>
        <v>17.089383561643835</v>
      </c>
    </row>
    <row r="41" spans="1:45">
      <c r="A41">
        <v>40</v>
      </c>
      <c r="B41">
        <v>2</v>
      </c>
      <c r="C41">
        <v>1</v>
      </c>
      <c r="D41">
        <v>1.67</v>
      </c>
      <c r="E41">
        <v>7</v>
      </c>
      <c r="F41">
        <v>3</v>
      </c>
      <c r="G41" s="29">
        <v>0.52500000000000002</v>
      </c>
      <c r="H41" s="33">
        <f t="shared" si="0"/>
        <v>18.411750000000001</v>
      </c>
      <c r="I41">
        <v>2</v>
      </c>
      <c r="J41">
        <v>6.14</v>
      </c>
      <c r="K41">
        <v>36</v>
      </c>
      <c r="L41" s="1">
        <v>6</v>
      </c>
      <c r="M41" s="1">
        <f t="shared" si="4"/>
        <v>9.8630136986301367E-2</v>
      </c>
      <c r="O41" s="34">
        <f t="shared" si="5"/>
        <v>72.670684931506841</v>
      </c>
      <c r="U41" s="16"/>
      <c r="X41" s="16"/>
      <c r="AA41" s="17"/>
      <c r="AD41" s="17"/>
      <c r="AG41" s="17"/>
      <c r="AH41" s="36">
        <f t="shared" si="1"/>
        <v>0</v>
      </c>
      <c r="AI41">
        <v>6</v>
      </c>
      <c r="AJ41">
        <v>600</v>
      </c>
      <c r="AK41" s="31">
        <f t="shared" si="6"/>
        <v>15</v>
      </c>
      <c r="AL41" s="18">
        <f t="shared" si="7"/>
        <v>90</v>
      </c>
      <c r="AM41">
        <v>6</v>
      </c>
      <c r="AN41">
        <v>200</v>
      </c>
      <c r="AO41" s="31">
        <f t="shared" si="8"/>
        <v>5</v>
      </c>
      <c r="AP41" s="18">
        <f t="shared" si="13"/>
        <v>30</v>
      </c>
      <c r="AQ41" s="38">
        <f t="shared" si="2"/>
        <v>120</v>
      </c>
      <c r="AR41" s="40">
        <f>SUM(H41,O41,AH41,AQ41)</f>
        <v>211.08243493150684</v>
      </c>
      <c r="AS41" s="39">
        <f t="shared" si="9"/>
        <v>2.1108243493150685</v>
      </c>
    </row>
    <row r="42" spans="1:45">
      <c r="A42">
        <v>41</v>
      </c>
      <c r="B42">
        <v>2</v>
      </c>
      <c r="C42">
        <v>2</v>
      </c>
      <c r="D42">
        <v>2</v>
      </c>
      <c r="E42">
        <v>5</v>
      </c>
      <c r="F42">
        <v>10</v>
      </c>
      <c r="G42" s="29">
        <v>0.52500000000000002</v>
      </c>
      <c r="H42" s="33">
        <f t="shared" si="0"/>
        <v>105</v>
      </c>
      <c r="I42">
        <v>2</v>
      </c>
      <c r="J42">
        <v>6.5</v>
      </c>
      <c r="K42">
        <v>54</v>
      </c>
      <c r="L42" s="1">
        <v>10</v>
      </c>
      <c r="M42" s="1">
        <f t="shared" si="4"/>
        <v>0.14794520547945206</v>
      </c>
      <c r="O42" s="34">
        <f t="shared" si="5"/>
        <v>192.32876712328769</v>
      </c>
      <c r="U42" s="16"/>
      <c r="X42" s="16"/>
      <c r="AA42" s="17"/>
      <c r="AD42" s="17"/>
      <c r="AG42" s="17"/>
      <c r="AH42" s="36">
        <f t="shared" si="1"/>
        <v>0</v>
      </c>
      <c r="AI42">
        <v>8</v>
      </c>
      <c r="AJ42">
        <v>350</v>
      </c>
      <c r="AK42" s="31">
        <f t="shared" si="6"/>
        <v>8.75</v>
      </c>
      <c r="AL42" s="18">
        <f t="shared" si="7"/>
        <v>70</v>
      </c>
      <c r="AM42">
        <v>8</v>
      </c>
      <c r="AN42">
        <v>160</v>
      </c>
      <c r="AO42" s="31">
        <f t="shared" si="8"/>
        <v>4</v>
      </c>
      <c r="AP42" s="18">
        <f t="shared" si="13"/>
        <v>32</v>
      </c>
      <c r="AQ42" s="38">
        <f t="shared" si="2"/>
        <v>102</v>
      </c>
      <c r="AR42" s="40">
        <f>SUM(H42,O42,AH42,AQ42)</f>
        <v>399.32876712328766</v>
      </c>
      <c r="AS42" s="39">
        <f t="shared" si="9"/>
        <v>3.9932876712328764</v>
      </c>
    </row>
    <row r="43" spans="1:45">
      <c r="A43">
        <v>42</v>
      </c>
      <c r="B43">
        <v>2</v>
      </c>
      <c r="C43">
        <v>2</v>
      </c>
      <c r="D43">
        <v>1</v>
      </c>
      <c r="E43">
        <v>7</v>
      </c>
      <c r="F43">
        <v>10</v>
      </c>
      <c r="G43" s="29">
        <v>0.52500000000000002</v>
      </c>
      <c r="H43" s="33">
        <f t="shared" si="0"/>
        <v>73.5</v>
      </c>
      <c r="I43">
        <v>4</v>
      </c>
      <c r="J43">
        <v>5</v>
      </c>
      <c r="K43">
        <v>45</v>
      </c>
      <c r="L43" s="1">
        <v>7</v>
      </c>
      <c r="M43" s="1">
        <f t="shared" si="4"/>
        <v>0.12328767123287671</v>
      </c>
      <c r="O43" s="34">
        <f t="shared" si="5"/>
        <v>172.60273972602741</v>
      </c>
      <c r="U43" s="16"/>
      <c r="X43" s="16"/>
      <c r="AA43" s="17"/>
      <c r="AD43" s="17"/>
      <c r="AG43" s="17"/>
      <c r="AH43" s="36">
        <f t="shared" si="1"/>
        <v>0</v>
      </c>
      <c r="AI43">
        <v>9</v>
      </c>
      <c r="AJ43">
        <v>600</v>
      </c>
      <c r="AK43" s="31">
        <f t="shared" si="6"/>
        <v>15</v>
      </c>
      <c r="AL43" s="18">
        <f t="shared" si="7"/>
        <v>135</v>
      </c>
      <c r="AM43">
        <v>11</v>
      </c>
      <c r="AN43">
        <v>200</v>
      </c>
      <c r="AO43" s="31">
        <f t="shared" si="8"/>
        <v>5</v>
      </c>
      <c r="AP43" s="18">
        <f t="shared" si="13"/>
        <v>55</v>
      </c>
      <c r="AQ43" s="38">
        <f t="shared" si="2"/>
        <v>190</v>
      </c>
      <c r="AR43" s="40">
        <f>SUM(H43,O43,AH43,AQ43)</f>
        <v>436.10273972602738</v>
      </c>
      <c r="AS43" s="39">
        <f t="shared" si="9"/>
        <v>4.3610273972602736</v>
      </c>
    </row>
    <row r="44" spans="1:45">
      <c r="A44">
        <v>43</v>
      </c>
      <c r="B44">
        <v>2</v>
      </c>
      <c r="C44">
        <v>3</v>
      </c>
      <c r="D44">
        <v>1</v>
      </c>
      <c r="E44">
        <v>7</v>
      </c>
      <c r="F44">
        <v>9</v>
      </c>
      <c r="G44" s="29">
        <v>0.52500000000000002</v>
      </c>
      <c r="H44" s="33">
        <f t="shared" si="0"/>
        <v>99.225000000000009</v>
      </c>
      <c r="I44">
        <v>4</v>
      </c>
      <c r="J44">
        <v>18.5</v>
      </c>
      <c r="K44">
        <v>54</v>
      </c>
      <c r="L44" s="1">
        <v>3</v>
      </c>
      <c r="M44" s="1">
        <f t="shared" si="4"/>
        <v>0.14794520547945206</v>
      </c>
      <c r="O44" s="34">
        <f t="shared" si="5"/>
        <v>328.43835616438355</v>
      </c>
      <c r="U44" s="16"/>
      <c r="X44" s="16"/>
      <c r="AA44" s="17"/>
      <c r="AB44">
        <v>1</v>
      </c>
      <c r="AC44">
        <v>375</v>
      </c>
      <c r="AD44" s="17">
        <f t="shared" si="12"/>
        <v>375</v>
      </c>
      <c r="AG44" s="17"/>
      <c r="AH44" s="36">
        <f t="shared" si="1"/>
        <v>375</v>
      </c>
      <c r="AI44">
        <v>14</v>
      </c>
      <c r="AJ44">
        <v>700</v>
      </c>
      <c r="AK44" s="31">
        <f t="shared" si="6"/>
        <v>17.5</v>
      </c>
      <c r="AL44" s="18">
        <f t="shared" si="7"/>
        <v>245</v>
      </c>
      <c r="AM44">
        <v>17</v>
      </c>
      <c r="AN44">
        <v>58.83</v>
      </c>
      <c r="AO44" s="31">
        <f t="shared" si="8"/>
        <v>1.47075</v>
      </c>
      <c r="AP44" s="18">
        <f t="shared" si="13"/>
        <v>25.002749999999999</v>
      </c>
      <c r="AQ44" s="38">
        <f t="shared" si="2"/>
        <v>270.00274999999999</v>
      </c>
      <c r="AR44" s="40">
        <f>SUM(H44,O44,AH44,AQ44)</f>
        <v>1072.6661061643836</v>
      </c>
      <c r="AS44" s="39">
        <f t="shared" si="9"/>
        <v>10.726661061643835</v>
      </c>
    </row>
    <row r="45" spans="1:45">
      <c r="A45">
        <v>44</v>
      </c>
      <c r="B45">
        <v>2</v>
      </c>
      <c r="C45">
        <v>2</v>
      </c>
      <c r="D45">
        <v>1.5</v>
      </c>
      <c r="E45">
        <v>14</v>
      </c>
      <c r="F45">
        <v>7</v>
      </c>
      <c r="G45" s="29">
        <v>0.52500000000000002</v>
      </c>
      <c r="H45" s="33">
        <f t="shared" si="0"/>
        <v>154.35</v>
      </c>
      <c r="I45">
        <v>3</v>
      </c>
      <c r="J45">
        <v>14</v>
      </c>
      <c r="K45">
        <v>54</v>
      </c>
      <c r="L45" s="1">
        <v>5</v>
      </c>
      <c r="M45" s="1">
        <f t="shared" si="4"/>
        <v>0.14794520547945206</v>
      </c>
      <c r="O45" s="34">
        <f t="shared" si="5"/>
        <v>310.68493150684935</v>
      </c>
      <c r="U45" s="16"/>
      <c r="V45">
        <v>1</v>
      </c>
      <c r="W45">
        <v>325</v>
      </c>
      <c r="X45" s="16">
        <f t="shared" si="15"/>
        <v>325</v>
      </c>
      <c r="AA45" s="17"/>
      <c r="AD45" s="17"/>
      <c r="AG45" s="17"/>
      <c r="AH45" s="36">
        <f t="shared" si="1"/>
        <v>325</v>
      </c>
      <c r="AI45">
        <v>5</v>
      </c>
      <c r="AJ45">
        <v>350</v>
      </c>
      <c r="AK45" s="31">
        <f t="shared" si="6"/>
        <v>8.75</v>
      </c>
      <c r="AL45" s="18">
        <f t="shared" si="7"/>
        <v>43.75</v>
      </c>
      <c r="AM45">
        <v>7</v>
      </c>
      <c r="AN45">
        <v>280</v>
      </c>
      <c r="AO45" s="31">
        <f t="shared" si="8"/>
        <v>7</v>
      </c>
      <c r="AP45" s="18">
        <f t="shared" si="13"/>
        <v>49</v>
      </c>
      <c r="AQ45" s="38">
        <f t="shared" si="2"/>
        <v>92.75</v>
      </c>
      <c r="AR45" s="40">
        <f>SUM(H45,O45,AH45,AQ45)</f>
        <v>882.78493150684938</v>
      </c>
      <c r="AS45" s="39">
        <f t="shared" si="9"/>
        <v>8.8278493150684945</v>
      </c>
    </row>
    <row r="46" spans="1:45">
      <c r="A46">
        <v>45</v>
      </c>
      <c r="B46">
        <v>2</v>
      </c>
      <c r="C46">
        <v>4</v>
      </c>
      <c r="D46">
        <v>1</v>
      </c>
      <c r="E46">
        <v>8</v>
      </c>
      <c r="F46">
        <v>7</v>
      </c>
      <c r="G46" s="29">
        <v>0.52500000000000002</v>
      </c>
      <c r="H46" s="33">
        <f t="shared" si="0"/>
        <v>117.60000000000001</v>
      </c>
      <c r="I46">
        <v>4</v>
      </c>
      <c r="J46">
        <v>14</v>
      </c>
      <c r="K46">
        <v>54</v>
      </c>
      <c r="L46" s="1">
        <v>9</v>
      </c>
      <c r="M46" s="1">
        <f t="shared" si="4"/>
        <v>0.14794520547945206</v>
      </c>
      <c r="O46" s="34">
        <f t="shared" si="5"/>
        <v>745.64383561643831</v>
      </c>
      <c r="U46" s="16"/>
      <c r="X46" s="16"/>
      <c r="AA46" s="17"/>
      <c r="AB46">
        <v>1</v>
      </c>
      <c r="AC46">
        <v>450</v>
      </c>
      <c r="AD46" s="17">
        <f t="shared" si="12"/>
        <v>450</v>
      </c>
      <c r="AG46" s="17"/>
      <c r="AH46" s="36">
        <f t="shared" si="1"/>
        <v>450</v>
      </c>
      <c r="AI46">
        <v>15</v>
      </c>
      <c r="AJ46">
        <v>200</v>
      </c>
      <c r="AK46" s="31">
        <f t="shared" si="6"/>
        <v>5</v>
      </c>
      <c r="AL46" s="18">
        <f t="shared" si="7"/>
        <v>75</v>
      </c>
      <c r="AM46">
        <v>19</v>
      </c>
      <c r="AN46">
        <v>100</v>
      </c>
      <c r="AO46" s="31">
        <f t="shared" si="8"/>
        <v>2.5</v>
      </c>
      <c r="AP46" s="18">
        <f t="shared" si="13"/>
        <v>47.5</v>
      </c>
      <c r="AQ46" s="38">
        <f t="shared" si="2"/>
        <v>122.5</v>
      </c>
      <c r="AR46" s="40">
        <f>SUM(H46,O46,AH46,AQ46)</f>
        <v>1435.7438356164384</v>
      </c>
      <c r="AS46" s="39">
        <f t="shared" si="9"/>
        <v>14.357438356164385</v>
      </c>
    </row>
    <row r="47" spans="1:45">
      <c r="A47">
        <v>46</v>
      </c>
      <c r="B47">
        <v>2</v>
      </c>
      <c r="C47">
        <v>3</v>
      </c>
      <c r="D47">
        <v>2</v>
      </c>
      <c r="E47">
        <v>14</v>
      </c>
      <c r="F47">
        <v>8</v>
      </c>
      <c r="G47" s="29">
        <v>0.52500000000000002</v>
      </c>
      <c r="H47" s="33">
        <f t="shared" si="0"/>
        <v>352.8</v>
      </c>
      <c r="I47">
        <v>2</v>
      </c>
      <c r="J47">
        <v>16</v>
      </c>
      <c r="K47">
        <v>54</v>
      </c>
      <c r="L47" s="1">
        <v>2</v>
      </c>
      <c r="M47" s="1">
        <f t="shared" si="4"/>
        <v>0.14794520547945206</v>
      </c>
      <c r="O47" s="34">
        <f t="shared" si="5"/>
        <v>94.684931506849324</v>
      </c>
      <c r="U47" s="16"/>
      <c r="X47" s="16"/>
      <c r="AA47" s="17"/>
      <c r="AD47" s="17"/>
      <c r="AG47" s="17"/>
      <c r="AH47" s="36">
        <f t="shared" si="1"/>
        <v>0</v>
      </c>
      <c r="AI47">
        <v>9</v>
      </c>
      <c r="AJ47">
        <v>1000</v>
      </c>
      <c r="AK47" s="31">
        <f t="shared" si="6"/>
        <v>25</v>
      </c>
      <c r="AL47" s="18">
        <f t="shared" si="7"/>
        <v>225</v>
      </c>
      <c r="AM47">
        <v>12</v>
      </c>
      <c r="AN47">
        <v>400</v>
      </c>
      <c r="AO47" s="31">
        <f t="shared" si="8"/>
        <v>10</v>
      </c>
      <c r="AP47" s="18">
        <f t="shared" si="13"/>
        <v>120</v>
      </c>
      <c r="AQ47" s="38">
        <f t="shared" si="2"/>
        <v>345</v>
      </c>
      <c r="AR47" s="40">
        <f>SUM(H47,O47,AH47,AQ47)</f>
        <v>792.48493150684931</v>
      </c>
      <c r="AS47" s="39">
        <f t="shared" si="9"/>
        <v>7.9248493150684931</v>
      </c>
    </row>
    <row r="48" spans="1:45">
      <c r="A48">
        <v>47</v>
      </c>
      <c r="B48">
        <v>2</v>
      </c>
      <c r="C48">
        <v>2</v>
      </c>
      <c r="D48">
        <v>2</v>
      </c>
      <c r="E48">
        <v>7</v>
      </c>
      <c r="F48">
        <v>6</v>
      </c>
      <c r="G48" s="29">
        <v>0.52500000000000002</v>
      </c>
      <c r="H48" s="33">
        <f t="shared" si="0"/>
        <v>88.2</v>
      </c>
      <c r="I48">
        <v>2</v>
      </c>
      <c r="J48">
        <v>5.29</v>
      </c>
      <c r="K48">
        <v>54</v>
      </c>
      <c r="L48" s="1">
        <v>6</v>
      </c>
      <c r="M48" s="1">
        <f t="shared" si="4"/>
        <v>0.14794520547945206</v>
      </c>
      <c r="O48" s="34">
        <f t="shared" si="5"/>
        <v>93.915616438356153</v>
      </c>
      <c r="S48">
        <v>1</v>
      </c>
      <c r="T48">
        <v>45</v>
      </c>
      <c r="U48" s="16">
        <f t="shared" si="16"/>
        <v>45</v>
      </c>
      <c r="X48" s="16"/>
      <c r="AA48" s="17"/>
      <c r="AD48" s="17"/>
      <c r="AG48" s="17"/>
      <c r="AH48" s="36">
        <f t="shared" si="1"/>
        <v>45</v>
      </c>
      <c r="AI48">
        <v>4</v>
      </c>
      <c r="AJ48">
        <v>600</v>
      </c>
      <c r="AK48" s="31">
        <f t="shared" si="6"/>
        <v>15</v>
      </c>
      <c r="AL48" s="18">
        <f t="shared" si="7"/>
        <v>60</v>
      </c>
      <c r="AM48">
        <v>6</v>
      </c>
      <c r="AN48">
        <v>600</v>
      </c>
      <c r="AO48" s="31">
        <f t="shared" si="8"/>
        <v>15</v>
      </c>
      <c r="AP48" s="18">
        <f t="shared" si="13"/>
        <v>90</v>
      </c>
      <c r="AQ48" s="38">
        <f t="shared" si="2"/>
        <v>150</v>
      </c>
      <c r="AR48" s="40">
        <f>SUM(H48,O48,AH48,AQ48)</f>
        <v>377.11561643835614</v>
      </c>
      <c r="AS48" s="39">
        <f t="shared" si="9"/>
        <v>3.7711561643835614</v>
      </c>
    </row>
    <row r="49" spans="1:45">
      <c r="A49">
        <v>48</v>
      </c>
      <c r="B49">
        <v>2</v>
      </c>
      <c r="C49">
        <v>4</v>
      </c>
      <c r="D49">
        <v>1.5</v>
      </c>
      <c r="E49">
        <v>14</v>
      </c>
      <c r="F49">
        <v>6</v>
      </c>
      <c r="G49" s="29">
        <v>0.52500000000000002</v>
      </c>
      <c r="H49" s="33">
        <f t="shared" si="0"/>
        <v>264.60000000000002</v>
      </c>
      <c r="I49">
        <v>4</v>
      </c>
      <c r="J49">
        <v>14</v>
      </c>
      <c r="K49">
        <v>54</v>
      </c>
      <c r="L49" s="1">
        <v>3</v>
      </c>
      <c r="M49" s="1">
        <f t="shared" si="4"/>
        <v>0.14794520547945206</v>
      </c>
      <c r="O49" s="34">
        <f t="shared" si="5"/>
        <v>248.54794520547944</v>
      </c>
      <c r="U49" s="16"/>
      <c r="X49" s="16"/>
      <c r="AA49" s="17"/>
      <c r="AB49">
        <v>1</v>
      </c>
      <c r="AC49">
        <v>375</v>
      </c>
      <c r="AD49" s="17">
        <f t="shared" si="12"/>
        <v>375</v>
      </c>
      <c r="AG49" s="17"/>
      <c r="AH49" s="36">
        <f t="shared" si="1"/>
        <v>375</v>
      </c>
      <c r="AI49">
        <v>15</v>
      </c>
      <c r="AJ49">
        <v>266.67</v>
      </c>
      <c r="AK49" s="31">
        <f t="shared" si="6"/>
        <v>6.6667500000000004</v>
      </c>
      <c r="AL49" s="18">
        <f t="shared" si="7"/>
        <v>100.00125</v>
      </c>
      <c r="AM49">
        <v>20</v>
      </c>
      <c r="AN49">
        <v>125</v>
      </c>
      <c r="AO49" s="31">
        <f t="shared" si="8"/>
        <v>3.125</v>
      </c>
      <c r="AP49" s="18">
        <f t="shared" si="13"/>
        <v>62.5</v>
      </c>
      <c r="AQ49" s="38">
        <f t="shared" si="2"/>
        <v>162.50125</v>
      </c>
      <c r="AR49" s="40">
        <f>SUM(H49,O49,AH49,AQ49)</f>
        <v>1050.6491952054794</v>
      </c>
      <c r="AS49" s="39">
        <f t="shared" si="9"/>
        <v>10.506491952054795</v>
      </c>
    </row>
    <row r="50" spans="1:45">
      <c r="A50">
        <v>49</v>
      </c>
      <c r="B50">
        <v>2</v>
      </c>
      <c r="C50">
        <v>2</v>
      </c>
      <c r="D50">
        <v>2</v>
      </c>
      <c r="E50">
        <v>7</v>
      </c>
      <c r="F50">
        <v>6</v>
      </c>
      <c r="G50" s="29">
        <v>0.52500000000000002</v>
      </c>
      <c r="H50" s="33">
        <f t="shared" si="0"/>
        <v>88.2</v>
      </c>
      <c r="I50">
        <v>3</v>
      </c>
      <c r="J50">
        <v>10</v>
      </c>
      <c r="K50">
        <v>54</v>
      </c>
      <c r="L50" s="1">
        <v>4</v>
      </c>
      <c r="M50" s="1">
        <f t="shared" si="4"/>
        <v>0.14794520547945206</v>
      </c>
      <c r="O50" s="34">
        <f t="shared" si="5"/>
        <v>177.53424657534248</v>
      </c>
      <c r="U50" s="16"/>
      <c r="X50" s="16"/>
      <c r="AA50" s="17"/>
      <c r="AD50" s="17"/>
      <c r="AE50">
        <v>1</v>
      </c>
      <c r="AF50">
        <v>375</v>
      </c>
      <c r="AG50" s="17">
        <f t="shared" si="10"/>
        <v>375</v>
      </c>
      <c r="AH50" s="36">
        <f t="shared" si="1"/>
        <v>375</v>
      </c>
      <c r="AI50">
        <v>9</v>
      </c>
      <c r="AJ50">
        <v>700</v>
      </c>
      <c r="AK50" s="31">
        <f t="shared" si="6"/>
        <v>17.5</v>
      </c>
      <c r="AL50" s="18">
        <f t="shared" si="7"/>
        <v>157.5</v>
      </c>
      <c r="AM50">
        <v>11</v>
      </c>
      <c r="AN50">
        <v>500</v>
      </c>
      <c r="AO50" s="31">
        <f t="shared" si="8"/>
        <v>12.5</v>
      </c>
      <c r="AP50" s="18">
        <f t="shared" si="13"/>
        <v>137.5</v>
      </c>
      <c r="AQ50" s="38">
        <f t="shared" si="2"/>
        <v>295</v>
      </c>
      <c r="AR50" s="40">
        <f>SUM(H50,O50,AH50,AQ50)</f>
        <v>935.73424657534247</v>
      </c>
      <c r="AS50" s="39">
        <f t="shared" si="9"/>
        <v>9.3573424657534243</v>
      </c>
    </row>
    <row r="51" spans="1:45">
      <c r="A51">
        <v>50</v>
      </c>
      <c r="B51">
        <v>2</v>
      </c>
      <c r="C51">
        <v>4</v>
      </c>
      <c r="D51">
        <v>2</v>
      </c>
      <c r="E51">
        <v>10</v>
      </c>
      <c r="F51">
        <v>8</v>
      </c>
      <c r="G51" s="29">
        <v>0.52500000000000002</v>
      </c>
      <c r="H51" s="33">
        <f t="shared" si="0"/>
        <v>336</v>
      </c>
      <c r="I51">
        <v>2</v>
      </c>
      <c r="J51">
        <v>7</v>
      </c>
      <c r="K51">
        <v>72</v>
      </c>
      <c r="L51" s="1">
        <v>2</v>
      </c>
      <c r="M51" s="1">
        <f t="shared" si="4"/>
        <v>0.19726027397260273</v>
      </c>
      <c r="O51" s="34">
        <f t="shared" si="5"/>
        <v>55.232876712328768</v>
      </c>
      <c r="U51" s="16"/>
      <c r="X51" s="16"/>
      <c r="AA51" s="17"/>
      <c r="AB51">
        <v>1</v>
      </c>
      <c r="AC51">
        <v>350</v>
      </c>
      <c r="AD51" s="17">
        <f t="shared" si="12"/>
        <v>350</v>
      </c>
      <c r="AG51" s="17"/>
      <c r="AH51" s="36">
        <f t="shared" si="1"/>
        <v>350</v>
      </c>
      <c r="AI51">
        <v>12</v>
      </c>
      <c r="AJ51">
        <v>350</v>
      </c>
      <c r="AK51" s="31">
        <f t="shared" si="6"/>
        <v>8.75</v>
      </c>
      <c r="AL51" s="18">
        <f t="shared" si="7"/>
        <v>105</v>
      </c>
      <c r="AM51">
        <v>16</v>
      </c>
      <c r="AN51">
        <v>450</v>
      </c>
      <c r="AO51" s="31">
        <f t="shared" si="8"/>
        <v>11.25</v>
      </c>
      <c r="AP51" s="18">
        <f t="shared" si="13"/>
        <v>180</v>
      </c>
      <c r="AQ51" s="38">
        <f t="shared" si="2"/>
        <v>285</v>
      </c>
      <c r="AR51" s="40">
        <f>SUM(H51,O51,AH51,AQ51)</f>
        <v>1026.2328767123288</v>
      </c>
      <c r="AS51" s="39">
        <f t="shared" si="9"/>
        <v>10.262328767123288</v>
      </c>
    </row>
    <row r="52" spans="1:45">
      <c r="A52">
        <v>51</v>
      </c>
      <c r="B52">
        <v>3</v>
      </c>
      <c r="C52">
        <v>1</v>
      </c>
      <c r="D52">
        <v>1</v>
      </c>
      <c r="E52">
        <v>14</v>
      </c>
      <c r="F52">
        <v>4</v>
      </c>
      <c r="G52">
        <v>0.6</v>
      </c>
      <c r="H52" s="33">
        <f t="shared" si="0"/>
        <v>33.6</v>
      </c>
      <c r="I52">
        <v>3</v>
      </c>
      <c r="J52">
        <v>11</v>
      </c>
      <c r="K52">
        <v>36</v>
      </c>
      <c r="L52" s="1">
        <v>2</v>
      </c>
      <c r="M52" s="1">
        <f t="shared" si="4"/>
        <v>9.8630136986301367E-2</v>
      </c>
      <c r="O52" s="34">
        <f t="shared" si="5"/>
        <v>65.095890410958901</v>
      </c>
      <c r="S52">
        <v>1</v>
      </c>
      <c r="T52">
        <v>50</v>
      </c>
      <c r="U52" s="16">
        <f t="shared" si="16"/>
        <v>50</v>
      </c>
      <c r="X52" s="16"/>
      <c r="AA52" s="17"/>
      <c r="AD52" s="17"/>
      <c r="AG52" s="17"/>
      <c r="AH52" s="36">
        <f t="shared" si="1"/>
        <v>50</v>
      </c>
      <c r="AI52">
        <v>6</v>
      </c>
      <c r="AJ52">
        <v>333.33</v>
      </c>
      <c r="AK52" s="31">
        <f t="shared" si="6"/>
        <v>8.3332499999999996</v>
      </c>
      <c r="AL52" s="18">
        <f t="shared" si="7"/>
        <v>49.999499999999998</v>
      </c>
      <c r="AM52">
        <v>6</v>
      </c>
      <c r="AN52">
        <v>166.67</v>
      </c>
      <c r="AO52" s="31">
        <f t="shared" si="8"/>
        <v>4.1667499999999995</v>
      </c>
      <c r="AP52" s="18">
        <f t="shared" si="13"/>
        <v>25.000499999999995</v>
      </c>
      <c r="AQ52" s="38">
        <f t="shared" si="2"/>
        <v>75</v>
      </c>
      <c r="AR52" s="40">
        <f>SUM(H52,O52,AH52,AQ52)</f>
        <v>223.6958904109589</v>
      </c>
      <c r="AS52" s="39">
        <f t="shared" si="9"/>
        <v>2.236958904109589</v>
      </c>
    </row>
    <row r="53" spans="1:45">
      <c r="A53">
        <v>52</v>
      </c>
      <c r="B53">
        <v>3</v>
      </c>
      <c r="C53">
        <v>2</v>
      </c>
      <c r="D53">
        <v>1.67</v>
      </c>
      <c r="E53">
        <v>14</v>
      </c>
      <c r="F53">
        <v>10</v>
      </c>
      <c r="G53">
        <v>0.6</v>
      </c>
      <c r="H53" s="33">
        <f t="shared" si="0"/>
        <v>280.55999999999995</v>
      </c>
      <c r="I53">
        <v>3</v>
      </c>
      <c r="J53">
        <v>11.5</v>
      </c>
      <c r="K53">
        <v>54</v>
      </c>
      <c r="L53" s="1">
        <v>5</v>
      </c>
      <c r="M53" s="1">
        <f t="shared" si="4"/>
        <v>0.14794520547945206</v>
      </c>
      <c r="O53" s="34">
        <f t="shared" si="5"/>
        <v>255.20547945205482</v>
      </c>
      <c r="U53" s="16"/>
      <c r="V53">
        <v>1</v>
      </c>
      <c r="W53">
        <v>200</v>
      </c>
      <c r="X53" s="16">
        <f t="shared" si="15"/>
        <v>200</v>
      </c>
      <c r="AA53" s="17"/>
      <c r="AD53" s="17"/>
      <c r="AG53" s="17"/>
      <c r="AH53" s="36">
        <f t="shared" si="1"/>
        <v>200</v>
      </c>
      <c r="AI53">
        <v>7</v>
      </c>
      <c r="AJ53">
        <v>700</v>
      </c>
      <c r="AK53" s="31">
        <f t="shared" si="6"/>
        <v>17.5</v>
      </c>
      <c r="AL53" s="18">
        <f t="shared" si="7"/>
        <v>122.5</v>
      </c>
      <c r="AM53">
        <v>8</v>
      </c>
      <c r="AN53">
        <v>200</v>
      </c>
      <c r="AO53" s="31">
        <f t="shared" si="8"/>
        <v>5</v>
      </c>
      <c r="AP53" s="18">
        <f t="shared" si="13"/>
        <v>40</v>
      </c>
      <c r="AQ53" s="38">
        <f t="shared" si="2"/>
        <v>162.5</v>
      </c>
      <c r="AR53" s="40">
        <f>SUM(H53,O53,AH53,AQ53)</f>
        <v>898.26547945205471</v>
      </c>
      <c r="AS53" s="39">
        <f t="shared" si="9"/>
        <v>8.9826547945205473</v>
      </c>
    </row>
    <row r="54" spans="1:45">
      <c r="A54">
        <v>53</v>
      </c>
      <c r="B54">
        <v>3</v>
      </c>
      <c r="C54">
        <v>4</v>
      </c>
      <c r="D54">
        <v>1.5</v>
      </c>
      <c r="E54">
        <v>10</v>
      </c>
      <c r="F54">
        <v>10</v>
      </c>
      <c r="G54">
        <v>0.6</v>
      </c>
      <c r="H54" s="33">
        <f t="shared" si="0"/>
        <v>360</v>
      </c>
      <c r="I54">
        <v>4</v>
      </c>
      <c r="J54">
        <v>11</v>
      </c>
      <c r="K54">
        <v>54</v>
      </c>
      <c r="L54" s="1">
        <v>8</v>
      </c>
      <c r="M54" s="1">
        <f t="shared" si="4"/>
        <v>0.14794520547945206</v>
      </c>
      <c r="O54" s="34">
        <f t="shared" si="5"/>
        <v>520.76712328767121</v>
      </c>
      <c r="U54" s="16"/>
      <c r="X54" s="16"/>
      <c r="AA54" s="17"/>
      <c r="AD54" s="17"/>
      <c r="AE54">
        <v>1</v>
      </c>
      <c r="AF54">
        <v>375</v>
      </c>
      <c r="AG54" s="17">
        <f t="shared" si="10"/>
        <v>375</v>
      </c>
      <c r="AH54" s="36">
        <f t="shared" si="1"/>
        <v>375</v>
      </c>
      <c r="AI54">
        <v>17</v>
      </c>
      <c r="AJ54">
        <v>250</v>
      </c>
      <c r="AK54" s="31">
        <f t="shared" si="6"/>
        <v>6.25</v>
      </c>
      <c r="AL54" s="18">
        <f t="shared" si="7"/>
        <v>106.25</v>
      </c>
      <c r="AM54">
        <v>18</v>
      </c>
      <c r="AN54">
        <v>100</v>
      </c>
      <c r="AO54" s="31">
        <f t="shared" si="8"/>
        <v>2.5</v>
      </c>
      <c r="AP54" s="18">
        <f t="shared" si="13"/>
        <v>45</v>
      </c>
      <c r="AQ54" s="38">
        <f t="shared" si="2"/>
        <v>151.25</v>
      </c>
      <c r="AR54" s="40">
        <f>SUM(H54,O54,AH54,AQ54)</f>
        <v>1407.0171232876712</v>
      </c>
      <c r="AS54" s="39">
        <f t="shared" si="9"/>
        <v>14.070171232876712</v>
      </c>
    </row>
    <row r="55" spans="1:45">
      <c r="A55">
        <v>54</v>
      </c>
      <c r="B55">
        <v>3</v>
      </c>
      <c r="C55">
        <v>1</v>
      </c>
      <c r="D55">
        <v>2</v>
      </c>
      <c r="E55">
        <v>15</v>
      </c>
      <c r="F55">
        <v>12</v>
      </c>
      <c r="G55">
        <v>0.6</v>
      </c>
      <c r="H55" s="33">
        <f t="shared" si="0"/>
        <v>216</v>
      </c>
      <c r="I55">
        <v>4</v>
      </c>
      <c r="J55">
        <v>11</v>
      </c>
      <c r="K55">
        <v>54</v>
      </c>
      <c r="L55" s="1">
        <v>10</v>
      </c>
      <c r="M55" s="1">
        <f t="shared" si="4"/>
        <v>0.14794520547945206</v>
      </c>
      <c r="O55" s="34">
        <f t="shared" si="5"/>
        <v>650.95890410958896</v>
      </c>
      <c r="U55" s="16"/>
      <c r="X55" s="16"/>
      <c r="AA55" s="17"/>
      <c r="AD55" s="17"/>
      <c r="AG55" s="17"/>
      <c r="AH55" s="36">
        <f t="shared" si="1"/>
        <v>0</v>
      </c>
      <c r="AI55">
        <v>7</v>
      </c>
      <c r="AJ55">
        <v>750</v>
      </c>
      <c r="AK55" s="31">
        <f t="shared" si="6"/>
        <v>18.75</v>
      </c>
      <c r="AL55" s="18">
        <f t="shared" si="7"/>
        <v>131.25</v>
      </c>
      <c r="AM55">
        <v>8</v>
      </c>
      <c r="AN55">
        <v>250</v>
      </c>
      <c r="AO55" s="31">
        <f t="shared" si="8"/>
        <v>6.25</v>
      </c>
      <c r="AP55" s="18">
        <f t="shared" si="13"/>
        <v>50</v>
      </c>
      <c r="AQ55" s="38">
        <f t="shared" si="2"/>
        <v>181.25</v>
      </c>
      <c r="AR55" s="40">
        <f>SUM(H55,O55,AH55,AQ55)</f>
        <v>1048.208904109589</v>
      </c>
      <c r="AS55" s="39">
        <f t="shared" si="9"/>
        <v>10.48208904109589</v>
      </c>
    </row>
    <row r="56" spans="1:45">
      <c r="A56">
        <v>55</v>
      </c>
      <c r="B56">
        <v>3</v>
      </c>
      <c r="C56">
        <v>2</v>
      </c>
      <c r="D56">
        <v>2</v>
      </c>
      <c r="E56">
        <v>20</v>
      </c>
      <c r="F56">
        <v>12</v>
      </c>
      <c r="G56">
        <v>0.6</v>
      </c>
      <c r="H56" s="33">
        <f t="shared" si="0"/>
        <v>576</v>
      </c>
      <c r="I56">
        <v>2</v>
      </c>
      <c r="J56">
        <v>11</v>
      </c>
      <c r="K56">
        <v>54</v>
      </c>
      <c r="L56" s="1">
        <v>6</v>
      </c>
      <c r="M56" s="1">
        <f t="shared" si="4"/>
        <v>0.14794520547945206</v>
      </c>
      <c r="O56" s="34">
        <f t="shared" si="5"/>
        <v>195.2876712328767</v>
      </c>
      <c r="U56" s="16"/>
      <c r="X56" s="16"/>
      <c r="AA56" s="17"/>
      <c r="AD56" s="17"/>
      <c r="AE56">
        <v>1</v>
      </c>
      <c r="AF56">
        <v>475</v>
      </c>
      <c r="AG56" s="17">
        <f t="shared" si="10"/>
        <v>475</v>
      </c>
      <c r="AH56" s="36">
        <f t="shared" si="1"/>
        <v>475</v>
      </c>
      <c r="AI56">
        <v>10</v>
      </c>
      <c r="AJ56">
        <v>500</v>
      </c>
      <c r="AK56" s="31">
        <f t="shared" si="6"/>
        <v>12.5</v>
      </c>
      <c r="AL56" s="18">
        <f t="shared" si="7"/>
        <v>125</v>
      </c>
      <c r="AM56">
        <v>12</v>
      </c>
      <c r="AN56">
        <v>300</v>
      </c>
      <c r="AO56" s="31">
        <f t="shared" si="8"/>
        <v>7.5</v>
      </c>
      <c r="AP56" s="18">
        <f t="shared" si="13"/>
        <v>90</v>
      </c>
      <c r="AQ56" s="38">
        <f t="shared" si="2"/>
        <v>215</v>
      </c>
      <c r="AR56" s="40">
        <f>SUM(H56,O56,AH56,AQ56)</f>
        <v>1461.2876712328766</v>
      </c>
      <c r="AS56" s="39">
        <f t="shared" si="9"/>
        <v>14.612876712328767</v>
      </c>
    </row>
    <row r="57" spans="1:45">
      <c r="A57">
        <v>56</v>
      </c>
      <c r="B57">
        <v>3</v>
      </c>
      <c r="C57">
        <v>6</v>
      </c>
      <c r="D57">
        <v>2</v>
      </c>
      <c r="E57">
        <v>14</v>
      </c>
      <c r="F57">
        <v>10</v>
      </c>
      <c r="G57">
        <v>0.6</v>
      </c>
      <c r="H57" s="33">
        <f t="shared" si="0"/>
        <v>1008</v>
      </c>
      <c r="I57">
        <v>4</v>
      </c>
      <c r="J57">
        <v>11.71</v>
      </c>
      <c r="K57">
        <v>54</v>
      </c>
      <c r="L57" s="1">
        <v>7</v>
      </c>
      <c r="M57" s="1">
        <f t="shared" si="4"/>
        <v>0.14794520547945206</v>
      </c>
      <c r="O57" s="34">
        <f t="shared" si="5"/>
        <v>485.08273972602746</v>
      </c>
      <c r="U57" s="16"/>
      <c r="X57" s="16"/>
      <c r="AA57" s="17"/>
      <c r="AB57">
        <v>1</v>
      </c>
      <c r="AC57">
        <v>475</v>
      </c>
      <c r="AD57" s="17">
        <f t="shared" si="12"/>
        <v>475</v>
      </c>
      <c r="AE57">
        <v>2</v>
      </c>
      <c r="AF57">
        <v>425</v>
      </c>
      <c r="AG57" s="17">
        <f t="shared" si="10"/>
        <v>850</v>
      </c>
      <c r="AH57" s="36">
        <f t="shared" si="1"/>
        <v>1325</v>
      </c>
      <c r="AI57">
        <v>21</v>
      </c>
      <c r="AJ57">
        <v>300</v>
      </c>
      <c r="AK57" s="31">
        <f t="shared" si="6"/>
        <v>7.5</v>
      </c>
      <c r="AL57" s="18">
        <f t="shared" si="7"/>
        <v>157.5</v>
      </c>
      <c r="AM57">
        <v>25</v>
      </c>
      <c r="AN57">
        <v>220</v>
      </c>
      <c r="AO57" s="31">
        <f t="shared" si="8"/>
        <v>5.5</v>
      </c>
      <c r="AP57" s="18">
        <f t="shared" si="13"/>
        <v>137.5</v>
      </c>
      <c r="AQ57" s="38">
        <f t="shared" si="2"/>
        <v>295</v>
      </c>
      <c r="AR57" s="40">
        <f>SUM(H57,O57,AH57,AQ57)</f>
        <v>3113.0827397260273</v>
      </c>
      <c r="AS57" s="39">
        <f t="shared" si="9"/>
        <v>31.130827397260273</v>
      </c>
    </row>
    <row r="58" spans="1:45">
      <c r="A58">
        <v>57</v>
      </c>
      <c r="B58">
        <v>3</v>
      </c>
      <c r="C58">
        <v>8</v>
      </c>
      <c r="D58">
        <v>1.33</v>
      </c>
      <c r="E58">
        <v>7</v>
      </c>
      <c r="F58">
        <v>10</v>
      </c>
      <c r="G58">
        <v>0.6</v>
      </c>
      <c r="H58" s="33">
        <f t="shared" si="0"/>
        <v>446.88000000000005</v>
      </c>
      <c r="I58">
        <v>4</v>
      </c>
      <c r="J58">
        <v>8.23</v>
      </c>
      <c r="K58">
        <v>36</v>
      </c>
      <c r="L58" s="1">
        <v>8</v>
      </c>
      <c r="M58" s="1">
        <f t="shared" si="4"/>
        <v>9.8630136986301367E-2</v>
      </c>
      <c r="O58" s="34">
        <f t="shared" si="5"/>
        <v>259.75232876712329</v>
      </c>
      <c r="S58">
        <v>1</v>
      </c>
      <c r="T58">
        <v>62.5</v>
      </c>
      <c r="U58" s="16">
        <f t="shared" si="16"/>
        <v>62.5</v>
      </c>
      <c r="X58" s="16"/>
      <c r="AA58" s="17"/>
      <c r="AB58">
        <v>1</v>
      </c>
      <c r="AC58">
        <v>475</v>
      </c>
      <c r="AD58" s="17">
        <f t="shared" si="12"/>
        <v>475</v>
      </c>
      <c r="AE58">
        <v>1</v>
      </c>
      <c r="AF58">
        <v>400</v>
      </c>
      <c r="AG58" s="17">
        <f t="shared" si="10"/>
        <v>400</v>
      </c>
      <c r="AH58" s="36">
        <f t="shared" si="1"/>
        <v>937.5</v>
      </c>
      <c r="AI58">
        <v>20</v>
      </c>
      <c r="AJ58">
        <v>740</v>
      </c>
      <c r="AK58" s="31">
        <f t="shared" si="6"/>
        <v>18.5</v>
      </c>
      <c r="AL58" s="18">
        <f t="shared" si="7"/>
        <v>370</v>
      </c>
      <c r="AM58">
        <v>20</v>
      </c>
      <c r="AN58">
        <v>400</v>
      </c>
      <c r="AO58" s="31">
        <f t="shared" si="8"/>
        <v>10</v>
      </c>
      <c r="AP58" s="18">
        <f t="shared" si="13"/>
        <v>200</v>
      </c>
      <c r="AQ58" s="38">
        <f t="shared" si="2"/>
        <v>570</v>
      </c>
      <c r="AR58" s="40">
        <f>SUM(H58,O58,AH58,AQ58)</f>
        <v>2214.1323287671235</v>
      </c>
      <c r="AS58" s="39">
        <f t="shared" si="9"/>
        <v>22.141323287671234</v>
      </c>
    </row>
    <row r="59" spans="1:45">
      <c r="A59">
        <v>58</v>
      </c>
      <c r="B59">
        <v>3</v>
      </c>
      <c r="C59">
        <v>4</v>
      </c>
      <c r="D59">
        <v>1.67</v>
      </c>
      <c r="E59">
        <v>10</v>
      </c>
      <c r="F59">
        <v>10</v>
      </c>
      <c r="G59">
        <v>0.6</v>
      </c>
      <c r="H59" s="33">
        <f t="shared" si="0"/>
        <v>400.8</v>
      </c>
      <c r="I59">
        <v>5</v>
      </c>
      <c r="J59">
        <v>4.2300000000000004</v>
      </c>
      <c r="K59">
        <v>36</v>
      </c>
      <c r="L59" s="1">
        <v>5</v>
      </c>
      <c r="M59" s="1">
        <f t="shared" si="4"/>
        <v>9.8630136986301367E-2</v>
      </c>
      <c r="O59" s="34">
        <f t="shared" si="5"/>
        <v>104.3013698630137</v>
      </c>
      <c r="U59" s="16"/>
      <c r="V59">
        <v>1</v>
      </c>
      <c r="W59">
        <v>250</v>
      </c>
      <c r="X59" s="16">
        <f t="shared" si="15"/>
        <v>250</v>
      </c>
      <c r="AA59" s="17"/>
      <c r="AB59">
        <v>1</v>
      </c>
      <c r="AC59">
        <v>450</v>
      </c>
      <c r="AD59" s="17">
        <f t="shared" si="12"/>
        <v>450</v>
      </c>
      <c r="AE59">
        <v>1</v>
      </c>
      <c r="AF59">
        <v>375</v>
      </c>
      <c r="AG59" s="17">
        <f t="shared" si="10"/>
        <v>375</v>
      </c>
      <c r="AH59" s="36">
        <f t="shared" si="1"/>
        <v>1075</v>
      </c>
      <c r="AI59">
        <v>19</v>
      </c>
      <c r="AJ59">
        <v>480</v>
      </c>
      <c r="AK59" s="31">
        <f t="shared" si="6"/>
        <v>12</v>
      </c>
      <c r="AL59" s="18">
        <f t="shared" si="7"/>
        <v>228</v>
      </c>
      <c r="AM59">
        <v>19</v>
      </c>
      <c r="AN59">
        <v>200</v>
      </c>
      <c r="AO59" s="31">
        <f t="shared" si="8"/>
        <v>5</v>
      </c>
      <c r="AP59" s="18">
        <f t="shared" si="13"/>
        <v>95</v>
      </c>
      <c r="AQ59" s="38">
        <f t="shared" si="2"/>
        <v>323</v>
      </c>
      <c r="AR59" s="40">
        <f>SUM(H59,O59,AH59,AQ59)</f>
        <v>1903.1013698630136</v>
      </c>
      <c r="AS59" s="39">
        <f t="shared" si="9"/>
        <v>19.031013698630137</v>
      </c>
    </row>
    <row r="60" spans="1:45">
      <c r="A60">
        <v>59</v>
      </c>
      <c r="B60">
        <v>3</v>
      </c>
      <c r="C60">
        <v>2</v>
      </c>
      <c r="D60">
        <v>2</v>
      </c>
      <c r="E60">
        <v>14</v>
      </c>
      <c r="F60">
        <v>8</v>
      </c>
      <c r="G60">
        <v>0.6</v>
      </c>
      <c r="H60" s="33">
        <f t="shared" si="0"/>
        <v>268.8</v>
      </c>
      <c r="I60">
        <v>4</v>
      </c>
      <c r="J60">
        <v>11</v>
      </c>
      <c r="K60">
        <v>54</v>
      </c>
      <c r="L60" s="1">
        <v>3</v>
      </c>
      <c r="M60" s="1">
        <f t="shared" si="4"/>
        <v>0.14794520547945206</v>
      </c>
      <c r="O60" s="34">
        <f t="shared" si="5"/>
        <v>195.2876712328767</v>
      </c>
      <c r="U60" s="16"/>
      <c r="X60" s="16"/>
      <c r="AA60" s="17"/>
      <c r="AD60" s="17"/>
      <c r="AE60">
        <v>1</v>
      </c>
      <c r="AF60">
        <v>375</v>
      </c>
      <c r="AG60" s="17">
        <f t="shared" si="10"/>
        <v>375</v>
      </c>
      <c r="AH60" s="36">
        <f t="shared" si="1"/>
        <v>375</v>
      </c>
      <c r="AI60">
        <v>12</v>
      </c>
      <c r="AJ60">
        <v>500</v>
      </c>
      <c r="AK60" s="31">
        <f t="shared" si="6"/>
        <v>12.5</v>
      </c>
      <c r="AL60" s="18">
        <f t="shared" si="7"/>
        <v>150</v>
      </c>
      <c r="AM60">
        <v>14</v>
      </c>
      <c r="AN60">
        <v>300</v>
      </c>
      <c r="AO60" s="31">
        <f t="shared" si="8"/>
        <v>7.5</v>
      </c>
      <c r="AP60" s="18">
        <f t="shared" si="13"/>
        <v>105</v>
      </c>
      <c r="AQ60" s="38">
        <f t="shared" si="2"/>
        <v>255</v>
      </c>
      <c r="AR60" s="40">
        <f>SUM(H60,O60,AH60,AQ60)</f>
        <v>1094.0876712328768</v>
      </c>
      <c r="AS60" s="39">
        <f t="shared" si="9"/>
        <v>10.940876712328768</v>
      </c>
    </row>
    <row r="61" spans="1:45">
      <c r="A61">
        <v>60</v>
      </c>
      <c r="B61">
        <v>3</v>
      </c>
      <c r="C61">
        <v>2</v>
      </c>
      <c r="D61">
        <v>2.5</v>
      </c>
      <c r="E61">
        <v>10</v>
      </c>
      <c r="F61">
        <v>6</v>
      </c>
      <c r="G61">
        <v>0.6</v>
      </c>
      <c r="H61" s="33">
        <f t="shared" si="0"/>
        <v>180</v>
      </c>
      <c r="I61">
        <v>4</v>
      </c>
      <c r="J61">
        <v>11</v>
      </c>
      <c r="K61">
        <v>54</v>
      </c>
      <c r="L61" s="1">
        <v>2</v>
      </c>
      <c r="M61" s="1">
        <f t="shared" si="4"/>
        <v>0.14794520547945206</v>
      </c>
      <c r="O61" s="34">
        <f t="shared" si="5"/>
        <v>130.1917808219178</v>
      </c>
      <c r="U61" s="16"/>
      <c r="X61" s="16"/>
      <c r="AA61" s="17"/>
      <c r="AD61" s="17"/>
      <c r="AG61" s="17"/>
      <c r="AH61" s="36">
        <f t="shared" si="1"/>
        <v>0</v>
      </c>
      <c r="AI61">
        <v>14</v>
      </c>
      <c r="AJ61">
        <v>600</v>
      </c>
      <c r="AK61" s="31">
        <f t="shared" si="6"/>
        <v>15</v>
      </c>
      <c r="AL61" s="18">
        <f t="shared" si="7"/>
        <v>210</v>
      </c>
      <c r="AM61">
        <v>16</v>
      </c>
      <c r="AN61">
        <v>250</v>
      </c>
      <c r="AO61" s="31">
        <f t="shared" si="8"/>
        <v>6.25</v>
      </c>
      <c r="AP61" s="18">
        <f t="shared" si="13"/>
        <v>100</v>
      </c>
      <c r="AQ61" s="38">
        <f t="shared" si="2"/>
        <v>310</v>
      </c>
      <c r="AR61" s="40">
        <f>SUM(H61,O61,AH61,AQ61)</f>
        <v>620.19178082191775</v>
      </c>
      <c r="AS61" s="39">
        <f t="shared" si="9"/>
        <v>6.2019178082191777</v>
      </c>
    </row>
    <row r="62" spans="1:45">
      <c r="A62">
        <v>61</v>
      </c>
      <c r="B62">
        <v>3</v>
      </c>
      <c r="C62">
        <v>10</v>
      </c>
      <c r="D62">
        <v>2</v>
      </c>
      <c r="E62">
        <v>7</v>
      </c>
      <c r="F62">
        <v>8</v>
      </c>
      <c r="G62">
        <v>0.6</v>
      </c>
      <c r="H62" s="33">
        <f t="shared" si="0"/>
        <v>672</v>
      </c>
      <c r="I62">
        <v>5</v>
      </c>
      <c r="J62">
        <v>7</v>
      </c>
      <c r="K62">
        <v>54</v>
      </c>
      <c r="L62" s="1">
        <v>3</v>
      </c>
      <c r="M62" s="1">
        <f t="shared" si="4"/>
        <v>0.14794520547945206</v>
      </c>
      <c r="O62" s="34">
        <f t="shared" si="5"/>
        <v>155.34246575342465</v>
      </c>
      <c r="U62" s="16"/>
      <c r="X62" s="16"/>
      <c r="AA62" s="17"/>
      <c r="AD62" s="17"/>
      <c r="AE62">
        <v>1</v>
      </c>
      <c r="AF62">
        <v>450</v>
      </c>
      <c r="AG62" s="17">
        <f t="shared" si="10"/>
        <v>450</v>
      </c>
      <c r="AH62" s="36">
        <f t="shared" si="1"/>
        <v>450</v>
      </c>
      <c r="AI62">
        <v>28</v>
      </c>
      <c r="AJ62">
        <v>700</v>
      </c>
      <c r="AK62" s="31">
        <f t="shared" si="6"/>
        <v>17.5</v>
      </c>
      <c r="AL62" s="18">
        <f t="shared" si="7"/>
        <v>490</v>
      </c>
      <c r="AM62">
        <v>38</v>
      </c>
      <c r="AN62">
        <v>300</v>
      </c>
      <c r="AO62" s="31">
        <f t="shared" si="8"/>
        <v>7.5</v>
      </c>
      <c r="AP62" s="18">
        <f t="shared" si="13"/>
        <v>285</v>
      </c>
      <c r="AQ62" s="38">
        <f t="shared" si="2"/>
        <v>775</v>
      </c>
      <c r="AR62" s="40">
        <f>SUM(H62,O62,AH62,AQ62)</f>
        <v>2052.3424657534247</v>
      </c>
      <c r="AS62" s="39">
        <f t="shared" si="9"/>
        <v>20.523424657534246</v>
      </c>
    </row>
    <row r="63" spans="1:45">
      <c r="A63">
        <v>62</v>
      </c>
      <c r="B63">
        <v>3</v>
      </c>
      <c r="C63">
        <v>1</v>
      </c>
      <c r="D63">
        <v>2</v>
      </c>
      <c r="E63">
        <v>15</v>
      </c>
      <c r="F63">
        <v>8</v>
      </c>
      <c r="G63">
        <v>0.6</v>
      </c>
      <c r="H63" s="33">
        <f t="shared" si="0"/>
        <v>144</v>
      </c>
      <c r="I63">
        <v>3</v>
      </c>
      <c r="J63">
        <v>10</v>
      </c>
      <c r="K63">
        <v>54</v>
      </c>
      <c r="L63" s="1">
        <v>3</v>
      </c>
      <c r="M63" s="1">
        <f t="shared" si="4"/>
        <v>0.14794520547945206</v>
      </c>
      <c r="O63" s="34">
        <f t="shared" si="5"/>
        <v>133.15068493150685</v>
      </c>
      <c r="U63" s="16"/>
      <c r="V63">
        <v>1</v>
      </c>
      <c r="W63">
        <v>187.5</v>
      </c>
      <c r="X63" s="16">
        <f t="shared" si="15"/>
        <v>187.5</v>
      </c>
      <c r="AA63" s="17"/>
      <c r="AD63" s="17"/>
      <c r="AE63">
        <v>1</v>
      </c>
      <c r="AF63">
        <v>362.5</v>
      </c>
      <c r="AG63" s="17">
        <f t="shared" si="10"/>
        <v>362.5</v>
      </c>
      <c r="AH63" s="36">
        <f t="shared" si="1"/>
        <v>550</v>
      </c>
      <c r="AI63">
        <v>17</v>
      </c>
      <c r="AJ63">
        <v>1000</v>
      </c>
      <c r="AK63" s="31">
        <f t="shared" si="6"/>
        <v>25</v>
      </c>
      <c r="AL63" s="18">
        <f t="shared" si="7"/>
        <v>425</v>
      </c>
      <c r="AM63">
        <v>18</v>
      </c>
      <c r="AN63">
        <v>500</v>
      </c>
      <c r="AO63" s="31">
        <f t="shared" si="8"/>
        <v>12.5</v>
      </c>
      <c r="AP63" s="18">
        <f t="shared" si="13"/>
        <v>225</v>
      </c>
      <c r="AQ63" s="38">
        <f t="shared" si="2"/>
        <v>650</v>
      </c>
      <c r="AR63" s="40">
        <f>SUM(H63,O63,AH63,AQ63)</f>
        <v>1477.1506849315069</v>
      </c>
      <c r="AS63" s="39">
        <f t="shared" si="9"/>
        <v>14.771506849315069</v>
      </c>
    </row>
    <row r="64" spans="1:45">
      <c r="A64">
        <v>63</v>
      </c>
      <c r="B64">
        <v>3</v>
      </c>
      <c r="C64">
        <v>2</v>
      </c>
      <c r="D64">
        <v>1</v>
      </c>
      <c r="E64">
        <v>10</v>
      </c>
      <c r="F64">
        <v>6</v>
      </c>
      <c r="G64">
        <v>0.6</v>
      </c>
      <c r="H64" s="33">
        <f t="shared" si="0"/>
        <v>72</v>
      </c>
      <c r="I64">
        <v>4</v>
      </c>
      <c r="J64">
        <v>9.23</v>
      </c>
      <c r="K64">
        <v>72</v>
      </c>
      <c r="L64" s="1">
        <v>2</v>
      </c>
      <c r="M64" s="1">
        <f t="shared" si="4"/>
        <v>0.19726027397260273</v>
      </c>
      <c r="O64" s="34">
        <f t="shared" si="5"/>
        <v>145.65698630136987</v>
      </c>
      <c r="U64" s="16"/>
      <c r="X64" s="16"/>
      <c r="AA64" s="17"/>
      <c r="AD64" s="17"/>
      <c r="AG64" s="17"/>
      <c r="AH64" s="36">
        <f t="shared" si="1"/>
        <v>0</v>
      </c>
      <c r="AI64">
        <v>12</v>
      </c>
      <c r="AJ64">
        <v>800</v>
      </c>
      <c r="AK64" s="31">
        <f t="shared" si="6"/>
        <v>20</v>
      </c>
      <c r="AL64" s="18">
        <f t="shared" si="7"/>
        <v>240</v>
      </c>
      <c r="AM64">
        <v>13</v>
      </c>
      <c r="AN64">
        <v>400</v>
      </c>
      <c r="AO64" s="31">
        <f t="shared" si="8"/>
        <v>10</v>
      </c>
      <c r="AP64" s="18">
        <f t="shared" si="13"/>
        <v>130</v>
      </c>
      <c r="AQ64" s="38">
        <f t="shared" si="2"/>
        <v>370</v>
      </c>
      <c r="AR64" s="40">
        <f>SUM(H64,O64,AH64,AQ64)</f>
        <v>587.6569863013699</v>
      </c>
      <c r="AS64" s="39">
        <f t="shared" si="9"/>
        <v>5.8765698630136987</v>
      </c>
    </row>
    <row r="65" spans="1:45">
      <c r="A65">
        <v>64</v>
      </c>
      <c r="B65">
        <v>3</v>
      </c>
      <c r="C65">
        <v>4</v>
      </c>
      <c r="D65">
        <v>2</v>
      </c>
      <c r="E65">
        <v>7</v>
      </c>
      <c r="F65">
        <v>12</v>
      </c>
      <c r="G65">
        <v>0.6</v>
      </c>
      <c r="H65" s="33">
        <f t="shared" si="0"/>
        <v>403.2</v>
      </c>
      <c r="I65">
        <v>3</v>
      </c>
      <c r="J65">
        <v>7</v>
      </c>
      <c r="K65">
        <v>54</v>
      </c>
      <c r="L65" s="1">
        <v>9</v>
      </c>
      <c r="M65" s="1">
        <f t="shared" si="4"/>
        <v>0.14794520547945206</v>
      </c>
      <c r="O65" s="34">
        <f t="shared" si="5"/>
        <v>279.61643835616439</v>
      </c>
      <c r="U65" s="16"/>
      <c r="X65" s="16"/>
      <c r="AA65" s="17"/>
      <c r="AD65" s="17"/>
      <c r="AE65">
        <v>1</v>
      </c>
      <c r="AF65">
        <v>437.5</v>
      </c>
      <c r="AG65" s="17">
        <f t="shared" si="10"/>
        <v>437.5</v>
      </c>
      <c r="AH65" s="36">
        <f t="shared" si="1"/>
        <v>437.5</v>
      </c>
      <c r="AI65">
        <v>14</v>
      </c>
      <c r="AJ65">
        <v>1000</v>
      </c>
      <c r="AK65" s="31">
        <f t="shared" si="6"/>
        <v>25</v>
      </c>
      <c r="AL65" s="18">
        <f t="shared" si="7"/>
        <v>350</v>
      </c>
      <c r="AM65">
        <v>17</v>
      </c>
      <c r="AN65">
        <v>400</v>
      </c>
      <c r="AO65" s="31">
        <f t="shared" si="8"/>
        <v>10</v>
      </c>
      <c r="AP65" s="18">
        <f t="shared" si="13"/>
        <v>170</v>
      </c>
      <c r="AQ65" s="38">
        <f t="shared" si="2"/>
        <v>520</v>
      </c>
      <c r="AR65" s="40">
        <f>SUM(H65,O65,AH65,AQ65)</f>
        <v>1640.3164383561643</v>
      </c>
      <c r="AS65" s="39">
        <f t="shared" si="9"/>
        <v>16.403164383561645</v>
      </c>
    </row>
    <row r="66" spans="1:45">
      <c r="A66">
        <v>65</v>
      </c>
      <c r="B66">
        <v>3</v>
      </c>
      <c r="C66">
        <v>2</v>
      </c>
      <c r="D66">
        <v>2.5</v>
      </c>
      <c r="E66">
        <v>14</v>
      </c>
      <c r="F66">
        <v>9</v>
      </c>
      <c r="G66">
        <v>0.6</v>
      </c>
      <c r="H66" s="33">
        <f t="shared" ref="H66:H100" si="17">C66*D66*E66*F66*G66</f>
        <v>378</v>
      </c>
      <c r="I66">
        <v>3</v>
      </c>
      <c r="J66">
        <v>9.5</v>
      </c>
      <c r="K66">
        <v>54</v>
      </c>
      <c r="L66" s="1">
        <v>4</v>
      </c>
      <c r="M66" s="1">
        <f t="shared" si="4"/>
        <v>0.14794520547945206</v>
      </c>
      <c r="O66" s="34">
        <f t="shared" si="5"/>
        <v>168.65753424657535</v>
      </c>
      <c r="U66" s="16"/>
      <c r="X66" s="16"/>
      <c r="Y66">
        <v>1</v>
      </c>
      <c r="Z66">
        <v>350</v>
      </c>
      <c r="AA66" s="17">
        <f t="shared" si="14"/>
        <v>350</v>
      </c>
      <c r="AD66" s="17"/>
      <c r="AE66">
        <v>1</v>
      </c>
      <c r="AF66">
        <v>412.5</v>
      </c>
      <c r="AG66" s="17">
        <f t="shared" si="10"/>
        <v>412.5</v>
      </c>
      <c r="AH66" s="36">
        <f t="shared" si="1"/>
        <v>762.5</v>
      </c>
      <c r="AI66">
        <v>14</v>
      </c>
      <c r="AJ66">
        <v>300</v>
      </c>
      <c r="AK66" s="31">
        <f t="shared" si="6"/>
        <v>7.5</v>
      </c>
      <c r="AL66" s="18">
        <f t="shared" si="7"/>
        <v>105</v>
      </c>
      <c r="AM66">
        <v>16</v>
      </c>
      <c r="AN66">
        <v>46.88</v>
      </c>
      <c r="AO66" s="31">
        <f t="shared" si="8"/>
        <v>1.1720000000000002</v>
      </c>
      <c r="AP66" s="18">
        <f t="shared" si="13"/>
        <v>18.752000000000002</v>
      </c>
      <c r="AQ66" s="38">
        <f t="shared" si="2"/>
        <v>123.75200000000001</v>
      </c>
      <c r="AR66" s="40">
        <f>SUM(H66,O66,AH66,AQ66)</f>
        <v>1432.9095342465753</v>
      </c>
      <c r="AS66" s="39">
        <f t="shared" si="9"/>
        <v>14.329095342465752</v>
      </c>
    </row>
    <row r="67" spans="1:45">
      <c r="A67">
        <v>66</v>
      </c>
      <c r="B67">
        <v>3</v>
      </c>
      <c r="C67">
        <v>5</v>
      </c>
      <c r="D67">
        <v>2</v>
      </c>
      <c r="E67">
        <v>21</v>
      </c>
      <c r="F67">
        <v>9</v>
      </c>
      <c r="G67">
        <v>0.6</v>
      </c>
      <c r="H67" s="33">
        <f t="shared" si="17"/>
        <v>1134</v>
      </c>
      <c r="I67">
        <v>4</v>
      </c>
      <c r="J67">
        <v>14</v>
      </c>
      <c r="K67">
        <v>54</v>
      </c>
      <c r="L67" s="1">
        <v>4</v>
      </c>
      <c r="M67" s="1">
        <f t="shared" ref="M67:M101" si="18">K67/365</f>
        <v>0.14794520547945206</v>
      </c>
      <c r="O67" s="34">
        <f t="shared" ref="O67:O101" si="19">I67*((J67*M67)*L67)*400/40</f>
        <v>331.39726027397262</v>
      </c>
      <c r="U67" s="16"/>
      <c r="X67" s="16"/>
      <c r="AA67" s="17"/>
      <c r="AD67" s="17"/>
      <c r="AE67">
        <v>1</v>
      </c>
      <c r="AF67">
        <v>387.5</v>
      </c>
      <c r="AG67" s="17">
        <f t="shared" ref="AG67:AG98" si="20">AE67*AF67</f>
        <v>387.5</v>
      </c>
      <c r="AH67" s="36">
        <f t="shared" ref="AH67:AH101" si="21">SUM(R67,U67,X67,AA67,AD67,AG67)</f>
        <v>387.5</v>
      </c>
      <c r="AI67">
        <v>20</v>
      </c>
      <c r="AJ67">
        <v>250</v>
      </c>
      <c r="AK67" s="31">
        <f t="shared" ref="AK67:AK101" si="22">AJ67/40</f>
        <v>6.25</v>
      </c>
      <c r="AL67" s="18">
        <f t="shared" ref="AL67:AL101" si="23">AI67*AK67</f>
        <v>125</v>
      </c>
      <c r="AM67">
        <v>25</v>
      </c>
      <c r="AN67">
        <v>120</v>
      </c>
      <c r="AO67" s="31">
        <f t="shared" ref="AO67:AO101" si="24">AN67/40</f>
        <v>3</v>
      </c>
      <c r="AP67" s="18">
        <f t="shared" si="13"/>
        <v>75</v>
      </c>
      <c r="AQ67" s="38">
        <f t="shared" ref="AQ67:AQ101" si="25">SUM(AL67,AP67)</f>
        <v>200</v>
      </c>
      <c r="AR67" s="40">
        <f>SUM(H67,O67,AH67,AQ67)</f>
        <v>2052.8972602739727</v>
      </c>
      <c r="AS67" s="39">
        <f t="shared" ref="AS67:AS102" si="26">AR67/100</f>
        <v>20.528972602739728</v>
      </c>
    </row>
    <row r="68" spans="1:45">
      <c r="A68">
        <v>67</v>
      </c>
      <c r="B68">
        <v>3</v>
      </c>
      <c r="C68">
        <v>8</v>
      </c>
      <c r="D68">
        <v>1.5</v>
      </c>
      <c r="E68">
        <v>10</v>
      </c>
      <c r="F68">
        <v>10</v>
      </c>
      <c r="G68">
        <v>0.6</v>
      </c>
      <c r="H68" s="33">
        <f t="shared" si="17"/>
        <v>720</v>
      </c>
      <c r="I68">
        <v>5</v>
      </c>
      <c r="J68">
        <v>10.79</v>
      </c>
      <c r="K68">
        <v>54</v>
      </c>
      <c r="L68" s="1">
        <v>7</v>
      </c>
      <c r="M68" s="1">
        <f t="shared" si="18"/>
        <v>0.14794520547945206</v>
      </c>
      <c r="O68" s="34">
        <f t="shared" si="19"/>
        <v>558.71506849315062</v>
      </c>
      <c r="P68">
        <v>1</v>
      </c>
      <c r="Q68">
        <v>100</v>
      </c>
      <c r="R68" s="15">
        <f t="shared" ref="R68:R90" si="27">P68*Q68</f>
        <v>100</v>
      </c>
      <c r="U68" s="16"/>
      <c r="V68">
        <v>1</v>
      </c>
      <c r="W68">
        <v>262.5</v>
      </c>
      <c r="X68" s="16">
        <f t="shared" ref="X68:X97" si="28">V68*W68</f>
        <v>262.5</v>
      </c>
      <c r="Y68">
        <v>1</v>
      </c>
      <c r="Z68">
        <v>362.5</v>
      </c>
      <c r="AA68" s="17">
        <f t="shared" ref="AA68:AA101" si="29">Y68*Z68</f>
        <v>362.5</v>
      </c>
      <c r="AB68">
        <v>1</v>
      </c>
      <c r="AC68">
        <v>437.5</v>
      </c>
      <c r="AD68" s="17">
        <f t="shared" ref="AD68:AD100" si="30">AB68*AC68</f>
        <v>437.5</v>
      </c>
      <c r="AG68" s="17"/>
      <c r="AH68" s="36">
        <f t="shared" si="21"/>
        <v>1162.5</v>
      </c>
      <c r="AI68">
        <v>33</v>
      </c>
      <c r="AJ68">
        <v>166.67</v>
      </c>
      <c r="AK68" s="31">
        <f t="shared" si="22"/>
        <v>4.1667499999999995</v>
      </c>
      <c r="AL68" s="18">
        <f t="shared" si="23"/>
        <v>137.50274999999999</v>
      </c>
      <c r="AM68">
        <v>44</v>
      </c>
      <c r="AN68">
        <v>91</v>
      </c>
      <c r="AO68" s="31">
        <f t="shared" si="24"/>
        <v>2.2749999999999999</v>
      </c>
      <c r="AP68" s="18">
        <f t="shared" si="13"/>
        <v>100.1</v>
      </c>
      <c r="AQ68" s="38">
        <f t="shared" si="25"/>
        <v>237.60274999999999</v>
      </c>
      <c r="AR68" s="40">
        <f>SUM(H68,O68,AH68,AQ68)</f>
        <v>2678.8178184931508</v>
      </c>
      <c r="AS68" s="39">
        <f t="shared" si="26"/>
        <v>26.788178184931507</v>
      </c>
    </row>
    <row r="69" spans="1:45">
      <c r="A69">
        <v>68</v>
      </c>
      <c r="B69">
        <v>3</v>
      </c>
      <c r="C69">
        <v>1</v>
      </c>
      <c r="D69">
        <v>2.5</v>
      </c>
      <c r="E69">
        <v>14</v>
      </c>
      <c r="F69">
        <v>10</v>
      </c>
      <c r="G69">
        <v>0.6</v>
      </c>
      <c r="H69" s="33">
        <f t="shared" si="17"/>
        <v>210</v>
      </c>
      <c r="I69">
        <v>2</v>
      </c>
      <c r="J69">
        <v>14</v>
      </c>
      <c r="K69">
        <v>54</v>
      </c>
      <c r="L69" s="1">
        <v>8</v>
      </c>
      <c r="M69" s="1">
        <f t="shared" si="18"/>
        <v>0.14794520547945206</v>
      </c>
      <c r="O69" s="34">
        <f t="shared" si="19"/>
        <v>331.39726027397262</v>
      </c>
      <c r="U69" s="16"/>
      <c r="X69" s="16"/>
      <c r="AA69" s="17"/>
      <c r="AD69" s="17"/>
      <c r="AG69" s="17"/>
      <c r="AH69" s="36">
        <f t="shared" si="21"/>
        <v>0</v>
      </c>
      <c r="AI69">
        <v>8</v>
      </c>
      <c r="AJ69">
        <v>250</v>
      </c>
      <c r="AK69" s="31">
        <f t="shared" si="22"/>
        <v>6.25</v>
      </c>
      <c r="AL69" s="18">
        <f t="shared" si="23"/>
        <v>50</v>
      </c>
      <c r="AM69">
        <v>9</v>
      </c>
      <c r="AN69">
        <v>111.11</v>
      </c>
      <c r="AO69" s="31">
        <f t="shared" si="24"/>
        <v>2.7777500000000002</v>
      </c>
      <c r="AP69" s="18">
        <f t="shared" ref="AP69:AP101" si="31">AM69*AO69</f>
        <v>24.999750000000002</v>
      </c>
      <c r="AQ69" s="38">
        <f t="shared" si="25"/>
        <v>74.999750000000006</v>
      </c>
      <c r="AR69" s="40">
        <f>SUM(H69,O69,AH69,AQ69)</f>
        <v>616.39701027397268</v>
      </c>
      <c r="AS69" s="39">
        <f t="shared" si="26"/>
        <v>6.1639701027397269</v>
      </c>
    </row>
    <row r="70" spans="1:45">
      <c r="A70">
        <v>69</v>
      </c>
      <c r="B70">
        <v>3</v>
      </c>
      <c r="C70">
        <v>4</v>
      </c>
      <c r="D70">
        <v>2</v>
      </c>
      <c r="E70">
        <v>15</v>
      </c>
      <c r="F70">
        <v>7</v>
      </c>
      <c r="G70">
        <v>0.6</v>
      </c>
      <c r="H70" s="33">
        <f t="shared" si="17"/>
        <v>504</v>
      </c>
      <c r="I70">
        <v>3</v>
      </c>
      <c r="J70">
        <v>14</v>
      </c>
      <c r="K70">
        <v>54</v>
      </c>
      <c r="L70" s="1">
        <v>4</v>
      </c>
      <c r="M70" s="1">
        <f t="shared" si="18"/>
        <v>0.14794520547945206</v>
      </c>
      <c r="O70" s="34">
        <f t="shared" si="19"/>
        <v>248.54794520547944</v>
      </c>
      <c r="P70">
        <v>1</v>
      </c>
      <c r="Q70">
        <v>137.5</v>
      </c>
      <c r="R70" s="15">
        <f t="shared" si="27"/>
        <v>137.5</v>
      </c>
      <c r="U70" s="16"/>
      <c r="X70" s="16"/>
      <c r="AA70" s="17"/>
      <c r="AD70" s="17"/>
      <c r="AE70">
        <v>1</v>
      </c>
      <c r="AF70">
        <v>437.5</v>
      </c>
      <c r="AG70" s="17">
        <f t="shared" si="20"/>
        <v>437.5</v>
      </c>
      <c r="AH70" s="36">
        <f t="shared" si="21"/>
        <v>575</v>
      </c>
      <c r="AI70">
        <v>14</v>
      </c>
      <c r="AJ70">
        <v>321.43</v>
      </c>
      <c r="AK70" s="31">
        <f t="shared" si="22"/>
        <v>8.0357500000000002</v>
      </c>
      <c r="AL70" s="18">
        <f t="shared" si="23"/>
        <v>112.5005</v>
      </c>
      <c r="AM70">
        <v>19</v>
      </c>
      <c r="AN70">
        <v>78.95</v>
      </c>
      <c r="AO70" s="31">
        <f t="shared" si="24"/>
        <v>1.9737500000000001</v>
      </c>
      <c r="AP70" s="18">
        <f t="shared" si="31"/>
        <v>37.501249999999999</v>
      </c>
      <c r="AQ70" s="38">
        <f t="shared" si="25"/>
        <v>150.00175000000002</v>
      </c>
      <c r="AR70" s="40">
        <f>SUM(H70,O70,AH70,AQ70)</f>
        <v>1477.5496952054796</v>
      </c>
      <c r="AS70" s="39">
        <f t="shared" si="26"/>
        <v>14.775496952054796</v>
      </c>
    </row>
    <row r="71" spans="1:45">
      <c r="A71">
        <v>70</v>
      </c>
      <c r="B71">
        <v>3</v>
      </c>
      <c r="C71">
        <v>1</v>
      </c>
      <c r="D71">
        <v>1.5</v>
      </c>
      <c r="E71">
        <v>20</v>
      </c>
      <c r="F71">
        <v>10</v>
      </c>
      <c r="G71">
        <v>0.6</v>
      </c>
      <c r="H71" s="33">
        <f t="shared" si="17"/>
        <v>180</v>
      </c>
      <c r="I71">
        <v>2</v>
      </c>
      <c r="J71">
        <v>20.14</v>
      </c>
      <c r="K71">
        <v>54</v>
      </c>
      <c r="L71" s="1">
        <v>5</v>
      </c>
      <c r="M71" s="1">
        <f t="shared" si="18"/>
        <v>0.14794520547945206</v>
      </c>
      <c r="O71" s="34">
        <f t="shared" si="19"/>
        <v>297.96164383561643</v>
      </c>
      <c r="U71" s="16"/>
      <c r="X71" s="16"/>
      <c r="AA71" s="17"/>
      <c r="AD71" s="17"/>
      <c r="AG71" s="17"/>
      <c r="AH71" s="36">
        <f t="shared" si="21"/>
        <v>0</v>
      </c>
      <c r="AI71">
        <v>8</v>
      </c>
      <c r="AJ71">
        <v>500</v>
      </c>
      <c r="AK71" s="31">
        <f t="shared" si="22"/>
        <v>12.5</v>
      </c>
      <c r="AL71" s="18">
        <f t="shared" si="23"/>
        <v>100</v>
      </c>
      <c r="AM71">
        <v>10</v>
      </c>
      <c r="AN71">
        <v>90</v>
      </c>
      <c r="AO71" s="31">
        <f t="shared" si="24"/>
        <v>2.25</v>
      </c>
      <c r="AP71" s="18">
        <f t="shared" si="31"/>
        <v>22.5</v>
      </c>
      <c r="AQ71" s="38">
        <f t="shared" si="25"/>
        <v>122.5</v>
      </c>
      <c r="AR71" s="40">
        <f>SUM(H71,O71,AH71,AQ71)</f>
        <v>600.46164383561643</v>
      </c>
      <c r="AS71" s="39">
        <f t="shared" si="26"/>
        <v>6.0046164383561642</v>
      </c>
    </row>
    <row r="72" spans="1:45">
      <c r="A72">
        <v>71</v>
      </c>
      <c r="B72">
        <v>3</v>
      </c>
      <c r="C72">
        <v>4</v>
      </c>
      <c r="D72">
        <v>2</v>
      </c>
      <c r="E72">
        <v>12</v>
      </c>
      <c r="F72">
        <v>12</v>
      </c>
      <c r="G72">
        <v>0.6</v>
      </c>
      <c r="H72" s="33">
        <f t="shared" si="17"/>
        <v>691.19999999999993</v>
      </c>
      <c r="I72">
        <v>6</v>
      </c>
      <c r="J72">
        <v>10</v>
      </c>
      <c r="K72">
        <v>54</v>
      </c>
      <c r="L72" s="1">
        <v>8</v>
      </c>
      <c r="M72" s="1">
        <f t="shared" si="18"/>
        <v>0.14794520547945206</v>
      </c>
      <c r="O72" s="34">
        <f t="shared" si="19"/>
        <v>710.13698630136992</v>
      </c>
      <c r="U72" s="16"/>
      <c r="X72" s="16"/>
      <c r="AA72" s="17"/>
      <c r="AD72" s="17"/>
      <c r="AE72">
        <v>1</v>
      </c>
      <c r="AF72">
        <v>412.5</v>
      </c>
      <c r="AG72" s="17">
        <f t="shared" si="20"/>
        <v>412.5</v>
      </c>
      <c r="AH72" s="36">
        <f t="shared" si="21"/>
        <v>412.5</v>
      </c>
      <c r="AI72">
        <v>23</v>
      </c>
      <c r="AJ72">
        <v>87</v>
      </c>
      <c r="AK72" s="31">
        <f t="shared" si="22"/>
        <v>2.1749999999999998</v>
      </c>
      <c r="AL72" s="18">
        <f t="shared" si="23"/>
        <v>50.024999999999999</v>
      </c>
      <c r="AM72">
        <v>27</v>
      </c>
      <c r="AN72">
        <v>29.63</v>
      </c>
      <c r="AO72" s="31">
        <f t="shared" si="24"/>
        <v>0.74075000000000002</v>
      </c>
      <c r="AP72" s="18">
        <f t="shared" si="31"/>
        <v>20.000250000000001</v>
      </c>
      <c r="AQ72" s="38">
        <f t="shared" si="25"/>
        <v>70.02525</v>
      </c>
      <c r="AR72" s="40">
        <f>SUM(H72,O72,AH72,AQ72)</f>
        <v>1883.8622363013699</v>
      </c>
      <c r="AS72" s="39">
        <f t="shared" si="26"/>
        <v>18.838622363013698</v>
      </c>
    </row>
    <row r="73" spans="1:45">
      <c r="A73">
        <v>72</v>
      </c>
      <c r="B73">
        <v>3</v>
      </c>
      <c r="C73">
        <v>2</v>
      </c>
      <c r="D73">
        <v>2</v>
      </c>
      <c r="E73">
        <v>14</v>
      </c>
      <c r="F73">
        <v>8</v>
      </c>
      <c r="G73">
        <v>0.6</v>
      </c>
      <c r="H73" s="33">
        <f t="shared" si="17"/>
        <v>268.8</v>
      </c>
      <c r="I73">
        <v>4</v>
      </c>
      <c r="J73">
        <v>14</v>
      </c>
      <c r="K73">
        <v>54</v>
      </c>
      <c r="L73" s="1">
        <v>6</v>
      </c>
      <c r="M73" s="1">
        <f t="shared" si="18"/>
        <v>0.14794520547945206</v>
      </c>
      <c r="O73" s="34">
        <f t="shared" si="19"/>
        <v>497.09589041095887</v>
      </c>
      <c r="U73" s="16"/>
      <c r="X73" s="16"/>
      <c r="AA73" s="17"/>
      <c r="AD73" s="17"/>
      <c r="AG73" s="17"/>
      <c r="AH73" s="36">
        <f t="shared" si="21"/>
        <v>0</v>
      </c>
      <c r="AI73">
        <v>15</v>
      </c>
      <c r="AJ73">
        <v>600</v>
      </c>
      <c r="AK73" s="31">
        <f t="shared" si="22"/>
        <v>15</v>
      </c>
      <c r="AL73" s="18">
        <f t="shared" si="23"/>
        <v>225</v>
      </c>
      <c r="AM73">
        <v>17</v>
      </c>
      <c r="AN73">
        <v>250</v>
      </c>
      <c r="AO73" s="31">
        <f t="shared" si="24"/>
        <v>6.25</v>
      </c>
      <c r="AP73" s="18">
        <f t="shared" si="31"/>
        <v>106.25</v>
      </c>
      <c r="AQ73" s="38">
        <f t="shared" si="25"/>
        <v>331.25</v>
      </c>
      <c r="AR73" s="40">
        <f>SUM(H73,O73,AH73,AQ73)</f>
        <v>1097.1458904109588</v>
      </c>
      <c r="AS73" s="39">
        <f t="shared" si="26"/>
        <v>10.971458904109589</v>
      </c>
    </row>
    <row r="74" spans="1:45">
      <c r="A74">
        <v>73</v>
      </c>
      <c r="B74">
        <v>3</v>
      </c>
      <c r="C74">
        <v>1</v>
      </c>
      <c r="D74">
        <v>3</v>
      </c>
      <c r="E74">
        <v>10</v>
      </c>
      <c r="F74">
        <v>5</v>
      </c>
      <c r="G74">
        <v>0.6</v>
      </c>
      <c r="H74" s="33">
        <f t="shared" si="17"/>
        <v>90</v>
      </c>
      <c r="I74">
        <v>2</v>
      </c>
      <c r="J74">
        <v>5.86</v>
      </c>
      <c r="K74">
        <v>36</v>
      </c>
      <c r="L74" s="1">
        <v>2</v>
      </c>
      <c r="M74" s="1">
        <f t="shared" si="18"/>
        <v>9.8630136986301367E-2</v>
      </c>
      <c r="O74" s="34">
        <f t="shared" si="19"/>
        <v>23.118904109589042</v>
      </c>
      <c r="U74" s="16"/>
      <c r="X74" s="16"/>
      <c r="AA74" s="17"/>
      <c r="AD74" s="17"/>
      <c r="AE74">
        <v>1</v>
      </c>
      <c r="AF74">
        <v>362.5</v>
      </c>
      <c r="AG74" s="17">
        <f t="shared" si="20"/>
        <v>362.5</v>
      </c>
      <c r="AH74" s="36">
        <f t="shared" si="21"/>
        <v>362.5</v>
      </c>
      <c r="AI74">
        <v>13</v>
      </c>
      <c r="AJ74">
        <v>400</v>
      </c>
      <c r="AK74" s="31">
        <f t="shared" si="22"/>
        <v>10</v>
      </c>
      <c r="AL74" s="18">
        <f t="shared" si="23"/>
        <v>130</v>
      </c>
      <c r="AM74">
        <v>14</v>
      </c>
      <c r="AN74">
        <v>100</v>
      </c>
      <c r="AO74" s="31">
        <f t="shared" si="24"/>
        <v>2.5</v>
      </c>
      <c r="AP74" s="18">
        <f t="shared" si="31"/>
        <v>35</v>
      </c>
      <c r="AQ74" s="38">
        <f t="shared" si="25"/>
        <v>165</v>
      </c>
      <c r="AR74" s="40">
        <f>SUM(H74,O74,AH74,AQ74)</f>
        <v>640.61890410958904</v>
      </c>
      <c r="AS74" s="39">
        <f t="shared" si="26"/>
        <v>6.4061890410958906</v>
      </c>
    </row>
    <row r="75" spans="1:45">
      <c r="A75">
        <v>74</v>
      </c>
      <c r="B75">
        <v>3</v>
      </c>
      <c r="C75">
        <v>2</v>
      </c>
      <c r="D75">
        <v>2</v>
      </c>
      <c r="E75">
        <v>14</v>
      </c>
      <c r="F75">
        <v>6</v>
      </c>
      <c r="G75">
        <v>0.6</v>
      </c>
      <c r="H75" s="33">
        <f t="shared" si="17"/>
        <v>201.6</v>
      </c>
      <c r="I75">
        <v>3</v>
      </c>
      <c r="J75">
        <v>6</v>
      </c>
      <c r="K75">
        <v>54</v>
      </c>
      <c r="L75" s="1">
        <v>3</v>
      </c>
      <c r="M75" s="1">
        <f t="shared" si="18"/>
        <v>0.14794520547945206</v>
      </c>
      <c r="O75" s="34">
        <f t="shared" si="19"/>
        <v>79.890410958904113</v>
      </c>
      <c r="U75" s="16"/>
      <c r="X75" s="16"/>
      <c r="AA75" s="17"/>
      <c r="AB75">
        <v>1</v>
      </c>
      <c r="AC75">
        <v>362.5</v>
      </c>
      <c r="AD75" s="17">
        <f t="shared" si="30"/>
        <v>362.5</v>
      </c>
      <c r="AG75" s="17"/>
      <c r="AH75" s="36">
        <f t="shared" si="21"/>
        <v>362.5</v>
      </c>
      <c r="AI75">
        <v>11</v>
      </c>
      <c r="AJ75">
        <v>181.82</v>
      </c>
      <c r="AK75" s="31">
        <f t="shared" si="22"/>
        <v>4.5454999999999997</v>
      </c>
      <c r="AL75" s="18">
        <f t="shared" si="23"/>
        <v>50.000499999999995</v>
      </c>
      <c r="AM75">
        <v>13</v>
      </c>
      <c r="AN75">
        <v>307.69</v>
      </c>
      <c r="AO75" s="31">
        <f t="shared" si="24"/>
        <v>7.6922499999999996</v>
      </c>
      <c r="AP75" s="18">
        <f t="shared" si="31"/>
        <v>99.999249999999989</v>
      </c>
      <c r="AQ75" s="38">
        <f t="shared" si="25"/>
        <v>149.99974999999998</v>
      </c>
      <c r="AR75" s="40">
        <f>SUM(H75,O75,AH75,AQ75)</f>
        <v>793.99016095890408</v>
      </c>
      <c r="AS75" s="39">
        <f t="shared" si="26"/>
        <v>7.9399016095890405</v>
      </c>
    </row>
    <row r="76" spans="1:45">
      <c r="A76">
        <v>75</v>
      </c>
      <c r="B76">
        <v>3</v>
      </c>
      <c r="C76">
        <v>2</v>
      </c>
      <c r="D76">
        <v>2</v>
      </c>
      <c r="E76">
        <v>10</v>
      </c>
      <c r="F76">
        <v>12</v>
      </c>
      <c r="G76">
        <v>0.6</v>
      </c>
      <c r="H76" s="33">
        <f t="shared" si="17"/>
        <v>288</v>
      </c>
      <c r="I76">
        <v>2</v>
      </c>
      <c r="J76">
        <v>11.5</v>
      </c>
      <c r="K76">
        <v>45</v>
      </c>
      <c r="L76" s="1">
        <v>8</v>
      </c>
      <c r="M76" s="1">
        <f t="shared" si="18"/>
        <v>0.12328767123287671</v>
      </c>
      <c r="O76" s="34">
        <f t="shared" si="19"/>
        <v>226.84931506849313</v>
      </c>
      <c r="U76" s="16"/>
      <c r="X76" s="16"/>
      <c r="AA76" s="17"/>
      <c r="AD76" s="17"/>
      <c r="AG76" s="17"/>
      <c r="AH76" s="36">
        <f t="shared" si="21"/>
        <v>0</v>
      </c>
      <c r="AI76">
        <v>16</v>
      </c>
      <c r="AJ76">
        <v>281.25</v>
      </c>
      <c r="AK76" s="31">
        <f t="shared" si="22"/>
        <v>7.03125</v>
      </c>
      <c r="AL76" s="18">
        <f t="shared" si="23"/>
        <v>112.5</v>
      </c>
      <c r="AM76">
        <v>18</v>
      </c>
      <c r="AN76">
        <v>138.88999999999999</v>
      </c>
      <c r="AO76" s="31">
        <f t="shared" si="24"/>
        <v>3.4722499999999998</v>
      </c>
      <c r="AP76" s="18">
        <f t="shared" si="31"/>
        <v>62.500499999999995</v>
      </c>
      <c r="AQ76" s="38">
        <f t="shared" si="25"/>
        <v>175.00049999999999</v>
      </c>
      <c r="AR76" s="40">
        <f>SUM(H76,O76,AH76,AQ76)</f>
        <v>689.84981506849306</v>
      </c>
      <c r="AS76" s="39">
        <f t="shared" si="26"/>
        <v>6.8984981506849303</v>
      </c>
    </row>
    <row r="77" spans="1:45">
      <c r="A77">
        <v>76</v>
      </c>
      <c r="B77">
        <v>4</v>
      </c>
      <c r="C77">
        <v>1</v>
      </c>
      <c r="D77">
        <v>2</v>
      </c>
      <c r="E77">
        <v>7</v>
      </c>
      <c r="F77">
        <v>10</v>
      </c>
      <c r="G77" s="29">
        <v>0.375</v>
      </c>
      <c r="H77" s="33">
        <f t="shared" si="17"/>
        <v>52.5</v>
      </c>
      <c r="I77">
        <v>5</v>
      </c>
      <c r="J77">
        <v>7</v>
      </c>
      <c r="K77">
        <v>54</v>
      </c>
      <c r="L77" s="1">
        <v>2</v>
      </c>
      <c r="M77" s="1">
        <f t="shared" si="18"/>
        <v>0.14794520547945206</v>
      </c>
      <c r="O77" s="34">
        <f t="shared" si="19"/>
        <v>103.56164383561645</v>
      </c>
      <c r="S77">
        <v>1</v>
      </c>
      <c r="T77">
        <v>562.5</v>
      </c>
      <c r="U77" s="16">
        <f t="shared" ref="U77:U86" si="32">S77*T77</f>
        <v>562.5</v>
      </c>
      <c r="X77" s="16"/>
      <c r="AA77" s="17"/>
      <c r="AD77" s="17"/>
      <c r="AG77" s="17"/>
      <c r="AH77" s="36">
        <f t="shared" si="21"/>
        <v>562.5</v>
      </c>
      <c r="AI77">
        <v>14</v>
      </c>
      <c r="AJ77">
        <v>642.86</v>
      </c>
      <c r="AK77" s="31">
        <f t="shared" si="22"/>
        <v>16.0715</v>
      </c>
      <c r="AL77" s="18">
        <f t="shared" si="23"/>
        <v>225.001</v>
      </c>
      <c r="AM77">
        <v>15</v>
      </c>
      <c r="AN77">
        <v>106.67</v>
      </c>
      <c r="AO77" s="31">
        <f t="shared" si="24"/>
        <v>2.66675</v>
      </c>
      <c r="AP77" s="18">
        <f t="shared" si="31"/>
        <v>40.001249999999999</v>
      </c>
      <c r="AQ77" s="38">
        <f t="shared" si="25"/>
        <v>265.00225</v>
      </c>
      <c r="AR77" s="40">
        <f>SUM(H77,O77,AH77,AQ77)</f>
        <v>983.56389383561645</v>
      </c>
      <c r="AS77" s="39">
        <f t="shared" si="26"/>
        <v>9.8356389383561638</v>
      </c>
    </row>
    <row r="78" spans="1:45">
      <c r="A78">
        <v>77</v>
      </c>
      <c r="B78">
        <v>4</v>
      </c>
      <c r="C78">
        <v>8</v>
      </c>
      <c r="D78">
        <v>1.5</v>
      </c>
      <c r="E78">
        <v>7</v>
      </c>
      <c r="F78">
        <v>12</v>
      </c>
      <c r="G78" s="29">
        <v>0.375</v>
      </c>
      <c r="H78" s="33">
        <f t="shared" si="17"/>
        <v>378</v>
      </c>
      <c r="I78">
        <v>4</v>
      </c>
      <c r="J78">
        <v>10</v>
      </c>
      <c r="K78">
        <v>54</v>
      </c>
      <c r="L78" s="1">
        <v>7</v>
      </c>
      <c r="M78" s="1">
        <f t="shared" si="18"/>
        <v>0.14794520547945206</v>
      </c>
      <c r="O78" s="34">
        <f t="shared" si="19"/>
        <v>414.2465753424658</v>
      </c>
      <c r="S78">
        <v>1</v>
      </c>
      <c r="T78">
        <v>562.5</v>
      </c>
      <c r="U78" s="16">
        <f t="shared" si="32"/>
        <v>562.5</v>
      </c>
      <c r="X78" s="16"/>
      <c r="AA78" s="17"/>
      <c r="AD78" s="17"/>
      <c r="AG78" s="17"/>
      <c r="AH78" s="36">
        <f t="shared" si="21"/>
        <v>562.5</v>
      </c>
      <c r="AI78">
        <v>34</v>
      </c>
      <c r="AJ78">
        <v>147</v>
      </c>
      <c r="AK78" s="31">
        <f t="shared" si="22"/>
        <v>3.6749999999999998</v>
      </c>
      <c r="AL78" s="18">
        <f t="shared" si="23"/>
        <v>124.94999999999999</v>
      </c>
      <c r="AM78">
        <v>44</v>
      </c>
      <c r="AN78">
        <v>57</v>
      </c>
      <c r="AO78" s="31">
        <f t="shared" si="24"/>
        <v>1.425</v>
      </c>
      <c r="AP78" s="18">
        <f t="shared" si="31"/>
        <v>62.7</v>
      </c>
      <c r="AQ78" s="38">
        <f t="shared" si="25"/>
        <v>187.64999999999998</v>
      </c>
      <c r="AR78" s="40">
        <f>SUM(H78,O78,AH78,AQ78)</f>
        <v>1542.3965753424659</v>
      </c>
      <c r="AS78" s="39">
        <f t="shared" si="26"/>
        <v>15.423965753424659</v>
      </c>
    </row>
    <row r="79" spans="1:45">
      <c r="A79">
        <v>78</v>
      </c>
      <c r="B79">
        <v>4</v>
      </c>
      <c r="C79">
        <v>3</v>
      </c>
      <c r="D79">
        <v>2</v>
      </c>
      <c r="E79">
        <v>21</v>
      </c>
      <c r="F79">
        <v>12</v>
      </c>
      <c r="G79" s="29">
        <v>0.375</v>
      </c>
      <c r="H79" s="33">
        <f t="shared" si="17"/>
        <v>567</v>
      </c>
      <c r="I79">
        <v>4</v>
      </c>
      <c r="J79">
        <v>9.5</v>
      </c>
      <c r="K79">
        <v>54</v>
      </c>
      <c r="L79" s="1">
        <v>9</v>
      </c>
      <c r="M79" s="1">
        <f t="shared" si="18"/>
        <v>0.14794520547945206</v>
      </c>
      <c r="O79" s="34">
        <f t="shared" si="19"/>
        <v>505.97260273972609</v>
      </c>
      <c r="U79" s="16"/>
      <c r="X79" s="16"/>
      <c r="AA79" s="17"/>
      <c r="AB79">
        <v>1</v>
      </c>
      <c r="AC79">
        <v>437.5</v>
      </c>
      <c r="AD79" s="17">
        <f t="shared" si="30"/>
        <v>437.5</v>
      </c>
      <c r="AG79" s="17"/>
      <c r="AH79" s="36">
        <f t="shared" si="21"/>
        <v>437.5</v>
      </c>
      <c r="AI79">
        <v>17</v>
      </c>
      <c r="AJ79">
        <v>205.88</v>
      </c>
      <c r="AK79" s="31">
        <f t="shared" si="22"/>
        <v>5.1470000000000002</v>
      </c>
      <c r="AL79" s="18">
        <f t="shared" si="23"/>
        <v>87.499000000000009</v>
      </c>
      <c r="AM79">
        <v>20</v>
      </c>
      <c r="AN79">
        <v>100</v>
      </c>
      <c r="AO79" s="31">
        <f t="shared" si="24"/>
        <v>2.5</v>
      </c>
      <c r="AP79" s="18">
        <f t="shared" si="31"/>
        <v>50</v>
      </c>
      <c r="AQ79" s="38">
        <f t="shared" si="25"/>
        <v>137.49900000000002</v>
      </c>
      <c r="AR79" s="40">
        <f>SUM(H79,O79,AH79,AQ79)</f>
        <v>1647.971602739726</v>
      </c>
      <c r="AS79" s="39">
        <f t="shared" si="26"/>
        <v>16.479716027397259</v>
      </c>
    </row>
    <row r="80" spans="1:45">
      <c r="A80">
        <v>79</v>
      </c>
      <c r="B80">
        <v>4</v>
      </c>
      <c r="C80">
        <v>7</v>
      </c>
      <c r="D80">
        <v>2.5</v>
      </c>
      <c r="E80">
        <v>7</v>
      </c>
      <c r="F80">
        <v>6</v>
      </c>
      <c r="G80" s="29">
        <v>0.375</v>
      </c>
      <c r="H80" s="33">
        <f t="shared" si="17"/>
        <v>275.625</v>
      </c>
      <c r="I80">
        <v>5</v>
      </c>
      <c r="J80">
        <v>7</v>
      </c>
      <c r="K80">
        <v>54</v>
      </c>
      <c r="L80" s="1">
        <v>6</v>
      </c>
      <c r="M80" s="1">
        <f t="shared" si="18"/>
        <v>0.14794520547945206</v>
      </c>
      <c r="O80" s="34">
        <f t="shared" si="19"/>
        <v>310.6849315068493</v>
      </c>
      <c r="P80">
        <v>1</v>
      </c>
      <c r="Q80" s="27">
        <v>112.5</v>
      </c>
      <c r="R80" s="15">
        <f t="shared" si="27"/>
        <v>112.5</v>
      </c>
      <c r="U80" s="16"/>
      <c r="V80">
        <v>1</v>
      </c>
      <c r="W80">
        <v>225</v>
      </c>
      <c r="X80" s="16">
        <f t="shared" si="28"/>
        <v>225</v>
      </c>
      <c r="AA80" s="17"/>
      <c r="AD80" s="17"/>
      <c r="AE80">
        <v>1</v>
      </c>
      <c r="AF80">
        <v>350</v>
      </c>
      <c r="AG80" s="17">
        <f t="shared" si="20"/>
        <v>350</v>
      </c>
      <c r="AH80" s="36">
        <f t="shared" si="21"/>
        <v>687.5</v>
      </c>
      <c r="AI80">
        <v>23</v>
      </c>
      <c r="AJ80">
        <v>650</v>
      </c>
      <c r="AK80" s="31">
        <f t="shared" si="22"/>
        <v>16.25</v>
      </c>
      <c r="AL80" s="18">
        <f t="shared" si="23"/>
        <v>373.75</v>
      </c>
      <c r="AM80">
        <v>30</v>
      </c>
      <c r="AN80">
        <v>200</v>
      </c>
      <c r="AO80" s="31">
        <f t="shared" si="24"/>
        <v>5</v>
      </c>
      <c r="AP80" s="18">
        <f t="shared" si="31"/>
        <v>150</v>
      </c>
      <c r="AQ80" s="38">
        <f t="shared" si="25"/>
        <v>523.75</v>
      </c>
      <c r="AR80" s="40">
        <f>SUM(H80,O80,AH80,AQ80)</f>
        <v>1797.5599315068494</v>
      </c>
      <c r="AS80" s="39">
        <f t="shared" si="26"/>
        <v>17.975599315068493</v>
      </c>
    </row>
    <row r="81" spans="1:45">
      <c r="A81">
        <v>80</v>
      </c>
      <c r="B81">
        <v>4</v>
      </c>
      <c r="C81">
        <v>4</v>
      </c>
      <c r="D81">
        <v>2</v>
      </c>
      <c r="E81">
        <v>10</v>
      </c>
      <c r="F81">
        <v>7</v>
      </c>
      <c r="G81" s="29">
        <v>0.375</v>
      </c>
      <c r="H81" s="33">
        <f t="shared" si="17"/>
        <v>210</v>
      </c>
      <c r="I81">
        <v>4</v>
      </c>
      <c r="J81">
        <v>7</v>
      </c>
      <c r="K81">
        <v>54</v>
      </c>
      <c r="L81" s="1">
        <v>8</v>
      </c>
      <c r="M81" s="1">
        <f t="shared" si="18"/>
        <v>0.14794520547945206</v>
      </c>
      <c r="O81" s="34">
        <f t="shared" si="19"/>
        <v>331.39726027397262</v>
      </c>
      <c r="U81" s="16"/>
      <c r="V81">
        <v>1</v>
      </c>
      <c r="W81">
        <v>175</v>
      </c>
      <c r="X81" s="16">
        <f t="shared" si="28"/>
        <v>175</v>
      </c>
      <c r="AA81" s="17"/>
      <c r="AB81">
        <v>1</v>
      </c>
      <c r="AC81">
        <v>300</v>
      </c>
      <c r="AD81" s="17">
        <f t="shared" si="30"/>
        <v>300</v>
      </c>
      <c r="AE81">
        <v>1</v>
      </c>
      <c r="AF81">
        <v>350</v>
      </c>
      <c r="AG81" s="17">
        <f t="shared" si="20"/>
        <v>350</v>
      </c>
      <c r="AH81" s="36">
        <f t="shared" si="21"/>
        <v>825</v>
      </c>
      <c r="AI81">
        <v>20</v>
      </c>
      <c r="AJ81">
        <v>650</v>
      </c>
      <c r="AK81" s="31">
        <f t="shared" si="22"/>
        <v>16.25</v>
      </c>
      <c r="AL81" s="18">
        <f t="shared" si="23"/>
        <v>325</v>
      </c>
      <c r="AM81">
        <v>26</v>
      </c>
      <c r="AN81">
        <v>200</v>
      </c>
      <c r="AO81" s="31">
        <f t="shared" si="24"/>
        <v>5</v>
      </c>
      <c r="AP81" s="18">
        <f t="shared" si="31"/>
        <v>130</v>
      </c>
      <c r="AQ81" s="38">
        <f t="shared" si="25"/>
        <v>455</v>
      </c>
      <c r="AR81" s="40">
        <f>SUM(H81,O81,AH81,AQ81)</f>
        <v>1821.3972602739727</v>
      </c>
      <c r="AS81" s="39">
        <f t="shared" si="26"/>
        <v>18.213972602739727</v>
      </c>
    </row>
    <row r="82" spans="1:45">
      <c r="A82">
        <v>81</v>
      </c>
      <c r="B82">
        <v>4</v>
      </c>
      <c r="C82">
        <v>1</v>
      </c>
      <c r="D82">
        <v>2.5</v>
      </c>
      <c r="E82">
        <v>14</v>
      </c>
      <c r="F82">
        <v>3</v>
      </c>
      <c r="G82" s="29">
        <v>0.375</v>
      </c>
      <c r="H82" s="33">
        <f t="shared" si="17"/>
        <v>39.375</v>
      </c>
      <c r="I82">
        <v>2</v>
      </c>
      <c r="J82">
        <v>10</v>
      </c>
      <c r="K82">
        <v>54</v>
      </c>
      <c r="L82" s="1">
        <v>1</v>
      </c>
      <c r="M82" s="1">
        <f t="shared" si="18"/>
        <v>0.14794520547945206</v>
      </c>
      <c r="O82" s="34">
        <f t="shared" si="19"/>
        <v>29.589041095890412</v>
      </c>
      <c r="U82" s="16"/>
      <c r="X82" s="16"/>
      <c r="AA82" s="17"/>
      <c r="AD82" s="17"/>
      <c r="AG82" s="17"/>
      <c r="AH82" s="36">
        <f t="shared" si="21"/>
        <v>0</v>
      </c>
      <c r="AI82">
        <v>6</v>
      </c>
      <c r="AJ82">
        <v>400</v>
      </c>
      <c r="AK82" s="31">
        <f t="shared" si="22"/>
        <v>10</v>
      </c>
      <c r="AL82" s="18">
        <f t="shared" si="23"/>
        <v>60</v>
      </c>
      <c r="AM82">
        <v>7</v>
      </c>
      <c r="AN82">
        <v>300</v>
      </c>
      <c r="AO82" s="31">
        <f t="shared" si="24"/>
        <v>7.5</v>
      </c>
      <c r="AP82" s="18">
        <f t="shared" si="31"/>
        <v>52.5</v>
      </c>
      <c r="AQ82" s="38">
        <f t="shared" si="25"/>
        <v>112.5</v>
      </c>
      <c r="AR82" s="40">
        <f>SUM(H82,O82,AH82,AQ82)</f>
        <v>181.46404109589042</v>
      </c>
      <c r="AS82" s="39">
        <f t="shared" si="26"/>
        <v>1.8146404109589043</v>
      </c>
    </row>
    <row r="83" spans="1:45">
      <c r="A83">
        <v>82</v>
      </c>
      <c r="B83">
        <v>4</v>
      </c>
      <c r="C83">
        <v>3</v>
      </c>
      <c r="D83">
        <v>1.5</v>
      </c>
      <c r="E83">
        <v>10</v>
      </c>
      <c r="F83">
        <v>7</v>
      </c>
      <c r="G83" s="29">
        <v>0.375</v>
      </c>
      <c r="H83" s="33">
        <f t="shared" si="17"/>
        <v>118.125</v>
      </c>
      <c r="I83">
        <v>2</v>
      </c>
      <c r="J83">
        <v>10</v>
      </c>
      <c r="K83">
        <v>54</v>
      </c>
      <c r="L83" s="1">
        <v>3</v>
      </c>
      <c r="M83" s="1">
        <f t="shared" si="18"/>
        <v>0.14794520547945206</v>
      </c>
      <c r="O83" s="34">
        <f t="shared" si="19"/>
        <v>88.767123287671239</v>
      </c>
      <c r="S83">
        <v>1</v>
      </c>
      <c r="T83">
        <v>1000</v>
      </c>
      <c r="U83" s="16">
        <f t="shared" si="32"/>
        <v>1000</v>
      </c>
      <c r="X83" s="16"/>
      <c r="Y83">
        <v>1</v>
      </c>
      <c r="Z83">
        <v>350</v>
      </c>
      <c r="AA83" s="17">
        <f t="shared" si="29"/>
        <v>350</v>
      </c>
      <c r="AD83" s="17"/>
      <c r="AG83" s="17"/>
      <c r="AH83" s="36">
        <f t="shared" si="21"/>
        <v>1350</v>
      </c>
      <c r="AI83">
        <v>14</v>
      </c>
      <c r="AJ83">
        <v>150</v>
      </c>
      <c r="AK83" s="31">
        <f t="shared" si="22"/>
        <v>3.75</v>
      </c>
      <c r="AL83" s="18">
        <f t="shared" si="23"/>
        <v>52.5</v>
      </c>
      <c r="AM83">
        <v>17</v>
      </c>
      <c r="AN83">
        <v>500</v>
      </c>
      <c r="AO83" s="31">
        <f t="shared" si="24"/>
        <v>12.5</v>
      </c>
      <c r="AP83" s="18">
        <f t="shared" si="31"/>
        <v>212.5</v>
      </c>
      <c r="AQ83" s="38">
        <f t="shared" si="25"/>
        <v>265</v>
      </c>
      <c r="AR83" s="40">
        <f>SUM(H83,O83,AH83,AQ83)</f>
        <v>1821.8921232876712</v>
      </c>
      <c r="AS83" s="39">
        <f t="shared" si="26"/>
        <v>18.218921232876713</v>
      </c>
    </row>
    <row r="84" spans="1:45">
      <c r="A84">
        <v>83</v>
      </c>
      <c r="B84">
        <v>4</v>
      </c>
      <c r="C84">
        <v>4</v>
      </c>
      <c r="D84">
        <v>2</v>
      </c>
      <c r="E84">
        <v>14</v>
      </c>
      <c r="F84">
        <v>8</v>
      </c>
      <c r="G84" s="29">
        <v>0.375</v>
      </c>
      <c r="H84" s="33">
        <f t="shared" si="17"/>
        <v>336</v>
      </c>
      <c r="I84">
        <v>2</v>
      </c>
      <c r="J84">
        <v>11.71</v>
      </c>
      <c r="K84">
        <v>45</v>
      </c>
      <c r="L84" s="1">
        <v>4</v>
      </c>
      <c r="M84" s="1">
        <f t="shared" si="18"/>
        <v>0.12328767123287671</v>
      </c>
      <c r="O84" s="34">
        <f t="shared" si="19"/>
        <v>115.49589041095889</v>
      </c>
      <c r="S84">
        <v>1</v>
      </c>
      <c r="T84">
        <v>75</v>
      </c>
      <c r="U84" s="16">
        <f t="shared" si="32"/>
        <v>75</v>
      </c>
      <c r="X84" s="16"/>
      <c r="Y84">
        <v>1</v>
      </c>
      <c r="Z84">
        <v>300</v>
      </c>
      <c r="AA84" s="17">
        <f t="shared" si="29"/>
        <v>300</v>
      </c>
      <c r="AD84" s="17"/>
      <c r="AG84" s="17"/>
      <c r="AH84" s="36">
        <f t="shared" si="21"/>
        <v>375</v>
      </c>
      <c r="AI84">
        <v>9</v>
      </c>
      <c r="AJ84">
        <v>700</v>
      </c>
      <c r="AK84" s="31">
        <f t="shared" si="22"/>
        <v>17.5</v>
      </c>
      <c r="AL84" s="18">
        <f t="shared" si="23"/>
        <v>157.5</v>
      </c>
      <c r="AM84">
        <v>12</v>
      </c>
      <c r="AN84">
        <v>500</v>
      </c>
      <c r="AO84" s="31">
        <f t="shared" si="24"/>
        <v>12.5</v>
      </c>
      <c r="AP84" s="18">
        <f t="shared" si="31"/>
        <v>150</v>
      </c>
      <c r="AQ84" s="38">
        <f t="shared" si="25"/>
        <v>307.5</v>
      </c>
      <c r="AR84" s="40">
        <f>SUM(H84,O84,AH84,AQ84)</f>
        <v>1133.995890410959</v>
      </c>
      <c r="AS84" s="39">
        <f t="shared" si="26"/>
        <v>11.33995890410959</v>
      </c>
    </row>
    <row r="85" spans="1:45">
      <c r="A85">
        <v>84</v>
      </c>
      <c r="B85">
        <v>4</v>
      </c>
      <c r="C85">
        <v>1</v>
      </c>
      <c r="D85">
        <v>1.5</v>
      </c>
      <c r="E85">
        <v>10</v>
      </c>
      <c r="F85">
        <v>4</v>
      </c>
      <c r="G85" s="29">
        <v>0.375</v>
      </c>
      <c r="H85" s="33">
        <f t="shared" si="17"/>
        <v>22.5</v>
      </c>
      <c r="I85">
        <v>3</v>
      </c>
      <c r="J85">
        <v>11</v>
      </c>
      <c r="K85">
        <v>45</v>
      </c>
      <c r="L85" s="1">
        <v>6</v>
      </c>
      <c r="M85" s="1">
        <f t="shared" si="18"/>
        <v>0.12328767123287671</v>
      </c>
      <c r="O85" s="34">
        <f t="shared" si="19"/>
        <v>244.10958904109589</v>
      </c>
      <c r="U85" s="16"/>
      <c r="X85" s="16"/>
      <c r="AA85" s="17"/>
      <c r="AD85" s="17"/>
      <c r="AG85" s="17"/>
      <c r="AH85" s="36">
        <f t="shared" si="21"/>
        <v>0</v>
      </c>
      <c r="AI85">
        <v>10</v>
      </c>
      <c r="AJ85">
        <v>350</v>
      </c>
      <c r="AK85" s="31">
        <f t="shared" si="22"/>
        <v>8.75</v>
      </c>
      <c r="AL85" s="18">
        <f t="shared" si="23"/>
        <v>87.5</v>
      </c>
      <c r="AM85">
        <v>11</v>
      </c>
      <c r="AN85">
        <v>250</v>
      </c>
      <c r="AO85" s="31">
        <f t="shared" si="24"/>
        <v>6.25</v>
      </c>
      <c r="AP85" s="18">
        <f t="shared" si="31"/>
        <v>68.75</v>
      </c>
      <c r="AQ85" s="38">
        <f t="shared" si="25"/>
        <v>156.25</v>
      </c>
      <c r="AR85" s="40">
        <f>SUM(H85,O85,AH85,AQ85)</f>
        <v>422.85958904109589</v>
      </c>
      <c r="AS85" s="39">
        <f t="shared" si="26"/>
        <v>4.2285958904109586</v>
      </c>
    </row>
    <row r="86" spans="1:45">
      <c r="A86">
        <v>85</v>
      </c>
      <c r="B86">
        <v>4</v>
      </c>
      <c r="C86">
        <v>2</v>
      </c>
      <c r="D86">
        <v>2</v>
      </c>
      <c r="E86">
        <v>14</v>
      </c>
      <c r="F86">
        <v>6</v>
      </c>
      <c r="G86" s="29">
        <v>0.375</v>
      </c>
      <c r="H86" s="33">
        <f t="shared" si="17"/>
        <v>126</v>
      </c>
      <c r="I86">
        <v>2</v>
      </c>
      <c r="J86">
        <v>8</v>
      </c>
      <c r="K86">
        <v>54</v>
      </c>
      <c r="L86" s="1">
        <v>3</v>
      </c>
      <c r="M86" s="1">
        <f t="shared" si="18"/>
        <v>0.14794520547945206</v>
      </c>
      <c r="O86" s="34">
        <f t="shared" si="19"/>
        <v>71.013698630136986</v>
      </c>
      <c r="S86">
        <v>1</v>
      </c>
      <c r="T86">
        <v>50</v>
      </c>
      <c r="U86" s="16">
        <f t="shared" si="32"/>
        <v>50</v>
      </c>
      <c r="X86" s="16"/>
      <c r="AA86" s="17"/>
      <c r="AD86" s="17"/>
      <c r="AE86">
        <v>1</v>
      </c>
      <c r="AF86">
        <v>362.5</v>
      </c>
      <c r="AG86" s="17">
        <f t="shared" si="20"/>
        <v>362.5</v>
      </c>
      <c r="AH86" s="36">
        <f t="shared" si="21"/>
        <v>412.5</v>
      </c>
      <c r="AI86">
        <v>11</v>
      </c>
      <c r="AJ86">
        <v>800</v>
      </c>
      <c r="AK86" s="31">
        <f t="shared" si="22"/>
        <v>20</v>
      </c>
      <c r="AL86" s="18">
        <f t="shared" si="23"/>
        <v>220</v>
      </c>
      <c r="AM86">
        <v>13</v>
      </c>
      <c r="AN86">
        <v>750</v>
      </c>
      <c r="AO86" s="31">
        <f t="shared" si="24"/>
        <v>18.75</v>
      </c>
      <c r="AP86" s="18">
        <f t="shared" si="31"/>
        <v>243.75</v>
      </c>
      <c r="AQ86" s="38">
        <f t="shared" si="25"/>
        <v>463.75</v>
      </c>
      <c r="AR86" s="40">
        <f>SUM(H86,O86,AH86,AQ86)</f>
        <v>1073.263698630137</v>
      </c>
      <c r="AS86" s="39">
        <f t="shared" si="26"/>
        <v>10.732636986301371</v>
      </c>
    </row>
    <row r="87" spans="1:45">
      <c r="A87">
        <v>86</v>
      </c>
      <c r="B87">
        <v>4</v>
      </c>
      <c r="C87">
        <v>2</v>
      </c>
      <c r="D87">
        <v>2</v>
      </c>
      <c r="E87">
        <v>10</v>
      </c>
      <c r="F87">
        <v>8</v>
      </c>
      <c r="G87" s="29">
        <v>0.375</v>
      </c>
      <c r="H87" s="33">
        <f t="shared" si="17"/>
        <v>120</v>
      </c>
      <c r="I87">
        <v>4</v>
      </c>
      <c r="J87">
        <v>14</v>
      </c>
      <c r="K87">
        <v>72</v>
      </c>
      <c r="L87" s="1">
        <v>4</v>
      </c>
      <c r="M87" s="1">
        <f t="shared" si="18"/>
        <v>0.19726027397260273</v>
      </c>
      <c r="O87" s="34">
        <f t="shared" si="19"/>
        <v>441.86301369863014</v>
      </c>
      <c r="U87" s="16"/>
      <c r="X87" s="16"/>
      <c r="AA87" s="17"/>
      <c r="AD87" s="17"/>
      <c r="AE87">
        <v>1</v>
      </c>
      <c r="AF87">
        <v>450</v>
      </c>
      <c r="AG87" s="17">
        <f t="shared" si="20"/>
        <v>450</v>
      </c>
      <c r="AH87" s="36">
        <f t="shared" si="21"/>
        <v>450</v>
      </c>
      <c r="AI87">
        <v>10</v>
      </c>
      <c r="AJ87">
        <v>400</v>
      </c>
      <c r="AK87" s="31">
        <f t="shared" si="22"/>
        <v>10</v>
      </c>
      <c r="AL87" s="18">
        <f t="shared" si="23"/>
        <v>100</v>
      </c>
      <c r="AM87">
        <v>11</v>
      </c>
      <c r="AN87">
        <v>273</v>
      </c>
      <c r="AO87" s="31">
        <f t="shared" si="24"/>
        <v>6.8250000000000002</v>
      </c>
      <c r="AP87" s="18">
        <f t="shared" si="31"/>
        <v>75.075000000000003</v>
      </c>
      <c r="AQ87" s="38">
        <f t="shared" si="25"/>
        <v>175.07499999999999</v>
      </c>
      <c r="AR87" s="40">
        <f>SUM(H87,O87,AH87,AQ87)</f>
        <v>1186.9380136986301</v>
      </c>
      <c r="AS87" s="39">
        <f t="shared" si="26"/>
        <v>11.869380136986301</v>
      </c>
    </row>
    <row r="88" spans="1:45">
      <c r="A88">
        <v>87</v>
      </c>
      <c r="B88">
        <v>4</v>
      </c>
      <c r="C88">
        <v>4</v>
      </c>
      <c r="D88">
        <v>1.5</v>
      </c>
      <c r="E88">
        <v>12</v>
      </c>
      <c r="F88">
        <v>7</v>
      </c>
      <c r="G88" s="29">
        <v>0.375</v>
      </c>
      <c r="H88" s="33">
        <f t="shared" si="17"/>
        <v>189</v>
      </c>
      <c r="I88">
        <v>3</v>
      </c>
      <c r="J88">
        <v>7</v>
      </c>
      <c r="K88">
        <v>54</v>
      </c>
      <c r="L88" s="1">
        <v>3</v>
      </c>
      <c r="M88" s="1">
        <f t="shared" si="18"/>
        <v>0.14794520547945206</v>
      </c>
      <c r="O88" s="34">
        <f t="shared" si="19"/>
        <v>93.205479452054789</v>
      </c>
      <c r="P88">
        <v>1</v>
      </c>
      <c r="Q88">
        <v>75</v>
      </c>
      <c r="R88" s="15">
        <f t="shared" si="27"/>
        <v>75</v>
      </c>
      <c r="U88" s="16"/>
      <c r="X88" s="16"/>
      <c r="AA88" s="17"/>
      <c r="AB88">
        <v>1</v>
      </c>
      <c r="AC88">
        <v>450</v>
      </c>
      <c r="AD88" s="17">
        <f t="shared" si="30"/>
        <v>450</v>
      </c>
      <c r="AE88">
        <v>1</v>
      </c>
      <c r="AF88">
        <v>400</v>
      </c>
      <c r="AG88" s="17">
        <f t="shared" si="20"/>
        <v>400</v>
      </c>
      <c r="AH88" s="36">
        <f t="shared" si="21"/>
        <v>925</v>
      </c>
      <c r="AI88">
        <v>18</v>
      </c>
      <c r="AJ88">
        <v>400</v>
      </c>
      <c r="AK88" s="31">
        <f t="shared" si="22"/>
        <v>10</v>
      </c>
      <c r="AL88" s="18">
        <f t="shared" si="23"/>
        <v>180</v>
      </c>
      <c r="AM88">
        <v>20</v>
      </c>
      <c r="AN88">
        <v>300</v>
      </c>
      <c r="AO88" s="31">
        <f t="shared" si="24"/>
        <v>7.5</v>
      </c>
      <c r="AP88" s="18">
        <f t="shared" si="31"/>
        <v>150</v>
      </c>
      <c r="AQ88" s="38">
        <f t="shared" si="25"/>
        <v>330</v>
      </c>
      <c r="AR88" s="40">
        <f>SUM(H88,O88,AH88,AQ88)</f>
        <v>1537.2054794520548</v>
      </c>
      <c r="AS88" s="39">
        <f t="shared" si="26"/>
        <v>15.372054794520547</v>
      </c>
    </row>
    <row r="89" spans="1:45">
      <c r="A89">
        <v>88</v>
      </c>
      <c r="B89">
        <v>4</v>
      </c>
      <c r="C89">
        <v>4</v>
      </c>
      <c r="D89">
        <v>1.5</v>
      </c>
      <c r="E89">
        <v>15</v>
      </c>
      <c r="F89">
        <v>6</v>
      </c>
      <c r="G89" s="29">
        <v>0.375</v>
      </c>
      <c r="H89" s="33">
        <f t="shared" si="17"/>
        <v>202.5</v>
      </c>
      <c r="I89">
        <v>3</v>
      </c>
      <c r="J89">
        <v>11</v>
      </c>
      <c r="K89">
        <v>54</v>
      </c>
      <c r="L89" s="1">
        <v>6</v>
      </c>
      <c r="M89" s="1">
        <f t="shared" si="18"/>
        <v>0.14794520547945206</v>
      </c>
      <c r="O89" s="34">
        <f t="shared" si="19"/>
        <v>292.93150684931504</v>
      </c>
      <c r="U89" s="16"/>
      <c r="X89" s="16"/>
      <c r="Y89">
        <v>1</v>
      </c>
      <c r="Z89">
        <v>375</v>
      </c>
      <c r="AA89" s="17">
        <f t="shared" si="29"/>
        <v>375</v>
      </c>
      <c r="AD89" s="17"/>
      <c r="AG89" s="17"/>
      <c r="AH89" s="36">
        <f t="shared" si="21"/>
        <v>375</v>
      </c>
      <c r="AI89">
        <v>15</v>
      </c>
      <c r="AJ89">
        <v>450</v>
      </c>
      <c r="AK89" s="31">
        <f t="shared" si="22"/>
        <v>11.25</v>
      </c>
      <c r="AL89" s="18">
        <f t="shared" si="23"/>
        <v>168.75</v>
      </c>
      <c r="AM89">
        <v>15</v>
      </c>
      <c r="AN89">
        <v>200</v>
      </c>
      <c r="AO89" s="31">
        <f t="shared" si="24"/>
        <v>5</v>
      </c>
      <c r="AP89" s="18">
        <f t="shared" si="31"/>
        <v>75</v>
      </c>
      <c r="AQ89" s="38">
        <f t="shared" si="25"/>
        <v>243.75</v>
      </c>
      <c r="AR89" s="40">
        <f>SUM(H89,O89,AH89,AQ89)</f>
        <v>1114.1815068493152</v>
      </c>
      <c r="AS89" s="39">
        <f t="shared" si="26"/>
        <v>11.141815068493152</v>
      </c>
    </row>
    <row r="90" spans="1:45">
      <c r="A90">
        <v>89</v>
      </c>
      <c r="B90">
        <v>4</v>
      </c>
      <c r="C90">
        <v>1</v>
      </c>
      <c r="D90">
        <v>2</v>
      </c>
      <c r="E90">
        <v>14</v>
      </c>
      <c r="F90">
        <v>8</v>
      </c>
      <c r="G90" s="29">
        <v>0.375</v>
      </c>
      <c r="H90" s="33">
        <f t="shared" si="17"/>
        <v>84</v>
      </c>
      <c r="I90">
        <v>2</v>
      </c>
      <c r="J90">
        <v>11</v>
      </c>
      <c r="K90">
        <v>72</v>
      </c>
      <c r="L90" s="1">
        <v>3</v>
      </c>
      <c r="M90" s="1">
        <f t="shared" si="18"/>
        <v>0.19726027397260273</v>
      </c>
      <c r="O90" s="34">
        <f t="shared" si="19"/>
        <v>130.1917808219178</v>
      </c>
      <c r="P90">
        <v>1</v>
      </c>
      <c r="Q90" s="27">
        <v>112.5</v>
      </c>
      <c r="R90" s="15">
        <f t="shared" si="27"/>
        <v>112.5</v>
      </c>
      <c r="U90" s="16"/>
      <c r="X90" s="16"/>
      <c r="AA90" s="17"/>
      <c r="AD90" s="17"/>
      <c r="AG90" s="17"/>
      <c r="AH90" s="36">
        <f t="shared" si="21"/>
        <v>112.5</v>
      </c>
      <c r="AI90">
        <v>10</v>
      </c>
      <c r="AJ90">
        <v>900</v>
      </c>
      <c r="AK90" s="31">
        <f t="shared" si="22"/>
        <v>22.5</v>
      </c>
      <c r="AL90" s="18">
        <f t="shared" si="23"/>
        <v>225</v>
      </c>
      <c r="AM90">
        <v>12</v>
      </c>
      <c r="AN90">
        <v>200</v>
      </c>
      <c r="AO90" s="31">
        <f t="shared" si="24"/>
        <v>5</v>
      </c>
      <c r="AP90" s="18">
        <f t="shared" si="31"/>
        <v>60</v>
      </c>
      <c r="AQ90" s="38">
        <f t="shared" si="25"/>
        <v>285</v>
      </c>
      <c r="AR90" s="40">
        <f>SUM(H90,O90,AH90,AQ90)</f>
        <v>611.69178082191775</v>
      </c>
      <c r="AS90" s="39">
        <f t="shared" si="26"/>
        <v>6.1169178082191777</v>
      </c>
    </row>
    <row r="91" spans="1:45">
      <c r="A91">
        <v>90</v>
      </c>
      <c r="B91">
        <v>4</v>
      </c>
      <c r="C91">
        <v>3</v>
      </c>
      <c r="D91">
        <v>1.5</v>
      </c>
      <c r="E91">
        <v>10</v>
      </c>
      <c r="F91">
        <v>5</v>
      </c>
      <c r="G91" s="29">
        <v>0.375</v>
      </c>
      <c r="H91" s="33">
        <f t="shared" si="17"/>
        <v>84.375</v>
      </c>
      <c r="I91">
        <v>4</v>
      </c>
      <c r="J91">
        <v>7</v>
      </c>
      <c r="K91">
        <v>72</v>
      </c>
      <c r="L91" s="1">
        <v>4</v>
      </c>
      <c r="M91" s="1">
        <f t="shared" si="18"/>
        <v>0.19726027397260273</v>
      </c>
      <c r="O91" s="34">
        <f t="shared" si="19"/>
        <v>220.93150684931507</v>
      </c>
      <c r="U91" s="16"/>
      <c r="X91" s="16"/>
      <c r="AA91" s="17"/>
      <c r="AB91">
        <v>1</v>
      </c>
      <c r="AC91">
        <v>500</v>
      </c>
      <c r="AD91" s="17">
        <f t="shared" si="30"/>
        <v>500</v>
      </c>
      <c r="AE91">
        <v>1</v>
      </c>
      <c r="AF91">
        <v>500</v>
      </c>
      <c r="AG91" s="17">
        <f t="shared" si="20"/>
        <v>500</v>
      </c>
      <c r="AH91" s="36">
        <f t="shared" si="21"/>
        <v>1000</v>
      </c>
      <c r="AI91">
        <v>15</v>
      </c>
      <c r="AJ91">
        <v>350</v>
      </c>
      <c r="AK91" s="31">
        <f t="shared" si="22"/>
        <v>8.75</v>
      </c>
      <c r="AL91" s="18">
        <f t="shared" si="23"/>
        <v>131.25</v>
      </c>
      <c r="AM91">
        <v>17</v>
      </c>
      <c r="AN91">
        <v>118</v>
      </c>
      <c r="AO91" s="31">
        <f t="shared" si="24"/>
        <v>2.95</v>
      </c>
      <c r="AP91" s="18">
        <f t="shared" si="31"/>
        <v>50.150000000000006</v>
      </c>
      <c r="AQ91" s="38">
        <f t="shared" si="25"/>
        <v>181.4</v>
      </c>
      <c r="AR91" s="40">
        <f>SUM(H91,O91,AH91,AQ91)</f>
        <v>1486.7065068493152</v>
      </c>
      <c r="AS91" s="39">
        <f t="shared" si="26"/>
        <v>14.867065068493153</v>
      </c>
    </row>
    <row r="92" spans="1:45">
      <c r="A92">
        <v>91</v>
      </c>
      <c r="B92">
        <v>4</v>
      </c>
      <c r="C92">
        <v>1</v>
      </c>
      <c r="D92">
        <v>2</v>
      </c>
      <c r="E92">
        <v>7</v>
      </c>
      <c r="F92">
        <v>7</v>
      </c>
      <c r="G92" s="29">
        <v>0.375</v>
      </c>
      <c r="H92" s="33">
        <f t="shared" si="17"/>
        <v>36.75</v>
      </c>
      <c r="I92">
        <v>3</v>
      </c>
      <c r="J92">
        <v>7</v>
      </c>
      <c r="K92">
        <v>72</v>
      </c>
      <c r="L92" s="1">
        <v>5</v>
      </c>
      <c r="M92" s="1">
        <f t="shared" si="18"/>
        <v>0.19726027397260273</v>
      </c>
      <c r="O92" s="34">
        <f t="shared" si="19"/>
        <v>207.12328767123284</v>
      </c>
      <c r="U92" s="16"/>
      <c r="X92" s="16"/>
      <c r="AA92" s="17"/>
      <c r="AD92" s="17"/>
      <c r="AG92" s="17"/>
      <c r="AH92" s="36">
        <f t="shared" si="21"/>
        <v>0</v>
      </c>
      <c r="AI92">
        <v>5</v>
      </c>
      <c r="AJ92">
        <v>600</v>
      </c>
      <c r="AK92" s="31">
        <f t="shared" si="22"/>
        <v>15</v>
      </c>
      <c r="AL92" s="18">
        <f t="shared" si="23"/>
        <v>75</v>
      </c>
      <c r="AM92">
        <v>7</v>
      </c>
      <c r="AN92">
        <v>350</v>
      </c>
      <c r="AO92" s="31">
        <f t="shared" si="24"/>
        <v>8.75</v>
      </c>
      <c r="AP92" s="18">
        <f t="shared" si="31"/>
        <v>61.25</v>
      </c>
      <c r="AQ92" s="38">
        <f t="shared" si="25"/>
        <v>136.25</v>
      </c>
      <c r="AR92" s="40">
        <f>SUM(H92,O92,AH92,AQ92)</f>
        <v>380.12328767123284</v>
      </c>
      <c r="AS92" s="39">
        <f t="shared" si="26"/>
        <v>3.8012328767123282</v>
      </c>
    </row>
    <row r="93" spans="1:45">
      <c r="A93">
        <v>92</v>
      </c>
      <c r="B93">
        <v>4</v>
      </c>
      <c r="C93">
        <v>2</v>
      </c>
      <c r="D93">
        <v>2</v>
      </c>
      <c r="E93">
        <v>7</v>
      </c>
      <c r="F93">
        <v>6</v>
      </c>
      <c r="G93" s="29">
        <v>0.375</v>
      </c>
      <c r="H93" s="33">
        <f t="shared" si="17"/>
        <v>63</v>
      </c>
      <c r="I93">
        <v>6</v>
      </c>
      <c r="J93">
        <v>7</v>
      </c>
      <c r="K93">
        <v>72</v>
      </c>
      <c r="L93" s="1">
        <v>2</v>
      </c>
      <c r="M93" s="1">
        <f t="shared" si="18"/>
        <v>0.19726027397260273</v>
      </c>
      <c r="O93" s="34">
        <f t="shared" si="19"/>
        <v>165.69863013698631</v>
      </c>
      <c r="U93" s="16"/>
      <c r="X93" s="16"/>
      <c r="AA93" s="17"/>
      <c r="AD93" s="17"/>
      <c r="AG93" s="17"/>
      <c r="AH93" s="36">
        <f t="shared" si="21"/>
        <v>0</v>
      </c>
      <c r="AI93">
        <v>8</v>
      </c>
      <c r="AJ93">
        <v>300</v>
      </c>
      <c r="AK93" s="31">
        <f t="shared" si="22"/>
        <v>7.5</v>
      </c>
      <c r="AL93" s="18">
        <f t="shared" si="23"/>
        <v>60</v>
      </c>
      <c r="AM93">
        <v>10</v>
      </c>
      <c r="AN93">
        <v>800</v>
      </c>
      <c r="AO93" s="31">
        <f t="shared" si="24"/>
        <v>20</v>
      </c>
      <c r="AP93" s="18">
        <f t="shared" si="31"/>
        <v>200</v>
      </c>
      <c r="AQ93" s="38">
        <f t="shared" si="25"/>
        <v>260</v>
      </c>
      <c r="AR93" s="40">
        <f>SUM(H93,O93,AH93,AQ93)</f>
        <v>488.69863013698631</v>
      </c>
      <c r="AS93" s="39">
        <f t="shared" si="26"/>
        <v>4.8869863013698627</v>
      </c>
    </row>
    <row r="94" spans="1:45">
      <c r="A94">
        <v>93</v>
      </c>
      <c r="B94">
        <v>4</v>
      </c>
      <c r="C94">
        <v>1</v>
      </c>
      <c r="D94">
        <v>2</v>
      </c>
      <c r="E94">
        <v>14</v>
      </c>
      <c r="F94">
        <v>7</v>
      </c>
      <c r="G94" s="29">
        <v>0.375</v>
      </c>
      <c r="H94" s="33">
        <f t="shared" si="17"/>
        <v>73.5</v>
      </c>
      <c r="I94">
        <v>3</v>
      </c>
      <c r="J94">
        <v>11</v>
      </c>
      <c r="K94">
        <v>72</v>
      </c>
      <c r="L94" s="1">
        <v>4</v>
      </c>
      <c r="M94" s="1">
        <f t="shared" si="18"/>
        <v>0.19726027397260273</v>
      </c>
      <c r="O94" s="34">
        <f t="shared" si="19"/>
        <v>260.38356164383561</v>
      </c>
      <c r="U94" s="16"/>
      <c r="X94" s="16"/>
      <c r="AA94" s="17"/>
      <c r="AB94">
        <v>1</v>
      </c>
      <c r="AC94">
        <v>450</v>
      </c>
      <c r="AD94" s="17">
        <f t="shared" si="30"/>
        <v>450</v>
      </c>
      <c r="AG94" s="17"/>
      <c r="AH94" s="36">
        <f t="shared" si="21"/>
        <v>450</v>
      </c>
      <c r="AI94">
        <v>8</v>
      </c>
      <c r="AJ94">
        <v>550</v>
      </c>
      <c r="AK94" s="31">
        <f t="shared" si="22"/>
        <v>13.75</v>
      </c>
      <c r="AL94" s="18">
        <f t="shared" si="23"/>
        <v>110</v>
      </c>
      <c r="AM94">
        <v>10</v>
      </c>
      <c r="AN94">
        <v>200</v>
      </c>
      <c r="AO94" s="31">
        <f t="shared" si="24"/>
        <v>5</v>
      </c>
      <c r="AP94" s="18">
        <f t="shared" si="31"/>
        <v>50</v>
      </c>
      <c r="AQ94" s="38">
        <f t="shared" si="25"/>
        <v>160</v>
      </c>
      <c r="AR94" s="40">
        <f>SUM(H94,O94,AH94,AQ94)</f>
        <v>943.88356164383561</v>
      </c>
      <c r="AS94" s="39">
        <f t="shared" si="26"/>
        <v>9.4388356164383556</v>
      </c>
    </row>
    <row r="95" spans="1:45">
      <c r="A95">
        <v>94</v>
      </c>
      <c r="B95">
        <v>4</v>
      </c>
      <c r="C95">
        <v>2</v>
      </c>
      <c r="D95">
        <v>2</v>
      </c>
      <c r="E95">
        <v>5</v>
      </c>
      <c r="F95">
        <v>6</v>
      </c>
      <c r="G95" s="29">
        <v>0.375</v>
      </c>
      <c r="H95" s="33">
        <f t="shared" si="17"/>
        <v>45</v>
      </c>
      <c r="I95">
        <v>2</v>
      </c>
      <c r="J95">
        <v>11.43</v>
      </c>
      <c r="K95">
        <v>72</v>
      </c>
      <c r="L95" s="1">
        <v>3</v>
      </c>
      <c r="M95" s="1">
        <f t="shared" si="18"/>
        <v>0.19726027397260273</v>
      </c>
      <c r="O95" s="34">
        <f t="shared" si="19"/>
        <v>135.28109589041094</v>
      </c>
      <c r="U95" s="16"/>
      <c r="X95" s="16"/>
      <c r="AA95" s="17"/>
      <c r="AD95" s="17"/>
      <c r="AE95">
        <v>1</v>
      </c>
      <c r="AF95">
        <v>400</v>
      </c>
      <c r="AG95" s="17">
        <f t="shared" si="20"/>
        <v>400</v>
      </c>
      <c r="AH95" s="36">
        <f t="shared" si="21"/>
        <v>400</v>
      </c>
      <c r="AI95">
        <v>6</v>
      </c>
      <c r="AJ95">
        <v>400</v>
      </c>
      <c r="AK95" s="31">
        <f t="shared" si="22"/>
        <v>10</v>
      </c>
      <c r="AL95" s="18">
        <f t="shared" si="23"/>
        <v>60</v>
      </c>
      <c r="AM95">
        <v>8</v>
      </c>
      <c r="AN95">
        <v>500</v>
      </c>
      <c r="AO95" s="31">
        <f t="shared" si="24"/>
        <v>12.5</v>
      </c>
      <c r="AP95" s="18">
        <f t="shared" si="31"/>
        <v>100</v>
      </c>
      <c r="AQ95" s="38">
        <f t="shared" si="25"/>
        <v>160</v>
      </c>
      <c r="AR95" s="40">
        <f>SUM(H95,O95,AH95,AQ95)</f>
        <v>740.28109589041094</v>
      </c>
      <c r="AS95" s="39">
        <f t="shared" si="26"/>
        <v>7.4028109589041096</v>
      </c>
    </row>
    <row r="96" spans="1:45">
      <c r="A96">
        <v>95</v>
      </c>
      <c r="B96">
        <v>4</v>
      </c>
      <c r="C96">
        <v>2</v>
      </c>
      <c r="D96">
        <v>2</v>
      </c>
      <c r="E96">
        <v>14</v>
      </c>
      <c r="F96">
        <v>10</v>
      </c>
      <c r="G96" s="29">
        <v>0.375</v>
      </c>
      <c r="H96" s="33">
        <f t="shared" si="17"/>
        <v>210</v>
      </c>
      <c r="I96">
        <v>2</v>
      </c>
      <c r="J96">
        <v>7</v>
      </c>
      <c r="K96">
        <v>54</v>
      </c>
      <c r="L96" s="1">
        <v>6</v>
      </c>
      <c r="M96" s="1">
        <f t="shared" si="18"/>
        <v>0.14794520547945206</v>
      </c>
      <c r="O96" s="34">
        <f t="shared" si="19"/>
        <v>124.27397260273972</v>
      </c>
      <c r="U96" s="16"/>
      <c r="X96" s="16"/>
      <c r="AA96" s="17"/>
      <c r="AD96" s="17"/>
      <c r="AG96" s="17"/>
      <c r="AH96" s="36">
        <f t="shared" si="21"/>
        <v>0</v>
      </c>
      <c r="AI96">
        <v>5</v>
      </c>
      <c r="AJ96">
        <v>650</v>
      </c>
      <c r="AK96" s="31">
        <f t="shared" si="22"/>
        <v>16.25</v>
      </c>
      <c r="AL96" s="18">
        <f t="shared" si="23"/>
        <v>81.25</v>
      </c>
      <c r="AM96">
        <v>6</v>
      </c>
      <c r="AN96">
        <v>400</v>
      </c>
      <c r="AO96" s="31">
        <f t="shared" si="24"/>
        <v>10</v>
      </c>
      <c r="AP96" s="18">
        <f t="shared" si="31"/>
        <v>60</v>
      </c>
      <c r="AQ96" s="38">
        <f t="shared" si="25"/>
        <v>141.25</v>
      </c>
      <c r="AR96" s="40">
        <f>SUM(H96,O96,AH96,AQ96)</f>
        <v>475.52397260273972</v>
      </c>
      <c r="AS96" s="39">
        <f t="shared" si="26"/>
        <v>4.7552397260273969</v>
      </c>
    </row>
    <row r="97" spans="1:46">
      <c r="A97">
        <v>96</v>
      </c>
      <c r="B97">
        <v>4</v>
      </c>
      <c r="C97">
        <v>1</v>
      </c>
      <c r="D97">
        <v>2</v>
      </c>
      <c r="E97">
        <v>10</v>
      </c>
      <c r="F97">
        <v>8</v>
      </c>
      <c r="G97" s="29">
        <v>0.375</v>
      </c>
      <c r="H97" s="33">
        <f t="shared" si="17"/>
        <v>60</v>
      </c>
      <c r="I97">
        <v>2</v>
      </c>
      <c r="J97">
        <v>10</v>
      </c>
      <c r="K97">
        <v>72</v>
      </c>
      <c r="L97" s="1">
        <v>4</v>
      </c>
      <c r="M97" s="1">
        <f t="shared" si="18"/>
        <v>0.19726027397260273</v>
      </c>
      <c r="O97" s="34">
        <f t="shared" si="19"/>
        <v>157.8082191780822</v>
      </c>
      <c r="U97" s="16"/>
      <c r="V97">
        <v>1</v>
      </c>
      <c r="W97">
        <v>300</v>
      </c>
      <c r="X97" s="16">
        <f t="shared" si="28"/>
        <v>300</v>
      </c>
      <c r="AA97" s="17"/>
      <c r="AD97" s="17"/>
      <c r="AG97" s="17"/>
      <c r="AH97" s="36">
        <f t="shared" si="21"/>
        <v>300</v>
      </c>
      <c r="AI97">
        <v>8</v>
      </c>
      <c r="AJ97">
        <v>750</v>
      </c>
      <c r="AK97" s="31">
        <f t="shared" si="22"/>
        <v>18.75</v>
      </c>
      <c r="AL97" s="18">
        <f t="shared" si="23"/>
        <v>150</v>
      </c>
      <c r="AM97">
        <v>9</v>
      </c>
      <c r="AN97">
        <v>250</v>
      </c>
      <c r="AO97" s="31">
        <f t="shared" si="24"/>
        <v>6.25</v>
      </c>
      <c r="AP97" s="18">
        <f t="shared" si="31"/>
        <v>56.25</v>
      </c>
      <c r="AQ97" s="38">
        <f t="shared" si="25"/>
        <v>206.25</v>
      </c>
      <c r="AR97" s="40">
        <f>SUM(H97,O97,AH97,AQ97)</f>
        <v>724.05821917808225</v>
      </c>
      <c r="AS97" s="39">
        <f t="shared" si="26"/>
        <v>7.2405821917808222</v>
      </c>
    </row>
    <row r="98" spans="1:46">
      <c r="A98">
        <v>97</v>
      </c>
      <c r="B98">
        <v>4</v>
      </c>
      <c r="C98">
        <v>1</v>
      </c>
      <c r="D98">
        <v>1.5</v>
      </c>
      <c r="E98">
        <v>7</v>
      </c>
      <c r="F98">
        <v>10</v>
      </c>
      <c r="G98" s="29">
        <v>0.375</v>
      </c>
      <c r="H98" s="33">
        <f t="shared" si="17"/>
        <v>39.375</v>
      </c>
      <c r="I98">
        <v>3</v>
      </c>
      <c r="J98">
        <v>6</v>
      </c>
      <c r="K98">
        <v>72</v>
      </c>
      <c r="L98" s="1">
        <v>7</v>
      </c>
      <c r="M98" s="1">
        <f t="shared" si="18"/>
        <v>0.19726027397260273</v>
      </c>
      <c r="O98" s="34">
        <f t="shared" si="19"/>
        <v>248.54794520547944</v>
      </c>
      <c r="U98" s="16"/>
      <c r="X98" s="16"/>
      <c r="AA98" s="17"/>
      <c r="AD98" s="17"/>
      <c r="AE98">
        <v>1</v>
      </c>
      <c r="AF98">
        <v>412.5</v>
      </c>
      <c r="AG98" s="17">
        <f t="shared" si="20"/>
        <v>412.5</v>
      </c>
      <c r="AH98" s="36">
        <f t="shared" si="21"/>
        <v>412.5</v>
      </c>
      <c r="AI98">
        <v>8</v>
      </c>
      <c r="AJ98">
        <v>800</v>
      </c>
      <c r="AK98" s="31">
        <f t="shared" si="22"/>
        <v>20</v>
      </c>
      <c r="AL98" s="18">
        <f t="shared" si="23"/>
        <v>160</v>
      </c>
      <c r="AM98">
        <v>9</v>
      </c>
      <c r="AN98">
        <v>500</v>
      </c>
      <c r="AO98" s="31">
        <f t="shared" si="24"/>
        <v>12.5</v>
      </c>
      <c r="AP98" s="18">
        <f t="shared" si="31"/>
        <v>112.5</v>
      </c>
      <c r="AQ98" s="38">
        <f t="shared" si="25"/>
        <v>272.5</v>
      </c>
      <c r="AR98" s="40">
        <f>SUM(H98,O98,AH98,AQ98)</f>
        <v>972.92294520547944</v>
      </c>
      <c r="AS98" s="39">
        <f t="shared" si="26"/>
        <v>9.7292294520547937</v>
      </c>
    </row>
    <row r="99" spans="1:46">
      <c r="A99">
        <v>98</v>
      </c>
      <c r="B99">
        <v>4</v>
      </c>
      <c r="C99">
        <v>3</v>
      </c>
      <c r="D99">
        <v>2</v>
      </c>
      <c r="E99">
        <v>7</v>
      </c>
      <c r="F99">
        <v>7</v>
      </c>
      <c r="G99" s="29">
        <v>0.375</v>
      </c>
      <c r="H99" s="33">
        <f t="shared" si="17"/>
        <v>110.25</v>
      </c>
      <c r="I99">
        <v>2</v>
      </c>
      <c r="J99">
        <v>8.3000000000000007</v>
      </c>
      <c r="K99">
        <v>72</v>
      </c>
      <c r="L99" s="1">
        <v>4</v>
      </c>
      <c r="M99" s="1">
        <f t="shared" si="18"/>
        <v>0.19726027397260273</v>
      </c>
      <c r="O99" s="34">
        <f t="shared" si="19"/>
        <v>130.98082191780821</v>
      </c>
      <c r="P99">
        <v>1</v>
      </c>
      <c r="Q99">
        <v>100</v>
      </c>
      <c r="R99" s="15">
        <f t="shared" ref="R99" si="33">P99*Q99</f>
        <v>100</v>
      </c>
      <c r="U99" s="16"/>
      <c r="X99" s="16"/>
      <c r="AA99" s="17"/>
      <c r="AD99" s="17"/>
      <c r="AG99" s="17"/>
      <c r="AH99" s="36">
        <f t="shared" si="21"/>
        <v>100</v>
      </c>
      <c r="AI99">
        <v>10</v>
      </c>
      <c r="AJ99">
        <v>100</v>
      </c>
      <c r="AK99" s="31">
        <f t="shared" si="22"/>
        <v>2.5</v>
      </c>
      <c r="AL99" s="18">
        <f t="shared" si="23"/>
        <v>25</v>
      </c>
      <c r="AM99">
        <v>13</v>
      </c>
      <c r="AN99">
        <v>300</v>
      </c>
      <c r="AO99" s="31">
        <f t="shared" si="24"/>
        <v>7.5</v>
      </c>
      <c r="AP99" s="18">
        <f t="shared" si="31"/>
        <v>97.5</v>
      </c>
      <c r="AQ99" s="38">
        <f t="shared" si="25"/>
        <v>122.5</v>
      </c>
      <c r="AR99" s="40">
        <f>SUM(H99,O99,AH99,AQ99)</f>
        <v>463.73082191780821</v>
      </c>
      <c r="AS99" s="39">
        <f t="shared" si="26"/>
        <v>4.6373082191780819</v>
      </c>
    </row>
    <row r="100" spans="1:46">
      <c r="A100">
        <v>99</v>
      </c>
      <c r="B100">
        <v>4</v>
      </c>
      <c r="C100">
        <v>3</v>
      </c>
      <c r="D100">
        <v>1.5</v>
      </c>
      <c r="E100">
        <v>10</v>
      </c>
      <c r="F100">
        <v>6</v>
      </c>
      <c r="G100" s="29">
        <v>0.375</v>
      </c>
      <c r="H100" s="33">
        <f t="shared" si="17"/>
        <v>101.25</v>
      </c>
      <c r="I100">
        <v>4</v>
      </c>
      <c r="J100">
        <v>10.3</v>
      </c>
      <c r="K100">
        <v>54</v>
      </c>
      <c r="L100" s="1">
        <v>2</v>
      </c>
      <c r="M100" s="1">
        <f t="shared" si="18"/>
        <v>0.14794520547945206</v>
      </c>
      <c r="O100" s="34">
        <f t="shared" si="19"/>
        <v>121.90684931506848</v>
      </c>
      <c r="U100" s="16"/>
      <c r="X100" s="16"/>
      <c r="AA100" s="17"/>
      <c r="AB100">
        <v>1</v>
      </c>
      <c r="AC100">
        <v>425</v>
      </c>
      <c r="AD100" s="17">
        <f t="shared" si="30"/>
        <v>425</v>
      </c>
      <c r="AG100" s="17"/>
      <c r="AH100" s="36">
        <f t="shared" si="21"/>
        <v>425</v>
      </c>
      <c r="AI100">
        <v>17</v>
      </c>
      <c r="AJ100">
        <v>300</v>
      </c>
      <c r="AK100" s="31">
        <f t="shared" si="22"/>
        <v>7.5</v>
      </c>
      <c r="AL100" s="18">
        <f t="shared" si="23"/>
        <v>127.5</v>
      </c>
      <c r="AM100">
        <v>19</v>
      </c>
      <c r="AN100">
        <v>180</v>
      </c>
      <c r="AO100" s="31">
        <f t="shared" si="24"/>
        <v>4.5</v>
      </c>
      <c r="AP100" s="18">
        <f t="shared" si="31"/>
        <v>85.5</v>
      </c>
      <c r="AQ100" s="38">
        <f t="shared" si="25"/>
        <v>213</v>
      </c>
      <c r="AR100" s="40">
        <f>SUM(H100,O100,AH100,AQ100)</f>
        <v>861.15684931506848</v>
      </c>
      <c r="AS100" s="39">
        <f t="shared" si="26"/>
        <v>8.6115684931506848</v>
      </c>
    </row>
    <row r="101" spans="1:46">
      <c r="A101">
        <v>100</v>
      </c>
      <c r="B101">
        <v>4</v>
      </c>
      <c r="C101">
        <v>2</v>
      </c>
      <c r="D101">
        <v>2</v>
      </c>
      <c r="E101">
        <v>14</v>
      </c>
      <c r="F101">
        <v>7</v>
      </c>
      <c r="G101" s="29">
        <v>0.375</v>
      </c>
      <c r="H101" s="33">
        <f t="shared" ref="H101" si="34">C101*D101*E101*F101*G101</f>
        <v>147</v>
      </c>
      <c r="I101">
        <v>2</v>
      </c>
      <c r="J101">
        <v>10</v>
      </c>
      <c r="K101">
        <v>72</v>
      </c>
      <c r="L101" s="1">
        <v>5</v>
      </c>
      <c r="M101" s="1">
        <f t="shared" si="18"/>
        <v>0.19726027397260273</v>
      </c>
      <c r="O101" s="34">
        <f t="shared" si="19"/>
        <v>197.26027397260276</v>
      </c>
      <c r="U101" s="16"/>
      <c r="X101" s="16"/>
      <c r="Y101">
        <v>1</v>
      </c>
      <c r="Z101">
        <v>450</v>
      </c>
      <c r="AA101" s="17">
        <f t="shared" si="29"/>
        <v>450</v>
      </c>
      <c r="AD101" s="17"/>
      <c r="AG101" s="17"/>
      <c r="AH101" s="36">
        <f t="shared" si="21"/>
        <v>450</v>
      </c>
      <c r="AI101">
        <v>10</v>
      </c>
      <c r="AJ101">
        <v>450</v>
      </c>
      <c r="AK101" s="31">
        <f t="shared" si="22"/>
        <v>11.25</v>
      </c>
      <c r="AL101" s="18">
        <f t="shared" si="23"/>
        <v>112.5</v>
      </c>
      <c r="AM101">
        <v>12</v>
      </c>
      <c r="AN101">
        <v>200</v>
      </c>
      <c r="AO101" s="31">
        <f t="shared" si="24"/>
        <v>5</v>
      </c>
      <c r="AP101" s="18">
        <f t="shared" si="31"/>
        <v>60</v>
      </c>
      <c r="AQ101" s="38">
        <f t="shared" si="25"/>
        <v>172.5</v>
      </c>
      <c r="AR101" s="40">
        <f>SUM(H101,O101,AH101,AQ101)</f>
        <v>966.76027397260282</v>
      </c>
      <c r="AS101" s="39">
        <f t="shared" si="26"/>
        <v>9.6676027397260285</v>
      </c>
    </row>
    <row r="102" spans="1:46">
      <c r="H102" s="33">
        <f>SUM(H2:H101)</f>
        <v>25967.36175</v>
      </c>
      <c r="O102" s="35">
        <f>SUM(O2:O101)</f>
        <v>27966.76273972604</v>
      </c>
      <c r="AH102" s="37">
        <f>SUM(AH2:AH101)</f>
        <v>43220</v>
      </c>
      <c r="AQ102" s="35">
        <f>SUM(AQ2:AQ101)</f>
        <v>23280.212000000003</v>
      </c>
      <c r="AR102" s="41">
        <f>SUM(H102,O102,AH102,AQ102)</f>
        <v>120434.33648972603</v>
      </c>
      <c r="AS102" s="39">
        <f t="shared" si="26"/>
        <v>1204.3433648972602</v>
      </c>
      <c r="AT102" s="42">
        <f>AR102/1514</f>
        <v>79.547117892817724</v>
      </c>
    </row>
    <row r="110" spans="1:46">
      <c r="AL110" s="28"/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Views>
    <sheetView workbookViewId="0">
      <selection activeCell="C4" sqref="C4"/>
    </sheetView>
  </sheetViews>
  <sheetFormatPr defaultRowHeight="15"/>
  <cols>
    <col min="1" max="1" width="10.7109375" bestFit="1" customWidth="1"/>
  </cols>
  <sheetData>
    <row r="1" spans="1:2">
      <c r="A1" t="s">
        <v>43</v>
      </c>
      <c r="B1" t="s">
        <v>47</v>
      </c>
    </row>
    <row r="2" spans="1:2">
      <c r="A2" t="s">
        <v>44</v>
      </c>
    </row>
    <row r="3" spans="1:2">
      <c r="A3" t="s">
        <v>45</v>
      </c>
    </row>
    <row r="4" spans="1:2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Mamo</dc:creator>
  <cp:lastModifiedBy>Dell</cp:lastModifiedBy>
  <dcterms:created xsi:type="dcterms:W3CDTF">2021-05-15T12:53:07Z</dcterms:created>
  <dcterms:modified xsi:type="dcterms:W3CDTF">2022-07-28T14:11:49Z</dcterms:modified>
</cp:coreProperties>
</file>