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cd19da7a848b043/デスクトップ/Scientific reports 提出ファイル/"/>
    </mc:Choice>
  </mc:AlternateContent>
  <xr:revisionPtr revIDLastSave="2" documentId="8_{91BF6C77-4A39-4934-BB84-373FF54DECAB}" xr6:coauthVersionLast="47" xr6:coauthVersionMax="47" xr10:uidLastSave="{39A3A3A2-CFD8-4FF8-9A35-F164B830FBDD}"/>
  <bookViews>
    <workbookView xWindow="-110" yWindow="-110" windowWidth="19420" windowHeight="10420" xr2:uid="{DD4328CA-0AAF-43B5-889B-6C22AC38F6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N13" i="1"/>
  <c r="L13" i="1"/>
  <c r="N12" i="1"/>
  <c r="M12" i="1"/>
  <c r="L12" i="1"/>
  <c r="N11" i="1"/>
  <c r="M11" i="1"/>
  <c r="L11" i="1"/>
  <c r="N10" i="1"/>
  <c r="M10" i="1"/>
  <c r="L10" i="1"/>
  <c r="D17" i="1"/>
  <c r="C17" i="1"/>
  <c r="C16" i="1"/>
  <c r="C15" i="1"/>
  <c r="C14" i="1"/>
  <c r="C13" i="1"/>
  <c r="C12" i="1"/>
  <c r="D11" i="1"/>
  <c r="C11" i="1"/>
  <c r="C10" i="1"/>
  <c r="D6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<sst xmlns="http://schemas.openxmlformats.org/spreadsheetml/2006/main" count="27" uniqueCount="27">
  <si>
    <t>Pa＝N/mm2</t>
  </si>
  <si>
    <t>sample</t>
    <phoneticPr fontId="1"/>
  </si>
  <si>
    <t>平均値</t>
    <rPh sb="0" eb="3">
      <t>ヘイキンチ</t>
    </rPh>
    <phoneticPr fontId="1"/>
  </si>
  <si>
    <t>標準偏差</t>
    <rPh sb="0" eb="4">
      <t>ヒョウジュンヘンサ</t>
    </rPh>
    <phoneticPr fontId="1"/>
  </si>
  <si>
    <t>標準誤差</t>
    <rPh sb="0" eb="4">
      <t>ヒョウジュンゴサ</t>
    </rPh>
    <phoneticPr fontId="1"/>
  </si>
  <si>
    <t>95&amp;信頼区間用エラー</t>
    <rPh sb="3" eb="5">
      <t>シンライ</t>
    </rPh>
    <rPh sb="5" eb="7">
      <t>クカン</t>
    </rPh>
    <rPh sb="7" eb="8">
      <t>ヨウ</t>
    </rPh>
    <phoneticPr fontId="1"/>
  </si>
  <si>
    <t>construct</t>
    <phoneticPr fontId="1"/>
  </si>
  <si>
    <t>implant</t>
    <phoneticPr fontId="1"/>
  </si>
  <si>
    <t>cartilage</t>
    <phoneticPr fontId="1"/>
  </si>
  <si>
    <t>Strength（N）</t>
    <phoneticPr fontId="1"/>
  </si>
  <si>
    <t>Tissue</t>
    <phoneticPr fontId="1"/>
  </si>
  <si>
    <t>Implant1</t>
    <phoneticPr fontId="1"/>
  </si>
  <si>
    <t>Implant2</t>
    <phoneticPr fontId="1"/>
  </si>
  <si>
    <t>Implant3</t>
    <phoneticPr fontId="1"/>
  </si>
  <si>
    <t>Implant4</t>
    <phoneticPr fontId="1"/>
  </si>
  <si>
    <t>Implant5</t>
    <phoneticPr fontId="1"/>
  </si>
  <si>
    <t>native1</t>
    <phoneticPr fontId="1"/>
  </si>
  <si>
    <t>native2</t>
    <phoneticPr fontId="1"/>
  </si>
  <si>
    <t>native3</t>
    <phoneticPr fontId="1"/>
  </si>
  <si>
    <t>native4</t>
    <phoneticPr fontId="1"/>
  </si>
  <si>
    <t>native5</t>
    <phoneticPr fontId="1"/>
  </si>
  <si>
    <t>construct1</t>
    <phoneticPr fontId="1"/>
  </si>
  <si>
    <t>construct2</t>
  </si>
  <si>
    <t>construct3</t>
  </si>
  <si>
    <t>construct4</t>
  </si>
  <si>
    <t>construct5</t>
  </si>
  <si>
    <t>construct6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</si>
</sst>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Sheet1!$L$2:$N$2</c:f>
              <c:strCache>
                <c:ptCount val="3"/>
                <c:pt idx="0">
                  <c:v>construct</c:v>
                </c:pt>
                <c:pt idx="1">
                  <c:v>implant</c:v>
                </c:pt>
                <c:pt idx="2">
                  <c:v>cartilage</c:v>
                </c:pt>
              </c:strCache>
            </c:strRef>
          </c:cat>
          <c:val>
            <c:numRef>
              <c:f>Sheet1!$L$10:$N$10</c:f>
              <c:numCache>
                <c:formatCode>General</c:formatCode>
                <c:ptCount val="3"/>
                <c:pt idx="0">
                  <c:v>0.18674730754947211</c:v>
                </c:pt>
                <c:pt idx="1">
                  <c:v>42.374661785771124</c:v>
                </c:pt>
                <c:pt idx="2">
                  <c:v>63.651122075441663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B-462C-BC83-7CBF8E2C9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858336"/>
        <c:axId val="578850776"/>
      </c:barChart>
      <c:catAx>
        <c:axId val="578858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8850776"/>
        <c:crosses val="autoZero"/>
        <c:auto val="1"/>
        <c:lblAlgn val="ctr"/>
        <c:lblOffset val="100"/>
        <c:noMultiLvlLbl val="0"/>
      </c:catAx>
      <c:valAx>
        <c:axId val="578850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57885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611187</xdr:colOff>
      <xdr:row>13</xdr:row>
      <xdr:rowOff>187325</xdr:rowOff>
    </xdr:from>
    <xdr:to>
      <xdr:col>15</xdr:col>
      <xdr:colOff>44450</xdr:colOff>
      <xdr:row>25</xdr:row>
      <xdr:rowOff>187325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0102F9-8C55-CBB2-4940-F1A7DE0CF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06B3-1F30-4B11-8DFE-8F3C16CA3E2A}">
  <dimension ref="A1:N17"/>
  <sheetViews>
    <sheetView tabSelected="1" topLeftCell="A13" workbookViewId="0">
      <selection activeCell="A12" sqref="A12:A17"/>
    </sheetView>
  </sheetViews>
  <sheetFormatPr defaultRowHeight="18" x14ac:dyDescent="0.55000000000000004"/>
  <cols>
    <col min="1" max="1" width="10.4140625" customWidth="1"/>
    <col min="2" max="2" width="13.08203125" customWidth="1"/>
    <col min="3" max="3" width="12.4140625" customWidth="1"/>
  </cols>
  <sheetData>
    <row r="1" spans="1:14" x14ac:dyDescent="0.55000000000000004">
      <c r="A1" t="s">
        <v>10</v>
      </c>
      <c r="B1" t="s">
        <v>9</v>
      </c>
      <c r="C1" t="s">
        <v>0</v>
      </c>
    </row>
    <row r="2" spans="1:14" x14ac:dyDescent="0.55000000000000004">
      <c r="A2" t="s">
        <v>11</v>
      </c>
      <c r="B2">
        <v>53.3</v>
      </c>
      <c r="C2">
        <f t="shared" ref="C2:C17" si="0">B2/3.1415</f>
        <v>16.966417316568517</v>
      </c>
      <c r="H2">
        <v>1</v>
      </c>
      <c r="L2" t="s">
        <v>6</v>
      </c>
      <c r="M2" t="s">
        <v>7</v>
      </c>
      <c r="N2" t="s">
        <v>8</v>
      </c>
    </row>
    <row r="3" spans="1:14" x14ac:dyDescent="0.55000000000000004">
      <c r="A3" t="s">
        <v>12</v>
      </c>
      <c r="B3">
        <v>159.30000000000001</v>
      </c>
      <c r="C3">
        <f t="shared" si="0"/>
        <v>50.708260385166319</v>
      </c>
      <c r="H3">
        <v>1</v>
      </c>
      <c r="L3">
        <v>0.13687728791978354</v>
      </c>
      <c r="M3">
        <v>16.966417316568517</v>
      </c>
      <c r="N3">
        <v>97.151042495623102</v>
      </c>
    </row>
    <row r="4" spans="1:14" x14ac:dyDescent="0.55000000000000004">
      <c r="A4" t="s">
        <v>13</v>
      </c>
      <c r="B4">
        <v>135.9</v>
      </c>
      <c r="C4">
        <f t="shared" si="0"/>
        <v>43.25958936813624</v>
      </c>
      <c r="H4">
        <v>1</v>
      </c>
      <c r="L4">
        <v>0.22600668470475885</v>
      </c>
      <c r="M4">
        <v>50.708260385166319</v>
      </c>
      <c r="N4">
        <v>75.250676428457737</v>
      </c>
    </row>
    <row r="5" spans="1:14" x14ac:dyDescent="0.55000000000000004">
      <c r="A5" t="s">
        <v>14</v>
      </c>
      <c r="B5">
        <v>189</v>
      </c>
      <c r="C5">
        <f t="shared" si="0"/>
        <v>60.162342829858346</v>
      </c>
      <c r="H5">
        <v>1</v>
      </c>
      <c r="L5">
        <v>0.26738819035492595</v>
      </c>
      <c r="M5">
        <v>43.25958936813624</v>
      </c>
      <c r="N5">
        <v>77.860894477160585</v>
      </c>
    </row>
    <row r="6" spans="1:14" x14ac:dyDescent="0.55000000000000004">
      <c r="A6" t="s">
        <v>15</v>
      </c>
      <c r="B6">
        <v>128.1</v>
      </c>
      <c r="C6">
        <f t="shared" si="0"/>
        <v>40.776699029126206</v>
      </c>
      <c r="D6">
        <f>AVERAGE(C2:C6)</f>
        <v>42.374661785771124</v>
      </c>
      <c r="H6">
        <v>1</v>
      </c>
      <c r="L6">
        <v>0.19099156453923283</v>
      </c>
      <c r="M6">
        <v>60.162342829858346</v>
      </c>
      <c r="N6">
        <v>36.829540028648736</v>
      </c>
    </row>
    <row r="7" spans="1:14" x14ac:dyDescent="0.55000000000000004">
      <c r="A7" t="s">
        <v>16</v>
      </c>
      <c r="B7">
        <v>305.2</v>
      </c>
      <c r="C7">
        <f t="shared" si="0"/>
        <v>97.151042495623102</v>
      </c>
      <c r="H7">
        <v>1</v>
      </c>
      <c r="L7">
        <v>0.1209613242081808</v>
      </c>
      <c r="M7">
        <v>40.776699029126206</v>
      </c>
      <c r="N7">
        <v>31.16345694731816</v>
      </c>
    </row>
    <row r="8" spans="1:14" x14ac:dyDescent="0.55000000000000004">
      <c r="A8" t="s">
        <v>17</v>
      </c>
      <c r="B8">
        <v>236.4</v>
      </c>
      <c r="C8">
        <f t="shared" si="0"/>
        <v>75.250676428457737</v>
      </c>
      <c r="H8">
        <v>2</v>
      </c>
      <c r="L8">
        <v>0.17825879356995067</v>
      </c>
    </row>
    <row r="9" spans="1:14" x14ac:dyDescent="0.55000000000000004">
      <c r="A9" t="s">
        <v>18</v>
      </c>
      <c r="B9">
        <v>244.6</v>
      </c>
      <c r="C9">
        <f t="shared" si="0"/>
        <v>77.860894477160585</v>
      </c>
      <c r="H9">
        <v>2</v>
      </c>
      <c r="K9" t="s">
        <v>1</v>
      </c>
      <c r="L9">
        <v>6</v>
      </c>
      <c r="M9">
        <v>5</v>
      </c>
      <c r="N9">
        <v>5</v>
      </c>
    </row>
    <row r="10" spans="1:14" x14ac:dyDescent="0.55000000000000004">
      <c r="A10" t="s">
        <v>19</v>
      </c>
      <c r="B10">
        <v>115.7</v>
      </c>
      <c r="C10">
        <f t="shared" si="0"/>
        <v>36.829540028648736</v>
      </c>
      <c r="H10">
        <v>2</v>
      </c>
      <c r="K10" t="s">
        <v>2</v>
      </c>
      <c r="L10">
        <f>AVERAGE(L3:L8)</f>
        <v>0.18674730754947211</v>
      </c>
      <c r="M10">
        <f>AVERAGE(M3:M7)</f>
        <v>42.374661785771124</v>
      </c>
      <c r="N10">
        <f>AVERAGE(N3:N7)</f>
        <v>63.651122075441663</v>
      </c>
    </row>
    <row r="11" spans="1:14" x14ac:dyDescent="0.55000000000000004">
      <c r="A11" t="s">
        <v>20</v>
      </c>
      <c r="B11">
        <v>97.9</v>
      </c>
      <c r="C11">
        <f t="shared" si="0"/>
        <v>31.16345694731816</v>
      </c>
      <c r="D11">
        <f>AVERAGE(C7:C11)</f>
        <v>63.651122075441663</v>
      </c>
      <c r="H11">
        <v>2</v>
      </c>
      <c r="K11" t="s">
        <v>3</v>
      </c>
      <c r="L11">
        <f>_xlfn.STDEV.P(L3:L8)</f>
        <v>4.9915150878408719E-2</v>
      </c>
      <c r="M11">
        <f>_xlfn.STDEV.P(M3:M7)</f>
        <v>14.38586758834129</v>
      </c>
      <c r="N11">
        <f>_xlfn.STDEV.P(N3:N7)</f>
        <v>25.430523431599497</v>
      </c>
    </row>
    <row r="12" spans="1:14" x14ac:dyDescent="0.55000000000000004">
      <c r="A12" t="s">
        <v>21</v>
      </c>
      <c r="B12">
        <v>0.43</v>
      </c>
      <c r="C12">
        <f t="shared" si="0"/>
        <v>0.13687728791978354</v>
      </c>
      <c r="H12">
        <v>2</v>
      </c>
      <c r="K12" t="s">
        <v>4</v>
      </c>
      <c r="L12">
        <f>_xlfn.STDEV.S(L3:L8)/SQRT(L9)</f>
        <v>2.2322734094256058E-2</v>
      </c>
      <c r="M12">
        <f>_xlfn.STDEV.S(M3:M7)/SQRT(M9)</f>
        <v>7.1929337941706457</v>
      </c>
      <c r="N12">
        <f>_xlfn.STDEV.S(N3:N7)/SQRT(N9)</f>
        <v>12.715261715799747</v>
      </c>
    </row>
    <row r="13" spans="1:14" x14ac:dyDescent="0.55000000000000004">
      <c r="A13" t="s">
        <v>22</v>
      </c>
      <c r="B13">
        <v>0.71</v>
      </c>
      <c r="C13">
        <f t="shared" si="0"/>
        <v>0.22600668470475885</v>
      </c>
      <c r="H13">
        <v>3</v>
      </c>
      <c r="K13" t="s">
        <v>5</v>
      </c>
      <c r="L13">
        <f>L12*_xlfn.T.INV.2T(0.05,L9-1)</f>
        <v>5.7382414784434094E-2</v>
      </c>
      <c r="M13">
        <f t="shared" ref="M13:N13" si="1">M12*_xlfn.T.INV.2T(0.05,M9-1)</f>
        <v>19.970785824836881</v>
      </c>
      <c r="N13">
        <f t="shared" si="1"/>
        <v>35.3032261521411</v>
      </c>
    </row>
    <row r="14" spans="1:14" x14ac:dyDescent="0.55000000000000004">
      <c r="A14" t="s">
        <v>23</v>
      </c>
      <c r="B14">
        <v>0.84</v>
      </c>
      <c r="C14">
        <f t="shared" si="0"/>
        <v>0.26738819035492595</v>
      </c>
      <c r="H14">
        <v>3</v>
      </c>
    </row>
    <row r="15" spans="1:14" x14ac:dyDescent="0.55000000000000004">
      <c r="A15" t="s">
        <v>24</v>
      </c>
      <c r="B15">
        <v>0.6</v>
      </c>
      <c r="C15">
        <f t="shared" si="0"/>
        <v>0.19099156453923283</v>
      </c>
      <c r="H15">
        <v>3</v>
      </c>
    </row>
    <row r="16" spans="1:14" x14ac:dyDescent="0.55000000000000004">
      <c r="A16" t="s">
        <v>25</v>
      </c>
      <c r="B16">
        <v>0.38</v>
      </c>
      <c r="C16">
        <f t="shared" si="0"/>
        <v>0.1209613242081808</v>
      </c>
      <c r="H16">
        <v>3</v>
      </c>
    </row>
    <row r="17" spans="1:8" x14ac:dyDescent="0.55000000000000004">
      <c r="A17" t="s">
        <v>26</v>
      </c>
      <c r="B17">
        <v>0.56000000000000005</v>
      </c>
      <c r="C17">
        <f t="shared" si="0"/>
        <v>0.17825879356995067</v>
      </c>
      <c r="D17">
        <f>AVERAGE(C12:C17)</f>
        <v>0.18674730754947211</v>
      </c>
      <c r="H17">
        <v>3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Toshihiro Nonaka</dc:creator>
  <cp:lastModifiedBy>俊宏 野中</cp:lastModifiedBy>
  <dcterms:created xsi:type="dcterms:W3CDTF">2023-01-24T05:11:40Z</dcterms:created>
  <dcterms:modified xsi:type="dcterms:W3CDTF">2024-06-26T00:52:56Z</dcterms:modified>
</cp:coreProperties>
</file>