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kaimc\Documents\PhD\Facebook\"/>
    </mc:Choice>
  </mc:AlternateContent>
  <xr:revisionPtr revIDLastSave="0" documentId="13_ncr:1_{26C6CC2A-0EC7-4834-8310-A88EED6F3310}" xr6:coauthVersionLast="47" xr6:coauthVersionMax="47" xr10:uidLastSave="{00000000-0000-0000-0000-000000000000}"/>
  <bookViews>
    <workbookView xWindow="-110" yWindow="-110" windowWidth="27580" windowHeight="18460" xr2:uid="{00000000-000D-0000-FFFF-FFFF00000000}"/>
  </bookViews>
  <sheets>
    <sheet name="SummaryRQ1_misinfo_case_matrix" sheetId="2" r:id="rId1"/>
  </sheets>
  <definedNames>
    <definedName name="_xlnm._FilterDatabase" localSheetId="0" hidden="1">SummaryRQ1_misinfo_case_matrix!$A$1:$AC$33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6" i="2" l="1"/>
  <c r="Y34" i="2"/>
  <c r="AB32" i="2"/>
  <c r="AC25" i="2" s="1"/>
  <c r="AA32" i="2"/>
  <c r="Z32" i="2"/>
  <c r="Y32" i="2"/>
  <c r="X32" i="2"/>
  <c r="V32" i="2"/>
  <c r="U32" i="2"/>
  <c r="T32" i="2"/>
  <c r="S32" i="2"/>
  <c r="R32" i="2"/>
  <c r="Q32" i="2"/>
  <c r="P32" i="2"/>
  <c r="O32" i="2"/>
  <c r="Q34" i="2" s="1"/>
  <c r="M32" i="2"/>
  <c r="L32" i="2"/>
  <c r="L34" i="2" s="1"/>
  <c r="J32" i="2"/>
  <c r="I32" i="2"/>
  <c r="H32" i="2"/>
  <c r="I34" i="2" s="1"/>
  <c r="B32" i="2"/>
  <c r="AB31" i="2"/>
  <c r="AC31" i="2" s="1"/>
  <c r="F31" i="2"/>
  <c r="C31" i="2"/>
  <c r="AB30" i="2"/>
  <c r="AC30" i="2" s="1"/>
  <c r="F30" i="2"/>
  <c r="C30" i="2"/>
  <c r="AB29" i="2"/>
  <c r="AC29" i="2" s="1"/>
  <c r="F29" i="2"/>
  <c r="C29" i="2"/>
  <c r="AB28" i="2"/>
  <c r="AC28" i="2" s="1"/>
  <c r="F28" i="2"/>
  <c r="C28" i="2"/>
  <c r="AB27" i="2"/>
  <c r="F27" i="2"/>
  <c r="C27" i="2"/>
  <c r="AB26" i="2"/>
  <c r="F26" i="2"/>
  <c r="C26" i="2"/>
  <c r="AB25" i="2"/>
  <c r="F25" i="2"/>
  <c r="C25" i="2"/>
  <c r="AB24" i="2"/>
  <c r="AC24" i="2" s="1"/>
  <c r="F24" i="2"/>
  <c r="C24" i="2"/>
  <c r="AB23" i="2"/>
  <c r="AC23" i="2" s="1"/>
  <c r="F23" i="2"/>
  <c r="C23" i="2"/>
  <c r="AB22" i="2"/>
  <c r="AC22" i="2" s="1"/>
  <c r="F22" i="2"/>
  <c r="C22" i="2"/>
  <c r="AB21" i="2"/>
  <c r="AC21" i="2" s="1"/>
  <c r="F21" i="2"/>
  <c r="C21" i="2"/>
  <c r="AB20" i="2"/>
  <c r="AC20" i="2" s="1"/>
  <c r="F20" i="2"/>
  <c r="C20" i="2"/>
  <c r="AB19" i="2"/>
  <c r="F19" i="2"/>
  <c r="C19" i="2"/>
  <c r="AB18" i="2"/>
  <c r="F18" i="2"/>
  <c r="C18" i="2"/>
  <c r="AC17" i="2"/>
  <c r="AB17" i="2"/>
  <c r="F17" i="2"/>
  <c r="C17" i="2"/>
  <c r="AB16" i="2"/>
  <c r="AC16" i="2" s="1"/>
  <c r="F16" i="2"/>
  <c r="C16" i="2"/>
  <c r="AB15" i="2"/>
  <c r="AC15" i="2" s="1"/>
  <c r="F15" i="2"/>
  <c r="C15" i="2"/>
  <c r="AB14" i="2"/>
  <c r="AC14" i="2" s="1"/>
  <c r="F14" i="2"/>
  <c r="C14" i="2"/>
  <c r="AB13" i="2"/>
  <c r="AC13" i="2" s="1"/>
  <c r="F13" i="2"/>
  <c r="C13" i="2"/>
  <c r="AB12" i="2"/>
  <c r="AC12" i="2" s="1"/>
  <c r="F12" i="2"/>
  <c r="C12" i="2"/>
  <c r="AB11" i="2"/>
  <c r="F11" i="2"/>
  <c r="C11" i="2"/>
  <c r="AB10" i="2"/>
  <c r="F10" i="2"/>
  <c r="C10" i="2"/>
  <c r="AC9" i="2"/>
  <c r="AB9" i="2"/>
  <c r="F9" i="2"/>
  <c r="C9" i="2"/>
  <c r="AB8" i="2"/>
  <c r="AC8" i="2" s="1"/>
  <c r="F8" i="2"/>
  <c r="C8" i="2"/>
  <c r="AB7" i="2"/>
  <c r="AC7" i="2" s="1"/>
  <c r="F7" i="2"/>
  <c r="C7" i="2"/>
  <c r="AB6" i="2"/>
  <c r="AC6" i="2" s="1"/>
  <c r="F6" i="2"/>
  <c r="C6" i="2"/>
  <c r="AB5" i="2"/>
  <c r="AC5" i="2" s="1"/>
  <c r="F5" i="2"/>
  <c r="C5" i="2"/>
  <c r="AB4" i="2"/>
  <c r="AC4" i="2" s="1"/>
  <c r="F4" i="2"/>
  <c r="C4" i="2"/>
  <c r="AB3" i="2"/>
  <c r="F3" i="2"/>
  <c r="C3" i="2"/>
  <c r="AB2" i="2"/>
  <c r="F2" i="2"/>
  <c r="C2" i="2"/>
  <c r="C35" i="2" s="1"/>
  <c r="D3" i="2" l="1"/>
  <c r="D22" i="2"/>
  <c r="D30" i="2"/>
  <c r="D15" i="2"/>
  <c r="D20" i="2"/>
  <c r="C33" i="2"/>
  <c r="AC11" i="2"/>
  <c r="C34" i="2"/>
  <c r="AC3" i="2"/>
  <c r="AC2" i="2"/>
  <c r="AC10" i="2"/>
  <c r="AC18" i="2"/>
  <c r="AC26" i="2"/>
  <c r="AC27" i="2"/>
  <c r="AC19" i="2"/>
  <c r="C32" i="2"/>
  <c r="D29" i="2" s="1"/>
  <c r="D23" i="2" l="1"/>
  <c r="D11" i="2"/>
  <c r="D27" i="2"/>
  <c r="D6" i="2"/>
  <c r="D13" i="2"/>
  <c r="D14" i="2"/>
  <c r="D4" i="2"/>
  <c r="D19" i="2"/>
  <c r="D31" i="2"/>
  <c r="D12" i="2"/>
  <c r="D24" i="2"/>
  <c r="D16" i="2"/>
  <c r="D8" i="2"/>
  <c r="D26" i="2"/>
  <c r="D18" i="2"/>
  <c r="D10" i="2"/>
  <c r="D25" i="2"/>
  <c r="D17" i="2"/>
  <c r="D9" i="2"/>
  <c r="D2" i="2"/>
  <c r="D28" i="2"/>
  <c r="D7" i="2"/>
  <c r="D5" i="2"/>
  <c r="D21" i="2"/>
</calcChain>
</file>

<file path=xl/sharedStrings.xml><?xml version="1.0" encoding="utf-8"?>
<sst xmlns="http://schemas.openxmlformats.org/spreadsheetml/2006/main" count="68" uniqueCount="68">
  <si>
    <t>A : Disease</t>
  </si>
  <si>
    <t>B : Incidence &amp; Prevalence</t>
  </si>
  <si>
    <t>C : Natural History &amp; Symptomatology</t>
  </si>
  <si>
    <t>D : Transmission</t>
  </si>
  <si>
    <t>E : Education</t>
  </si>
  <si>
    <t>F : Primary Prevention</t>
  </si>
  <si>
    <t>G : Repellents</t>
  </si>
  <si>
    <t>H : Tick Biology &amp; Ecology</t>
  </si>
  <si>
    <t>I : Behavior &amp; Host-Seeking</t>
  </si>
  <si>
    <t>J : Habitat</t>
  </si>
  <si>
    <t>K : Identification &amp; Morphology</t>
  </si>
  <si>
    <t>L : Life cycle</t>
  </si>
  <si>
    <t>M : Movement</t>
  </si>
  <si>
    <t>N : Population</t>
  </si>
  <si>
    <t>O : Predators</t>
  </si>
  <si>
    <t>P : Seasonality</t>
  </si>
  <si>
    <t>Q : Treatment</t>
  </si>
  <si>
    <t>R : LLMD</t>
  </si>
  <si>
    <t>S : Removal and Disposal</t>
  </si>
  <si>
    <t>T : Testing &amp; Diagnosis</t>
  </si>
  <si>
    <t>U : Traditional Medicine</t>
  </si>
  <si>
    <t>Code reference totals by case</t>
  </si>
  <si>
    <t>percent of total</t>
  </si>
  <si>
    <t>Facebook case</t>
  </si>
  <si>
    <t>Total References (individual post + comments)</t>
  </si>
  <si>
    <t>Case comments: References - 1 (subtracting out the origional post)</t>
  </si>
  <si>
    <t>Reference percent of total misinfo cases</t>
  </si>
  <si>
    <t>Total code reference counts by case (the sum of misinfo codes coded under this case) [see col AB for formula]</t>
  </si>
  <si>
    <t>Percent of case (post+ comments) that contained misinformation</t>
  </si>
  <si>
    <t>FB Case 009</t>
  </si>
  <si>
    <t>FB Case 061</t>
  </si>
  <si>
    <t>FB Case 025</t>
  </si>
  <si>
    <t>FB Case 023</t>
  </si>
  <si>
    <t>FB Case 058</t>
  </si>
  <si>
    <t>FB Case 008</t>
  </si>
  <si>
    <t>FB Case 013</t>
  </si>
  <si>
    <t>FB Case 162</t>
  </si>
  <si>
    <t>FB Case 090</t>
  </si>
  <si>
    <t>FB Case 055</t>
  </si>
  <si>
    <t>FB Case 022</t>
  </si>
  <si>
    <t>FB Case 159</t>
  </si>
  <si>
    <t>FB Case 018</t>
  </si>
  <si>
    <t>FB Case 168</t>
  </si>
  <si>
    <t>FB Case 005</t>
  </si>
  <si>
    <t>FB Case 015</t>
  </si>
  <si>
    <t>FB Case 143</t>
  </si>
  <si>
    <t>FB Case 147</t>
  </si>
  <si>
    <t>FB Case 011</t>
  </si>
  <si>
    <t>FB Case 006</t>
  </si>
  <si>
    <t>FB Case 014</t>
  </si>
  <si>
    <t>FB Case 027</t>
  </si>
  <si>
    <t>FB Case 106</t>
  </si>
  <si>
    <t>FB Case 156</t>
  </si>
  <si>
    <t>FB Case 151</t>
  </si>
  <si>
    <t>FB Case 010</t>
  </si>
  <si>
    <t>FB Case 137</t>
  </si>
  <si>
    <t>FB Case 031</t>
  </si>
  <si>
    <t>FB Case 169</t>
  </si>
  <si>
    <t>FB Case 001</t>
  </si>
  <si>
    <t>totals</t>
  </si>
  <si>
    <t>mean</t>
  </si>
  <si>
    <t>min</t>
  </si>
  <si>
    <t>Disease total references</t>
  </si>
  <si>
    <t>Education total references</t>
  </si>
  <si>
    <t>Tick biology and ecology total references</t>
  </si>
  <si>
    <t>Treatment total references</t>
  </si>
  <si>
    <t>max</t>
  </si>
  <si>
    <t>median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</si>
</sst>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6B26B"/>
        <bgColor rgb="FFF6B26B"/>
      </patternFill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0" fontId="1" fillId="0" borderId="0" xfId="0" applyFont="1"/>
    <xf numFmtId="164" fontId="1" fillId="0" borderId="0" xfId="0" applyNumberFormat="1" applyFont="1"/>
    <xf numFmtId="0" fontId="1" fillId="3" borderId="0" xfId="0" applyFont="1" applyFill="1"/>
    <xf numFmtId="0" fontId="2" fillId="0" borderId="0" xfId="0" applyFont="1"/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right"/>
    </xf>
    <xf numFmtId="1" fontId="2" fillId="0" borderId="0" xfId="0" applyNumberFormat="1" applyFont="1" applyAlignment="1">
      <alignment horizontal="right"/>
    </xf>
    <xf numFmtId="9" fontId="1" fillId="0" borderId="0" xfId="0" applyNumberFormat="1" applyFont="1"/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C67"/>
  <sheetViews>
    <sheetView tabSelected="1" workbookViewId="0"/>
  </sheetViews>
  <sheetFormatPr defaultColWidth="12.6328125" defaultRowHeight="15.75" customHeight="1" x14ac:dyDescent="0.25"/>
  <cols>
    <col min="1" max="1" width="21" customWidth="1"/>
    <col min="4" max="4" width="19.90625" customWidth="1"/>
  </cols>
  <sheetData>
    <row r="1" spans="1:29" ht="15.75" customHeight="1" x14ac:dyDescent="0.25">
      <c r="A1" s="2" t="s">
        <v>23</v>
      </c>
      <c r="B1" s="5" t="s">
        <v>24</v>
      </c>
      <c r="C1" s="5" t="s">
        <v>25</v>
      </c>
      <c r="D1" s="5" t="s">
        <v>26</v>
      </c>
      <c r="E1" s="5" t="s">
        <v>27</v>
      </c>
      <c r="F1" s="5" t="s">
        <v>28</v>
      </c>
      <c r="G1" s="1" t="s">
        <v>0</v>
      </c>
      <c r="H1" s="2" t="s">
        <v>1</v>
      </c>
      <c r="I1" s="2" t="s">
        <v>2</v>
      </c>
      <c r="J1" s="2" t="s">
        <v>3</v>
      </c>
      <c r="K1" s="1" t="s">
        <v>4</v>
      </c>
      <c r="L1" s="2" t="s">
        <v>5</v>
      </c>
      <c r="M1" s="2" t="s">
        <v>6</v>
      </c>
      <c r="N1" s="1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14</v>
      </c>
      <c r="V1" s="2" t="s">
        <v>15</v>
      </c>
      <c r="W1" s="1" t="s">
        <v>16</v>
      </c>
      <c r="X1" s="2" t="s">
        <v>17</v>
      </c>
      <c r="Y1" s="2" t="s">
        <v>18</v>
      </c>
      <c r="Z1" s="2" t="s">
        <v>19</v>
      </c>
      <c r="AA1" s="2" t="s">
        <v>20</v>
      </c>
      <c r="AB1" s="2" t="s">
        <v>21</v>
      </c>
      <c r="AC1" s="2" t="s">
        <v>22</v>
      </c>
    </row>
    <row r="2" spans="1:29" ht="15.75" customHeight="1" x14ac:dyDescent="0.25">
      <c r="A2" s="2" t="s">
        <v>29</v>
      </c>
      <c r="B2" s="6">
        <v>1</v>
      </c>
      <c r="C2" s="6">
        <f t="shared" ref="C2:C31" si="0">B2-1</f>
        <v>0</v>
      </c>
      <c r="D2" s="7">
        <f t="shared" ref="D2:D31" si="1">(C2/$C$32)*100</f>
        <v>0</v>
      </c>
      <c r="E2" s="8">
        <v>1</v>
      </c>
      <c r="F2" s="9">
        <f t="shared" ref="F2:F31" si="2">E2/B2</f>
        <v>1</v>
      </c>
      <c r="G2" s="1">
        <v>1</v>
      </c>
      <c r="H2" s="2">
        <v>0</v>
      </c>
      <c r="I2" s="2">
        <v>1</v>
      </c>
      <c r="J2" s="2">
        <v>0</v>
      </c>
      <c r="K2" s="1">
        <v>0</v>
      </c>
      <c r="L2" s="2">
        <v>0</v>
      </c>
      <c r="M2" s="2">
        <v>0</v>
      </c>
      <c r="N2" s="1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1">
        <v>0</v>
      </c>
      <c r="X2" s="2">
        <v>0</v>
      </c>
      <c r="Y2" s="2">
        <v>0</v>
      </c>
      <c r="Z2" s="2">
        <v>0</v>
      </c>
      <c r="AA2" s="2">
        <v>0</v>
      </c>
      <c r="AB2" s="2">
        <f t="shared" ref="AB2:AB32" si="3">SUM(H2:J2,L2:M2,O2:V2,X2:AA2)</f>
        <v>1</v>
      </c>
      <c r="AC2" s="3">
        <f t="shared" ref="AC2:AC31" si="4">(AB2/$AB$32)*100</f>
        <v>0.36231884057971014</v>
      </c>
    </row>
    <row r="3" spans="1:29" ht="15.75" customHeight="1" x14ac:dyDescent="0.25">
      <c r="A3" s="2" t="s">
        <v>30</v>
      </c>
      <c r="B3" s="6">
        <v>12</v>
      </c>
      <c r="C3" s="6">
        <f t="shared" si="0"/>
        <v>11</v>
      </c>
      <c r="D3" s="7">
        <f t="shared" si="1"/>
        <v>0.71474983755685506</v>
      </c>
      <c r="E3" s="8">
        <v>5</v>
      </c>
      <c r="F3" s="9">
        <f t="shared" si="2"/>
        <v>0.41666666666666669</v>
      </c>
      <c r="G3" s="1">
        <v>2</v>
      </c>
      <c r="H3" s="2">
        <v>1</v>
      </c>
      <c r="I3" s="2">
        <v>0</v>
      </c>
      <c r="J3" s="2">
        <v>2</v>
      </c>
      <c r="K3" s="1">
        <v>0</v>
      </c>
      <c r="L3" s="2">
        <v>0</v>
      </c>
      <c r="M3" s="2">
        <v>0</v>
      </c>
      <c r="N3" s="1">
        <v>2</v>
      </c>
      <c r="O3" s="2">
        <v>0</v>
      </c>
      <c r="P3" s="2">
        <v>0</v>
      </c>
      <c r="Q3" s="2">
        <v>0</v>
      </c>
      <c r="R3" s="2">
        <v>1</v>
      </c>
      <c r="S3" s="2">
        <v>0</v>
      </c>
      <c r="T3" s="2">
        <v>0</v>
      </c>
      <c r="U3" s="2">
        <v>1</v>
      </c>
      <c r="V3" s="2">
        <v>0</v>
      </c>
      <c r="W3" s="1">
        <v>0</v>
      </c>
      <c r="X3" s="2">
        <v>0</v>
      </c>
      <c r="Y3" s="2">
        <v>0</v>
      </c>
      <c r="Z3" s="2">
        <v>0</v>
      </c>
      <c r="AA3" s="2">
        <v>0</v>
      </c>
      <c r="AB3" s="2">
        <f t="shared" si="3"/>
        <v>5</v>
      </c>
      <c r="AC3" s="3">
        <f t="shared" si="4"/>
        <v>1.8115942028985508</v>
      </c>
    </row>
    <row r="4" spans="1:29" ht="15.75" customHeight="1" x14ac:dyDescent="0.25">
      <c r="A4" s="2" t="s">
        <v>31</v>
      </c>
      <c r="B4" s="6">
        <v>20</v>
      </c>
      <c r="C4" s="6">
        <f t="shared" si="0"/>
        <v>19</v>
      </c>
      <c r="D4" s="7">
        <f t="shared" si="1"/>
        <v>1.2345679012345678</v>
      </c>
      <c r="E4" s="8">
        <v>8</v>
      </c>
      <c r="F4" s="9">
        <f t="shared" si="2"/>
        <v>0.4</v>
      </c>
      <c r="G4" s="1">
        <v>0</v>
      </c>
      <c r="H4" s="2">
        <v>0</v>
      </c>
      <c r="I4" s="2">
        <v>0</v>
      </c>
      <c r="J4" s="2">
        <v>0</v>
      </c>
      <c r="K4" s="1">
        <v>0</v>
      </c>
      <c r="L4" s="2">
        <v>0</v>
      </c>
      <c r="M4" s="2">
        <v>0</v>
      </c>
      <c r="N4" s="1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1">
        <v>8</v>
      </c>
      <c r="X4" s="2">
        <v>0</v>
      </c>
      <c r="Y4" s="2">
        <v>7</v>
      </c>
      <c r="Z4" s="2">
        <v>1</v>
      </c>
      <c r="AA4" s="2">
        <v>0</v>
      </c>
      <c r="AB4" s="2">
        <f t="shared" si="3"/>
        <v>8</v>
      </c>
      <c r="AC4" s="3">
        <f t="shared" si="4"/>
        <v>2.8985507246376812</v>
      </c>
    </row>
    <row r="5" spans="1:29" ht="15.75" customHeight="1" x14ac:dyDescent="0.25">
      <c r="A5" s="2" t="s">
        <v>32</v>
      </c>
      <c r="B5" s="6">
        <v>53</v>
      </c>
      <c r="C5" s="6">
        <f t="shared" si="0"/>
        <v>52</v>
      </c>
      <c r="D5" s="7">
        <f t="shared" si="1"/>
        <v>3.378817413905133</v>
      </c>
      <c r="E5" s="8">
        <v>19</v>
      </c>
      <c r="F5" s="9">
        <f t="shared" si="2"/>
        <v>0.35849056603773582</v>
      </c>
      <c r="G5" s="1">
        <v>5</v>
      </c>
      <c r="H5" s="2">
        <v>4</v>
      </c>
      <c r="I5" s="2">
        <v>0</v>
      </c>
      <c r="J5" s="2">
        <v>1</v>
      </c>
      <c r="K5" s="1">
        <v>0</v>
      </c>
      <c r="L5" s="2">
        <v>0</v>
      </c>
      <c r="M5" s="2">
        <v>0</v>
      </c>
      <c r="N5" s="1">
        <v>10</v>
      </c>
      <c r="O5" s="2">
        <v>1</v>
      </c>
      <c r="P5" s="2">
        <v>0</v>
      </c>
      <c r="Q5" s="2">
        <v>8</v>
      </c>
      <c r="R5" s="2">
        <v>2</v>
      </c>
      <c r="S5" s="2">
        <v>0</v>
      </c>
      <c r="T5" s="2">
        <v>0</v>
      </c>
      <c r="U5" s="2">
        <v>0</v>
      </c>
      <c r="V5" s="2">
        <v>2</v>
      </c>
      <c r="W5" s="1">
        <v>1</v>
      </c>
      <c r="X5" s="2">
        <v>0</v>
      </c>
      <c r="Y5" s="2">
        <v>0</v>
      </c>
      <c r="Z5" s="2">
        <v>1</v>
      </c>
      <c r="AA5" s="2">
        <v>0</v>
      </c>
      <c r="AB5" s="2">
        <f t="shared" si="3"/>
        <v>19</v>
      </c>
      <c r="AC5" s="3">
        <f t="shared" si="4"/>
        <v>6.8840579710144931</v>
      </c>
    </row>
    <row r="6" spans="1:29" ht="15.75" customHeight="1" x14ac:dyDescent="0.25">
      <c r="A6" s="2" t="s">
        <v>33</v>
      </c>
      <c r="B6" s="6">
        <v>15</v>
      </c>
      <c r="C6" s="6">
        <f t="shared" si="0"/>
        <v>14</v>
      </c>
      <c r="D6" s="7">
        <f t="shared" si="1"/>
        <v>0.90968161143599735</v>
      </c>
      <c r="E6" s="8">
        <v>5</v>
      </c>
      <c r="F6" s="9">
        <f t="shared" si="2"/>
        <v>0.33333333333333331</v>
      </c>
      <c r="G6" s="1">
        <v>0</v>
      </c>
      <c r="H6" s="2">
        <v>0</v>
      </c>
      <c r="I6" s="2">
        <v>0</v>
      </c>
      <c r="J6" s="2">
        <v>0</v>
      </c>
      <c r="K6" s="1">
        <v>0</v>
      </c>
      <c r="L6" s="2">
        <v>0</v>
      </c>
      <c r="M6" s="2">
        <v>0</v>
      </c>
      <c r="N6" s="1">
        <v>5</v>
      </c>
      <c r="O6" s="2">
        <v>5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1">
        <v>0</v>
      </c>
      <c r="X6" s="2">
        <v>0</v>
      </c>
      <c r="Y6" s="2">
        <v>0</v>
      </c>
      <c r="Z6" s="2">
        <v>0</v>
      </c>
      <c r="AA6" s="2">
        <v>0</v>
      </c>
      <c r="AB6" s="2">
        <f t="shared" si="3"/>
        <v>5</v>
      </c>
      <c r="AC6" s="3">
        <f t="shared" si="4"/>
        <v>1.8115942028985508</v>
      </c>
    </row>
    <row r="7" spans="1:29" ht="15.75" customHeight="1" x14ac:dyDescent="0.25">
      <c r="A7" s="2" t="s">
        <v>34</v>
      </c>
      <c r="B7" s="6">
        <v>367</v>
      </c>
      <c r="C7" s="6">
        <f t="shared" si="0"/>
        <v>366</v>
      </c>
      <c r="D7" s="7">
        <f t="shared" si="1"/>
        <v>23.781676413255358</v>
      </c>
      <c r="E7" s="8">
        <v>114</v>
      </c>
      <c r="F7" s="9">
        <f t="shared" si="2"/>
        <v>0.31062670299727518</v>
      </c>
      <c r="G7" s="1">
        <v>11</v>
      </c>
      <c r="H7" s="2">
        <v>6</v>
      </c>
      <c r="I7" s="2">
        <v>1</v>
      </c>
      <c r="J7" s="2">
        <v>4</v>
      </c>
      <c r="K7" s="1">
        <v>1</v>
      </c>
      <c r="L7" s="2">
        <v>1</v>
      </c>
      <c r="M7" s="2">
        <v>0</v>
      </c>
      <c r="N7" s="1">
        <v>100</v>
      </c>
      <c r="O7" s="2">
        <v>0</v>
      </c>
      <c r="P7" s="2">
        <v>5</v>
      </c>
      <c r="Q7" s="2">
        <v>94</v>
      </c>
      <c r="R7" s="2">
        <v>0</v>
      </c>
      <c r="S7" s="2">
        <v>2</v>
      </c>
      <c r="T7" s="2">
        <v>0</v>
      </c>
      <c r="U7" s="2">
        <v>0</v>
      </c>
      <c r="V7" s="2">
        <v>0</v>
      </c>
      <c r="W7" s="1">
        <v>1</v>
      </c>
      <c r="X7" s="2">
        <v>0</v>
      </c>
      <c r="Y7" s="2">
        <v>1</v>
      </c>
      <c r="Z7" s="2">
        <v>0</v>
      </c>
      <c r="AA7" s="2">
        <v>0</v>
      </c>
      <c r="AB7" s="2">
        <f t="shared" si="3"/>
        <v>114</v>
      </c>
      <c r="AC7" s="3">
        <f t="shared" si="4"/>
        <v>41.304347826086953</v>
      </c>
    </row>
    <row r="8" spans="1:29" ht="15.75" customHeight="1" x14ac:dyDescent="0.25">
      <c r="A8" s="2" t="s">
        <v>35</v>
      </c>
      <c r="B8" s="6">
        <v>103</v>
      </c>
      <c r="C8" s="6">
        <f t="shared" si="0"/>
        <v>102</v>
      </c>
      <c r="D8" s="7">
        <f t="shared" si="1"/>
        <v>6.6276803118908383</v>
      </c>
      <c r="E8" s="8">
        <v>31</v>
      </c>
      <c r="F8" s="9">
        <f t="shared" si="2"/>
        <v>0.30097087378640774</v>
      </c>
      <c r="G8" s="1">
        <v>2</v>
      </c>
      <c r="H8" s="2">
        <v>0</v>
      </c>
      <c r="I8" s="2">
        <v>0</v>
      </c>
      <c r="J8" s="2">
        <v>2</v>
      </c>
      <c r="K8" s="1">
        <v>0</v>
      </c>
      <c r="L8" s="2">
        <v>0</v>
      </c>
      <c r="M8" s="2">
        <v>0</v>
      </c>
      <c r="N8" s="1">
        <v>29</v>
      </c>
      <c r="O8" s="2">
        <v>0</v>
      </c>
      <c r="P8" s="2">
        <v>0</v>
      </c>
      <c r="Q8" s="2">
        <v>24</v>
      </c>
      <c r="R8" s="2">
        <v>0</v>
      </c>
      <c r="S8" s="2">
        <v>0</v>
      </c>
      <c r="T8" s="2">
        <v>0</v>
      </c>
      <c r="U8" s="2">
        <v>5</v>
      </c>
      <c r="V8" s="2">
        <v>0</v>
      </c>
      <c r="W8" s="1">
        <v>0</v>
      </c>
      <c r="X8" s="2">
        <v>0</v>
      </c>
      <c r="Y8" s="2">
        <v>0</v>
      </c>
      <c r="Z8" s="2">
        <v>0</v>
      </c>
      <c r="AA8" s="2">
        <v>0</v>
      </c>
      <c r="AB8" s="2">
        <f t="shared" si="3"/>
        <v>31</v>
      </c>
      <c r="AC8" s="3">
        <f t="shared" si="4"/>
        <v>11.231884057971014</v>
      </c>
    </row>
    <row r="9" spans="1:29" ht="15.75" customHeight="1" x14ac:dyDescent="0.25">
      <c r="A9" s="2" t="s">
        <v>36</v>
      </c>
      <c r="B9" s="6">
        <v>57</v>
      </c>
      <c r="C9" s="6">
        <f t="shared" si="0"/>
        <v>56</v>
      </c>
      <c r="D9" s="7">
        <f t="shared" si="1"/>
        <v>3.6387264457439894</v>
      </c>
      <c r="E9" s="8">
        <v>16</v>
      </c>
      <c r="F9" s="9">
        <f t="shared" si="2"/>
        <v>0.2807017543859649</v>
      </c>
      <c r="G9" s="1">
        <v>0</v>
      </c>
      <c r="H9" s="2">
        <v>0</v>
      </c>
      <c r="I9" s="2">
        <v>0</v>
      </c>
      <c r="J9" s="2">
        <v>0</v>
      </c>
      <c r="K9" s="1">
        <v>0</v>
      </c>
      <c r="L9" s="2">
        <v>0</v>
      </c>
      <c r="M9" s="2">
        <v>0</v>
      </c>
      <c r="N9" s="1">
        <v>16</v>
      </c>
      <c r="O9" s="2">
        <v>0</v>
      </c>
      <c r="P9" s="2">
        <v>0</v>
      </c>
      <c r="Q9" s="2">
        <v>16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1">
        <v>0</v>
      </c>
      <c r="X9" s="2">
        <v>0</v>
      </c>
      <c r="Y9" s="2">
        <v>0</v>
      </c>
      <c r="Z9" s="2">
        <v>0</v>
      </c>
      <c r="AA9" s="2">
        <v>0</v>
      </c>
      <c r="AB9" s="2">
        <f t="shared" si="3"/>
        <v>16</v>
      </c>
      <c r="AC9" s="3">
        <f t="shared" si="4"/>
        <v>5.7971014492753623</v>
      </c>
    </row>
    <row r="10" spans="1:29" ht="15.75" customHeight="1" x14ac:dyDescent="0.25">
      <c r="A10" s="2" t="s">
        <v>37</v>
      </c>
      <c r="B10" s="6">
        <v>15</v>
      </c>
      <c r="C10" s="6">
        <f t="shared" si="0"/>
        <v>14</v>
      </c>
      <c r="D10" s="7">
        <f t="shared" si="1"/>
        <v>0.90968161143599735</v>
      </c>
      <c r="E10" s="8">
        <v>4</v>
      </c>
      <c r="F10" s="9">
        <f t="shared" si="2"/>
        <v>0.26666666666666666</v>
      </c>
      <c r="G10" s="1">
        <v>0</v>
      </c>
      <c r="H10" s="2">
        <v>0</v>
      </c>
      <c r="I10" s="2">
        <v>0</v>
      </c>
      <c r="J10" s="2">
        <v>0</v>
      </c>
      <c r="K10" s="1">
        <v>3</v>
      </c>
      <c r="L10" s="2">
        <v>0</v>
      </c>
      <c r="M10" s="2">
        <v>3</v>
      </c>
      <c r="N10" s="1">
        <v>1</v>
      </c>
      <c r="O10" s="2">
        <v>0</v>
      </c>
      <c r="P10" s="2">
        <v>1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1">
        <v>0</v>
      </c>
      <c r="X10" s="2">
        <v>0</v>
      </c>
      <c r="Y10" s="2">
        <v>0</v>
      </c>
      <c r="Z10" s="2">
        <v>0</v>
      </c>
      <c r="AA10" s="2">
        <v>0</v>
      </c>
      <c r="AB10" s="2">
        <f t="shared" si="3"/>
        <v>4</v>
      </c>
      <c r="AC10" s="3">
        <f t="shared" si="4"/>
        <v>1.4492753623188406</v>
      </c>
    </row>
    <row r="11" spans="1:29" ht="15.75" customHeight="1" x14ac:dyDescent="0.25">
      <c r="A11" s="2" t="s">
        <v>38</v>
      </c>
      <c r="B11" s="6">
        <v>13</v>
      </c>
      <c r="C11" s="6">
        <f t="shared" si="0"/>
        <v>12</v>
      </c>
      <c r="D11" s="7">
        <f t="shared" si="1"/>
        <v>0.77972709551656916</v>
      </c>
      <c r="E11" s="8">
        <v>3</v>
      </c>
      <c r="F11" s="9">
        <f t="shared" si="2"/>
        <v>0.23076923076923078</v>
      </c>
      <c r="G11" s="1">
        <v>0</v>
      </c>
      <c r="H11" s="2">
        <v>0</v>
      </c>
      <c r="I11" s="2">
        <v>0</v>
      </c>
      <c r="J11" s="2">
        <v>0</v>
      </c>
      <c r="K11" s="1">
        <v>1</v>
      </c>
      <c r="L11" s="2">
        <v>0</v>
      </c>
      <c r="M11" s="2">
        <v>1</v>
      </c>
      <c r="N11" s="1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1">
        <v>2</v>
      </c>
      <c r="X11" s="2">
        <v>0</v>
      </c>
      <c r="Y11" s="2">
        <v>2</v>
      </c>
      <c r="Z11" s="2">
        <v>0</v>
      </c>
      <c r="AA11" s="2">
        <v>0</v>
      </c>
      <c r="AB11" s="2">
        <f t="shared" si="3"/>
        <v>3</v>
      </c>
      <c r="AC11" s="3">
        <f t="shared" si="4"/>
        <v>1.0869565217391304</v>
      </c>
    </row>
    <row r="12" spans="1:29" ht="15.75" customHeight="1" x14ac:dyDescent="0.25">
      <c r="A12" s="2" t="s">
        <v>39</v>
      </c>
      <c r="B12" s="6">
        <v>27</v>
      </c>
      <c r="C12" s="6">
        <f t="shared" si="0"/>
        <v>26</v>
      </c>
      <c r="D12" s="7">
        <f t="shared" si="1"/>
        <v>1.6894087069525665</v>
      </c>
      <c r="E12" s="8">
        <v>6</v>
      </c>
      <c r="F12" s="9">
        <f t="shared" si="2"/>
        <v>0.22222222222222221</v>
      </c>
      <c r="G12" s="1">
        <v>0</v>
      </c>
      <c r="H12" s="2">
        <v>0</v>
      </c>
      <c r="I12" s="2">
        <v>0</v>
      </c>
      <c r="J12" s="2">
        <v>0</v>
      </c>
      <c r="K12" s="1">
        <v>0</v>
      </c>
      <c r="L12" s="2">
        <v>0</v>
      </c>
      <c r="M12" s="2">
        <v>0</v>
      </c>
      <c r="N12" s="1">
        <v>5</v>
      </c>
      <c r="O12" s="2">
        <v>0</v>
      </c>
      <c r="P12" s="2">
        <v>1</v>
      </c>
      <c r="Q12" s="2">
        <v>0</v>
      </c>
      <c r="R12" s="2">
        <v>1</v>
      </c>
      <c r="S12" s="2">
        <v>0</v>
      </c>
      <c r="T12" s="2">
        <v>0</v>
      </c>
      <c r="U12" s="2">
        <v>4</v>
      </c>
      <c r="V12" s="2">
        <v>0</v>
      </c>
      <c r="W12" s="1">
        <v>0</v>
      </c>
      <c r="X12" s="2">
        <v>0</v>
      </c>
      <c r="Y12" s="2">
        <v>0</v>
      </c>
      <c r="Z12" s="2">
        <v>0</v>
      </c>
      <c r="AA12" s="2">
        <v>0</v>
      </c>
      <c r="AB12" s="2">
        <f t="shared" si="3"/>
        <v>6</v>
      </c>
      <c r="AC12" s="3">
        <f t="shared" si="4"/>
        <v>2.1739130434782608</v>
      </c>
    </row>
    <row r="13" spans="1:29" ht="15.75" customHeight="1" x14ac:dyDescent="0.25">
      <c r="A13" s="2" t="s">
        <v>40</v>
      </c>
      <c r="B13" s="6">
        <v>46</v>
      </c>
      <c r="C13" s="6">
        <f t="shared" si="0"/>
        <v>45</v>
      </c>
      <c r="D13" s="7">
        <f t="shared" si="1"/>
        <v>2.9239766081871341</v>
      </c>
      <c r="E13" s="8">
        <v>9</v>
      </c>
      <c r="F13" s="9">
        <f t="shared" si="2"/>
        <v>0.19565217391304349</v>
      </c>
      <c r="G13" s="1">
        <v>1</v>
      </c>
      <c r="H13" s="2">
        <v>1</v>
      </c>
      <c r="I13" s="2">
        <v>0</v>
      </c>
      <c r="J13" s="2">
        <v>0</v>
      </c>
      <c r="K13" s="1">
        <v>1</v>
      </c>
      <c r="L13" s="2">
        <v>1</v>
      </c>
      <c r="M13" s="2">
        <v>0</v>
      </c>
      <c r="N13" s="1">
        <v>7</v>
      </c>
      <c r="O13" s="2">
        <v>0</v>
      </c>
      <c r="P13" s="2">
        <v>0</v>
      </c>
      <c r="Q13" s="2">
        <v>6</v>
      </c>
      <c r="R13" s="2">
        <v>0</v>
      </c>
      <c r="S13" s="2">
        <v>0</v>
      </c>
      <c r="T13" s="2">
        <v>0</v>
      </c>
      <c r="U13" s="2">
        <v>1</v>
      </c>
      <c r="V13" s="2">
        <v>0</v>
      </c>
      <c r="W13" s="1">
        <v>0</v>
      </c>
      <c r="X13" s="2">
        <v>0</v>
      </c>
      <c r="Y13" s="2">
        <v>0</v>
      </c>
      <c r="Z13" s="2">
        <v>0</v>
      </c>
      <c r="AA13" s="2">
        <v>0</v>
      </c>
      <c r="AB13" s="2">
        <f t="shared" si="3"/>
        <v>9</v>
      </c>
      <c r="AC13" s="3">
        <f t="shared" si="4"/>
        <v>3.2608695652173911</v>
      </c>
    </row>
    <row r="14" spans="1:29" ht="15.75" customHeight="1" x14ac:dyDescent="0.25">
      <c r="A14" s="2" t="s">
        <v>41</v>
      </c>
      <c r="B14" s="6">
        <v>58</v>
      </c>
      <c r="C14" s="6">
        <f t="shared" si="0"/>
        <v>57</v>
      </c>
      <c r="D14" s="7">
        <f t="shared" si="1"/>
        <v>3.7037037037037033</v>
      </c>
      <c r="E14" s="8">
        <v>10</v>
      </c>
      <c r="F14" s="9">
        <f t="shared" si="2"/>
        <v>0.17241379310344829</v>
      </c>
      <c r="G14" s="1">
        <v>0</v>
      </c>
      <c r="H14" s="2">
        <v>0</v>
      </c>
      <c r="I14" s="2">
        <v>0</v>
      </c>
      <c r="J14" s="2">
        <v>0</v>
      </c>
      <c r="K14" s="1">
        <v>2</v>
      </c>
      <c r="L14" s="2">
        <v>0</v>
      </c>
      <c r="M14" s="2">
        <v>2</v>
      </c>
      <c r="N14" s="1">
        <v>8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8</v>
      </c>
      <c r="V14" s="2">
        <v>0</v>
      </c>
      <c r="W14" s="1">
        <v>0</v>
      </c>
      <c r="X14" s="2">
        <v>0</v>
      </c>
      <c r="Y14" s="2">
        <v>0</v>
      </c>
      <c r="Z14" s="2">
        <v>0</v>
      </c>
      <c r="AA14" s="2">
        <v>0</v>
      </c>
      <c r="AB14" s="2">
        <f t="shared" si="3"/>
        <v>10</v>
      </c>
      <c r="AC14" s="3">
        <f t="shared" si="4"/>
        <v>3.6231884057971016</v>
      </c>
    </row>
    <row r="15" spans="1:29" ht="15.75" customHeight="1" x14ac:dyDescent="0.25">
      <c r="A15" s="2" t="s">
        <v>42</v>
      </c>
      <c r="B15" s="6">
        <v>13</v>
      </c>
      <c r="C15" s="6">
        <f t="shared" si="0"/>
        <v>12</v>
      </c>
      <c r="D15" s="7">
        <f t="shared" si="1"/>
        <v>0.77972709551656916</v>
      </c>
      <c r="E15" s="8">
        <v>2</v>
      </c>
      <c r="F15" s="9">
        <f t="shared" si="2"/>
        <v>0.15384615384615385</v>
      </c>
      <c r="G15" s="1">
        <v>0</v>
      </c>
      <c r="H15" s="2">
        <v>0</v>
      </c>
      <c r="I15" s="2">
        <v>0</v>
      </c>
      <c r="J15" s="2">
        <v>0</v>
      </c>
      <c r="K15" s="1">
        <v>1</v>
      </c>
      <c r="L15" s="2">
        <v>0</v>
      </c>
      <c r="M15" s="2">
        <v>1</v>
      </c>
      <c r="N15" s="1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1">
        <v>1</v>
      </c>
      <c r="X15" s="2">
        <v>0</v>
      </c>
      <c r="Y15" s="2">
        <v>0</v>
      </c>
      <c r="Z15" s="2">
        <v>0</v>
      </c>
      <c r="AA15" s="2">
        <v>1</v>
      </c>
      <c r="AB15" s="2">
        <f t="shared" si="3"/>
        <v>2</v>
      </c>
      <c r="AC15" s="3">
        <f t="shared" si="4"/>
        <v>0.72463768115942029</v>
      </c>
    </row>
    <row r="16" spans="1:29" ht="15.75" customHeight="1" x14ac:dyDescent="0.25">
      <c r="A16" s="2" t="s">
        <v>43</v>
      </c>
      <c r="B16" s="6">
        <v>27</v>
      </c>
      <c r="C16" s="6">
        <f t="shared" si="0"/>
        <v>26</v>
      </c>
      <c r="D16" s="7">
        <f t="shared" si="1"/>
        <v>1.6894087069525665</v>
      </c>
      <c r="E16" s="8">
        <v>4</v>
      </c>
      <c r="F16" s="9">
        <f t="shared" si="2"/>
        <v>0.14814814814814814</v>
      </c>
      <c r="G16" s="1">
        <v>1</v>
      </c>
      <c r="H16" s="2">
        <v>0</v>
      </c>
      <c r="I16" s="2">
        <v>0</v>
      </c>
      <c r="J16" s="2">
        <v>1</v>
      </c>
      <c r="K16" s="1">
        <v>0</v>
      </c>
      <c r="L16" s="2">
        <v>0</v>
      </c>
      <c r="M16" s="2">
        <v>0</v>
      </c>
      <c r="N16" s="1">
        <v>2</v>
      </c>
      <c r="O16" s="2">
        <v>0</v>
      </c>
      <c r="P16" s="2">
        <v>0</v>
      </c>
      <c r="Q16" s="2">
        <v>2</v>
      </c>
      <c r="R16" s="2">
        <v>1</v>
      </c>
      <c r="S16" s="2">
        <v>0</v>
      </c>
      <c r="T16" s="2">
        <v>0</v>
      </c>
      <c r="U16" s="2">
        <v>0</v>
      </c>
      <c r="V16" s="2">
        <v>0</v>
      </c>
      <c r="W16" s="1">
        <v>0</v>
      </c>
      <c r="X16" s="2">
        <v>0</v>
      </c>
      <c r="Y16" s="2">
        <v>0</v>
      </c>
      <c r="Z16" s="2">
        <v>0</v>
      </c>
      <c r="AA16" s="2">
        <v>0</v>
      </c>
      <c r="AB16" s="2">
        <f t="shared" si="3"/>
        <v>4</v>
      </c>
      <c r="AC16" s="3">
        <f t="shared" si="4"/>
        <v>1.4492753623188406</v>
      </c>
    </row>
    <row r="17" spans="1:29" ht="15.75" customHeight="1" x14ac:dyDescent="0.25">
      <c r="A17" s="2" t="s">
        <v>44</v>
      </c>
      <c r="B17" s="6">
        <v>14</v>
      </c>
      <c r="C17" s="6">
        <f t="shared" si="0"/>
        <v>13</v>
      </c>
      <c r="D17" s="7">
        <f t="shared" si="1"/>
        <v>0.84470435347628325</v>
      </c>
      <c r="E17" s="8">
        <v>2</v>
      </c>
      <c r="F17" s="9">
        <f t="shared" si="2"/>
        <v>0.14285714285714285</v>
      </c>
      <c r="G17" s="1">
        <v>0</v>
      </c>
      <c r="H17" s="2">
        <v>0</v>
      </c>
      <c r="I17" s="2">
        <v>0</v>
      </c>
      <c r="J17" s="2">
        <v>0</v>
      </c>
      <c r="K17" s="1">
        <v>0</v>
      </c>
      <c r="L17" s="2">
        <v>0</v>
      </c>
      <c r="M17" s="2">
        <v>0</v>
      </c>
      <c r="N17" s="1">
        <v>2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2</v>
      </c>
      <c r="V17" s="2">
        <v>0</v>
      </c>
      <c r="W17" s="1">
        <v>0</v>
      </c>
      <c r="X17" s="2">
        <v>0</v>
      </c>
      <c r="Y17" s="2">
        <v>0</v>
      </c>
      <c r="Z17" s="2">
        <v>0</v>
      </c>
      <c r="AA17" s="2">
        <v>0</v>
      </c>
      <c r="AB17" s="2">
        <f t="shared" si="3"/>
        <v>2</v>
      </c>
      <c r="AC17" s="3">
        <f t="shared" si="4"/>
        <v>0.72463768115942029</v>
      </c>
    </row>
    <row r="18" spans="1:29" ht="15.75" customHeight="1" x14ac:dyDescent="0.25">
      <c r="A18" s="2" t="s">
        <v>45</v>
      </c>
      <c r="B18" s="6">
        <v>13</v>
      </c>
      <c r="C18" s="6">
        <f t="shared" si="0"/>
        <v>12</v>
      </c>
      <c r="D18" s="7">
        <f t="shared" si="1"/>
        <v>0.77972709551656916</v>
      </c>
      <c r="E18" s="8">
        <v>1</v>
      </c>
      <c r="F18" s="9">
        <f t="shared" si="2"/>
        <v>7.6923076923076927E-2</v>
      </c>
      <c r="G18" s="1">
        <v>0</v>
      </c>
      <c r="H18" s="2">
        <v>0</v>
      </c>
      <c r="I18" s="2">
        <v>0</v>
      </c>
      <c r="J18" s="2">
        <v>0</v>
      </c>
      <c r="K18" s="1">
        <v>1</v>
      </c>
      <c r="L18" s="2">
        <v>0</v>
      </c>
      <c r="M18" s="2">
        <v>1</v>
      </c>
      <c r="N18" s="1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1">
        <v>0</v>
      </c>
      <c r="X18" s="2">
        <v>0</v>
      </c>
      <c r="Y18" s="2">
        <v>0</v>
      </c>
      <c r="Z18" s="2">
        <v>0</v>
      </c>
      <c r="AA18" s="2">
        <v>0</v>
      </c>
      <c r="AB18" s="2">
        <f t="shared" si="3"/>
        <v>1</v>
      </c>
      <c r="AC18" s="3">
        <f t="shared" si="4"/>
        <v>0.36231884057971014</v>
      </c>
    </row>
    <row r="19" spans="1:29" ht="15.75" customHeight="1" x14ac:dyDescent="0.25">
      <c r="A19" s="2" t="s">
        <v>46</v>
      </c>
      <c r="B19" s="6">
        <v>39</v>
      </c>
      <c r="C19" s="6">
        <f t="shared" si="0"/>
        <v>38</v>
      </c>
      <c r="D19" s="7">
        <f t="shared" si="1"/>
        <v>2.4691358024691357</v>
      </c>
      <c r="E19" s="8">
        <v>3</v>
      </c>
      <c r="F19" s="9">
        <f t="shared" si="2"/>
        <v>7.6923076923076927E-2</v>
      </c>
      <c r="G19" s="1">
        <v>0</v>
      </c>
      <c r="H19" s="2">
        <v>0</v>
      </c>
      <c r="I19" s="2">
        <v>0</v>
      </c>
      <c r="J19" s="2">
        <v>0</v>
      </c>
      <c r="K19" s="1">
        <v>2</v>
      </c>
      <c r="L19" s="2">
        <v>1</v>
      </c>
      <c r="M19" s="2">
        <v>1</v>
      </c>
      <c r="N19" s="1">
        <v>1</v>
      </c>
      <c r="O19" s="2">
        <v>1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1">
        <v>0</v>
      </c>
      <c r="X19" s="2">
        <v>0</v>
      </c>
      <c r="Y19" s="2">
        <v>0</v>
      </c>
      <c r="Z19" s="2">
        <v>0</v>
      </c>
      <c r="AA19" s="2">
        <v>0</v>
      </c>
      <c r="AB19" s="2">
        <f t="shared" si="3"/>
        <v>3</v>
      </c>
      <c r="AC19" s="3">
        <f t="shared" si="4"/>
        <v>1.0869565217391304</v>
      </c>
    </row>
    <row r="20" spans="1:29" ht="15.75" customHeight="1" x14ac:dyDescent="0.25">
      <c r="A20" s="2" t="s">
        <v>47</v>
      </c>
      <c r="B20" s="6">
        <v>89</v>
      </c>
      <c r="C20" s="6">
        <f t="shared" si="0"/>
        <v>88</v>
      </c>
      <c r="D20" s="7">
        <f t="shared" si="1"/>
        <v>5.7179987004548405</v>
      </c>
      <c r="E20" s="8">
        <v>6</v>
      </c>
      <c r="F20" s="9">
        <f t="shared" si="2"/>
        <v>6.741573033707865E-2</v>
      </c>
      <c r="G20" s="1">
        <v>1</v>
      </c>
      <c r="H20" s="2">
        <v>0</v>
      </c>
      <c r="I20" s="2">
        <v>1</v>
      </c>
      <c r="J20" s="2">
        <v>0</v>
      </c>
      <c r="K20" s="1">
        <v>0</v>
      </c>
      <c r="L20" s="2">
        <v>0</v>
      </c>
      <c r="M20" s="2">
        <v>0</v>
      </c>
      <c r="N20" s="1">
        <v>5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5</v>
      </c>
      <c r="V20" s="2">
        <v>0</v>
      </c>
      <c r="W20" s="1">
        <v>0</v>
      </c>
      <c r="X20" s="2">
        <v>0</v>
      </c>
      <c r="Y20" s="2">
        <v>0</v>
      </c>
      <c r="Z20" s="2">
        <v>0</v>
      </c>
      <c r="AA20" s="2">
        <v>0</v>
      </c>
      <c r="AB20" s="2">
        <f t="shared" si="3"/>
        <v>6</v>
      </c>
      <c r="AC20" s="3">
        <f t="shared" si="4"/>
        <v>2.1739130434782608</v>
      </c>
    </row>
    <row r="21" spans="1:29" ht="15.75" customHeight="1" x14ac:dyDescent="0.25">
      <c r="A21" s="2" t="s">
        <v>48</v>
      </c>
      <c r="B21" s="6">
        <v>31</v>
      </c>
      <c r="C21" s="6">
        <f t="shared" si="0"/>
        <v>30</v>
      </c>
      <c r="D21" s="7">
        <f t="shared" si="1"/>
        <v>1.9493177387914229</v>
      </c>
      <c r="E21" s="8">
        <v>2</v>
      </c>
      <c r="F21" s="9">
        <f t="shared" si="2"/>
        <v>6.4516129032258063E-2</v>
      </c>
      <c r="G21" s="1">
        <v>0</v>
      </c>
      <c r="H21" s="2">
        <v>0</v>
      </c>
      <c r="I21" s="2">
        <v>0</v>
      </c>
      <c r="J21" s="2">
        <v>0</v>
      </c>
      <c r="K21" s="1">
        <v>1</v>
      </c>
      <c r="L21" s="2">
        <v>0</v>
      </c>
      <c r="M21" s="2">
        <v>1</v>
      </c>
      <c r="N21" s="1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1">
        <v>1</v>
      </c>
      <c r="X21" s="2">
        <v>1</v>
      </c>
      <c r="Y21" s="2">
        <v>0</v>
      </c>
      <c r="Z21" s="2">
        <v>0</v>
      </c>
      <c r="AA21" s="2">
        <v>0</v>
      </c>
      <c r="AB21" s="2">
        <f t="shared" si="3"/>
        <v>2</v>
      </c>
      <c r="AC21" s="3">
        <f t="shared" si="4"/>
        <v>0.72463768115942029</v>
      </c>
    </row>
    <row r="22" spans="1:29" ht="15.75" customHeight="1" x14ac:dyDescent="0.25">
      <c r="A22" s="2" t="s">
        <v>49</v>
      </c>
      <c r="B22" s="6">
        <v>109</v>
      </c>
      <c r="C22" s="6">
        <f t="shared" si="0"/>
        <v>108</v>
      </c>
      <c r="D22" s="7">
        <f t="shared" si="1"/>
        <v>7.0175438596491224</v>
      </c>
      <c r="E22" s="8">
        <v>7</v>
      </c>
      <c r="F22" s="9">
        <f t="shared" si="2"/>
        <v>6.4220183486238536E-2</v>
      </c>
      <c r="G22" s="1">
        <v>0</v>
      </c>
      <c r="H22" s="2">
        <v>0</v>
      </c>
      <c r="I22" s="2">
        <v>0</v>
      </c>
      <c r="J22" s="2">
        <v>0</v>
      </c>
      <c r="K22" s="1">
        <v>0</v>
      </c>
      <c r="L22" s="2">
        <v>0</v>
      </c>
      <c r="M22" s="2">
        <v>0</v>
      </c>
      <c r="N22" s="1">
        <v>4</v>
      </c>
      <c r="O22" s="2">
        <v>0</v>
      </c>
      <c r="P22" s="2">
        <v>1</v>
      </c>
      <c r="Q22" s="2">
        <v>0</v>
      </c>
      <c r="R22" s="2">
        <v>0</v>
      </c>
      <c r="S22" s="2">
        <v>1</v>
      </c>
      <c r="T22" s="2">
        <v>1</v>
      </c>
      <c r="U22" s="2">
        <v>2</v>
      </c>
      <c r="V22" s="2">
        <v>0</v>
      </c>
      <c r="W22" s="1">
        <v>2</v>
      </c>
      <c r="X22" s="2">
        <v>0</v>
      </c>
      <c r="Y22" s="2">
        <v>2</v>
      </c>
      <c r="Z22" s="2">
        <v>0</v>
      </c>
      <c r="AA22" s="2">
        <v>0</v>
      </c>
      <c r="AB22" s="2">
        <f t="shared" si="3"/>
        <v>7</v>
      </c>
      <c r="AC22" s="3">
        <f t="shared" si="4"/>
        <v>2.5362318840579712</v>
      </c>
    </row>
    <row r="23" spans="1:29" ht="15.75" customHeight="1" x14ac:dyDescent="0.25">
      <c r="A23" s="2" t="s">
        <v>50</v>
      </c>
      <c r="B23" s="6">
        <v>101</v>
      </c>
      <c r="C23" s="6">
        <f t="shared" si="0"/>
        <v>100</v>
      </c>
      <c r="D23" s="7">
        <f t="shared" si="1"/>
        <v>6.4977257959714096</v>
      </c>
      <c r="E23" s="8">
        <v>6</v>
      </c>
      <c r="F23" s="9">
        <f t="shared" si="2"/>
        <v>5.9405940594059403E-2</v>
      </c>
      <c r="G23" s="1">
        <v>1</v>
      </c>
      <c r="H23" s="2">
        <v>0</v>
      </c>
      <c r="I23" s="2">
        <v>0</v>
      </c>
      <c r="J23" s="2">
        <v>1</v>
      </c>
      <c r="K23" s="1">
        <v>0</v>
      </c>
      <c r="L23" s="2">
        <v>0</v>
      </c>
      <c r="M23" s="2">
        <v>0</v>
      </c>
      <c r="N23" s="1">
        <v>5</v>
      </c>
      <c r="O23" s="2">
        <v>3</v>
      </c>
      <c r="P23" s="2">
        <v>1</v>
      </c>
      <c r="Q23" s="2">
        <v>1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1">
        <v>0</v>
      </c>
      <c r="X23" s="2">
        <v>0</v>
      </c>
      <c r="Y23" s="2">
        <v>0</v>
      </c>
      <c r="Z23" s="2">
        <v>0</v>
      </c>
      <c r="AA23" s="2">
        <v>0</v>
      </c>
      <c r="AB23" s="2">
        <f t="shared" si="3"/>
        <v>6</v>
      </c>
      <c r="AC23" s="3">
        <f t="shared" si="4"/>
        <v>2.1739130434782608</v>
      </c>
    </row>
    <row r="24" spans="1:29" ht="15.75" customHeight="1" x14ac:dyDescent="0.25">
      <c r="A24" s="2" t="s">
        <v>51</v>
      </c>
      <c r="B24" s="6">
        <v>37</v>
      </c>
      <c r="C24" s="6">
        <f t="shared" si="0"/>
        <v>36</v>
      </c>
      <c r="D24" s="7">
        <f t="shared" si="1"/>
        <v>2.3391812865497075</v>
      </c>
      <c r="E24" s="8">
        <v>2</v>
      </c>
      <c r="F24" s="9">
        <f t="shared" si="2"/>
        <v>5.4054054054054057E-2</v>
      </c>
      <c r="G24" s="1">
        <v>0</v>
      </c>
      <c r="H24" s="2">
        <v>0</v>
      </c>
      <c r="I24" s="2">
        <v>0</v>
      </c>
      <c r="J24" s="2">
        <v>0</v>
      </c>
      <c r="K24" s="1">
        <v>1</v>
      </c>
      <c r="L24" s="2">
        <v>0</v>
      </c>
      <c r="M24" s="2">
        <v>1</v>
      </c>
      <c r="N24" s="1">
        <v>1</v>
      </c>
      <c r="O24" s="2">
        <v>1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1">
        <v>0</v>
      </c>
      <c r="X24" s="2">
        <v>0</v>
      </c>
      <c r="Y24" s="2">
        <v>0</v>
      </c>
      <c r="Z24" s="2">
        <v>0</v>
      </c>
      <c r="AA24" s="2">
        <v>0</v>
      </c>
      <c r="AB24" s="2">
        <f t="shared" si="3"/>
        <v>2</v>
      </c>
      <c r="AC24" s="3">
        <f t="shared" si="4"/>
        <v>0.72463768115942029</v>
      </c>
    </row>
    <row r="25" spans="1:29" ht="15.75" customHeight="1" x14ac:dyDescent="0.25">
      <c r="A25" s="2" t="s">
        <v>52</v>
      </c>
      <c r="B25" s="6">
        <v>37</v>
      </c>
      <c r="C25" s="6">
        <f t="shared" si="0"/>
        <v>36</v>
      </c>
      <c r="D25" s="7">
        <f t="shared" si="1"/>
        <v>2.3391812865497075</v>
      </c>
      <c r="E25" s="8">
        <v>2</v>
      </c>
      <c r="F25" s="9">
        <f t="shared" si="2"/>
        <v>5.4054054054054057E-2</v>
      </c>
      <c r="G25" s="1">
        <v>0</v>
      </c>
      <c r="H25" s="2">
        <v>0</v>
      </c>
      <c r="I25" s="2">
        <v>0</v>
      </c>
      <c r="J25" s="2">
        <v>0</v>
      </c>
      <c r="K25" s="1">
        <v>0</v>
      </c>
      <c r="L25" s="2">
        <v>0</v>
      </c>
      <c r="M25" s="2">
        <v>0</v>
      </c>
      <c r="N25" s="1">
        <v>2</v>
      </c>
      <c r="O25" s="2">
        <v>0</v>
      </c>
      <c r="P25" s="2">
        <v>1</v>
      </c>
      <c r="Q25" s="2">
        <v>0</v>
      </c>
      <c r="R25" s="2">
        <v>0</v>
      </c>
      <c r="S25" s="2">
        <v>0</v>
      </c>
      <c r="T25" s="2">
        <v>0</v>
      </c>
      <c r="U25" s="2">
        <v>1</v>
      </c>
      <c r="V25" s="2">
        <v>0</v>
      </c>
      <c r="W25" s="1">
        <v>0</v>
      </c>
      <c r="X25" s="2">
        <v>0</v>
      </c>
      <c r="Y25" s="2">
        <v>0</v>
      </c>
      <c r="Z25" s="2">
        <v>0</v>
      </c>
      <c r="AA25" s="2">
        <v>0</v>
      </c>
      <c r="AB25" s="2">
        <f t="shared" si="3"/>
        <v>2</v>
      </c>
      <c r="AC25" s="3">
        <f t="shared" si="4"/>
        <v>0.72463768115942029</v>
      </c>
    </row>
    <row r="26" spans="1:29" ht="12.5" x14ac:dyDescent="0.25">
      <c r="A26" s="2" t="s">
        <v>53</v>
      </c>
      <c r="B26" s="6">
        <v>20</v>
      </c>
      <c r="C26" s="6">
        <f t="shared" si="0"/>
        <v>19</v>
      </c>
      <c r="D26" s="7">
        <f t="shared" si="1"/>
        <v>1.2345679012345678</v>
      </c>
      <c r="E26" s="8">
        <v>1</v>
      </c>
      <c r="F26" s="9">
        <f t="shared" si="2"/>
        <v>0.05</v>
      </c>
      <c r="G26" s="1">
        <v>0</v>
      </c>
      <c r="H26" s="2">
        <v>0</v>
      </c>
      <c r="I26" s="2">
        <v>0</v>
      </c>
      <c r="J26" s="2">
        <v>0</v>
      </c>
      <c r="K26" s="1">
        <v>1</v>
      </c>
      <c r="L26" s="2">
        <v>0</v>
      </c>
      <c r="M26" s="2">
        <v>1</v>
      </c>
      <c r="N26" s="1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1">
        <v>0</v>
      </c>
      <c r="X26" s="2">
        <v>0</v>
      </c>
      <c r="Y26" s="2">
        <v>0</v>
      </c>
      <c r="Z26" s="2">
        <v>0</v>
      </c>
      <c r="AA26" s="2">
        <v>0</v>
      </c>
      <c r="AB26" s="2">
        <f t="shared" si="3"/>
        <v>1</v>
      </c>
      <c r="AC26" s="3">
        <f t="shared" si="4"/>
        <v>0.36231884057971014</v>
      </c>
    </row>
    <row r="27" spans="1:29" ht="12.5" x14ac:dyDescent="0.25">
      <c r="A27" s="2" t="s">
        <v>54</v>
      </c>
      <c r="B27" s="6">
        <v>24</v>
      </c>
      <c r="C27" s="6">
        <f t="shared" si="0"/>
        <v>23</v>
      </c>
      <c r="D27" s="7">
        <f t="shared" si="1"/>
        <v>1.4944769330734242</v>
      </c>
      <c r="E27" s="8">
        <v>1</v>
      </c>
      <c r="F27" s="9">
        <f t="shared" si="2"/>
        <v>4.1666666666666664E-2</v>
      </c>
      <c r="G27" s="1">
        <v>0</v>
      </c>
      <c r="H27" s="2">
        <v>0</v>
      </c>
      <c r="I27" s="2">
        <v>0</v>
      </c>
      <c r="J27" s="2">
        <v>0</v>
      </c>
      <c r="K27" s="1">
        <v>0</v>
      </c>
      <c r="L27" s="2">
        <v>0</v>
      </c>
      <c r="M27" s="2">
        <v>0</v>
      </c>
      <c r="N27" s="1">
        <v>1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1</v>
      </c>
      <c r="V27" s="2">
        <v>0</v>
      </c>
      <c r="W27" s="1">
        <v>0</v>
      </c>
      <c r="X27" s="2">
        <v>0</v>
      </c>
      <c r="Y27" s="2">
        <v>0</v>
      </c>
      <c r="Z27" s="2">
        <v>0</v>
      </c>
      <c r="AA27" s="2">
        <v>0</v>
      </c>
      <c r="AB27" s="2">
        <f t="shared" si="3"/>
        <v>1</v>
      </c>
      <c r="AC27" s="3">
        <f t="shared" si="4"/>
        <v>0.36231884057971014</v>
      </c>
    </row>
    <row r="28" spans="1:29" ht="12.5" x14ac:dyDescent="0.25">
      <c r="A28" s="2" t="s">
        <v>55</v>
      </c>
      <c r="B28" s="6">
        <v>25</v>
      </c>
      <c r="C28" s="6">
        <f t="shared" si="0"/>
        <v>24</v>
      </c>
      <c r="D28" s="7">
        <f t="shared" si="1"/>
        <v>1.5594541910331383</v>
      </c>
      <c r="E28" s="8">
        <v>1</v>
      </c>
      <c r="F28" s="9">
        <f t="shared" si="2"/>
        <v>0.04</v>
      </c>
      <c r="G28" s="1">
        <v>0</v>
      </c>
      <c r="H28" s="2">
        <v>0</v>
      </c>
      <c r="I28" s="2">
        <v>0</v>
      </c>
      <c r="J28" s="2">
        <v>0</v>
      </c>
      <c r="K28" s="1">
        <v>1</v>
      </c>
      <c r="L28" s="2">
        <v>0</v>
      </c>
      <c r="M28" s="2">
        <v>1</v>
      </c>
      <c r="N28" s="1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1">
        <v>0</v>
      </c>
      <c r="X28" s="2">
        <v>0</v>
      </c>
      <c r="Y28" s="2">
        <v>0</v>
      </c>
      <c r="Z28" s="2">
        <v>0</v>
      </c>
      <c r="AA28" s="2">
        <v>0</v>
      </c>
      <c r="AB28" s="2">
        <f t="shared" si="3"/>
        <v>1</v>
      </c>
      <c r="AC28" s="3">
        <f t="shared" si="4"/>
        <v>0.36231884057971014</v>
      </c>
    </row>
    <row r="29" spans="1:29" ht="12.5" x14ac:dyDescent="0.25">
      <c r="A29" s="2" t="s">
        <v>56</v>
      </c>
      <c r="B29" s="6">
        <v>26</v>
      </c>
      <c r="C29" s="6">
        <f t="shared" si="0"/>
        <v>25</v>
      </c>
      <c r="D29" s="7">
        <f t="shared" si="1"/>
        <v>1.6244314489928524</v>
      </c>
      <c r="E29" s="8">
        <v>1</v>
      </c>
      <c r="F29" s="9">
        <f t="shared" si="2"/>
        <v>3.8461538461538464E-2</v>
      </c>
      <c r="G29" s="1">
        <v>0</v>
      </c>
      <c r="H29" s="2">
        <v>0</v>
      </c>
      <c r="I29" s="2">
        <v>0</v>
      </c>
      <c r="J29" s="2">
        <v>0</v>
      </c>
      <c r="K29" s="1">
        <v>1</v>
      </c>
      <c r="L29" s="2">
        <v>0</v>
      </c>
      <c r="M29" s="2">
        <v>1</v>
      </c>
      <c r="N29" s="1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1">
        <v>0</v>
      </c>
      <c r="X29" s="2">
        <v>0</v>
      </c>
      <c r="Y29" s="2">
        <v>0</v>
      </c>
      <c r="Z29" s="2">
        <v>0</v>
      </c>
      <c r="AA29" s="2">
        <v>0</v>
      </c>
      <c r="AB29" s="2">
        <f t="shared" si="3"/>
        <v>1</v>
      </c>
      <c r="AC29" s="3">
        <f t="shared" si="4"/>
        <v>0.36231884057971014</v>
      </c>
    </row>
    <row r="30" spans="1:29" ht="12.5" x14ac:dyDescent="0.25">
      <c r="A30" s="2" t="s">
        <v>57</v>
      </c>
      <c r="B30" s="6">
        <v>32</v>
      </c>
      <c r="C30" s="6">
        <f t="shared" si="0"/>
        <v>31</v>
      </c>
      <c r="D30" s="7">
        <f t="shared" si="1"/>
        <v>2.0142949967511372</v>
      </c>
      <c r="E30" s="8">
        <v>1</v>
      </c>
      <c r="F30" s="9">
        <f t="shared" si="2"/>
        <v>3.125E-2</v>
      </c>
      <c r="G30" s="1">
        <v>0</v>
      </c>
      <c r="H30" s="2">
        <v>0</v>
      </c>
      <c r="I30" s="2">
        <v>0</v>
      </c>
      <c r="J30" s="2">
        <v>0</v>
      </c>
      <c r="K30" s="1">
        <v>0</v>
      </c>
      <c r="L30" s="2">
        <v>0</v>
      </c>
      <c r="M30" s="2">
        <v>0</v>
      </c>
      <c r="N30" s="1">
        <v>1</v>
      </c>
      <c r="O30" s="2">
        <v>0</v>
      </c>
      <c r="P30" s="2">
        <v>1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1">
        <v>0</v>
      </c>
      <c r="X30" s="2">
        <v>0</v>
      </c>
      <c r="Y30" s="2">
        <v>0</v>
      </c>
      <c r="Z30" s="2">
        <v>0</v>
      </c>
      <c r="AA30" s="2">
        <v>0</v>
      </c>
      <c r="AB30" s="2">
        <f t="shared" si="3"/>
        <v>1</v>
      </c>
      <c r="AC30" s="3">
        <f t="shared" si="4"/>
        <v>0.36231884057971014</v>
      </c>
    </row>
    <row r="31" spans="1:29" ht="12.5" x14ac:dyDescent="0.25">
      <c r="A31" s="2" t="s">
        <v>58</v>
      </c>
      <c r="B31" s="6">
        <v>145</v>
      </c>
      <c r="C31" s="6">
        <f t="shared" si="0"/>
        <v>144</v>
      </c>
      <c r="D31" s="7">
        <f t="shared" si="1"/>
        <v>9.3567251461988299</v>
      </c>
      <c r="E31" s="8">
        <v>3</v>
      </c>
      <c r="F31" s="9">
        <f t="shared" si="2"/>
        <v>2.0689655172413793E-2</v>
      </c>
      <c r="G31" s="1">
        <v>0</v>
      </c>
      <c r="H31" s="2">
        <v>0</v>
      </c>
      <c r="I31" s="2">
        <v>0</v>
      </c>
      <c r="J31" s="2">
        <v>0</v>
      </c>
      <c r="K31" s="1">
        <v>0</v>
      </c>
      <c r="L31" s="2">
        <v>0</v>
      </c>
      <c r="M31" s="2">
        <v>0</v>
      </c>
      <c r="N31" s="1">
        <v>3</v>
      </c>
      <c r="O31" s="2">
        <v>0</v>
      </c>
      <c r="P31" s="2">
        <v>0</v>
      </c>
      <c r="Q31" s="2">
        <v>3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1">
        <v>0</v>
      </c>
      <c r="X31" s="2">
        <v>0</v>
      </c>
      <c r="Y31" s="2">
        <v>0</v>
      </c>
      <c r="Z31" s="2">
        <v>0</v>
      </c>
      <c r="AA31" s="2">
        <v>0</v>
      </c>
      <c r="AB31" s="2">
        <f t="shared" si="3"/>
        <v>3</v>
      </c>
      <c r="AC31" s="3">
        <f t="shared" si="4"/>
        <v>1.0869565217391304</v>
      </c>
    </row>
    <row r="32" spans="1:29" ht="12.5" x14ac:dyDescent="0.25">
      <c r="A32" s="4" t="s">
        <v>59</v>
      </c>
      <c r="B32" s="4">
        <f t="shared" ref="B32:C32" si="5">SUM(B2:B31)</f>
        <v>1569</v>
      </c>
      <c r="C32" s="4">
        <f t="shared" si="5"/>
        <v>1539</v>
      </c>
      <c r="D32" s="4"/>
      <c r="E32" s="4"/>
      <c r="F32" s="4"/>
      <c r="G32" s="4"/>
      <c r="H32" s="4">
        <f t="shared" ref="H32:J32" si="6">SUM(H2:H31)</f>
        <v>12</v>
      </c>
      <c r="I32" s="4">
        <f t="shared" si="6"/>
        <v>3</v>
      </c>
      <c r="J32" s="4">
        <f t="shared" si="6"/>
        <v>11</v>
      </c>
      <c r="K32" s="4"/>
      <c r="L32" s="4">
        <f t="shared" ref="L32:M32" si="7">SUM(L2:L31)</f>
        <v>3</v>
      </c>
      <c r="M32" s="4">
        <f t="shared" si="7"/>
        <v>14</v>
      </c>
      <c r="N32" s="4"/>
      <c r="O32" s="4">
        <f t="shared" ref="O32:V32" si="8">SUM(O2:O31)</f>
        <v>11</v>
      </c>
      <c r="P32" s="4">
        <f t="shared" si="8"/>
        <v>11</v>
      </c>
      <c r="Q32" s="4">
        <f t="shared" si="8"/>
        <v>154</v>
      </c>
      <c r="R32" s="4">
        <f t="shared" si="8"/>
        <v>5</v>
      </c>
      <c r="S32" s="4">
        <f t="shared" si="8"/>
        <v>3</v>
      </c>
      <c r="T32" s="4">
        <f t="shared" si="8"/>
        <v>1</v>
      </c>
      <c r="U32" s="4">
        <f t="shared" si="8"/>
        <v>30</v>
      </c>
      <c r="V32" s="4">
        <f t="shared" si="8"/>
        <v>2</v>
      </c>
      <c r="W32" s="4"/>
      <c r="X32" s="4">
        <f t="shared" ref="X32:AA32" si="9">SUM(X2:X31)</f>
        <v>1</v>
      </c>
      <c r="Y32" s="4">
        <f t="shared" si="9"/>
        <v>12</v>
      </c>
      <c r="Z32" s="4">
        <f t="shared" si="9"/>
        <v>2</v>
      </c>
      <c r="AA32" s="4">
        <f t="shared" si="9"/>
        <v>1</v>
      </c>
      <c r="AB32" s="4">
        <f t="shared" si="3"/>
        <v>276</v>
      </c>
    </row>
    <row r="33" spans="2:25" ht="12.5" x14ac:dyDescent="0.25">
      <c r="B33" s="2" t="s">
        <v>60</v>
      </c>
      <c r="C33" s="2">
        <f>AVERAGE(C2:C31)</f>
        <v>51.3</v>
      </c>
    </row>
    <row r="34" spans="2:25" ht="12.5" x14ac:dyDescent="0.25">
      <c r="B34" s="2" t="s">
        <v>61</v>
      </c>
      <c r="C34" s="2">
        <f>MIN(C2:C31)</f>
        <v>0</v>
      </c>
      <c r="H34" s="2" t="s">
        <v>62</v>
      </c>
      <c r="I34" s="2">
        <f>SUM(H32:J32)</f>
        <v>26</v>
      </c>
      <c r="K34" s="2" t="s">
        <v>63</v>
      </c>
      <c r="L34" s="2">
        <f>SUM(L32:M32)</f>
        <v>17</v>
      </c>
      <c r="P34" s="2" t="s">
        <v>64</v>
      </c>
      <c r="Q34" s="2">
        <f>SUM(O32:V32)</f>
        <v>217</v>
      </c>
      <c r="X34" s="2" t="s">
        <v>65</v>
      </c>
      <c r="Y34" s="2">
        <f>SUM(X32:AA32)</f>
        <v>16</v>
      </c>
    </row>
    <row r="35" spans="2:25" ht="12.5" x14ac:dyDescent="0.25">
      <c r="B35" s="2" t="s">
        <v>66</v>
      </c>
      <c r="C35" s="2">
        <f>MAX(C2:C31)</f>
        <v>366</v>
      </c>
    </row>
    <row r="36" spans="2:25" ht="12.5" x14ac:dyDescent="0.25">
      <c r="B36" s="2" t="s">
        <v>67</v>
      </c>
      <c r="C36" s="2">
        <f>MEDIAN(C2:C31)</f>
        <v>28</v>
      </c>
    </row>
    <row r="38" spans="2:25" ht="12.5" x14ac:dyDescent="0.25">
      <c r="O38" s="10"/>
    </row>
    <row r="39" spans="2:25" ht="12.5" x14ac:dyDescent="0.25">
      <c r="O39" s="10"/>
    </row>
    <row r="40" spans="2:25" ht="12.5" x14ac:dyDescent="0.25">
      <c r="O40" s="10"/>
    </row>
    <row r="41" spans="2:25" ht="12.5" x14ac:dyDescent="0.25">
      <c r="O41" s="10"/>
    </row>
    <row r="42" spans="2:25" ht="12.5" x14ac:dyDescent="0.25">
      <c r="O42" s="10"/>
    </row>
    <row r="43" spans="2:25" ht="12.5" x14ac:dyDescent="0.25">
      <c r="O43" s="10"/>
    </row>
    <row r="44" spans="2:25" ht="12.5" x14ac:dyDescent="0.25">
      <c r="O44" s="10"/>
    </row>
    <row r="45" spans="2:25" ht="12.5" x14ac:dyDescent="0.25">
      <c r="O45" s="10"/>
    </row>
    <row r="46" spans="2:25" ht="12.5" x14ac:dyDescent="0.25">
      <c r="O46" s="10"/>
    </row>
    <row r="47" spans="2:25" ht="12.5" x14ac:dyDescent="0.25">
      <c r="O47" s="10"/>
    </row>
    <row r="48" spans="2:25" ht="12.5" x14ac:dyDescent="0.25">
      <c r="O48" s="10"/>
    </row>
    <row r="49" spans="15:15" ht="12.5" x14ac:dyDescent="0.25">
      <c r="O49" s="10"/>
    </row>
    <row r="50" spans="15:15" ht="12.5" x14ac:dyDescent="0.25">
      <c r="O50" s="10"/>
    </row>
    <row r="51" spans="15:15" ht="12.5" x14ac:dyDescent="0.25">
      <c r="O51" s="10"/>
    </row>
    <row r="52" spans="15:15" ht="12.5" x14ac:dyDescent="0.25">
      <c r="O52" s="10"/>
    </row>
    <row r="53" spans="15:15" ht="12.5" x14ac:dyDescent="0.25">
      <c r="O53" s="10"/>
    </row>
    <row r="54" spans="15:15" ht="12.5" x14ac:dyDescent="0.25">
      <c r="O54" s="10"/>
    </row>
    <row r="55" spans="15:15" ht="12.5" x14ac:dyDescent="0.25">
      <c r="O55" s="10"/>
    </row>
    <row r="56" spans="15:15" ht="12.5" x14ac:dyDescent="0.25">
      <c r="O56" s="10"/>
    </row>
    <row r="57" spans="15:15" ht="12.5" x14ac:dyDescent="0.25">
      <c r="O57" s="10"/>
    </row>
    <row r="58" spans="15:15" ht="12.5" x14ac:dyDescent="0.25">
      <c r="O58" s="10"/>
    </row>
    <row r="59" spans="15:15" ht="12.5" x14ac:dyDescent="0.25">
      <c r="O59" s="10"/>
    </row>
    <row r="60" spans="15:15" ht="12.5" x14ac:dyDescent="0.25">
      <c r="O60" s="10"/>
    </row>
    <row r="61" spans="15:15" ht="12.5" x14ac:dyDescent="0.25">
      <c r="O61" s="10"/>
    </row>
    <row r="62" spans="15:15" ht="12.5" x14ac:dyDescent="0.25">
      <c r="O62" s="10"/>
    </row>
    <row r="63" spans="15:15" ht="12.5" x14ac:dyDescent="0.25">
      <c r="O63" s="10"/>
    </row>
    <row r="64" spans="15:15" ht="12.5" x14ac:dyDescent="0.25">
      <c r="O64" s="10"/>
    </row>
    <row r="65" spans="15:15" ht="12.5" x14ac:dyDescent="0.25">
      <c r="O65" s="10"/>
    </row>
    <row r="66" spans="15:15" ht="12.5" x14ac:dyDescent="0.25">
      <c r="O66" s="10"/>
    </row>
    <row r="67" spans="15:15" ht="12.5" x14ac:dyDescent="0.25">
      <c r="O67" s="10"/>
    </row>
  </sheetData>
  <autoFilter ref="A1:AC33" xr:uid="{00000000-0009-0000-0000-000001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SummaryRQ1_misinfo_case_matrix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Kaitlin M. McDonald</cp:lastModifiedBy>
  <dcterms:modified xsi:type="dcterms:W3CDTF">2024-05-20T20:07:06Z</dcterms:modified>
</cp:coreProperties>
</file>