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fenglianxu/Documents/"/>
    </mc:Choice>
  </mc:AlternateContent>
  <xr:revisionPtr revIDLastSave="0" documentId="13_ncr:1_{57F2E610-6908-2F4F-96D9-267DE0F36AE7}" xr6:coauthVersionLast="36" xr6:coauthVersionMax="47" xr10:uidLastSave="{00000000-0000-0000-0000-000000000000}"/>
  <bookViews>
    <workbookView xWindow="1420" yWindow="500" windowWidth="23260" windowHeight="12580" xr2:uid="{00000000-000D-0000-FFFF-FFFF00000000}"/>
  </bookViews>
  <sheets>
    <sheet name="Analysis" sheetId="1" r:id="rId1"/>
    <sheet name="ANOVA 4_Aim3" sheetId="2" r:id="rId2"/>
    <sheet name="ANOVA 4_HGPGRN" sheetId="6" r:id="rId3"/>
    <sheet name="ANOVA 8" sheetId="4" r:id="rId4"/>
    <sheet name="Thresholding" sheetId="3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3" i="1" l="1"/>
  <c r="K9" i="1"/>
  <c r="K8" i="1"/>
  <c r="K7" i="1"/>
  <c r="K6" i="1"/>
  <c r="K5" i="1"/>
  <c r="K4" i="1"/>
  <c r="K3" i="1"/>
  <c r="K2" i="1"/>
  <c r="W19" i="1"/>
  <c r="Y19" i="1" s="1"/>
  <c r="V19" i="1"/>
  <c r="W18" i="1"/>
  <c r="Y18" i="1" s="1"/>
  <c r="V18" i="1"/>
  <c r="W17" i="1"/>
  <c r="Y17" i="1" s="1"/>
  <c r="V17" i="1"/>
  <c r="W16" i="1"/>
  <c r="Y16" i="1" s="1"/>
  <c r="V16" i="1"/>
  <c r="W15" i="1"/>
  <c r="Y15" i="1" s="1"/>
  <c r="V15" i="1"/>
  <c r="W14" i="1"/>
  <c r="Y14" i="1" s="1"/>
  <c r="V14" i="1"/>
  <c r="W13" i="1"/>
  <c r="Y13" i="1" s="1"/>
  <c r="V13" i="1"/>
  <c r="W12" i="1"/>
  <c r="Y12" i="1" s="1"/>
  <c r="V12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  <c r="G2" i="1"/>
  <c r="F2" i="1"/>
  <c r="F34" i="1"/>
  <c r="F33" i="1"/>
  <c r="F32" i="1"/>
  <c r="F31" i="1"/>
  <c r="F30" i="1"/>
  <c r="F29" i="1"/>
  <c r="F28" i="1"/>
  <c r="F27" i="1"/>
  <c r="L8" i="1" s="1"/>
  <c r="N8" i="1" s="1"/>
  <c r="F26" i="1"/>
  <c r="F25" i="1"/>
  <c r="F24" i="1"/>
  <c r="F23" i="1"/>
  <c r="F22" i="1"/>
  <c r="F21" i="1"/>
  <c r="F20" i="1"/>
  <c r="F19" i="1"/>
  <c r="L6" i="1" s="1"/>
  <c r="N6" i="1" s="1"/>
  <c r="F18" i="1"/>
  <c r="F17" i="1"/>
  <c r="F16" i="1"/>
  <c r="F15" i="1"/>
  <c r="F14" i="1"/>
  <c r="F13" i="1"/>
  <c r="F12" i="1"/>
  <c r="F11" i="1"/>
  <c r="L4" i="1" s="1"/>
  <c r="N4" i="1" s="1"/>
  <c r="F10" i="1"/>
  <c r="F9" i="1"/>
  <c r="F8" i="1"/>
  <c r="F7" i="1"/>
  <c r="F6" i="1"/>
  <c r="F5" i="1"/>
  <c r="F4" i="1"/>
  <c r="F3" i="1"/>
  <c r="L2" i="1" s="1"/>
  <c r="N2" i="1" s="1"/>
  <c r="G34" i="1"/>
  <c r="L18" i="1"/>
  <c r="N18" i="1" s="1"/>
  <c r="K18" i="1"/>
  <c r="G33" i="1"/>
  <c r="G32" i="1"/>
  <c r="G31" i="1"/>
  <c r="G30" i="1"/>
  <c r="G29" i="1"/>
  <c r="L17" i="1"/>
  <c r="N17" i="1" s="1"/>
  <c r="K17" i="1"/>
  <c r="L7" i="1"/>
  <c r="N7" i="1" s="1"/>
  <c r="K16" i="1"/>
  <c r="N16" i="1"/>
  <c r="L16" i="1"/>
  <c r="K14" i="1"/>
  <c r="G11" i="1"/>
  <c r="L5" i="1"/>
  <c r="N5" i="1" s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L15" i="1" s="1"/>
  <c r="N15" i="1" s="1"/>
  <c r="G12" i="1"/>
  <c r="G10" i="1"/>
  <c r="G9" i="1"/>
  <c r="G8" i="1"/>
  <c r="G7" i="1"/>
  <c r="G6" i="1"/>
  <c r="G5" i="1"/>
  <c r="L13" i="1" s="1"/>
  <c r="N13" i="1" s="1"/>
  <c r="G4" i="1"/>
  <c r="G3" i="1"/>
  <c r="L12" i="1" s="1"/>
  <c r="N12" i="1" s="1"/>
  <c r="L3" i="1" l="1"/>
  <c r="N3" i="1" s="1"/>
  <c r="L9" i="1"/>
  <c r="N9" i="1" s="1"/>
  <c r="L19" i="1"/>
  <c r="N19" i="1" s="1"/>
  <c r="K19" i="1"/>
  <c r="L14" i="1"/>
  <c r="N14" i="1" s="1"/>
  <c r="K15" i="1"/>
  <c r="K12" i="1"/>
</calcChain>
</file>

<file path=xl/sharedStrings.xml><?xml version="1.0" encoding="utf-8"?>
<sst xmlns="http://schemas.openxmlformats.org/spreadsheetml/2006/main" count="1056" uniqueCount="263">
  <si>
    <t>Group</t>
  </si>
  <si>
    <t>FoV</t>
  </si>
  <si>
    <t>MT (lysosome)</t>
  </si>
  <si>
    <t>MT (total)</t>
  </si>
  <si>
    <t>MT-lyso / total MT</t>
  </si>
  <si>
    <t>MitoTracker red</t>
  </si>
  <si>
    <t>LysoTracker green</t>
  </si>
  <si>
    <t>1a1</t>
  </si>
  <si>
    <t>Control</t>
  </si>
  <si>
    <t>30-255</t>
  </si>
  <si>
    <t>Cell area (um^2)</t>
  </si>
  <si>
    <t>MT-lyso / um^2</t>
  </si>
  <si>
    <t>1b1</t>
  </si>
  <si>
    <t>1c1</t>
  </si>
  <si>
    <t>High glucose</t>
  </si>
  <si>
    <t>+PGRN</t>
  </si>
  <si>
    <t>HG+PGRN</t>
  </si>
  <si>
    <t>+NMS-873</t>
  </si>
  <si>
    <t>HG+NMS</t>
  </si>
  <si>
    <t>+PGRN+NMS</t>
  </si>
  <si>
    <t>HG+PGRN+NMS</t>
  </si>
  <si>
    <t>Mean</t>
  </si>
  <si>
    <t>SD</t>
  </si>
  <si>
    <t>N</t>
  </si>
  <si>
    <t>SE</t>
  </si>
  <si>
    <t>2a1</t>
  </si>
  <si>
    <t>2b1</t>
  </si>
  <si>
    <t>2c1</t>
  </si>
  <si>
    <t>3a1</t>
  </si>
  <si>
    <t>3b1</t>
  </si>
  <si>
    <t>3b3</t>
  </si>
  <si>
    <t>3c1</t>
  </si>
  <si>
    <t>3c4</t>
  </si>
  <si>
    <t>4a1</t>
  </si>
  <si>
    <t>4b1</t>
  </si>
  <si>
    <t>4b4</t>
  </si>
  <si>
    <t>4c1</t>
  </si>
  <si>
    <t>4d1</t>
  </si>
  <si>
    <t>5a1</t>
  </si>
  <si>
    <t>5c1</t>
  </si>
  <si>
    <t>5d1</t>
  </si>
  <si>
    <t>6a1</t>
  </si>
  <si>
    <t>6b1</t>
  </si>
  <si>
    <t>6c1</t>
  </si>
  <si>
    <t>6d1</t>
  </si>
  <si>
    <t>7a1</t>
  </si>
  <si>
    <t>7b1</t>
  </si>
  <si>
    <t>7b2</t>
  </si>
  <si>
    <t>7c1</t>
  </si>
  <si>
    <t>7d1</t>
  </si>
  <si>
    <t>8a1</t>
  </si>
  <si>
    <t>8b1</t>
  </si>
  <si>
    <t>8b3</t>
  </si>
  <si>
    <t>8c1</t>
  </si>
  <si>
    <t>8d1</t>
  </si>
  <si>
    <t>Table Analyzed</t>
  </si>
  <si>
    <t>Data 1</t>
  </si>
  <si>
    <t>Data sets analyzed</t>
  </si>
  <si>
    <t>A-D</t>
  </si>
  <si>
    <t>ANOVA summary</t>
  </si>
  <si>
    <t>F</t>
  </si>
  <si>
    <t>P value</t>
  </si>
  <si>
    <t>&lt;0.0001</t>
  </si>
  <si>
    <t>P value summary</t>
  </si>
  <si>
    <t>****</t>
  </si>
  <si>
    <t>Significant diff. among means (P &lt; 0.05)?</t>
  </si>
  <si>
    <t>Yes</t>
  </si>
  <si>
    <t>R squared</t>
  </si>
  <si>
    <t>Brown-Forsythe test</t>
  </si>
  <si>
    <t>F (DFn, DFd)</t>
  </si>
  <si>
    <t>1.356 (3, 12)</t>
  </si>
  <si>
    <t>ns</t>
  </si>
  <si>
    <t>Are SDs significantly different (P &lt; 0.05)?</t>
  </si>
  <si>
    <t>No</t>
  </si>
  <si>
    <t>Bartlett's test</t>
  </si>
  <si>
    <t>Bartlett's statistic (corrected)</t>
  </si>
  <si>
    <t>ANOVA table</t>
  </si>
  <si>
    <t>SS</t>
  </si>
  <si>
    <t>DF</t>
  </si>
  <si>
    <t>MS</t>
  </si>
  <si>
    <t>Treatment (between columns)</t>
  </si>
  <si>
    <t>F (3, 12) = 18.03</t>
  </si>
  <si>
    <t>P&lt;0.0001</t>
  </si>
  <si>
    <t>Residual (within columns)</t>
  </si>
  <si>
    <t>Total</t>
  </si>
  <si>
    <t>Data summary</t>
  </si>
  <si>
    <t>Number of treatments (columns)</t>
  </si>
  <si>
    <t>Number of values (total)</t>
  </si>
  <si>
    <t>Number of families</t>
  </si>
  <si>
    <t>Number of comparisons per family</t>
  </si>
  <si>
    <t>Alpha</t>
  </si>
  <si>
    <t>Uncorrected Fisher's LSD</t>
  </si>
  <si>
    <t>Mean Diff.</t>
  </si>
  <si>
    <t>95.00% CI of diff.</t>
  </si>
  <si>
    <t>Below threshold?</t>
  </si>
  <si>
    <t>Summary</t>
  </si>
  <si>
    <t>Individual P Value</t>
  </si>
  <si>
    <t>Control vs. High glucose</t>
  </si>
  <si>
    <t>-0.4082 to -0.1009</t>
  </si>
  <si>
    <t>**</t>
  </si>
  <si>
    <t>A-B</t>
  </si>
  <si>
    <t>Control vs. HG+PGRN</t>
  </si>
  <si>
    <t>-0.5732 to -0.2984</t>
  </si>
  <si>
    <t>A-C</t>
  </si>
  <si>
    <t>Control vs. HG+PGRN+NMS</t>
  </si>
  <si>
    <t>-0.2884 to -0.01360</t>
  </si>
  <si>
    <t>*</t>
  </si>
  <si>
    <t>High glucose vs. HG+PGRN</t>
  </si>
  <si>
    <t>-0.3186 to -0.04380</t>
  </si>
  <si>
    <t>B-C</t>
  </si>
  <si>
    <t>High glucose vs. HG+PGRN+NMS</t>
  </si>
  <si>
    <t>-0.03386 to 0.2410</t>
  </si>
  <si>
    <t>B-D</t>
  </si>
  <si>
    <t>HG+PGRN vs. HG+PGRN+NMS</t>
  </si>
  <si>
    <t>0.1658 to 0.4038</t>
  </si>
  <si>
    <t>***</t>
  </si>
  <si>
    <t>C-D</t>
  </si>
  <si>
    <t>Test details</t>
  </si>
  <si>
    <t>Mean 1</t>
  </si>
  <si>
    <t>Mean 2</t>
  </si>
  <si>
    <t>SE of diff.</t>
  </si>
  <si>
    <t>n1</t>
  </si>
  <si>
    <t>n2</t>
  </si>
  <si>
    <t>t</t>
  </si>
  <si>
    <t>0.5699 (3, 12)</t>
  </si>
  <si>
    <t>F (3, 12) = 11.07</t>
  </si>
  <si>
    <t>P=0.0009</t>
  </si>
  <si>
    <t>-0.1392 to -0.01717</t>
  </si>
  <si>
    <t>-0.1871 to -0.07799</t>
  </si>
  <si>
    <t>-0.09415 to 0.01500</t>
  </si>
  <si>
    <t>-0.1090 to 0.0001976</t>
  </si>
  <si>
    <t>-0.01596 to 0.09319</t>
  </si>
  <si>
    <t>0.04572 to 0.1402</t>
  </si>
  <si>
    <t>A-H</t>
  </si>
  <si>
    <t>0.7130 (7, 25)</t>
  </si>
  <si>
    <t>F (7, 25) = 14.51</t>
  </si>
  <si>
    <t>-0.1241 to -0.03227</t>
  </si>
  <si>
    <t>Control vs. +PGRN</t>
  </si>
  <si>
    <t>-0.06007 to 0.02206</t>
  </si>
  <si>
    <t>-0.1736 to -0.09150</t>
  </si>
  <si>
    <t>Control vs. +NMS-873</t>
  </si>
  <si>
    <t>-0.02388 to 0.06794</t>
  </si>
  <si>
    <t>A-E</t>
  </si>
  <si>
    <t>Control vs. HG+NMS</t>
  </si>
  <si>
    <t>-0.04387 to 0.04202</t>
  </si>
  <si>
    <t>A-F</t>
  </si>
  <si>
    <t>Control vs. +PGRN+NMS</t>
  </si>
  <si>
    <t>-0.05124 to 0.03089</t>
  </si>
  <si>
    <t>A-G</t>
  </si>
  <si>
    <t>-0.08064 to 0.001491</t>
  </si>
  <si>
    <t>High glucose vs. +PGRN</t>
  </si>
  <si>
    <t>0.01811 to 0.1002</t>
  </si>
  <si>
    <t>-0.09544 to -0.01331</t>
  </si>
  <si>
    <t>High glucose vs. +NMS-873</t>
  </si>
  <si>
    <t>0.05430 to 0.1461</t>
  </si>
  <si>
    <t>B-E</t>
  </si>
  <si>
    <t>High glucose vs. HG+NMS</t>
  </si>
  <si>
    <t>0.03431 to 0.1202</t>
  </si>
  <si>
    <t>B-F</t>
  </si>
  <si>
    <t>High glucose vs. +PGRN+NMS</t>
  </si>
  <si>
    <t>0.02695 to 0.1091</t>
  </si>
  <si>
    <t>B-G</t>
  </si>
  <si>
    <t>-0.002453 to 0.07968</t>
  </si>
  <si>
    <t>B-H</t>
  </si>
  <si>
    <t>+PGRN vs. HG+PGRN</t>
  </si>
  <si>
    <t>-0.1491 to -0.07799</t>
  </si>
  <si>
    <t>+PGRN vs. +NMS-873</t>
  </si>
  <si>
    <t>-2.765e-005 to 0.08210</t>
  </si>
  <si>
    <t>C-E</t>
  </si>
  <si>
    <t>+PGRN vs. HG+NMS</t>
  </si>
  <si>
    <t>-0.01964 to 0.05580</t>
  </si>
  <si>
    <t>C-F</t>
  </si>
  <si>
    <t>+PGRN vs. +PGRN+NMS</t>
  </si>
  <si>
    <t>-0.02673 to 0.04439</t>
  </si>
  <si>
    <t>C-G</t>
  </si>
  <si>
    <t>+PGRN vs. HG+PGRN+NMS</t>
  </si>
  <si>
    <t>-0.05613 to 0.01500</t>
  </si>
  <si>
    <t>C-H</t>
  </si>
  <si>
    <t>HG+PGRN vs. +NMS-873</t>
  </si>
  <si>
    <t>0.1135 to 0.1957</t>
  </si>
  <si>
    <t>D-E</t>
  </si>
  <si>
    <t>HG+PGRN vs. HG+NMS</t>
  </si>
  <si>
    <t>0.09391 to 0.1694</t>
  </si>
  <si>
    <t>D-F</t>
  </si>
  <si>
    <t>HG+PGRN vs. +PGRN+NMS</t>
  </si>
  <si>
    <t>0.08682 to 0.1579</t>
  </si>
  <si>
    <t>D-G</t>
  </si>
  <si>
    <t>0.05742 to 0.1286</t>
  </si>
  <si>
    <t>D-H</t>
  </si>
  <si>
    <t>+NMS-873 vs. HG+NMS</t>
  </si>
  <si>
    <t>-0.06591 to 0.01999</t>
  </si>
  <si>
    <t>E-F</t>
  </si>
  <si>
    <t>+NMS-873 vs. +PGRN+NMS</t>
  </si>
  <si>
    <t>-0.07327 to 0.008859</t>
  </si>
  <si>
    <t>E-G</t>
  </si>
  <si>
    <t>+NMS-873 vs. HG+PGRN+NMS</t>
  </si>
  <si>
    <t>-0.1027 to -0.02054</t>
  </si>
  <si>
    <t>E-H</t>
  </si>
  <si>
    <t>HG+NMS vs. +PGRN+NMS</t>
  </si>
  <si>
    <t>-0.04697 to 0.02847</t>
  </si>
  <si>
    <t>F-G</t>
  </si>
  <si>
    <t>HG+NMS vs. HG+PGRN+NMS</t>
  </si>
  <si>
    <t>-0.07637 to -0.0009255</t>
  </si>
  <si>
    <t>F-H</t>
  </si>
  <si>
    <t>+PGRN+NMS vs. HG+PGRN+NMS</t>
  </si>
  <si>
    <t>-0.06496 to 0.006163</t>
  </si>
  <si>
    <t>G-H</t>
  </si>
  <si>
    <t>0.8156 (7, 25)</t>
  </si>
  <si>
    <t>F (7, 25) = 16.76</t>
  </si>
  <si>
    <t>-0.3899 to -0.1192</t>
  </si>
  <si>
    <t>-0.1764 to 0.06578</t>
  </si>
  <si>
    <t>-0.5569 to -0.3147</t>
  </si>
  <si>
    <t>-0.06979 to 0.2009</t>
  </si>
  <si>
    <t>-0.1768 to 0.07644</t>
  </si>
  <si>
    <t>-0.1805 to 0.06169</t>
  </si>
  <si>
    <t>-0.2721 to -0.02995</t>
  </si>
  <si>
    <t>0.07821 to 0.3204</t>
  </si>
  <si>
    <t>-0.3023 to -0.06015</t>
  </si>
  <si>
    <t>0.1848 to 0.4555</t>
  </si>
  <si>
    <t>0.07778 to 0.3310</t>
  </si>
  <si>
    <t>0.07413 to 0.3163</t>
  </si>
  <si>
    <t>-0.01751 to 0.2246</t>
  </si>
  <si>
    <t>-0.4854 to -0.2756</t>
  </si>
  <si>
    <t>-0.0002033 to 0.2419</t>
  </si>
  <si>
    <t>-0.1061 to 0.1163</t>
  </si>
  <si>
    <t>-0.1089 to 0.1008</t>
  </si>
  <si>
    <t>-0.2006 to 0.009124</t>
  </si>
  <si>
    <t>0.3803 to 0.6224</t>
  </si>
  <si>
    <t>0.2744 to 0.4968</t>
  </si>
  <si>
    <t>0.2716 to 0.4813</t>
  </si>
  <si>
    <t>0.1799 to 0.3896</t>
  </si>
  <si>
    <t>-0.2424 to 0.01087</t>
  </si>
  <si>
    <t>-0.2460 to -0.003883</t>
  </si>
  <si>
    <t>-0.3377 to -0.09552</t>
  </si>
  <si>
    <t>-0.1204 to 0.1020</t>
  </si>
  <si>
    <t>-0.2121 to 0.01037</t>
  </si>
  <si>
    <t>-0.1965 to 0.01321</t>
  </si>
  <si>
    <t>(MT-lyso / total MT) * 100%</t>
  </si>
  <si>
    <t>Total MT / um^2</t>
  </si>
  <si>
    <t>80-255 in double threshold-watershed; n/a otherwise</t>
  </si>
  <si>
    <t>1.378 (3, 12)</t>
  </si>
  <si>
    <t>F (3, 12) = 23.72</t>
  </si>
  <si>
    <t>-40.54 to -10.37</t>
  </si>
  <si>
    <t>-19.02 to 7.962</t>
  </si>
  <si>
    <t>-57.07 to -30.09</t>
  </si>
  <si>
    <t>6.437 to 33.42</t>
  </si>
  <si>
    <t>-31.61 to -4.631</t>
  </si>
  <si>
    <t>-49.73 to -26.37</t>
  </si>
  <si>
    <t>0.6882 (3, 12)</t>
  </si>
  <si>
    <t>F (3, 12) = 16.74</t>
  </si>
  <si>
    <t>P=0.0001</t>
  </si>
  <si>
    <t>-0.1323 to -0.02407</t>
  </si>
  <si>
    <t>-0.06741 to 0.02939</t>
  </si>
  <si>
    <t>-0.1810 to -0.08416</t>
  </si>
  <si>
    <t>0.01078 to 0.1076</t>
  </si>
  <si>
    <t>-0.1028 to -0.005978</t>
  </si>
  <si>
    <t>-0.1555 to -0.07164</t>
  </si>
  <si>
    <t>0.6895 (3, 12)</t>
  </si>
  <si>
    <t>F (3, 12) = 0.1674</t>
  </si>
  <si>
    <t>P=0.9163</t>
  </si>
  <si>
    <t>0.9246 (3, 12)</t>
  </si>
  <si>
    <t>F (3, 12) = 0.2517</t>
  </si>
  <si>
    <t>P=0.8586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</si>
</sst>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898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quotePrefix="1"/>
    <xf numFmtId="0" fontId="1" fillId="0" borderId="0" xfId="0" applyFont="1"/>
    <xf numFmtId="0" fontId="0" fillId="2" borderId="0" xfId="0" applyFill="1"/>
    <xf numFmtId="0" fontId="0" fillId="3" borderId="0" xfId="0" applyFill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/>
    <xf numFmtId="0" fontId="2" fillId="2" borderId="0" xfId="0" applyFont="1" applyFill="1" applyAlignment="1">
      <alignment horizontal="left"/>
    </xf>
    <xf numFmtId="0" fontId="2" fillId="2" borderId="0" xfId="0" applyFont="1" applyFill="1"/>
    <xf numFmtId="0" fontId="0" fillId="4" borderId="0" xfId="0" applyFill="1"/>
    <xf numFmtId="0" fontId="0" fillId="5" borderId="0" xfId="0" applyFill="1"/>
    <xf numFmtId="0" fontId="2" fillId="4" borderId="0" xfId="0" applyFont="1" applyFill="1" applyAlignment="1">
      <alignment horizontal="left"/>
    </xf>
    <xf numFmtId="0" fontId="2" fillId="4" borderId="0" xfId="0" applyFont="1" applyFill="1"/>
    <xf numFmtId="0" fontId="1" fillId="3" borderId="0" xfId="0" applyFont="1" applyFill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89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Analysis!$N$2:$N$9</c:f>
                <c:numCache>
                  <c:formatCode>General</c:formatCode>
                  <c:ptCount val="8"/>
                  <c:pt idx="0">
                    <c:v>0.64893823225642555</c:v>
                  </c:pt>
                  <c:pt idx="1">
                    <c:v>7.7601526714562112</c:v>
                  </c:pt>
                  <c:pt idx="2">
                    <c:v>2.7675141571255533</c:v>
                  </c:pt>
                  <c:pt idx="3">
                    <c:v>4.1570472898000599</c:v>
                  </c:pt>
                  <c:pt idx="4">
                    <c:v>2.8985507246376807</c:v>
                  </c:pt>
                  <c:pt idx="5">
                    <c:v>3.4684426979609171</c:v>
                  </c:pt>
                  <c:pt idx="6">
                    <c:v>4.3410368414377318</c:v>
                  </c:pt>
                  <c:pt idx="7">
                    <c:v>3.0458993834982042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Analysis!$J$2:$J$5</c:f>
              <c:strCache>
                <c:ptCount val="4"/>
                <c:pt idx="0">
                  <c:v>Control</c:v>
                </c:pt>
                <c:pt idx="1">
                  <c:v>High glucose</c:v>
                </c:pt>
                <c:pt idx="2">
                  <c:v>+PGRN</c:v>
                </c:pt>
                <c:pt idx="3">
                  <c:v>HG+PGRN</c:v>
                </c:pt>
              </c:strCache>
            </c:strRef>
          </c:cat>
          <c:val>
            <c:numRef>
              <c:f>Analysis!$K$2:$K$5</c:f>
              <c:numCache>
                <c:formatCode>General</c:formatCode>
                <c:ptCount val="4"/>
                <c:pt idx="0">
                  <c:v>9.4557823129251695</c:v>
                </c:pt>
                <c:pt idx="1">
                  <c:v>34.913652655588145</c:v>
                </c:pt>
                <c:pt idx="2">
                  <c:v>14.985289444597957</c:v>
                </c:pt>
                <c:pt idx="3">
                  <c:v>53.035282382140373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50-4ACC-8326-838DDC373A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7"/>
        <c:overlap val="-27"/>
        <c:axId val="453827327"/>
        <c:axId val="492390127"/>
      </c:barChart>
      <c:catAx>
        <c:axId val="4538273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2390127"/>
        <c:crosses val="autoZero"/>
        <c:auto val="1"/>
        <c:lblAlgn val="ctr"/>
        <c:lblOffset val="100"/>
        <c:noMultiLvlLbl val="0"/>
      </c:catAx>
      <c:valAx>
        <c:axId val="49239012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%</a:t>
                </a:r>
                <a:r>
                  <a:rPr lang="en-US" baseline="0">
                    <a:solidFill>
                      <a:schemeClr val="tx1"/>
                    </a:solidFill>
                  </a:rPr>
                  <a:t> lysosome-associated mitochondria</a:t>
                </a:r>
                <a:endParaRPr lang="en-US">
                  <a:solidFill>
                    <a:schemeClr val="tx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38273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Analysis!$N$12:$N$19</c:f>
                <c:numCache>
                  <c:formatCode>General</c:formatCode>
                  <c:ptCount val="8"/>
                  <c:pt idx="0">
                    <c:v>7.8361773699381059E-3</c:v>
                  </c:pt>
                  <c:pt idx="1">
                    <c:v>2.8577211926308427E-2</c:v>
                  </c:pt>
                  <c:pt idx="2">
                    <c:v>8.3608015305731611E-3</c:v>
                  </c:pt>
                  <c:pt idx="3">
                    <c:v>1.489297589283672E-2</c:v>
                  </c:pt>
                  <c:pt idx="4">
                    <c:v>1.0083974295949519E-2</c:v>
                  </c:pt>
                  <c:pt idx="5">
                    <c:v>6.8868248953989153E-3</c:v>
                  </c:pt>
                  <c:pt idx="6">
                    <c:v>9.8532920666259197E-3</c:v>
                  </c:pt>
                  <c:pt idx="7">
                    <c:v>1.4851862400599365E-2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Analysis!$J$12:$J$19</c:f>
              <c:strCache>
                <c:ptCount val="8"/>
                <c:pt idx="0">
                  <c:v>Control</c:v>
                </c:pt>
                <c:pt idx="1">
                  <c:v>High glucose</c:v>
                </c:pt>
                <c:pt idx="2">
                  <c:v>+PGRN</c:v>
                </c:pt>
                <c:pt idx="3">
                  <c:v>HG+PGRN</c:v>
                </c:pt>
                <c:pt idx="4">
                  <c:v>+NMS-873</c:v>
                </c:pt>
                <c:pt idx="5">
                  <c:v>HG+NMS</c:v>
                </c:pt>
                <c:pt idx="6">
                  <c:v>+PGRN+NMS</c:v>
                </c:pt>
                <c:pt idx="7">
                  <c:v>HG+PGRN+NMS</c:v>
                </c:pt>
              </c:strCache>
            </c:strRef>
          </c:cat>
          <c:val>
            <c:numRef>
              <c:f>Analysis!$K$12:$K$19</c:f>
              <c:numCache>
                <c:formatCode>General</c:formatCode>
                <c:ptCount val="8"/>
                <c:pt idx="0">
                  <c:v>3.2115017914219855E-2</c:v>
                </c:pt>
                <c:pt idx="1">
                  <c:v>0.11029937211848757</c:v>
                </c:pt>
                <c:pt idx="2">
                  <c:v>5.1120881277248384E-2</c:v>
                </c:pt>
                <c:pt idx="3">
                  <c:v>0.16467623783770904</c:v>
                </c:pt>
                <c:pt idx="4">
                  <c:v>1.0083974295949519E-2</c:v>
                </c:pt>
                <c:pt idx="5">
                  <c:v>3.3043034404608582E-2</c:v>
                </c:pt>
                <c:pt idx="6">
                  <c:v>4.2289102700627731E-2</c:v>
                </c:pt>
                <c:pt idx="7">
                  <c:v>7.16885974244513E-2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AD-49C2-83FD-62AFF8425A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7"/>
        <c:overlap val="-27"/>
        <c:axId val="745528847"/>
        <c:axId val="743376815"/>
      </c:barChart>
      <c:catAx>
        <c:axId val="7455288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3376815"/>
        <c:crosses val="autoZero"/>
        <c:auto val="1"/>
        <c:lblAlgn val="ctr"/>
        <c:lblOffset val="100"/>
        <c:noMultiLvlLbl val="0"/>
      </c:catAx>
      <c:valAx>
        <c:axId val="743376815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# lysosome-associated</a:t>
                </a:r>
                <a:r>
                  <a:rPr lang="en-US" baseline="0">
                    <a:solidFill>
                      <a:schemeClr val="tx1"/>
                    </a:solidFill>
                  </a:rPr>
                  <a:t> mitochondria/ µm</a:t>
                </a:r>
                <a:r>
                  <a:rPr lang="en-US" baseline="30000">
                    <a:solidFill>
                      <a:schemeClr val="tx1"/>
                    </a:solidFill>
                  </a:rPr>
                  <a:t>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5528847"/>
        <c:crosses val="autoZero"/>
        <c:crossBetween val="between"/>
        <c:majorUnit val="5.000000000000001E-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Analysis!$K$23:$K$26</c:f>
              <c:strCache>
                <c:ptCount val="4"/>
                <c:pt idx="0">
                  <c:v>9.455782313</c:v>
                </c:pt>
                <c:pt idx="1">
                  <c:v>34.91365266</c:v>
                </c:pt>
                <c:pt idx="2">
                  <c:v>53.03528238</c:v>
                </c:pt>
                <c:pt idx="3">
                  <c:v>24.55793914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Analysis!$N$23:$N$26</c:f>
                <c:numCache>
                  <c:formatCode>General</c:formatCode>
                  <c:ptCount val="4"/>
                  <c:pt idx="0">
                    <c:v>0.64893823225642555</c:v>
                  </c:pt>
                  <c:pt idx="1">
                    <c:v>7.7601526714562112</c:v>
                  </c:pt>
                  <c:pt idx="2">
                    <c:v>4.1570472898000599</c:v>
                  </c:pt>
                  <c:pt idx="3">
                    <c:v>3.0458993834982042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Analysis!$J$23:$J$26</c:f>
              <c:strCache>
                <c:ptCount val="4"/>
                <c:pt idx="0">
                  <c:v>Control</c:v>
                </c:pt>
                <c:pt idx="1">
                  <c:v>High glucose</c:v>
                </c:pt>
                <c:pt idx="2">
                  <c:v>HG+PGRN</c:v>
                </c:pt>
                <c:pt idx="3">
                  <c:v>HG+PGRN+NMS</c:v>
                </c:pt>
              </c:strCache>
            </c:strRef>
          </c:cat>
          <c:val>
            <c:numRef>
              <c:f>Analysis!$K$23:$K$26</c:f>
              <c:numCache>
                <c:formatCode>General</c:formatCode>
                <c:ptCount val="4"/>
                <c:pt idx="0">
                  <c:v>9.4557823129251695</c:v>
                </c:pt>
                <c:pt idx="1">
                  <c:v>34.913652655588145</c:v>
                </c:pt>
                <c:pt idx="2">
                  <c:v>53.035282382140402</c:v>
                </c:pt>
                <c:pt idx="3">
                  <c:v>24.557939143399295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75-461E-B45C-278B485C34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7"/>
        <c:overlap val="-27"/>
        <c:axId val="453827327"/>
        <c:axId val="492390127"/>
      </c:barChart>
      <c:catAx>
        <c:axId val="4538273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2390127"/>
        <c:crosses val="autoZero"/>
        <c:auto val="1"/>
        <c:lblAlgn val="ctr"/>
        <c:lblOffset val="100"/>
        <c:noMultiLvlLbl val="0"/>
      </c:catAx>
      <c:valAx>
        <c:axId val="49239012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%</a:t>
                </a:r>
                <a:r>
                  <a:rPr lang="en-US" baseline="0">
                    <a:solidFill>
                      <a:schemeClr val="tx1"/>
                    </a:solidFill>
                  </a:rPr>
                  <a:t> lysosome-associated mitochondria</a:t>
                </a:r>
                <a:endParaRPr lang="en-US">
                  <a:solidFill>
                    <a:schemeClr val="tx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38273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Analysis!$N$12:$N$19</c:f>
                <c:numCache>
                  <c:formatCode>General</c:formatCode>
                  <c:ptCount val="8"/>
                  <c:pt idx="0">
                    <c:v>7.8361773699381059E-3</c:v>
                  </c:pt>
                  <c:pt idx="1">
                    <c:v>2.8577211926308427E-2</c:v>
                  </c:pt>
                  <c:pt idx="2">
                    <c:v>8.3608015305731611E-3</c:v>
                  </c:pt>
                  <c:pt idx="3">
                    <c:v>1.489297589283672E-2</c:v>
                  </c:pt>
                  <c:pt idx="4">
                    <c:v>1.0083974295949519E-2</c:v>
                  </c:pt>
                  <c:pt idx="5">
                    <c:v>6.8868248953989153E-3</c:v>
                  </c:pt>
                  <c:pt idx="6">
                    <c:v>9.8532920666259197E-3</c:v>
                  </c:pt>
                  <c:pt idx="7">
                    <c:v>1.4851862400599365E-2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Analysis!$J$29:$J$32</c:f>
              <c:strCache>
                <c:ptCount val="4"/>
                <c:pt idx="0">
                  <c:v>Control</c:v>
                </c:pt>
                <c:pt idx="1">
                  <c:v>High glucose</c:v>
                </c:pt>
                <c:pt idx="2">
                  <c:v>HG+PGRN</c:v>
                </c:pt>
                <c:pt idx="3">
                  <c:v>HG+PGRN+NMS</c:v>
                </c:pt>
              </c:strCache>
            </c:strRef>
          </c:cat>
          <c:val>
            <c:numRef>
              <c:f>Analysis!$K$29:$K$32</c:f>
              <c:numCache>
                <c:formatCode>General</c:formatCode>
                <c:ptCount val="4"/>
                <c:pt idx="0">
                  <c:v>3.2115017914219855E-2</c:v>
                </c:pt>
                <c:pt idx="1">
                  <c:v>0.11029937211848757</c:v>
                </c:pt>
                <c:pt idx="2">
                  <c:v>0.16467623783770904</c:v>
                </c:pt>
                <c:pt idx="3">
                  <c:v>7.16885974244513E-2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D4-49D5-8D72-CAC2BC887B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7"/>
        <c:overlap val="-27"/>
        <c:axId val="745528847"/>
        <c:axId val="743376815"/>
      </c:barChart>
      <c:catAx>
        <c:axId val="7455288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3376815"/>
        <c:crosses val="autoZero"/>
        <c:auto val="1"/>
        <c:lblAlgn val="ctr"/>
        <c:lblOffset val="100"/>
        <c:noMultiLvlLbl val="0"/>
      </c:catAx>
      <c:valAx>
        <c:axId val="743376815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# lysosome-associated</a:t>
                </a:r>
                <a:r>
                  <a:rPr lang="en-US" baseline="0">
                    <a:solidFill>
                      <a:schemeClr val="tx1"/>
                    </a:solidFill>
                  </a:rPr>
                  <a:t> mitochondria/ µm</a:t>
                </a:r>
                <a:r>
                  <a:rPr lang="en-US" baseline="30000">
                    <a:solidFill>
                      <a:schemeClr val="tx1"/>
                    </a:solidFill>
                  </a:rPr>
                  <a:t>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5528847"/>
        <c:crosses val="autoZero"/>
        <c:crossBetween val="between"/>
        <c:majorUnit val="5.000000000000001E-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(Analysis!$Y$12,Analysis!$Y$13,Analysis!$Y$15,Analysis!$Y$19)</c:f>
                <c:numCache>
                  <c:formatCode>General</c:formatCode>
                  <c:ptCount val="4"/>
                  <c:pt idx="0">
                    <c:v>6.6057304264804648E-2</c:v>
                  </c:pt>
                  <c:pt idx="1">
                    <c:v>2.4222988957771675E-2</c:v>
                  </c:pt>
                  <c:pt idx="2">
                    <c:v>4.4358432745225995E-2</c:v>
                  </c:pt>
                  <c:pt idx="3">
                    <c:v>3.015204401559338E-2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(Analysis!$U$12,Analysis!$U$13,Analysis!$U$15,Analysis!$U$19)</c:f>
              <c:strCache>
                <c:ptCount val="4"/>
                <c:pt idx="0">
                  <c:v>Control</c:v>
                </c:pt>
                <c:pt idx="1">
                  <c:v>High glucose</c:v>
                </c:pt>
                <c:pt idx="2">
                  <c:v>HG+PGRN</c:v>
                </c:pt>
                <c:pt idx="3">
                  <c:v>HG+PGRN+NMS</c:v>
                </c:pt>
              </c:strCache>
            </c:strRef>
          </c:cat>
          <c:val>
            <c:numRef>
              <c:f>(Analysis!$V$12,Analysis!$V$13,Analysis!$V$15,Analysis!$V$19)</c:f>
              <c:numCache>
                <c:formatCode>General</c:formatCode>
                <c:ptCount val="4"/>
                <c:pt idx="0">
                  <c:v>0.33187730402256382</c:v>
                </c:pt>
                <c:pt idx="1">
                  <c:v>0.30885659977640872</c:v>
                </c:pt>
                <c:pt idx="2">
                  <c:v>0.32114055062058861</c:v>
                </c:pt>
                <c:pt idx="3">
                  <c:v>0.28377341245384879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38-4A26-858F-B27A60AF09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7"/>
        <c:overlap val="-27"/>
        <c:axId val="872199312"/>
        <c:axId val="1003398352"/>
      </c:barChart>
      <c:catAx>
        <c:axId val="872199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3398352"/>
        <c:crosses val="autoZero"/>
        <c:auto val="1"/>
        <c:lblAlgn val="ctr"/>
        <c:lblOffset val="100"/>
        <c:noMultiLvlLbl val="0"/>
      </c:catAx>
      <c:valAx>
        <c:axId val="100339835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Mitochondria / µm</a:t>
                </a:r>
                <a:r>
                  <a:rPr lang="en-US" baseline="30000">
                    <a:solidFill>
                      <a:schemeClr val="tx1"/>
                    </a:solidFill>
                  </a:rPr>
                  <a:t>2</a:t>
                </a:r>
                <a:endParaRPr lang="en-US">
                  <a:solidFill>
                    <a:schemeClr val="tx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21993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198120</xdr:colOff>
      <xdr:row>0</xdr:row>
      <xdr:rowOff>133350</xdr:rowOff>
    </xdr:from>
    <xdr:to>
      <xdr:col>19</xdr:col>
      <xdr:colOff>327660</xdr:colOff>
      <xdr:row>12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A964CBC-EC0F-49E4-B3B8-1E506171B5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167640</xdr:colOff>
      <xdr:row>12</xdr:row>
      <xdr:rowOff>118110</xdr:rowOff>
    </xdr:from>
    <xdr:to>
      <xdr:col>19</xdr:col>
      <xdr:colOff>358140</xdr:colOff>
      <xdr:row>24</xdr:row>
      <xdr:rowOff>68580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A042FB0-C3E7-5992-3948-D5B8A627688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228600</xdr:colOff>
      <xdr:row>32</xdr:row>
      <xdr:rowOff>160020</xdr:rowOff>
    </xdr:from>
    <xdr:to>
      <xdr:col>14</xdr:col>
      <xdr:colOff>358140</xdr:colOff>
      <xdr:row>44</xdr:row>
      <xdr:rowOff>64770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C2E411F4-52AC-4BF4-910C-F83B73A4C7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16</xdr:col>
      <xdr:colOff>0</xdr:colOff>
      <xdr:row>34</xdr:row>
      <xdr:rowOff>22860</xdr:rowOff>
    </xdr:from>
    <xdr:to>
      <xdr:col>21</xdr:col>
      <xdr:colOff>190500</xdr:colOff>
      <xdr:row>45</xdr:row>
      <xdr:rowOff>156210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DCCC6CCF-9222-4318-B2BE-EDEBB99648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19</xdr:col>
      <xdr:colOff>452718</xdr:colOff>
      <xdr:row>19</xdr:row>
      <xdr:rowOff>53789</xdr:rowOff>
    </xdr:from>
    <xdr:to>
      <xdr:col>27</xdr:col>
      <xdr:colOff>147918</xdr:colOff>
      <xdr:row>34</xdr:row>
      <xdr:rowOff>107577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9D194C0-BFD2-BD6D-C63E-1428999E9C9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4"/>
  <sheetViews>
    <sheetView tabSelected="1" topLeftCell="F3" zoomScale="85" zoomScaleNormal="85" workbookViewId="0">
      <selection activeCell="V11" sqref="V11"/>
    </sheetView>
  </sheetViews>
  <sheetFormatPr baseColWidth="10" defaultColWidth="8.83203125" defaultRowHeight="15" x14ac:dyDescent="0.2"/>
  <cols>
    <col min="6" max="6" width="26.1640625" bestFit="1" customWidth="1"/>
    <col min="7" max="7" width="15.1640625" bestFit="1" customWidth="1"/>
    <col min="8" max="8" width="16" bestFit="1" customWidth="1"/>
    <col min="10" max="10" width="17.83203125" bestFit="1" customWidth="1"/>
    <col min="21" max="21" width="15.83203125" bestFit="1" customWidth="1"/>
  </cols>
  <sheetData>
    <row r="1" spans="1:2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10</v>
      </c>
      <c r="F1" s="16" t="s">
        <v>237</v>
      </c>
      <c r="G1" s="17" t="s">
        <v>11</v>
      </c>
      <c r="H1" s="2" t="s">
        <v>238</v>
      </c>
      <c r="J1" s="2" t="s">
        <v>4</v>
      </c>
      <c r="K1" s="2" t="s">
        <v>21</v>
      </c>
      <c r="L1" s="2" t="s">
        <v>22</v>
      </c>
      <c r="M1" s="2" t="s">
        <v>23</v>
      </c>
      <c r="N1" s="2" t="s">
        <v>24</v>
      </c>
    </row>
    <row r="2" spans="1:25" x14ac:dyDescent="0.2">
      <c r="A2" t="s">
        <v>8</v>
      </c>
      <c r="B2" t="s">
        <v>7</v>
      </c>
      <c r="C2">
        <v>5</v>
      </c>
      <c r="D2">
        <v>50</v>
      </c>
      <c r="E2">
        <v>113.28100000000001</v>
      </c>
      <c r="F2" s="13">
        <f>(C2/D2)*100</f>
        <v>10</v>
      </c>
      <c r="G2" s="3">
        <f>C2/E2</f>
        <v>4.4138028442545524E-2</v>
      </c>
      <c r="H2" s="12">
        <f>D2/E2</f>
        <v>0.44138028442545524</v>
      </c>
      <c r="J2" t="s">
        <v>8</v>
      </c>
      <c r="K2">
        <f>AVERAGE(F2:F4)</f>
        <v>9.4557823129251695</v>
      </c>
      <c r="L2">
        <f>STDEV(F2:F4)</f>
        <v>1.1239939892420614</v>
      </c>
      <c r="M2">
        <v>3</v>
      </c>
      <c r="N2">
        <f>L2/SQRT(M2)</f>
        <v>0.64893823225642555</v>
      </c>
    </row>
    <row r="3" spans="1:25" x14ac:dyDescent="0.2">
      <c r="A3" t="s">
        <v>8</v>
      </c>
      <c r="B3" t="s">
        <v>12</v>
      </c>
      <c r="C3">
        <v>4</v>
      </c>
      <c r="D3">
        <v>49</v>
      </c>
      <c r="E3">
        <v>229.92400000000001</v>
      </c>
      <c r="F3" s="4">
        <f t="shared" ref="F3:F34" si="0">(C3/D3)*100</f>
        <v>8.1632653061224492</v>
      </c>
      <c r="G3" s="3">
        <f t="shared" ref="G3:G28" si="1">C3/E3</f>
        <v>1.7397052939232095E-2</v>
      </c>
      <c r="H3" s="12">
        <f t="shared" ref="H3:H34" si="2">D3/E3</f>
        <v>0.21311389850559315</v>
      </c>
      <c r="J3" t="s">
        <v>14</v>
      </c>
      <c r="K3">
        <f>AVERAGE(F5:F7)</f>
        <v>34.913652655588145</v>
      </c>
      <c r="L3">
        <f>STDEV(F5:F7)</f>
        <v>13.44097870145351</v>
      </c>
      <c r="M3">
        <v>3</v>
      </c>
      <c r="N3">
        <f t="shared" ref="N3:N9" si="3">L3/SQRT(M3)</f>
        <v>7.7601526714562112</v>
      </c>
    </row>
    <row r="4" spans="1:25" x14ac:dyDescent="0.2">
      <c r="A4" t="s">
        <v>8</v>
      </c>
      <c r="B4" t="s">
        <v>13</v>
      </c>
      <c r="C4">
        <v>5</v>
      </c>
      <c r="D4">
        <v>49</v>
      </c>
      <c r="E4">
        <v>143.637</v>
      </c>
      <c r="F4" s="4">
        <f t="shared" si="0"/>
        <v>10.204081632653061</v>
      </c>
      <c r="G4" s="3">
        <f t="shared" si="1"/>
        <v>3.4809972360881944E-2</v>
      </c>
      <c r="H4" s="12">
        <f t="shared" si="2"/>
        <v>0.34113772913664309</v>
      </c>
      <c r="J4" s="1" t="s">
        <v>15</v>
      </c>
      <c r="K4">
        <f>AVERAGE(F8:F12)</f>
        <v>14.985289444597957</v>
      </c>
      <c r="L4">
        <f>STDEV(F8:F12)</f>
        <v>6.1883497840257711</v>
      </c>
      <c r="M4">
        <v>5</v>
      </c>
      <c r="N4">
        <f t="shared" si="3"/>
        <v>2.7675141571255533</v>
      </c>
    </row>
    <row r="5" spans="1:25" x14ac:dyDescent="0.2">
      <c r="A5" t="s">
        <v>14</v>
      </c>
      <c r="B5" t="s">
        <v>25</v>
      </c>
      <c r="C5">
        <v>20</v>
      </c>
      <c r="D5">
        <v>93</v>
      </c>
      <c r="E5">
        <v>353.63200000000001</v>
      </c>
      <c r="F5" s="4">
        <f t="shared" si="0"/>
        <v>21.50537634408602</v>
      </c>
      <c r="G5" s="3">
        <f t="shared" si="1"/>
        <v>5.6555967785720751E-2</v>
      </c>
      <c r="H5" s="12">
        <f t="shared" si="2"/>
        <v>0.26298525020360147</v>
      </c>
      <c r="J5" t="s">
        <v>16</v>
      </c>
      <c r="K5">
        <f>AVERAGE(F13:F17)</f>
        <v>53.035282382140373</v>
      </c>
      <c r="L5">
        <f>STDEV(F13:F17)</f>
        <v>9.2954403256742015</v>
      </c>
      <c r="M5">
        <v>5</v>
      </c>
      <c r="N5">
        <f t="shared" si="3"/>
        <v>4.1570472898000599</v>
      </c>
    </row>
    <row r="6" spans="1:25" x14ac:dyDescent="0.2">
      <c r="A6" t="s">
        <v>14</v>
      </c>
      <c r="B6" t="s">
        <v>26</v>
      </c>
      <c r="C6">
        <v>45</v>
      </c>
      <c r="D6">
        <v>93</v>
      </c>
      <c r="E6">
        <v>292.18</v>
      </c>
      <c r="F6" s="4">
        <f t="shared" si="0"/>
        <v>48.387096774193552</v>
      </c>
      <c r="G6" s="3">
        <f t="shared" si="1"/>
        <v>0.15401464850434662</v>
      </c>
      <c r="H6" s="12">
        <f t="shared" si="2"/>
        <v>0.31829694024231636</v>
      </c>
      <c r="J6" s="1" t="s">
        <v>17</v>
      </c>
      <c r="K6">
        <f>AVERAGE(F18:F20)</f>
        <v>2.8985507246376812</v>
      </c>
      <c r="L6">
        <f>STDEV(F18:F20)</f>
        <v>5.0204371233880494</v>
      </c>
      <c r="M6">
        <v>3</v>
      </c>
      <c r="N6">
        <f t="shared" si="3"/>
        <v>2.8985507246376807</v>
      </c>
    </row>
    <row r="7" spans="1:25" x14ac:dyDescent="0.2">
      <c r="A7" t="s">
        <v>14</v>
      </c>
      <c r="B7" t="s">
        <v>27</v>
      </c>
      <c r="C7">
        <v>23</v>
      </c>
      <c r="D7">
        <v>66</v>
      </c>
      <c r="E7">
        <v>191.14500000000001</v>
      </c>
      <c r="F7" s="13">
        <f t="shared" si="0"/>
        <v>34.848484848484851</v>
      </c>
      <c r="G7" s="3">
        <f t="shared" si="1"/>
        <v>0.12032750006539537</v>
      </c>
      <c r="H7" s="12">
        <f t="shared" si="2"/>
        <v>0.34528760888330845</v>
      </c>
      <c r="J7" t="s">
        <v>18</v>
      </c>
      <c r="K7">
        <f>AVERAGE(F21:F24)</f>
        <v>14.47374901497242</v>
      </c>
      <c r="L7">
        <f>STDEV(F21:F24)</f>
        <v>6.9368853959218342</v>
      </c>
      <c r="M7">
        <v>4</v>
      </c>
      <c r="N7">
        <f t="shared" si="3"/>
        <v>3.4684426979609171</v>
      </c>
    </row>
    <row r="8" spans="1:25" x14ac:dyDescent="0.2">
      <c r="A8" s="1" t="s">
        <v>15</v>
      </c>
      <c r="B8" t="s">
        <v>28</v>
      </c>
      <c r="C8">
        <v>7</v>
      </c>
      <c r="D8">
        <v>64</v>
      </c>
      <c r="E8">
        <v>156.83500000000001</v>
      </c>
      <c r="F8" s="4">
        <f t="shared" si="0"/>
        <v>10.9375</v>
      </c>
      <c r="G8" s="3">
        <f t="shared" si="1"/>
        <v>4.4632894443204639E-2</v>
      </c>
      <c r="H8" s="12">
        <f t="shared" si="2"/>
        <v>0.40807217776644245</v>
      </c>
      <c r="J8" s="1" t="s">
        <v>19</v>
      </c>
      <c r="K8">
        <f>AVERAGE(F25:F29)</f>
        <v>15.393924064000791</v>
      </c>
      <c r="L8">
        <f>STDEV(F25:F29)</f>
        <v>9.7068534702857452</v>
      </c>
      <c r="M8">
        <v>5</v>
      </c>
      <c r="N8">
        <f t="shared" si="3"/>
        <v>4.3410368414377318</v>
      </c>
    </row>
    <row r="9" spans="1:25" x14ac:dyDescent="0.2">
      <c r="A9" s="1" t="s">
        <v>15</v>
      </c>
      <c r="B9" t="s">
        <v>29</v>
      </c>
      <c r="C9">
        <v>7</v>
      </c>
      <c r="D9">
        <v>50</v>
      </c>
      <c r="E9">
        <v>221.4</v>
      </c>
      <c r="F9" s="13">
        <f t="shared" si="0"/>
        <v>14.000000000000002</v>
      </c>
      <c r="G9" s="3">
        <f t="shared" si="1"/>
        <v>3.1616982836495028E-2</v>
      </c>
      <c r="H9" s="12">
        <f t="shared" si="2"/>
        <v>0.22583559168925021</v>
      </c>
      <c r="J9" t="s">
        <v>20</v>
      </c>
      <c r="K9">
        <f>AVERAGE(F30:F34)</f>
        <v>24.557939143399295</v>
      </c>
      <c r="L9">
        <f>STDEV(F30:F34)</f>
        <v>6.8108380741266865</v>
      </c>
      <c r="M9">
        <v>5</v>
      </c>
      <c r="N9">
        <f t="shared" si="3"/>
        <v>3.0458993834982042</v>
      </c>
    </row>
    <row r="10" spans="1:25" x14ac:dyDescent="0.2">
      <c r="A10" s="1" t="s">
        <v>15</v>
      </c>
      <c r="B10" t="s">
        <v>30</v>
      </c>
      <c r="C10">
        <v>6</v>
      </c>
      <c r="D10">
        <v>44</v>
      </c>
      <c r="E10">
        <v>95.86</v>
      </c>
      <c r="F10" s="4">
        <f t="shared" si="0"/>
        <v>13.636363636363635</v>
      </c>
      <c r="G10" s="3">
        <f t="shared" si="1"/>
        <v>6.2591278948466514E-2</v>
      </c>
      <c r="H10" s="12">
        <f t="shared" si="2"/>
        <v>0.45900271228875444</v>
      </c>
    </row>
    <row r="11" spans="1:25" x14ac:dyDescent="0.2">
      <c r="A11" s="1" t="s">
        <v>15</v>
      </c>
      <c r="B11" t="s">
        <v>31</v>
      </c>
      <c r="C11">
        <v>18</v>
      </c>
      <c r="D11">
        <v>70</v>
      </c>
      <c r="E11">
        <v>231.964</v>
      </c>
      <c r="F11" s="4">
        <f t="shared" si="0"/>
        <v>25.714285714285712</v>
      </c>
      <c r="G11" s="3">
        <f t="shared" si="1"/>
        <v>7.7598248004000628E-2</v>
      </c>
      <c r="H11" s="12">
        <f t="shared" si="2"/>
        <v>0.3017709644600024</v>
      </c>
      <c r="J11" s="2" t="s">
        <v>11</v>
      </c>
      <c r="K11" s="2" t="s">
        <v>21</v>
      </c>
      <c r="L11" s="2" t="s">
        <v>22</v>
      </c>
      <c r="M11" s="2" t="s">
        <v>23</v>
      </c>
      <c r="N11" s="2" t="s">
        <v>24</v>
      </c>
      <c r="U11" s="2" t="s">
        <v>238</v>
      </c>
      <c r="V11" s="2" t="s">
        <v>21</v>
      </c>
      <c r="W11" s="2" t="s">
        <v>22</v>
      </c>
      <c r="X11" s="2" t="s">
        <v>23</v>
      </c>
      <c r="Y11" s="2" t="s">
        <v>24</v>
      </c>
    </row>
    <row r="12" spans="1:25" x14ac:dyDescent="0.2">
      <c r="A12" s="1" t="s">
        <v>15</v>
      </c>
      <c r="B12" t="s">
        <v>32</v>
      </c>
      <c r="C12">
        <v>5</v>
      </c>
      <c r="D12">
        <v>47</v>
      </c>
      <c r="E12">
        <v>127.66500000000001</v>
      </c>
      <c r="F12" s="4">
        <f t="shared" si="0"/>
        <v>10.638297872340425</v>
      </c>
      <c r="G12" s="3">
        <f t="shared" si="1"/>
        <v>3.9165002154075118E-2</v>
      </c>
      <c r="H12" s="12">
        <f t="shared" si="2"/>
        <v>0.36815102024830609</v>
      </c>
      <c r="J12" t="s">
        <v>8</v>
      </c>
      <c r="K12">
        <f>AVERAGE(G2:G4)</f>
        <v>3.2115017914219855E-2</v>
      </c>
      <c r="L12">
        <f>STDEV(G2:G4)</f>
        <v>1.3572657341854255E-2</v>
      </c>
      <c r="M12">
        <v>3</v>
      </c>
      <c r="N12">
        <f t="shared" ref="N12:N19" si="4">L12/SQRT(M12)</f>
        <v>7.8361773699381059E-3</v>
      </c>
      <c r="U12" t="s">
        <v>8</v>
      </c>
      <c r="V12">
        <f>AVERAGE(H2:H4)</f>
        <v>0.33187730402256382</v>
      </c>
      <c r="W12">
        <f>STDEV(H2:H4)</f>
        <v>0.11441460719767793</v>
      </c>
      <c r="X12">
        <v>3</v>
      </c>
      <c r="Y12">
        <f t="shared" ref="Y12:Y19" si="5">W12/SQRT(X12)</f>
        <v>6.6057304264804648E-2</v>
      </c>
    </row>
    <row r="13" spans="1:25" x14ac:dyDescent="0.2">
      <c r="A13" t="s">
        <v>16</v>
      </c>
      <c r="B13" t="s">
        <v>33</v>
      </c>
      <c r="C13">
        <v>43</v>
      </c>
      <c r="D13">
        <v>94</v>
      </c>
      <c r="E13">
        <v>215.822</v>
      </c>
      <c r="F13" s="4">
        <f t="shared" si="0"/>
        <v>45.744680851063826</v>
      </c>
      <c r="G13" s="3">
        <f t="shared" si="1"/>
        <v>0.19923826115965934</v>
      </c>
      <c r="H13" s="12">
        <f t="shared" si="2"/>
        <v>0.43554410579088321</v>
      </c>
      <c r="J13" t="s">
        <v>14</v>
      </c>
      <c r="K13">
        <f>AVERAGE(G5:G7)</f>
        <v>0.11029937211848757</v>
      </c>
      <c r="L13">
        <f>STDEV(G5:G7)</f>
        <v>4.9497182995029462E-2</v>
      </c>
      <c r="M13">
        <v>3</v>
      </c>
      <c r="N13">
        <f t="shared" si="4"/>
        <v>2.8577211926308427E-2</v>
      </c>
      <c r="U13" t="s">
        <v>14</v>
      </c>
      <c r="V13">
        <f>AVERAGE(H5:H7)</f>
        <v>0.30885659977640872</v>
      </c>
      <c r="W13">
        <f>STDEV(H5:H7)</f>
        <v>4.1955447586040424E-2</v>
      </c>
      <c r="X13">
        <v>3</v>
      </c>
      <c r="Y13">
        <f t="shared" si="5"/>
        <v>2.4222988957771675E-2</v>
      </c>
    </row>
    <row r="14" spans="1:25" x14ac:dyDescent="0.2">
      <c r="A14" t="s">
        <v>16</v>
      </c>
      <c r="B14" t="s">
        <v>34</v>
      </c>
      <c r="C14">
        <v>40</v>
      </c>
      <c r="D14">
        <v>91</v>
      </c>
      <c r="E14">
        <v>229.14400000000001</v>
      </c>
      <c r="F14" s="4">
        <f t="shared" si="0"/>
        <v>43.956043956043956</v>
      </c>
      <c r="G14" s="3">
        <f t="shared" si="1"/>
        <v>0.17456272038543449</v>
      </c>
      <c r="H14" s="12">
        <f t="shared" si="2"/>
        <v>0.39713018887686347</v>
      </c>
      <c r="J14" s="1" t="s">
        <v>15</v>
      </c>
      <c r="K14">
        <f>AVERAGE(G8:G12)</f>
        <v>5.1120881277248384E-2</v>
      </c>
      <c r="L14">
        <f>STDEV(G8:G12)</f>
        <v>1.8695320568745875E-2</v>
      </c>
      <c r="M14">
        <v>5</v>
      </c>
      <c r="N14">
        <f t="shared" si="4"/>
        <v>8.3608015305731611E-3</v>
      </c>
      <c r="U14" s="1" t="s">
        <v>15</v>
      </c>
      <c r="V14">
        <f>AVERAGE(H8:H12)</f>
        <v>0.35256649329055112</v>
      </c>
      <c r="W14">
        <f>STDEV(H8:H12)</f>
        <v>9.12323056462475E-2</v>
      </c>
      <c r="X14">
        <v>5</v>
      </c>
      <c r="Y14">
        <f t="shared" si="5"/>
        <v>4.0800327433809458E-2</v>
      </c>
    </row>
    <row r="15" spans="1:25" x14ac:dyDescent="0.2">
      <c r="A15" t="s">
        <v>16</v>
      </c>
      <c r="B15" t="s">
        <v>35</v>
      </c>
      <c r="C15">
        <v>30</v>
      </c>
      <c r="D15">
        <v>55</v>
      </c>
      <c r="E15">
        <v>273.47699999999998</v>
      </c>
      <c r="F15" s="4">
        <f t="shared" si="0"/>
        <v>54.54545454545454</v>
      </c>
      <c r="G15" s="3">
        <f t="shared" si="1"/>
        <v>0.10969843899121316</v>
      </c>
      <c r="H15" s="12">
        <f t="shared" si="2"/>
        <v>0.20111380481722413</v>
      </c>
      <c r="J15" t="s">
        <v>16</v>
      </c>
      <c r="K15">
        <f>AVERAGE(G13:G17)</f>
        <v>0.16467623783770904</v>
      </c>
      <c r="L15">
        <f>STDEV(G13:G17)</f>
        <v>3.3301706483648531E-2</v>
      </c>
      <c r="M15">
        <v>5</v>
      </c>
      <c r="N15">
        <f t="shared" si="4"/>
        <v>1.489297589283672E-2</v>
      </c>
      <c r="U15" t="s">
        <v>16</v>
      </c>
      <c r="V15">
        <f>AVERAGE(H13:H17)</f>
        <v>0.32114055062058861</v>
      </c>
      <c r="W15">
        <f>STDEV(H13:H17)</f>
        <v>9.9188470993677946E-2</v>
      </c>
      <c r="X15">
        <v>5</v>
      </c>
      <c r="Y15">
        <f t="shared" si="5"/>
        <v>4.4358432745225995E-2</v>
      </c>
    </row>
    <row r="16" spans="1:25" x14ac:dyDescent="0.2">
      <c r="A16" t="s">
        <v>16</v>
      </c>
      <c r="B16" t="s">
        <v>36</v>
      </c>
      <c r="C16">
        <v>29</v>
      </c>
      <c r="D16">
        <v>43</v>
      </c>
      <c r="E16">
        <v>176.60599999999999</v>
      </c>
      <c r="F16" s="4">
        <f t="shared" si="0"/>
        <v>67.441860465116278</v>
      </c>
      <c r="G16" s="3">
        <f t="shared" si="1"/>
        <v>0.1642073315742387</v>
      </c>
      <c r="H16" s="12">
        <f t="shared" si="2"/>
        <v>0.24347983647214705</v>
      </c>
      <c r="J16" s="1" t="s">
        <v>17</v>
      </c>
      <c r="K16">
        <f>AVERAGE(G18:G20)</f>
        <v>1.0083974295949519E-2</v>
      </c>
      <c r="L16">
        <f>STDEV(G18:G20)</f>
        <v>1.7465955822803164E-2</v>
      </c>
      <c r="M16">
        <v>3</v>
      </c>
      <c r="N16">
        <f>L16/SQRT(M16)</f>
        <v>1.0083974295949519E-2</v>
      </c>
      <c r="U16" s="1" t="s">
        <v>17</v>
      </c>
      <c r="V16">
        <f>AVERAGE(H18:H20)</f>
        <v>0.38278377623892856</v>
      </c>
      <c r="W16">
        <f>STDEV(H18:H20)</f>
        <v>0.15127670814154931</v>
      </c>
      <c r="X16">
        <v>3</v>
      </c>
      <c r="Y16">
        <f t="shared" si="5"/>
        <v>8.7339648167643946E-2</v>
      </c>
    </row>
    <row r="17" spans="1:25" x14ac:dyDescent="0.2">
      <c r="A17" t="s">
        <v>16</v>
      </c>
      <c r="B17" t="s">
        <v>37</v>
      </c>
      <c r="C17">
        <v>23</v>
      </c>
      <c r="D17">
        <v>43</v>
      </c>
      <c r="E17">
        <v>130.92400000000001</v>
      </c>
      <c r="F17" s="13">
        <f t="shared" si="0"/>
        <v>53.488372093023251</v>
      </c>
      <c r="G17" s="3">
        <f t="shared" si="1"/>
        <v>0.17567443707799943</v>
      </c>
      <c r="H17" s="12">
        <f t="shared" si="2"/>
        <v>0.32843481714582506</v>
      </c>
      <c r="J17" t="s">
        <v>18</v>
      </c>
      <c r="K17">
        <f>AVERAGE(G21:G24)</f>
        <v>3.3043034404608582E-2</v>
      </c>
      <c r="L17">
        <f>STDEV(G21:G24)</f>
        <v>1.3773649790797831E-2</v>
      </c>
      <c r="M17">
        <v>4</v>
      </c>
      <c r="N17">
        <f t="shared" si="4"/>
        <v>6.8868248953989153E-3</v>
      </c>
      <c r="U17" t="s">
        <v>18</v>
      </c>
      <c r="V17">
        <f>AVERAGE(H21:H24)</f>
        <v>0.2352693852239518</v>
      </c>
      <c r="W17">
        <f>STDEV(H21:H24)</f>
        <v>3.2377214142459435E-2</v>
      </c>
      <c r="X17">
        <v>4</v>
      </c>
      <c r="Y17">
        <f t="shared" si="5"/>
        <v>1.6188607071229717E-2</v>
      </c>
    </row>
    <row r="18" spans="1:25" x14ac:dyDescent="0.2">
      <c r="A18" s="1" t="s">
        <v>17</v>
      </c>
      <c r="B18" t="s">
        <v>38</v>
      </c>
      <c r="C18">
        <v>0</v>
      </c>
      <c r="D18">
        <v>20</v>
      </c>
      <c r="E18">
        <v>36.466000000000001</v>
      </c>
      <c r="F18" s="4">
        <f t="shared" si="0"/>
        <v>0</v>
      </c>
      <c r="G18" s="3">
        <f t="shared" si="1"/>
        <v>0</v>
      </c>
      <c r="H18" s="12">
        <f t="shared" si="2"/>
        <v>0.54845609608950807</v>
      </c>
      <c r="J18" s="1" t="s">
        <v>19</v>
      </c>
      <c r="K18">
        <f>AVERAGE(G25:G29)</f>
        <v>4.2289102700627731E-2</v>
      </c>
      <c r="L18">
        <f>STDEV(G25:G29)</f>
        <v>2.2032630863134943E-2</v>
      </c>
      <c r="M18">
        <v>5</v>
      </c>
      <c r="N18">
        <f t="shared" si="4"/>
        <v>9.8532920666259197E-3</v>
      </c>
      <c r="U18" s="1" t="s">
        <v>19</v>
      </c>
      <c r="V18">
        <f>AVERAGE(H25:H29)</f>
        <v>0.29902527776260057</v>
      </c>
      <c r="W18">
        <f>STDEV(H25:H29)</f>
        <v>0.11648248500724659</v>
      </c>
      <c r="X18">
        <v>5</v>
      </c>
      <c r="Y18">
        <f t="shared" si="5"/>
        <v>5.2092550932860686E-2</v>
      </c>
    </row>
    <row r="19" spans="1:25" x14ac:dyDescent="0.2">
      <c r="A19" s="1" t="s">
        <v>17</v>
      </c>
      <c r="B19" t="s">
        <v>39</v>
      </c>
      <c r="C19">
        <v>0</v>
      </c>
      <c r="D19">
        <v>67</v>
      </c>
      <c r="E19">
        <v>265.875</v>
      </c>
      <c r="F19" s="4">
        <f t="shared" si="0"/>
        <v>0</v>
      </c>
      <c r="G19" s="3">
        <f t="shared" si="1"/>
        <v>0</v>
      </c>
      <c r="H19" s="12">
        <f t="shared" si="2"/>
        <v>0.25199811941701927</v>
      </c>
      <c r="J19" t="s">
        <v>20</v>
      </c>
      <c r="K19">
        <f>AVERAGE(G30:G34)</f>
        <v>7.16885974244513E-2</v>
      </c>
      <c r="L19">
        <f>STDEV(G30:G34)</f>
        <v>3.3209773920213397E-2</v>
      </c>
      <c r="M19">
        <v>5</v>
      </c>
      <c r="N19">
        <f t="shared" si="4"/>
        <v>1.4851862400599365E-2</v>
      </c>
      <c r="U19" t="s">
        <v>20</v>
      </c>
      <c r="V19">
        <f>AVERAGE(H30:H34)</f>
        <v>0.28377341245384879</v>
      </c>
      <c r="W19">
        <f>STDEV(H30:H34)</f>
        <v>6.7422020079432529E-2</v>
      </c>
      <c r="X19">
        <v>5</v>
      </c>
      <c r="Y19">
        <f t="shared" si="5"/>
        <v>3.015204401559338E-2</v>
      </c>
    </row>
    <row r="20" spans="1:25" x14ac:dyDescent="0.2">
      <c r="A20" s="1" t="s">
        <v>17</v>
      </c>
      <c r="B20" t="s">
        <v>40</v>
      </c>
      <c r="C20">
        <v>8</v>
      </c>
      <c r="D20">
        <v>92</v>
      </c>
      <c r="E20">
        <v>264.44600000000003</v>
      </c>
      <c r="F20" s="4">
        <f t="shared" si="0"/>
        <v>8.695652173913043</v>
      </c>
      <c r="G20" s="3">
        <f t="shared" si="1"/>
        <v>3.0251922887848556E-2</v>
      </c>
      <c r="H20" s="12">
        <f t="shared" si="2"/>
        <v>0.3478971132102584</v>
      </c>
    </row>
    <row r="21" spans="1:25" x14ac:dyDescent="0.2">
      <c r="A21" t="s">
        <v>18</v>
      </c>
      <c r="B21" t="s">
        <v>41</v>
      </c>
      <c r="C21">
        <v>4</v>
      </c>
      <c r="D21">
        <v>47</v>
      </c>
      <c r="E21">
        <v>166.017</v>
      </c>
      <c r="F21" s="4">
        <f t="shared" si="0"/>
        <v>8.5106382978723403</v>
      </c>
      <c r="G21" s="3">
        <f t="shared" si="1"/>
        <v>2.4093918092725444E-2</v>
      </c>
      <c r="H21" s="12">
        <f t="shared" si="2"/>
        <v>0.28310353758952395</v>
      </c>
    </row>
    <row r="22" spans="1:25" x14ac:dyDescent="0.2">
      <c r="A22" t="s">
        <v>18</v>
      </c>
      <c r="B22" t="s">
        <v>42</v>
      </c>
      <c r="C22">
        <v>5</v>
      </c>
      <c r="D22">
        <v>48</v>
      </c>
      <c r="E22">
        <v>212.536</v>
      </c>
      <c r="F22" s="4">
        <f t="shared" si="0"/>
        <v>10.416666666666668</v>
      </c>
      <c r="G22" s="3">
        <f t="shared" si="1"/>
        <v>2.3525426280724206E-2</v>
      </c>
      <c r="H22" s="12">
        <f t="shared" si="2"/>
        <v>0.22584409229495239</v>
      </c>
      <c r="J22" s="2" t="s">
        <v>4</v>
      </c>
      <c r="K22" t="s">
        <v>21</v>
      </c>
      <c r="L22" t="s">
        <v>22</v>
      </c>
      <c r="M22" t="s">
        <v>23</v>
      </c>
      <c r="N22" t="s">
        <v>24</v>
      </c>
    </row>
    <row r="23" spans="1:25" x14ac:dyDescent="0.2">
      <c r="A23" t="s">
        <v>18</v>
      </c>
      <c r="B23" t="s">
        <v>43</v>
      </c>
      <c r="C23">
        <v>7</v>
      </c>
      <c r="D23">
        <v>47</v>
      </c>
      <c r="E23">
        <v>221.517</v>
      </c>
      <c r="F23" s="4">
        <f t="shared" si="0"/>
        <v>14.893617021276595</v>
      </c>
      <c r="G23" s="3">
        <f t="shared" si="1"/>
        <v>3.1600283499686257E-2</v>
      </c>
      <c r="H23" s="12">
        <f t="shared" si="2"/>
        <v>0.21217333206932198</v>
      </c>
      <c r="J23" t="s">
        <v>8</v>
      </c>
      <c r="K23">
        <v>9.4557823129251695</v>
      </c>
      <c r="L23">
        <v>1.1239939892420614</v>
      </c>
      <c r="M23">
        <v>3</v>
      </c>
      <c r="N23">
        <v>0.64893823225642555</v>
      </c>
    </row>
    <row r="24" spans="1:25" x14ac:dyDescent="0.2">
      <c r="A24" t="s">
        <v>18</v>
      </c>
      <c r="B24" t="s">
        <v>44</v>
      </c>
      <c r="C24">
        <v>13</v>
      </c>
      <c r="D24">
        <v>54</v>
      </c>
      <c r="E24">
        <v>245.50299999999999</v>
      </c>
      <c r="F24" s="4">
        <f t="shared" si="0"/>
        <v>24.074074074074073</v>
      </c>
      <c r="G24" s="3">
        <f t="shared" si="1"/>
        <v>5.2952509745298429E-2</v>
      </c>
      <c r="H24" s="12">
        <f t="shared" si="2"/>
        <v>0.21995657894200887</v>
      </c>
      <c r="J24" t="s">
        <v>14</v>
      </c>
      <c r="K24">
        <v>34.913652655588145</v>
      </c>
      <c r="L24">
        <v>13.44097870145351</v>
      </c>
      <c r="M24">
        <v>3</v>
      </c>
      <c r="N24">
        <v>7.7601526714562112</v>
      </c>
    </row>
    <row r="25" spans="1:25" x14ac:dyDescent="0.2">
      <c r="A25" s="1" t="s">
        <v>19</v>
      </c>
      <c r="B25" t="s">
        <v>45</v>
      </c>
      <c r="C25">
        <v>4</v>
      </c>
      <c r="D25">
        <v>56</v>
      </c>
      <c r="E25">
        <v>273.16800000000001</v>
      </c>
      <c r="F25" s="4">
        <f t="shared" si="0"/>
        <v>7.1428571428571423</v>
      </c>
      <c r="G25" s="3">
        <f t="shared" si="1"/>
        <v>1.4643003572892872E-2</v>
      </c>
      <c r="H25" s="12">
        <f t="shared" si="2"/>
        <v>0.2050020500205002</v>
      </c>
      <c r="J25" t="s">
        <v>16</v>
      </c>
      <c r="K25">
        <v>53.035282382140402</v>
      </c>
      <c r="L25">
        <v>9.2954403256742015</v>
      </c>
      <c r="M25">
        <v>5</v>
      </c>
      <c r="N25">
        <v>4.1570472898000599</v>
      </c>
    </row>
    <row r="26" spans="1:25" x14ac:dyDescent="0.2">
      <c r="A26" s="1" t="s">
        <v>19</v>
      </c>
      <c r="B26" t="s">
        <v>46</v>
      </c>
      <c r="C26">
        <v>14</v>
      </c>
      <c r="D26">
        <v>46</v>
      </c>
      <c r="E26">
        <v>186.36199999999999</v>
      </c>
      <c r="F26" s="4">
        <f t="shared" si="0"/>
        <v>30.434782608695656</v>
      </c>
      <c r="G26" s="3">
        <f t="shared" si="1"/>
        <v>7.5122610832680486E-2</v>
      </c>
      <c r="H26" s="12">
        <f t="shared" si="2"/>
        <v>0.24683143559309301</v>
      </c>
      <c r="J26" t="s">
        <v>20</v>
      </c>
      <c r="K26">
        <v>24.557939143399295</v>
      </c>
      <c r="L26">
        <v>6.8108380741266865</v>
      </c>
      <c r="M26">
        <v>5</v>
      </c>
      <c r="N26">
        <v>3.0458993834982042</v>
      </c>
    </row>
    <row r="27" spans="1:25" x14ac:dyDescent="0.2">
      <c r="A27" s="1" t="s">
        <v>19</v>
      </c>
      <c r="B27" t="s">
        <v>47</v>
      </c>
      <c r="C27">
        <v>5</v>
      </c>
      <c r="D27">
        <v>33</v>
      </c>
      <c r="E27">
        <v>117.40600000000001</v>
      </c>
      <c r="F27" s="4">
        <f t="shared" si="0"/>
        <v>15.151515151515152</v>
      </c>
      <c r="G27" s="3">
        <f t="shared" si="1"/>
        <v>4.2587261298400424E-2</v>
      </c>
      <c r="H27" s="12">
        <f t="shared" si="2"/>
        <v>0.28107592456944275</v>
      </c>
    </row>
    <row r="28" spans="1:25" x14ac:dyDescent="0.2">
      <c r="A28" s="1" t="s">
        <v>19</v>
      </c>
      <c r="B28" t="s">
        <v>48</v>
      </c>
      <c r="C28">
        <v>6</v>
      </c>
      <c r="D28">
        <v>91</v>
      </c>
      <c r="E28">
        <v>181.51400000000001</v>
      </c>
      <c r="F28" s="4">
        <f t="shared" si="0"/>
        <v>6.593406593406594</v>
      </c>
      <c r="G28" s="3">
        <f t="shared" si="1"/>
        <v>3.3055301519442026E-2</v>
      </c>
      <c r="H28" s="12">
        <f t="shared" si="2"/>
        <v>0.50133873971153742</v>
      </c>
      <c r="J28" s="2" t="s">
        <v>11</v>
      </c>
      <c r="K28" t="s">
        <v>21</v>
      </c>
      <c r="L28" t="s">
        <v>22</v>
      </c>
      <c r="M28" t="s">
        <v>23</v>
      </c>
      <c r="N28" t="s">
        <v>24</v>
      </c>
    </row>
    <row r="29" spans="1:25" x14ac:dyDescent="0.2">
      <c r="A29" s="1" t="s">
        <v>19</v>
      </c>
      <c r="B29" t="s">
        <v>49</v>
      </c>
      <c r="C29">
        <v>6</v>
      </c>
      <c r="D29">
        <v>34</v>
      </c>
      <c r="E29">
        <v>130.32900000000001</v>
      </c>
      <c r="F29" s="4">
        <f t="shared" si="0"/>
        <v>17.647058823529413</v>
      </c>
      <c r="G29" s="3">
        <f t="shared" ref="G29:G33" si="6">C29/E29</f>
        <v>4.6037336279722854E-2</v>
      </c>
      <c r="H29" s="12">
        <f t="shared" si="2"/>
        <v>0.26087823891842948</v>
      </c>
      <c r="J29" t="s">
        <v>8</v>
      </c>
      <c r="K29">
        <v>3.2115017914219855E-2</v>
      </c>
      <c r="L29">
        <v>1.3572657341854255E-2</v>
      </c>
      <c r="M29">
        <v>3</v>
      </c>
      <c r="N29">
        <v>7.8361773699381059E-3</v>
      </c>
    </row>
    <row r="30" spans="1:25" x14ac:dyDescent="0.2">
      <c r="A30" t="s">
        <v>20</v>
      </c>
      <c r="B30" t="s">
        <v>50</v>
      </c>
      <c r="C30">
        <v>33</v>
      </c>
      <c r="D30">
        <v>105</v>
      </c>
      <c r="E30">
        <v>278.82299999999998</v>
      </c>
      <c r="F30" s="4">
        <f t="shared" si="0"/>
        <v>31.428571428571427</v>
      </c>
      <c r="G30" s="3">
        <f t="shared" si="6"/>
        <v>0.11835465510377552</v>
      </c>
      <c r="H30" s="12">
        <f t="shared" si="2"/>
        <v>0.37658299351201302</v>
      </c>
      <c r="J30" t="s">
        <v>14</v>
      </c>
      <c r="K30">
        <v>0.11029937211848757</v>
      </c>
      <c r="L30">
        <v>4.9497182995029462E-2</v>
      </c>
      <c r="M30">
        <v>3</v>
      </c>
      <c r="N30">
        <v>2.8577211926308427E-2</v>
      </c>
    </row>
    <row r="31" spans="1:25" x14ac:dyDescent="0.2">
      <c r="A31" t="s">
        <v>20</v>
      </c>
      <c r="B31" t="s">
        <v>51</v>
      </c>
      <c r="C31">
        <v>13</v>
      </c>
      <c r="D31">
        <v>62</v>
      </c>
      <c r="E31">
        <v>321.83499999999998</v>
      </c>
      <c r="F31" s="4">
        <f t="shared" si="0"/>
        <v>20.967741935483872</v>
      </c>
      <c r="G31" s="3">
        <f t="shared" si="6"/>
        <v>4.0393369273074714E-2</v>
      </c>
      <c r="H31" s="12">
        <f t="shared" si="2"/>
        <v>0.19264529961004864</v>
      </c>
      <c r="J31" t="s">
        <v>16</v>
      </c>
      <c r="K31">
        <v>0.16467623783770904</v>
      </c>
      <c r="L31">
        <v>3.3301706483648531E-2</v>
      </c>
      <c r="M31">
        <v>5</v>
      </c>
      <c r="N31">
        <v>1.489297589283672E-2</v>
      </c>
    </row>
    <row r="32" spans="1:25" x14ac:dyDescent="0.2">
      <c r="A32" t="s">
        <v>20</v>
      </c>
      <c r="B32" t="s">
        <v>52</v>
      </c>
      <c r="C32">
        <v>5</v>
      </c>
      <c r="D32">
        <v>34</v>
      </c>
      <c r="E32">
        <v>118.19499999999999</v>
      </c>
      <c r="F32" s="4">
        <f t="shared" si="0"/>
        <v>14.705882352941178</v>
      </c>
      <c r="G32" s="3">
        <f t="shared" si="6"/>
        <v>4.2302973899065108E-2</v>
      </c>
      <c r="H32" s="12">
        <f t="shared" si="2"/>
        <v>0.2876602225136427</v>
      </c>
      <c r="J32" t="s">
        <v>20</v>
      </c>
      <c r="K32">
        <v>7.16885974244513E-2</v>
      </c>
      <c r="L32">
        <v>3.3209773920213397E-2</v>
      </c>
      <c r="M32">
        <v>5</v>
      </c>
      <c r="N32">
        <v>1.4851862400599365E-2</v>
      </c>
    </row>
    <row r="33" spans="1:8" x14ac:dyDescent="0.2">
      <c r="A33" t="s">
        <v>20</v>
      </c>
      <c r="B33" t="s">
        <v>53</v>
      </c>
      <c r="C33">
        <v>13</v>
      </c>
      <c r="D33">
        <v>50</v>
      </c>
      <c r="E33">
        <v>195.20099999999999</v>
      </c>
      <c r="F33" s="4">
        <f t="shared" si="0"/>
        <v>26</v>
      </c>
      <c r="G33" s="3">
        <f t="shared" si="6"/>
        <v>6.6598019477359244E-2</v>
      </c>
      <c r="H33" s="12">
        <f t="shared" si="2"/>
        <v>0.256146228759074</v>
      </c>
    </row>
    <row r="34" spans="1:8" x14ac:dyDescent="0.2">
      <c r="A34" t="s">
        <v>20</v>
      </c>
      <c r="B34" t="s">
        <v>54</v>
      </c>
      <c r="C34">
        <v>19</v>
      </c>
      <c r="D34">
        <v>64</v>
      </c>
      <c r="E34">
        <v>209.26499999999999</v>
      </c>
      <c r="F34" s="4">
        <f t="shared" si="0"/>
        <v>29.6875</v>
      </c>
      <c r="G34" s="3">
        <f t="shared" ref="G34" si="7">C34/E34</f>
        <v>9.0793969368981917E-2</v>
      </c>
      <c r="H34" s="12">
        <f t="shared" si="2"/>
        <v>0.30583231787446541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F887B7-33E0-447C-8037-902ADE968F1E}">
  <dimension ref="A1:Q88"/>
  <sheetViews>
    <sheetView workbookViewId="0">
      <selection activeCell="C2" sqref="C2"/>
    </sheetView>
  </sheetViews>
  <sheetFormatPr baseColWidth="10" defaultColWidth="8.83203125" defaultRowHeight="15" x14ac:dyDescent="0.2"/>
  <cols>
    <col min="1" max="1" width="29.33203125" customWidth="1"/>
    <col min="9" max="9" width="27" customWidth="1"/>
  </cols>
  <sheetData>
    <row r="1" spans="1:14" x14ac:dyDescent="0.2">
      <c r="A1" s="6"/>
      <c r="B1" s="6"/>
      <c r="C1" s="6"/>
      <c r="D1" s="6"/>
      <c r="E1" s="6"/>
      <c r="F1" s="6"/>
      <c r="I1" s="6"/>
      <c r="J1" s="6"/>
      <c r="K1" s="6"/>
      <c r="L1" s="6"/>
      <c r="M1" s="6"/>
      <c r="N1" s="6"/>
    </row>
    <row r="2" spans="1:14" x14ac:dyDescent="0.2">
      <c r="A2" s="7" t="s">
        <v>55</v>
      </c>
      <c r="B2" s="5" t="s">
        <v>56</v>
      </c>
      <c r="C2" s="5"/>
      <c r="D2" s="5"/>
      <c r="E2" s="5"/>
      <c r="F2" s="5"/>
      <c r="I2" s="7" t="s">
        <v>55</v>
      </c>
      <c r="J2" s="5" t="s">
        <v>56</v>
      </c>
      <c r="K2" s="5"/>
      <c r="L2" s="5"/>
      <c r="M2" s="5"/>
      <c r="N2" s="5"/>
    </row>
    <row r="3" spans="1:14" x14ac:dyDescent="0.2">
      <c r="A3" s="7" t="s">
        <v>57</v>
      </c>
      <c r="B3" s="5" t="s">
        <v>58</v>
      </c>
      <c r="C3" s="5"/>
      <c r="D3" s="5"/>
      <c r="E3" s="5"/>
      <c r="F3" s="5"/>
      <c r="I3" s="7" t="s">
        <v>57</v>
      </c>
      <c r="J3" s="5" t="s">
        <v>58</v>
      </c>
      <c r="K3" s="5"/>
      <c r="L3" s="5"/>
      <c r="M3" s="5"/>
      <c r="N3" s="5"/>
    </row>
    <row r="4" spans="1:14" x14ac:dyDescent="0.2">
      <c r="A4" s="7"/>
      <c r="B4" s="5"/>
      <c r="C4" s="5"/>
      <c r="D4" s="5"/>
      <c r="E4" s="5"/>
      <c r="F4" s="5"/>
      <c r="I4" s="7"/>
      <c r="J4" s="5"/>
      <c r="K4" s="5"/>
      <c r="L4" s="5"/>
      <c r="M4" s="5"/>
      <c r="N4" s="5"/>
    </row>
    <row r="5" spans="1:14" x14ac:dyDescent="0.2">
      <c r="A5" s="7" t="s">
        <v>59</v>
      </c>
      <c r="B5" s="5"/>
      <c r="C5" s="5"/>
      <c r="D5" s="5"/>
      <c r="E5" s="5"/>
      <c r="F5" s="5"/>
      <c r="I5" s="7" t="s">
        <v>59</v>
      </c>
      <c r="J5" s="5"/>
      <c r="K5" s="5"/>
      <c r="L5" s="5"/>
      <c r="M5" s="5"/>
      <c r="N5" s="5"/>
    </row>
    <row r="6" spans="1:14" x14ac:dyDescent="0.2">
      <c r="A6" s="8" t="s">
        <v>60</v>
      </c>
      <c r="B6" s="9">
        <v>18.03</v>
      </c>
      <c r="C6" s="5"/>
      <c r="D6" s="5"/>
      <c r="E6" s="5"/>
      <c r="F6" s="5"/>
      <c r="I6" s="10" t="s">
        <v>60</v>
      </c>
      <c r="J6" s="11">
        <v>11.07</v>
      </c>
      <c r="K6" s="5"/>
      <c r="L6" s="5"/>
      <c r="M6" s="5"/>
      <c r="N6" s="5"/>
    </row>
    <row r="7" spans="1:14" x14ac:dyDescent="0.2">
      <c r="A7" s="8" t="s">
        <v>61</v>
      </c>
      <c r="B7" s="9" t="s">
        <v>62</v>
      </c>
      <c r="C7" s="5"/>
      <c r="D7" s="5"/>
      <c r="E7" s="5"/>
      <c r="F7" s="5"/>
      <c r="I7" s="10" t="s">
        <v>61</v>
      </c>
      <c r="J7" s="11">
        <v>8.9999999999999998E-4</v>
      </c>
      <c r="K7" s="5"/>
      <c r="L7" s="5"/>
      <c r="M7" s="5"/>
      <c r="N7" s="5"/>
    </row>
    <row r="8" spans="1:14" x14ac:dyDescent="0.2">
      <c r="A8" s="8" t="s">
        <v>63</v>
      </c>
      <c r="B8" s="9" t="s">
        <v>64</v>
      </c>
      <c r="C8" s="5"/>
      <c r="D8" s="5"/>
      <c r="E8" s="5"/>
      <c r="F8" s="5"/>
      <c r="I8" s="10" t="s">
        <v>63</v>
      </c>
      <c r="J8" s="11" t="s">
        <v>115</v>
      </c>
      <c r="K8" s="5"/>
      <c r="L8" s="5"/>
      <c r="M8" s="5"/>
      <c r="N8" s="5"/>
    </row>
    <row r="9" spans="1:14" x14ac:dyDescent="0.2">
      <c r="A9" s="7" t="s">
        <v>65</v>
      </c>
      <c r="B9" s="5" t="s">
        <v>66</v>
      </c>
      <c r="C9" s="5"/>
      <c r="D9" s="5"/>
      <c r="E9" s="5"/>
      <c r="F9" s="5"/>
      <c r="I9" s="7" t="s">
        <v>65</v>
      </c>
      <c r="J9" s="5" t="s">
        <v>66</v>
      </c>
      <c r="K9" s="5"/>
      <c r="L9" s="5"/>
      <c r="M9" s="5"/>
      <c r="N9" s="5"/>
    </row>
    <row r="10" spans="1:14" x14ac:dyDescent="0.2">
      <c r="A10" s="7" t="s">
        <v>67</v>
      </c>
      <c r="B10" s="5">
        <v>0.81840000000000002</v>
      </c>
      <c r="C10" s="5"/>
      <c r="D10" s="5"/>
      <c r="E10" s="5"/>
      <c r="F10" s="5"/>
      <c r="I10" s="7" t="s">
        <v>67</v>
      </c>
      <c r="J10" s="5">
        <v>0.73450000000000004</v>
      </c>
      <c r="K10" s="5"/>
      <c r="L10" s="5"/>
      <c r="M10" s="5"/>
      <c r="N10" s="5"/>
    </row>
    <row r="11" spans="1:14" x14ac:dyDescent="0.2">
      <c r="A11" s="7"/>
      <c r="B11" s="5"/>
      <c r="C11" s="5"/>
      <c r="D11" s="5"/>
      <c r="E11" s="5"/>
      <c r="F11" s="5"/>
      <c r="I11" s="7"/>
      <c r="J11" s="5"/>
      <c r="K11" s="5"/>
      <c r="L11" s="5"/>
      <c r="M11" s="5"/>
      <c r="N11" s="5"/>
    </row>
    <row r="12" spans="1:14" x14ac:dyDescent="0.2">
      <c r="A12" s="7" t="s">
        <v>68</v>
      </c>
      <c r="B12" s="5"/>
      <c r="C12" s="5"/>
      <c r="D12" s="5"/>
      <c r="E12" s="5"/>
      <c r="F12" s="5"/>
      <c r="I12" s="7" t="s">
        <v>68</v>
      </c>
      <c r="J12" s="5"/>
      <c r="K12" s="5"/>
      <c r="L12" s="5"/>
      <c r="M12" s="5"/>
      <c r="N12" s="5"/>
    </row>
    <row r="13" spans="1:14" x14ac:dyDescent="0.2">
      <c r="A13" s="7" t="s">
        <v>69</v>
      </c>
      <c r="B13" s="5" t="s">
        <v>70</v>
      </c>
      <c r="C13" s="5"/>
      <c r="D13" s="5"/>
      <c r="E13" s="5"/>
      <c r="F13" s="5"/>
      <c r="I13" s="7" t="s">
        <v>69</v>
      </c>
      <c r="J13" s="5" t="s">
        <v>124</v>
      </c>
      <c r="K13" s="5"/>
      <c r="L13" s="5"/>
      <c r="M13" s="5"/>
      <c r="N13" s="5"/>
    </row>
    <row r="14" spans="1:14" x14ac:dyDescent="0.2">
      <c r="A14" s="7" t="s">
        <v>61</v>
      </c>
      <c r="B14" s="5">
        <v>0.3029</v>
      </c>
      <c r="C14" s="5"/>
      <c r="D14" s="5"/>
      <c r="E14" s="5"/>
      <c r="F14" s="5"/>
      <c r="I14" s="7" t="s">
        <v>61</v>
      </c>
      <c r="J14" s="5">
        <v>0.64539999999999997</v>
      </c>
      <c r="K14" s="5"/>
      <c r="L14" s="5"/>
      <c r="M14" s="5"/>
      <c r="N14" s="5"/>
    </row>
    <row r="15" spans="1:14" x14ac:dyDescent="0.2">
      <c r="A15" s="7" t="s">
        <v>63</v>
      </c>
      <c r="B15" s="5" t="s">
        <v>71</v>
      </c>
      <c r="C15" s="5"/>
      <c r="D15" s="5"/>
      <c r="E15" s="5"/>
      <c r="F15" s="5"/>
      <c r="I15" s="7" t="s">
        <v>63</v>
      </c>
      <c r="J15" s="5" t="s">
        <v>71</v>
      </c>
      <c r="K15" s="5"/>
      <c r="L15" s="5"/>
      <c r="M15" s="5"/>
      <c r="N15" s="5"/>
    </row>
    <row r="16" spans="1:14" x14ac:dyDescent="0.2">
      <c r="A16" s="7" t="s">
        <v>72</v>
      </c>
      <c r="B16" s="5" t="s">
        <v>73</v>
      </c>
      <c r="C16" s="5"/>
      <c r="D16" s="5"/>
      <c r="E16" s="5"/>
      <c r="F16" s="5"/>
      <c r="I16" s="7" t="s">
        <v>72</v>
      </c>
      <c r="J16" s="5" t="s">
        <v>73</v>
      </c>
      <c r="K16" s="5"/>
      <c r="L16" s="5"/>
      <c r="M16" s="5"/>
      <c r="N16" s="5"/>
    </row>
    <row r="17" spans="1:14" x14ac:dyDescent="0.2">
      <c r="A17" s="7"/>
      <c r="B17" s="5"/>
      <c r="C17" s="5"/>
      <c r="D17" s="5"/>
      <c r="E17" s="5"/>
      <c r="F17" s="5"/>
      <c r="I17" s="7"/>
      <c r="J17" s="5"/>
      <c r="K17" s="5"/>
      <c r="L17" s="5"/>
      <c r="M17" s="5"/>
      <c r="N17" s="5"/>
    </row>
    <row r="18" spans="1:14" x14ac:dyDescent="0.2">
      <c r="A18" s="7" t="s">
        <v>74</v>
      </c>
      <c r="B18" s="5"/>
      <c r="C18" s="5"/>
      <c r="D18" s="5"/>
      <c r="E18" s="5"/>
      <c r="F18" s="5"/>
      <c r="I18" s="7" t="s">
        <v>74</v>
      </c>
      <c r="J18" s="5"/>
      <c r="K18" s="5"/>
      <c r="L18" s="5"/>
      <c r="M18" s="5"/>
      <c r="N18" s="5"/>
    </row>
    <row r="19" spans="1:14" x14ac:dyDescent="0.2">
      <c r="A19" s="7" t="s">
        <v>75</v>
      </c>
      <c r="B19" s="5"/>
      <c r="C19" s="5"/>
      <c r="D19" s="5"/>
      <c r="E19" s="5"/>
      <c r="F19" s="5"/>
      <c r="I19" s="7" t="s">
        <v>75</v>
      </c>
      <c r="J19" s="5"/>
      <c r="K19" s="5"/>
      <c r="L19" s="5"/>
      <c r="M19" s="5"/>
      <c r="N19" s="5"/>
    </row>
    <row r="20" spans="1:14" x14ac:dyDescent="0.2">
      <c r="A20" s="7" t="s">
        <v>61</v>
      </c>
      <c r="B20" s="5"/>
      <c r="C20" s="5"/>
      <c r="D20" s="5"/>
      <c r="E20" s="5"/>
      <c r="F20" s="5"/>
      <c r="I20" s="7" t="s">
        <v>61</v>
      </c>
      <c r="J20" s="5"/>
      <c r="K20" s="5"/>
      <c r="L20" s="5"/>
      <c r="M20" s="5"/>
      <c r="N20" s="5"/>
    </row>
    <row r="21" spans="1:14" x14ac:dyDescent="0.2">
      <c r="A21" s="7" t="s">
        <v>63</v>
      </c>
      <c r="B21" s="5"/>
      <c r="C21" s="5"/>
      <c r="D21" s="5"/>
      <c r="E21" s="5"/>
      <c r="F21" s="5"/>
      <c r="I21" s="7" t="s">
        <v>63</v>
      </c>
      <c r="J21" s="5"/>
      <c r="K21" s="5"/>
      <c r="L21" s="5"/>
      <c r="M21" s="5"/>
      <c r="N21" s="5"/>
    </row>
    <row r="22" spans="1:14" x14ac:dyDescent="0.2">
      <c r="A22" s="7" t="s">
        <v>72</v>
      </c>
      <c r="B22" s="5"/>
      <c r="C22" s="5"/>
      <c r="D22" s="5"/>
      <c r="E22" s="5"/>
      <c r="F22" s="5"/>
      <c r="I22" s="7" t="s">
        <v>72</v>
      </c>
      <c r="J22" s="5"/>
      <c r="K22" s="5"/>
      <c r="L22" s="5"/>
      <c r="M22" s="5"/>
      <c r="N22" s="5"/>
    </row>
    <row r="23" spans="1:14" x14ac:dyDescent="0.2">
      <c r="A23" s="7"/>
      <c r="B23" s="5"/>
      <c r="C23" s="5"/>
      <c r="D23" s="5"/>
      <c r="E23" s="5"/>
      <c r="F23" s="5"/>
      <c r="I23" s="7"/>
      <c r="J23" s="5"/>
      <c r="K23" s="5"/>
      <c r="L23" s="5"/>
      <c r="M23" s="5"/>
      <c r="N23" s="5"/>
    </row>
    <row r="24" spans="1:14" x14ac:dyDescent="0.2">
      <c r="A24" s="7" t="s">
        <v>76</v>
      </c>
      <c r="B24" s="5" t="s">
        <v>77</v>
      </c>
      <c r="C24" s="5" t="s">
        <v>78</v>
      </c>
      <c r="D24" s="5" t="s">
        <v>79</v>
      </c>
      <c r="E24" s="5" t="s">
        <v>69</v>
      </c>
      <c r="F24" s="5" t="s">
        <v>61</v>
      </c>
      <c r="I24" s="7" t="s">
        <v>76</v>
      </c>
      <c r="J24" s="5" t="s">
        <v>77</v>
      </c>
      <c r="K24" s="5" t="s">
        <v>78</v>
      </c>
      <c r="L24" s="5" t="s">
        <v>79</v>
      </c>
      <c r="M24" s="5" t="s">
        <v>69</v>
      </c>
      <c r="N24" s="5" t="s">
        <v>61</v>
      </c>
    </row>
    <row r="25" spans="1:14" x14ac:dyDescent="0.2">
      <c r="A25" s="7" t="s">
        <v>80</v>
      </c>
      <c r="B25" s="5">
        <v>0.40339999999999998</v>
      </c>
      <c r="C25" s="5">
        <v>3</v>
      </c>
      <c r="D25" s="5">
        <v>0.13450000000000001</v>
      </c>
      <c r="E25" s="5" t="s">
        <v>81</v>
      </c>
      <c r="F25" s="5" t="s">
        <v>82</v>
      </c>
      <c r="I25" s="7" t="s">
        <v>80</v>
      </c>
      <c r="J25" s="5">
        <v>3.9059999999999997E-2</v>
      </c>
      <c r="K25" s="5">
        <v>3</v>
      </c>
      <c r="L25" s="5">
        <v>1.302E-2</v>
      </c>
      <c r="M25" s="5" t="s">
        <v>125</v>
      </c>
      <c r="N25" s="5" t="s">
        <v>126</v>
      </c>
    </row>
    <row r="26" spans="1:14" x14ac:dyDescent="0.2">
      <c r="A26" s="7" t="s">
        <v>83</v>
      </c>
      <c r="B26" s="5">
        <v>8.9499999999999996E-2</v>
      </c>
      <c r="C26" s="5">
        <v>12</v>
      </c>
      <c r="D26" s="5">
        <v>7.4580000000000002E-3</v>
      </c>
      <c r="E26" s="5"/>
      <c r="F26" s="5"/>
      <c r="I26" s="7" t="s">
        <v>83</v>
      </c>
      <c r="J26" s="5">
        <v>1.4120000000000001E-2</v>
      </c>
      <c r="K26" s="5">
        <v>12</v>
      </c>
      <c r="L26" s="5">
        <v>1.176E-3</v>
      </c>
      <c r="M26" s="5"/>
      <c r="N26" s="5"/>
    </row>
    <row r="27" spans="1:14" x14ac:dyDescent="0.2">
      <c r="A27" s="7" t="s">
        <v>84</v>
      </c>
      <c r="B27" s="5">
        <v>0.4929</v>
      </c>
      <c r="C27" s="5">
        <v>15</v>
      </c>
      <c r="D27" s="5"/>
      <c r="E27" s="5"/>
      <c r="F27" s="5"/>
      <c r="I27" s="7" t="s">
        <v>84</v>
      </c>
      <c r="J27" s="5">
        <v>5.3179999999999998E-2</v>
      </c>
      <c r="K27" s="5">
        <v>15</v>
      </c>
      <c r="L27" s="5"/>
      <c r="M27" s="5"/>
      <c r="N27" s="5"/>
    </row>
    <row r="28" spans="1:14" x14ac:dyDescent="0.2">
      <c r="A28" s="7"/>
      <c r="B28" s="5"/>
      <c r="C28" s="5"/>
      <c r="D28" s="5"/>
      <c r="E28" s="5"/>
      <c r="F28" s="5"/>
      <c r="I28" s="7"/>
      <c r="J28" s="5"/>
      <c r="K28" s="5"/>
      <c r="L28" s="5"/>
      <c r="M28" s="5"/>
      <c r="N28" s="5"/>
    </row>
    <row r="29" spans="1:14" x14ac:dyDescent="0.2">
      <c r="A29" s="7" t="s">
        <v>85</v>
      </c>
      <c r="B29" s="5"/>
      <c r="C29" s="5"/>
      <c r="D29" s="5"/>
      <c r="E29" s="5"/>
      <c r="F29" s="5"/>
      <c r="I29" s="7" t="s">
        <v>85</v>
      </c>
      <c r="J29" s="5"/>
      <c r="K29" s="5"/>
      <c r="L29" s="5"/>
      <c r="M29" s="5"/>
      <c r="N29" s="5"/>
    </row>
    <row r="30" spans="1:14" x14ac:dyDescent="0.2">
      <c r="A30" s="7" t="s">
        <v>86</v>
      </c>
      <c r="B30" s="5">
        <v>4</v>
      </c>
      <c r="C30" s="5"/>
      <c r="D30" s="5"/>
      <c r="E30" s="5"/>
      <c r="F30" s="5"/>
      <c r="I30" s="7" t="s">
        <v>86</v>
      </c>
      <c r="J30" s="5">
        <v>4</v>
      </c>
      <c r="K30" s="5"/>
      <c r="L30" s="5"/>
      <c r="M30" s="5"/>
      <c r="N30" s="5"/>
    </row>
    <row r="31" spans="1:14" x14ac:dyDescent="0.2">
      <c r="A31" s="7" t="s">
        <v>87</v>
      </c>
      <c r="B31" s="5">
        <v>16</v>
      </c>
      <c r="C31" s="5"/>
      <c r="D31" s="5"/>
      <c r="E31" s="5"/>
      <c r="F31" s="5"/>
      <c r="I31" s="7" t="s">
        <v>87</v>
      </c>
      <c r="J31" s="5">
        <v>16</v>
      </c>
      <c r="K31" s="5"/>
      <c r="L31" s="5"/>
      <c r="M31" s="5"/>
      <c r="N31" s="5"/>
    </row>
    <row r="33" spans="1:17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</row>
    <row r="34" spans="1:17" x14ac:dyDescent="0.2">
      <c r="A34" s="7" t="s">
        <v>88</v>
      </c>
      <c r="B34" s="5">
        <v>1</v>
      </c>
      <c r="C34" s="5"/>
      <c r="D34" s="5"/>
      <c r="E34" s="5"/>
      <c r="F34" s="5"/>
      <c r="G34" s="5"/>
      <c r="H34" s="5"/>
      <c r="I34" s="7" t="s">
        <v>88</v>
      </c>
      <c r="J34" s="5">
        <v>1</v>
      </c>
      <c r="K34" s="5"/>
      <c r="L34" s="5"/>
      <c r="M34" s="5"/>
      <c r="N34" s="5"/>
      <c r="O34" s="5"/>
      <c r="P34" s="5"/>
      <c r="Q34" s="5"/>
    </row>
    <row r="35" spans="1:17" x14ac:dyDescent="0.2">
      <c r="A35" s="7" t="s">
        <v>89</v>
      </c>
      <c r="B35" s="5">
        <v>6</v>
      </c>
      <c r="C35" s="5"/>
      <c r="D35" s="5"/>
      <c r="E35" s="5"/>
      <c r="F35" s="5"/>
      <c r="G35" s="5"/>
      <c r="H35" s="5"/>
      <c r="I35" s="7" t="s">
        <v>89</v>
      </c>
      <c r="J35" s="5">
        <v>6</v>
      </c>
      <c r="K35" s="5"/>
      <c r="L35" s="5"/>
      <c r="M35" s="5"/>
      <c r="N35" s="5"/>
      <c r="O35" s="5"/>
      <c r="P35" s="5"/>
      <c r="Q35" s="5"/>
    </row>
    <row r="36" spans="1:17" x14ac:dyDescent="0.2">
      <c r="A36" s="7" t="s">
        <v>90</v>
      </c>
      <c r="B36" s="5">
        <v>0.05</v>
      </c>
      <c r="C36" s="5"/>
      <c r="D36" s="5"/>
      <c r="E36" s="5"/>
      <c r="F36" s="5"/>
      <c r="G36" s="5"/>
      <c r="H36" s="5"/>
      <c r="I36" s="7" t="s">
        <v>90</v>
      </c>
      <c r="J36" s="5">
        <v>0.05</v>
      </c>
      <c r="K36" s="5"/>
      <c r="L36" s="5"/>
      <c r="M36" s="5"/>
      <c r="N36" s="5"/>
      <c r="O36" s="5"/>
      <c r="P36" s="5"/>
      <c r="Q36" s="5"/>
    </row>
    <row r="37" spans="1:17" x14ac:dyDescent="0.2">
      <c r="A37" s="7"/>
      <c r="B37" s="5"/>
      <c r="C37" s="5"/>
      <c r="D37" s="5"/>
      <c r="E37" s="5"/>
      <c r="F37" s="5"/>
      <c r="G37" s="5"/>
      <c r="H37" s="5"/>
      <c r="I37" s="7"/>
      <c r="J37" s="5"/>
      <c r="K37" s="5"/>
      <c r="L37" s="5"/>
      <c r="M37" s="5"/>
      <c r="N37" s="5"/>
      <c r="O37" s="5"/>
      <c r="P37" s="5"/>
      <c r="Q37" s="5"/>
    </row>
    <row r="38" spans="1:17" x14ac:dyDescent="0.2">
      <c r="A38" s="7" t="s">
        <v>91</v>
      </c>
      <c r="B38" s="5" t="s">
        <v>92</v>
      </c>
      <c r="C38" s="5" t="s">
        <v>93</v>
      </c>
      <c r="D38" s="5" t="s">
        <v>94</v>
      </c>
      <c r="E38" s="5" t="s">
        <v>95</v>
      </c>
      <c r="F38" s="5" t="s">
        <v>96</v>
      </c>
      <c r="G38" s="5"/>
      <c r="H38" s="5"/>
      <c r="I38" s="7" t="s">
        <v>91</v>
      </c>
      <c r="J38" s="5" t="s">
        <v>92</v>
      </c>
      <c r="K38" s="5" t="s">
        <v>93</v>
      </c>
      <c r="L38" s="5" t="s">
        <v>94</v>
      </c>
      <c r="M38" s="5" t="s">
        <v>95</v>
      </c>
      <c r="N38" s="5" t="s">
        <v>96</v>
      </c>
      <c r="O38" s="5"/>
      <c r="P38" s="5"/>
      <c r="Q38" s="5"/>
    </row>
    <row r="39" spans="1:17" x14ac:dyDescent="0.2">
      <c r="A39" s="8" t="s">
        <v>97</v>
      </c>
      <c r="B39" s="9">
        <v>-0.25459999999999999</v>
      </c>
      <c r="C39" s="9" t="s">
        <v>98</v>
      </c>
      <c r="D39" s="9" t="s">
        <v>66</v>
      </c>
      <c r="E39" s="9" t="s">
        <v>99</v>
      </c>
      <c r="F39" s="9">
        <v>3.5999999999999999E-3</v>
      </c>
      <c r="G39" s="5" t="s">
        <v>100</v>
      </c>
      <c r="H39" s="5"/>
      <c r="I39" s="10" t="s">
        <v>97</v>
      </c>
      <c r="J39" s="11">
        <v>-7.8179999999999999E-2</v>
      </c>
      <c r="K39" s="11" t="s">
        <v>127</v>
      </c>
      <c r="L39" s="11" t="s">
        <v>66</v>
      </c>
      <c r="M39" s="11" t="s">
        <v>106</v>
      </c>
      <c r="N39" s="11">
        <v>1.6299999999999999E-2</v>
      </c>
      <c r="O39" s="5" t="s">
        <v>100</v>
      </c>
      <c r="P39" s="5"/>
      <c r="Q39" s="5"/>
    </row>
    <row r="40" spans="1:17" x14ac:dyDescent="0.2">
      <c r="A40" s="7" t="s">
        <v>101</v>
      </c>
      <c r="B40" s="5">
        <v>-0.43580000000000002</v>
      </c>
      <c r="C40" s="5" t="s">
        <v>102</v>
      </c>
      <c r="D40" s="5" t="s">
        <v>66</v>
      </c>
      <c r="E40" s="5" t="s">
        <v>64</v>
      </c>
      <c r="F40" s="5" t="s">
        <v>62</v>
      </c>
      <c r="G40" s="5" t="s">
        <v>103</v>
      </c>
      <c r="H40" s="5"/>
      <c r="I40" s="7" t="s">
        <v>101</v>
      </c>
      <c r="J40" s="5">
        <v>-0.1326</v>
      </c>
      <c r="K40" s="5" t="s">
        <v>128</v>
      </c>
      <c r="L40" s="5" t="s">
        <v>66</v>
      </c>
      <c r="M40" s="5" t="s">
        <v>115</v>
      </c>
      <c r="N40" s="5">
        <v>2.0000000000000001E-4</v>
      </c>
      <c r="O40" s="5" t="s">
        <v>103</v>
      </c>
      <c r="P40" s="5"/>
      <c r="Q40" s="5"/>
    </row>
    <row r="41" spans="1:17" x14ac:dyDescent="0.2">
      <c r="A41" s="7" t="s">
        <v>104</v>
      </c>
      <c r="B41" s="5">
        <v>-0.151</v>
      </c>
      <c r="C41" s="5" t="s">
        <v>105</v>
      </c>
      <c r="D41" s="5" t="s">
        <v>66</v>
      </c>
      <c r="E41" s="5" t="s">
        <v>106</v>
      </c>
      <c r="F41" s="5">
        <v>3.39E-2</v>
      </c>
      <c r="G41" s="5" t="s">
        <v>58</v>
      </c>
      <c r="H41" s="5"/>
      <c r="I41" s="7" t="s">
        <v>104</v>
      </c>
      <c r="J41" s="5">
        <v>-3.9570000000000001E-2</v>
      </c>
      <c r="K41" s="5" t="s">
        <v>129</v>
      </c>
      <c r="L41" s="5" t="s">
        <v>73</v>
      </c>
      <c r="M41" s="5" t="s">
        <v>71</v>
      </c>
      <c r="N41" s="5">
        <v>0.1401</v>
      </c>
      <c r="O41" s="5" t="s">
        <v>58</v>
      </c>
      <c r="P41" s="5"/>
      <c r="Q41" s="5"/>
    </row>
    <row r="42" spans="1:17" x14ac:dyDescent="0.2">
      <c r="A42" s="8" t="s">
        <v>107</v>
      </c>
      <c r="B42" s="9">
        <v>-0.1812</v>
      </c>
      <c r="C42" s="9" t="s">
        <v>108</v>
      </c>
      <c r="D42" s="9" t="s">
        <v>66</v>
      </c>
      <c r="E42" s="9" t="s">
        <v>106</v>
      </c>
      <c r="F42" s="9">
        <v>1.4E-2</v>
      </c>
      <c r="G42" s="5" t="s">
        <v>109</v>
      </c>
      <c r="H42" s="5"/>
      <c r="I42" s="10" t="s">
        <v>107</v>
      </c>
      <c r="J42" s="11">
        <v>-5.4379999999999998E-2</v>
      </c>
      <c r="K42" s="11" t="s">
        <v>130</v>
      </c>
      <c r="L42" s="11" t="s">
        <v>73</v>
      </c>
      <c r="M42" s="11" t="s">
        <v>71</v>
      </c>
      <c r="N42" s="11">
        <v>5.0700000000000002E-2</v>
      </c>
      <c r="O42" s="5" t="s">
        <v>109</v>
      </c>
      <c r="P42" s="5"/>
      <c r="Q42" s="5"/>
    </row>
    <row r="43" spans="1:17" x14ac:dyDescent="0.2">
      <c r="A43" s="7" t="s">
        <v>110</v>
      </c>
      <c r="B43" s="5">
        <v>0.1036</v>
      </c>
      <c r="C43" s="5" t="s">
        <v>111</v>
      </c>
      <c r="D43" s="5" t="s">
        <v>73</v>
      </c>
      <c r="E43" s="5" t="s">
        <v>71</v>
      </c>
      <c r="F43" s="5">
        <v>0.1265</v>
      </c>
      <c r="G43" s="5" t="s">
        <v>112</v>
      </c>
      <c r="H43" s="5"/>
      <c r="I43" s="7" t="s">
        <v>110</v>
      </c>
      <c r="J43" s="5">
        <v>3.8609999999999998E-2</v>
      </c>
      <c r="K43" s="5" t="s">
        <v>131</v>
      </c>
      <c r="L43" s="5" t="s">
        <v>73</v>
      </c>
      <c r="M43" s="5" t="s">
        <v>71</v>
      </c>
      <c r="N43" s="5">
        <v>0.14910000000000001</v>
      </c>
      <c r="O43" s="5" t="s">
        <v>112</v>
      </c>
      <c r="P43" s="5"/>
      <c r="Q43" s="5"/>
    </row>
    <row r="44" spans="1:17" x14ac:dyDescent="0.2">
      <c r="A44" s="8" t="s">
        <v>113</v>
      </c>
      <c r="B44" s="9">
        <v>0.2848</v>
      </c>
      <c r="C44" s="9" t="s">
        <v>114</v>
      </c>
      <c r="D44" s="9" t="s">
        <v>66</v>
      </c>
      <c r="E44" s="9" t="s">
        <v>115</v>
      </c>
      <c r="F44" s="9">
        <v>2.0000000000000001E-4</v>
      </c>
      <c r="G44" s="5" t="s">
        <v>116</v>
      </c>
      <c r="H44" s="5"/>
      <c r="I44" s="10" t="s">
        <v>113</v>
      </c>
      <c r="J44" s="11">
        <v>9.2990000000000003E-2</v>
      </c>
      <c r="K44" s="11" t="s">
        <v>132</v>
      </c>
      <c r="L44" s="11" t="s">
        <v>66</v>
      </c>
      <c r="M44" s="11" t="s">
        <v>99</v>
      </c>
      <c r="N44" s="11">
        <v>1.1000000000000001E-3</v>
      </c>
      <c r="O44" s="5" t="s">
        <v>116</v>
      </c>
      <c r="P44" s="5"/>
      <c r="Q44" s="5"/>
    </row>
    <row r="45" spans="1:17" x14ac:dyDescent="0.2">
      <c r="A45" s="7"/>
      <c r="B45" s="5"/>
      <c r="C45" s="5"/>
      <c r="D45" s="5"/>
      <c r="E45" s="5"/>
      <c r="F45" s="5"/>
      <c r="G45" s="5"/>
      <c r="H45" s="5"/>
      <c r="I45" s="7"/>
      <c r="J45" s="5"/>
      <c r="K45" s="5"/>
      <c r="L45" s="5"/>
      <c r="M45" s="5"/>
      <c r="N45" s="5"/>
      <c r="O45" s="5"/>
      <c r="P45" s="5"/>
      <c r="Q45" s="5"/>
    </row>
    <row r="46" spans="1:17" x14ac:dyDescent="0.2">
      <c r="A46" s="7" t="s">
        <v>117</v>
      </c>
      <c r="B46" s="5" t="s">
        <v>118</v>
      </c>
      <c r="C46" s="5" t="s">
        <v>119</v>
      </c>
      <c r="D46" s="5" t="s">
        <v>92</v>
      </c>
      <c r="E46" s="5" t="s">
        <v>120</v>
      </c>
      <c r="F46" s="5" t="s">
        <v>121</v>
      </c>
      <c r="G46" s="5" t="s">
        <v>122</v>
      </c>
      <c r="H46" s="5" t="s">
        <v>123</v>
      </c>
      <c r="I46" s="7" t="s">
        <v>117</v>
      </c>
      <c r="J46" s="5" t="s">
        <v>118</v>
      </c>
      <c r="K46" s="5" t="s">
        <v>119</v>
      </c>
      <c r="L46" s="5" t="s">
        <v>92</v>
      </c>
      <c r="M46" s="5" t="s">
        <v>120</v>
      </c>
      <c r="N46" s="5" t="s">
        <v>121</v>
      </c>
      <c r="O46" s="5" t="s">
        <v>122</v>
      </c>
      <c r="P46" s="5" t="s">
        <v>123</v>
      </c>
      <c r="Q46" s="5" t="s">
        <v>78</v>
      </c>
    </row>
    <row r="47" spans="1:17" x14ac:dyDescent="0.2">
      <c r="A47" s="7" t="s">
        <v>97</v>
      </c>
      <c r="B47" s="5">
        <v>9.4560000000000005E-2</v>
      </c>
      <c r="C47" s="5">
        <v>0.34910000000000002</v>
      </c>
      <c r="D47" s="5">
        <v>-0.25459999999999999</v>
      </c>
      <c r="E47" s="5">
        <v>7.0510000000000003E-2</v>
      </c>
      <c r="F47" s="5">
        <v>3</v>
      </c>
      <c r="G47" s="5">
        <v>3</v>
      </c>
      <c r="H47" s="5">
        <v>3.61</v>
      </c>
      <c r="I47" s="7" t="s">
        <v>97</v>
      </c>
      <c r="J47" s="5">
        <v>3.2120000000000003E-2</v>
      </c>
      <c r="K47" s="5">
        <v>0.1103</v>
      </c>
      <c r="L47" s="5">
        <v>-7.8179999999999999E-2</v>
      </c>
      <c r="M47" s="5">
        <v>2.8000000000000001E-2</v>
      </c>
      <c r="N47" s="5">
        <v>3</v>
      </c>
      <c r="O47" s="5">
        <v>3</v>
      </c>
      <c r="P47" s="5">
        <v>2.7919999999999998</v>
      </c>
      <c r="Q47" s="5">
        <v>12</v>
      </c>
    </row>
    <row r="48" spans="1:17" x14ac:dyDescent="0.2">
      <c r="A48" s="7" t="s">
        <v>101</v>
      </c>
      <c r="B48" s="5">
        <v>9.4560000000000005E-2</v>
      </c>
      <c r="C48" s="5">
        <v>0.53039999999999998</v>
      </c>
      <c r="D48" s="5">
        <v>-0.43580000000000002</v>
      </c>
      <c r="E48" s="5">
        <v>6.3070000000000001E-2</v>
      </c>
      <c r="F48" s="5">
        <v>3</v>
      </c>
      <c r="G48" s="5">
        <v>5</v>
      </c>
      <c r="H48" s="5">
        <v>6.91</v>
      </c>
      <c r="I48" s="7" t="s">
        <v>101</v>
      </c>
      <c r="J48" s="5">
        <v>3.2120000000000003E-2</v>
      </c>
      <c r="K48" s="5">
        <v>0.16470000000000001</v>
      </c>
      <c r="L48" s="5">
        <v>-0.1326</v>
      </c>
      <c r="M48" s="5">
        <v>2.5049999999999999E-2</v>
      </c>
      <c r="N48" s="5">
        <v>3</v>
      </c>
      <c r="O48" s="5">
        <v>5</v>
      </c>
      <c r="P48" s="5">
        <v>5.2919999999999998</v>
      </c>
      <c r="Q48" s="5">
        <v>12</v>
      </c>
    </row>
    <row r="49" spans="1:17" x14ac:dyDescent="0.2">
      <c r="A49" s="7" t="s">
        <v>104</v>
      </c>
      <c r="B49" s="5">
        <v>9.4560000000000005E-2</v>
      </c>
      <c r="C49" s="5">
        <v>0.24560000000000001</v>
      </c>
      <c r="D49" s="5">
        <v>-0.151</v>
      </c>
      <c r="E49" s="5">
        <v>6.3070000000000001E-2</v>
      </c>
      <c r="F49" s="5">
        <v>3</v>
      </c>
      <c r="G49" s="5">
        <v>5</v>
      </c>
      <c r="H49" s="5">
        <v>2.3940000000000001</v>
      </c>
      <c r="I49" s="7" t="s">
        <v>104</v>
      </c>
      <c r="J49" s="5">
        <v>3.2120000000000003E-2</v>
      </c>
      <c r="K49" s="5">
        <v>7.1690000000000004E-2</v>
      </c>
      <c r="L49" s="5">
        <v>-3.9570000000000001E-2</v>
      </c>
      <c r="M49" s="5">
        <v>2.5049999999999999E-2</v>
      </c>
      <c r="N49" s="5">
        <v>3</v>
      </c>
      <c r="O49" s="5">
        <v>5</v>
      </c>
      <c r="P49" s="5">
        <v>1.58</v>
      </c>
      <c r="Q49" s="5">
        <v>12</v>
      </c>
    </row>
    <row r="50" spans="1:17" x14ac:dyDescent="0.2">
      <c r="A50" s="7" t="s">
        <v>107</v>
      </c>
      <c r="B50" s="5">
        <v>0.34910000000000002</v>
      </c>
      <c r="C50" s="5">
        <v>0.53039999999999998</v>
      </c>
      <c r="D50" s="5">
        <v>-0.1812</v>
      </c>
      <c r="E50" s="5">
        <v>6.3070000000000001E-2</v>
      </c>
      <c r="F50" s="5">
        <v>3</v>
      </c>
      <c r="G50" s="5">
        <v>5</v>
      </c>
      <c r="H50" s="5">
        <v>2.8730000000000002</v>
      </c>
      <c r="I50" s="7" t="s">
        <v>107</v>
      </c>
      <c r="J50" s="5">
        <v>0.1103</v>
      </c>
      <c r="K50" s="5">
        <v>0.16470000000000001</v>
      </c>
      <c r="L50" s="5">
        <v>-5.4379999999999998E-2</v>
      </c>
      <c r="M50" s="5">
        <v>2.5049999999999999E-2</v>
      </c>
      <c r="N50" s="5">
        <v>3</v>
      </c>
      <c r="O50" s="5">
        <v>5</v>
      </c>
      <c r="P50" s="5">
        <v>2.1709999999999998</v>
      </c>
      <c r="Q50" s="5">
        <v>12</v>
      </c>
    </row>
    <row r="51" spans="1:17" x14ac:dyDescent="0.2">
      <c r="A51" s="7" t="s">
        <v>110</v>
      </c>
      <c r="B51" s="5">
        <v>0.34910000000000002</v>
      </c>
      <c r="C51" s="5">
        <v>0.24560000000000001</v>
      </c>
      <c r="D51" s="5">
        <v>0.1036</v>
      </c>
      <c r="E51" s="5">
        <v>6.3070000000000001E-2</v>
      </c>
      <c r="F51" s="5">
        <v>3</v>
      </c>
      <c r="G51" s="5">
        <v>5</v>
      </c>
      <c r="H51" s="5">
        <v>1.6419999999999999</v>
      </c>
      <c r="I51" s="7" t="s">
        <v>110</v>
      </c>
      <c r="J51" s="5">
        <v>0.1103</v>
      </c>
      <c r="K51" s="5">
        <v>7.1690000000000004E-2</v>
      </c>
      <c r="L51" s="5">
        <v>3.8609999999999998E-2</v>
      </c>
      <c r="M51" s="5">
        <v>2.5049999999999999E-2</v>
      </c>
      <c r="N51" s="5">
        <v>3</v>
      </c>
      <c r="O51" s="5">
        <v>5</v>
      </c>
      <c r="P51" s="5">
        <v>1.542</v>
      </c>
      <c r="Q51" s="5">
        <v>12</v>
      </c>
    </row>
    <row r="52" spans="1:17" x14ac:dyDescent="0.2">
      <c r="A52" s="7" t="s">
        <v>113</v>
      </c>
      <c r="B52" s="5">
        <v>0.53039999999999998</v>
      </c>
      <c r="C52" s="5">
        <v>0.24560000000000001</v>
      </c>
      <c r="D52" s="5">
        <v>0.2848</v>
      </c>
      <c r="E52" s="5">
        <v>5.4620000000000002E-2</v>
      </c>
      <c r="F52" s="5">
        <v>5</v>
      </c>
      <c r="G52" s="5">
        <v>5</v>
      </c>
      <c r="H52" s="5">
        <v>5.2140000000000004</v>
      </c>
      <c r="I52" s="7" t="s">
        <v>113</v>
      </c>
      <c r="J52" s="5">
        <v>0.16470000000000001</v>
      </c>
      <c r="K52" s="5">
        <v>7.1690000000000004E-2</v>
      </c>
      <c r="L52" s="5">
        <v>9.2990000000000003E-2</v>
      </c>
      <c r="M52" s="5">
        <v>2.1690000000000001E-2</v>
      </c>
      <c r="N52" s="5">
        <v>5</v>
      </c>
      <c r="O52" s="5">
        <v>5</v>
      </c>
      <c r="P52" s="5">
        <v>4.2869999999999999</v>
      </c>
      <c r="Q52" s="5">
        <v>12</v>
      </c>
    </row>
    <row r="58" spans="1:17" x14ac:dyDescent="0.2">
      <c r="A58" s="6"/>
      <c r="B58" s="6"/>
      <c r="C58" s="6"/>
      <c r="D58" s="6"/>
      <c r="E58" s="6"/>
      <c r="F58" s="6"/>
    </row>
    <row r="59" spans="1:17" x14ac:dyDescent="0.2">
      <c r="A59" s="7" t="s">
        <v>55</v>
      </c>
      <c r="B59" s="5" t="s">
        <v>56</v>
      </c>
      <c r="C59" s="5"/>
      <c r="D59" s="5"/>
      <c r="E59" s="5"/>
      <c r="F59" s="5"/>
    </row>
    <row r="60" spans="1:17" x14ac:dyDescent="0.2">
      <c r="A60" s="7" t="s">
        <v>57</v>
      </c>
      <c r="B60" s="5" t="s">
        <v>58</v>
      </c>
      <c r="C60" s="5"/>
      <c r="D60" s="5"/>
      <c r="E60" s="5"/>
      <c r="F60" s="5"/>
    </row>
    <row r="61" spans="1:17" x14ac:dyDescent="0.2">
      <c r="A61" s="7"/>
      <c r="B61" s="5"/>
      <c r="C61" s="5"/>
      <c r="D61" s="5"/>
      <c r="E61" s="5"/>
      <c r="F61" s="5"/>
    </row>
    <row r="62" spans="1:17" x14ac:dyDescent="0.2">
      <c r="A62" s="7" t="s">
        <v>59</v>
      </c>
      <c r="B62" s="5"/>
      <c r="C62" s="5"/>
      <c r="D62" s="5"/>
      <c r="E62" s="5"/>
      <c r="F62" s="5"/>
    </row>
    <row r="63" spans="1:17" x14ac:dyDescent="0.2">
      <c r="A63" s="14" t="s">
        <v>60</v>
      </c>
      <c r="B63" s="15">
        <v>0.25169999999999998</v>
      </c>
      <c r="C63" s="5"/>
      <c r="D63" s="5"/>
      <c r="E63" s="5"/>
      <c r="F63" s="5"/>
    </row>
    <row r="64" spans="1:17" x14ac:dyDescent="0.2">
      <c r="A64" s="14" t="s">
        <v>61</v>
      </c>
      <c r="B64" s="15">
        <v>0.85860000000000003</v>
      </c>
      <c r="C64" s="5"/>
      <c r="D64" s="5"/>
      <c r="E64" s="5"/>
      <c r="F64" s="5"/>
    </row>
    <row r="65" spans="1:6" x14ac:dyDescent="0.2">
      <c r="A65" s="7" t="s">
        <v>63</v>
      </c>
      <c r="B65" s="5" t="s">
        <v>71</v>
      </c>
      <c r="C65" s="5"/>
      <c r="D65" s="5"/>
      <c r="E65" s="5"/>
      <c r="F65" s="5"/>
    </row>
    <row r="66" spans="1:6" x14ac:dyDescent="0.2">
      <c r="A66" s="7" t="s">
        <v>65</v>
      </c>
      <c r="B66" s="5" t="s">
        <v>73</v>
      </c>
      <c r="C66" s="5"/>
      <c r="D66" s="5"/>
      <c r="E66" s="5"/>
      <c r="F66" s="5"/>
    </row>
    <row r="67" spans="1:6" x14ac:dyDescent="0.2">
      <c r="A67" s="7" t="s">
        <v>67</v>
      </c>
      <c r="B67" s="5">
        <v>5.919E-2</v>
      </c>
      <c r="C67" s="5"/>
      <c r="D67" s="5"/>
      <c r="E67" s="5"/>
      <c r="F67" s="5"/>
    </row>
    <row r="68" spans="1:6" x14ac:dyDescent="0.2">
      <c r="A68" s="7"/>
      <c r="B68" s="5"/>
      <c r="C68" s="5"/>
      <c r="D68" s="5"/>
      <c r="E68" s="5"/>
      <c r="F68" s="5"/>
    </row>
    <row r="69" spans="1:6" x14ac:dyDescent="0.2">
      <c r="A69" s="7" t="s">
        <v>68</v>
      </c>
      <c r="B69" s="5"/>
      <c r="C69" s="5"/>
      <c r="D69" s="5"/>
      <c r="E69" s="5"/>
      <c r="F69" s="5"/>
    </row>
    <row r="70" spans="1:6" x14ac:dyDescent="0.2">
      <c r="A70" s="7" t="s">
        <v>69</v>
      </c>
      <c r="B70" s="5" t="s">
        <v>260</v>
      </c>
      <c r="C70" s="5"/>
      <c r="D70" s="5"/>
      <c r="E70" s="5"/>
      <c r="F70" s="5"/>
    </row>
    <row r="71" spans="1:6" x14ac:dyDescent="0.2">
      <c r="A71" s="7" t="s">
        <v>61</v>
      </c>
      <c r="B71" s="5">
        <v>0.45850000000000002</v>
      </c>
      <c r="C71" s="5"/>
      <c r="D71" s="5"/>
      <c r="E71" s="5"/>
      <c r="F71" s="5"/>
    </row>
    <row r="72" spans="1:6" x14ac:dyDescent="0.2">
      <c r="A72" s="7" t="s">
        <v>63</v>
      </c>
      <c r="B72" s="5" t="s">
        <v>71</v>
      </c>
      <c r="C72" s="5"/>
      <c r="D72" s="5"/>
      <c r="E72" s="5"/>
      <c r="F72" s="5"/>
    </row>
    <row r="73" spans="1:6" x14ac:dyDescent="0.2">
      <c r="A73" s="7" t="s">
        <v>72</v>
      </c>
      <c r="B73" s="5" t="s">
        <v>73</v>
      </c>
      <c r="C73" s="5"/>
      <c r="D73" s="5"/>
      <c r="E73" s="5"/>
      <c r="F73" s="5"/>
    </row>
    <row r="74" spans="1:6" x14ac:dyDescent="0.2">
      <c r="A74" s="7"/>
      <c r="B74" s="5"/>
      <c r="C74" s="5"/>
      <c r="D74" s="5"/>
      <c r="E74" s="5"/>
      <c r="F74" s="5"/>
    </row>
    <row r="75" spans="1:6" x14ac:dyDescent="0.2">
      <c r="A75" s="7" t="s">
        <v>74</v>
      </c>
      <c r="B75" s="5"/>
      <c r="C75" s="5"/>
      <c r="D75" s="5"/>
      <c r="E75" s="5"/>
      <c r="F75" s="5"/>
    </row>
    <row r="76" spans="1:6" x14ac:dyDescent="0.2">
      <c r="A76" s="7" t="s">
        <v>75</v>
      </c>
      <c r="B76" s="5"/>
      <c r="C76" s="5"/>
      <c r="D76" s="5"/>
      <c r="E76" s="5"/>
      <c r="F76" s="5"/>
    </row>
    <row r="77" spans="1:6" x14ac:dyDescent="0.2">
      <c r="A77" s="7" t="s">
        <v>61</v>
      </c>
      <c r="B77" s="5"/>
      <c r="C77" s="5"/>
      <c r="D77" s="5"/>
      <c r="E77" s="5"/>
      <c r="F77" s="5"/>
    </row>
    <row r="78" spans="1:6" x14ac:dyDescent="0.2">
      <c r="A78" s="7" t="s">
        <v>63</v>
      </c>
      <c r="B78" s="5"/>
      <c r="C78" s="5"/>
      <c r="D78" s="5"/>
      <c r="E78" s="5"/>
      <c r="F78" s="5"/>
    </row>
    <row r="79" spans="1:6" x14ac:dyDescent="0.2">
      <c r="A79" s="7" t="s">
        <v>72</v>
      </c>
      <c r="B79" s="5"/>
      <c r="C79" s="5"/>
      <c r="D79" s="5"/>
      <c r="E79" s="5"/>
      <c r="F79" s="5"/>
    </row>
    <row r="80" spans="1:6" x14ac:dyDescent="0.2">
      <c r="A80" s="7"/>
      <c r="B80" s="5"/>
      <c r="C80" s="5"/>
      <c r="D80" s="5"/>
      <c r="E80" s="5"/>
      <c r="F80" s="5"/>
    </row>
    <row r="81" spans="1:6" x14ac:dyDescent="0.2">
      <c r="A81" s="7" t="s">
        <v>76</v>
      </c>
      <c r="B81" s="5" t="s">
        <v>77</v>
      </c>
      <c r="C81" s="5" t="s">
        <v>78</v>
      </c>
      <c r="D81" s="5" t="s">
        <v>79</v>
      </c>
      <c r="E81" s="5" t="s">
        <v>69</v>
      </c>
      <c r="F81" s="5" t="s">
        <v>61</v>
      </c>
    </row>
    <row r="82" spans="1:6" x14ac:dyDescent="0.2">
      <c r="A82" s="7" t="s">
        <v>80</v>
      </c>
      <c r="B82" s="5">
        <v>5.489E-3</v>
      </c>
      <c r="C82" s="5">
        <v>3</v>
      </c>
      <c r="D82" s="5">
        <v>1.83E-3</v>
      </c>
      <c r="E82" s="5" t="s">
        <v>261</v>
      </c>
      <c r="F82" s="5" t="s">
        <v>262</v>
      </c>
    </row>
    <row r="83" spans="1:6" x14ac:dyDescent="0.2">
      <c r="A83" s="7" t="s">
        <v>83</v>
      </c>
      <c r="B83" s="5">
        <v>8.7239999999999998E-2</v>
      </c>
      <c r="C83" s="5">
        <v>12</v>
      </c>
      <c r="D83" s="5">
        <v>7.2700000000000004E-3</v>
      </c>
      <c r="E83" s="5"/>
      <c r="F83" s="5"/>
    </row>
    <row r="84" spans="1:6" x14ac:dyDescent="0.2">
      <c r="A84" s="7" t="s">
        <v>84</v>
      </c>
      <c r="B84" s="5">
        <v>9.2730000000000007E-2</v>
      </c>
      <c r="C84" s="5">
        <v>15</v>
      </c>
      <c r="D84" s="5"/>
      <c r="E84" s="5"/>
      <c r="F84" s="5"/>
    </row>
    <row r="85" spans="1:6" x14ac:dyDescent="0.2">
      <c r="A85" s="7"/>
      <c r="B85" s="5"/>
      <c r="C85" s="5"/>
      <c r="D85" s="5"/>
      <c r="E85" s="5"/>
      <c r="F85" s="5"/>
    </row>
    <row r="86" spans="1:6" x14ac:dyDescent="0.2">
      <c r="A86" s="7" t="s">
        <v>85</v>
      </c>
      <c r="B86" s="5"/>
      <c r="C86" s="5"/>
      <c r="D86" s="5"/>
      <c r="E86" s="5"/>
      <c r="F86" s="5"/>
    </row>
    <row r="87" spans="1:6" x14ac:dyDescent="0.2">
      <c r="A87" s="7" t="s">
        <v>86</v>
      </c>
      <c r="B87" s="5">
        <v>4</v>
      </c>
      <c r="C87" s="5"/>
      <c r="D87" s="5"/>
      <c r="E87" s="5"/>
      <c r="F87" s="5"/>
    </row>
    <row r="88" spans="1:6" x14ac:dyDescent="0.2">
      <c r="A88" s="7" t="s">
        <v>87</v>
      </c>
      <c r="B88" s="5">
        <v>16</v>
      </c>
      <c r="C88" s="5"/>
      <c r="D88" s="5"/>
      <c r="E88" s="5"/>
      <c r="F88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80D359-B226-4600-B19A-EF87129617F9}">
  <dimension ref="A1:S87"/>
  <sheetViews>
    <sheetView workbookViewId="0">
      <selection activeCell="D21" sqref="D21"/>
    </sheetView>
  </sheetViews>
  <sheetFormatPr baseColWidth="10" defaultColWidth="8.83203125" defaultRowHeight="15" x14ac:dyDescent="0.2"/>
  <cols>
    <col min="1" max="1" width="24.1640625" customWidth="1"/>
  </cols>
  <sheetData>
    <row r="1" spans="1:16" x14ac:dyDescent="0.2">
      <c r="A1" s="6"/>
      <c r="B1" s="6"/>
      <c r="C1" s="6"/>
      <c r="D1" s="6"/>
      <c r="E1" s="6"/>
      <c r="F1" s="6"/>
      <c r="K1" s="6"/>
      <c r="L1" s="6"/>
      <c r="M1" s="6"/>
      <c r="N1" s="6"/>
      <c r="O1" s="6"/>
      <c r="P1" s="6"/>
    </row>
    <row r="2" spans="1:16" x14ac:dyDescent="0.2">
      <c r="A2" s="7" t="s">
        <v>55</v>
      </c>
      <c r="B2" s="5" t="s">
        <v>56</v>
      </c>
      <c r="C2" s="5"/>
      <c r="D2" s="5"/>
      <c r="E2" s="5"/>
      <c r="F2" s="5"/>
      <c r="K2" s="7" t="s">
        <v>55</v>
      </c>
      <c r="L2" s="5" t="s">
        <v>56</v>
      </c>
      <c r="M2" s="5"/>
      <c r="N2" s="5"/>
      <c r="O2" s="5"/>
      <c r="P2" s="5"/>
    </row>
    <row r="3" spans="1:16" x14ac:dyDescent="0.2">
      <c r="A3" s="7" t="s">
        <v>57</v>
      </c>
      <c r="B3" s="5" t="s">
        <v>58</v>
      </c>
      <c r="C3" s="5"/>
      <c r="D3" s="5"/>
      <c r="E3" s="5"/>
      <c r="F3" s="5"/>
      <c r="K3" s="7" t="s">
        <v>57</v>
      </c>
      <c r="L3" s="5" t="s">
        <v>58</v>
      </c>
      <c r="M3" s="5"/>
      <c r="N3" s="5"/>
      <c r="O3" s="5"/>
      <c r="P3" s="5"/>
    </row>
    <row r="4" spans="1:16" x14ac:dyDescent="0.2">
      <c r="A4" s="7"/>
      <c r="B4" s="5"/>
      <c r="C4" s="5"/>
      <c r="D4" s="5"/>
      <c r="E4" s="5"/>
      <c r="F4" s="5"/>
      <c r="K4" s="7"/>
      <c r="L4" s="5"/>
      <c r="M4" s="5"/>
      <c r="N4" s="5"/>
      <c r="O4" s="5"/>
      <c r="P4" s="5"/>
    </row>
    <row r="5" spans="1:16" x14ac:dyDescent="0.2">
      <c r="A5" s="7" t="s">
        <v>59</v>
      </c>
      <c r="B5" s="5"/>
      <c r="C5" s="5"/>
      <c r="D5" s="5"/>
      <c r="E5" s="5"/>
      <c r="F5" s="5"/>
      <c r="K5" s="7" t="s">
        <v>59</v>
      </c>
      <c r="L5" s="5"/>
      <c r="M5" s="5"/>
      <c r="N5" s="5"/>
      <c r="O5" s="5"/>
      <c r="P5" s="5"/>
    </row>
    <row r="6" spans="1:16" x14ac:dyDescent="0.2">
      <c r="A6" s="7" t="s">
        <v>60</v>
      </c>
      <c r="B6" s="5">
        <v>23.72</v>
      </c>
      <c r="C6" s="5"/>
      <c r="D6" s="5"/>
      <c r="E6" s="5"/>
      <c r="F6" s="5"/>
      <c r="K6" s="7" t="s">
        <v>60</v>
      </c>
      <c r="L6" s="5">
        <v>16.739999999999998</v>
      </c>
      <c r="M6" s="5"/>
      <c r="N6" s="5"/>
      <c r="O6" s="5"/>
      <c r="P6" s="5"/>
    </row>
    <row r="7" spans="1:16" x14ac:dyDescent="0.2">
      <c r="A7" s="8" t="s">
        <v>61</v>
      </c>
      <c r="B7" s="9" t="s">
        <v>62</v>
      </c>
      <c r="C7" s="5"/>
      <c r="D7" s="5"/>
      <c r="E7" s="5"/>
      <c r="F7" s="5"/>
      <c r="K7" s="10" t="s">
        <v>61</v>
      </c>
      <c r="L7" s="11">
        <v>1E-4</v>
      </c>
      <c r="M7" s="5"/>
      <c r="N7" s="5"/>
      <c r="O7" s="5"/>
      <c r="P7" s="5"/>
    </row>
    <row r="8" spans="1:16" x14ac:dyDescent="0.2">
      <c r="A8" s="8" t="s">
        <v>63</v>
      </c>
      <c r="B8" s="9" t="s">
        <v>64</v>
      </c>
      <c r="C8" s="5"/>
      <c r="D8" s="5"/>
      <c r="E8" s="5"/>
      <c r="F8" s="5"/>
      <c r="K8" s="10" t="s">
        <v>63</v>
      </c>
      <c r="L8" s="11" t="s">
        <v>115</v>
      </c>
      <c r="M8" s="5"/>
      <c r="N8" s="5"/>
      <c r="O8" s="5"/>
      <c r="P8" s="5"/>
    </row>
    <row r="9" spans="1:16" x14ac:dyDescent="0.2">
      <c r="A9" s="7" t="s">
        <v>65</v>
      </c>
      <c r="B9" s="5" t="s">
        <v>66</v>
      </c>
      <c r="C9" s="5"/>
      <c r="D9" s="5"/>
      <c r="E9" s="5"/>
      <c r="F9" s="5"/>
      <c r="K9" s="7" t="s">
        <v>65</v>
      </c>
      <c r="L9" s="5" t="s">
        <v>66</v>
      </c>
      <c r="M9" s="5"/>
      <c r="N9" s="5"/>
      <c r="O9" s="5"/>
      <c r="P9" s="5"/>
    </row>
    <row r="10" spans="1:16" x14ac:dyDescent="0.2">
      <c r="A10" s="7" t="s">
        <v>67</v>
      </c>
      <c r="B10" s="5">
        <v>0.85570000000000002</v>
      </c>
      <c r="C10" s="5"/>
      <c r="D10" s="5"/>
      <c r="E10" s="5"/>
      <c r="F10" s="5"/>
      <c r="K10" s="7" t="s">
        <v>67</v>
      </c>
      <c r="L10" s="5">
        <v>0.80710000000000004</v>
      </c>
      <c r="M10" s="5"/>
      <c r="N10" s="5"/>
      <c r="O10" s="5"/>
      <c r="P10" s="5"/>
    </row>
    <row r="11" spans="1:16" x14ac:dyDescent="0.2">
      <c r="A11" s="7"/>
      <c r="B11" s="5"/>
      <c r="C11" s="5"/>
      <c r="D11" s="5"/>
      <c r="E11" s="5"/>
      <c r="F11" s="5"/>
      <c r="K11" s="7"/>
      <c r="L11" s="5"/>
      <c r="M11" s="5"/>
      <c r="N11" s="5"/>
      <c r="O11" s="5"/>
      <c r="P11" s="5"/>
    </row>
    <row r="12" spans="1:16" x14ac:dyDescent="0.2">
      <c r="A12" s="7" t="s">
        <v>68</v>
      </c>
      <c r="B12" s="5"/>
      <c r="C12" s="5"/>
      <c r="D12" s="5"/>
      <c r="E12" s="5"/>
      <c r="F12" s="5"/>
      <c r="K12" s="7" t="s">
        <v>68</v>
      </c>
      <c r="L12" s="5"/>
      <c r="M12" s="5"/>
      <c r="N12" s="5"/>
      <c r="O12" s="5"/>
      <c r="P12" s="5"/>
    </row>
    <row r="13" spans="1:16" x14ac:dyDescent="0.2">
      <c r="A13" s="7" t="s">
        <v>69</v>
      </c>
      <c r="B13" s="5" t="s">
        <v>240</v>
      </c>
      <c r="C13" s="5"/>
      <c r="D13" s="5"/>
      <c r="E13" s="5"/>
      <c r="F13" s="5"/>
      <c r="K13" s="7" t="s">
        <v>69</v>
      </c>
      <c r="L13" s="5" t="s">
        <v>248</v>
      </c>
      <c r="M13" s="5"/>
      <c r="N13" s="5"/>
      <c r="O13" s="5"/>
      <c r="P13" s="5"/>
    </row>
    <row r="14" spans="1:16" x14ac:dyDescent="0.2">
      <c r="A14" s="7" t="s">
        <v>61</v>
      </c>
      <c r="B14" s="5">
        <v>0.29670000000000002</v>
      </c>
      <c r="C14" s="5"/>
      <c r="D14" s="5"/>
      <c r="E14" s="5"/>
      <c r="F14" s="5"/>
      <c r="K14" s="7" t="s">
        <v>61</v>
      </c>
      <c r="L14" s="5">
        <v>0.57640000000000002</v>
      </c>
      <c r="M14" s="5"/>
      <c r="N14" s="5"/>
      <c r="O14" s="5"/>
      <c r="P14" s="5"/>
    </row>
    <row r="15" spans="1:16" x14ac:dyDescent="0.2">
      <c r="A15" s="7" t="s">
        <v>63</v>
      </c>
      <c r="B15" s="5" t="s">
        <v>71</v>
      </c>
      <c r="C15" s="5"/>
      <c r="D15" s="5"/>
      <c r="E15" s="5"/>
      <c r="F15" s="5"/>
      <c r="K15" s="7" t="s">
        <v>63</v>
      </c>
      <c r="L15" s="5" t="s">
        <v>71</v>
      </c>
      <c r="M15" s="5"/>
      <c r="N15" s="5"/>
      <c r="O15" s="5"/>
      <c r="P15" s="5"/>
    </row>
    <row r="16" spans="1:16" x14ac:dyDescent="0.2">
      <c r="A16" s="7" t="s">
        <v>72</v>
      </c>
      <c r="B16" s="5" t="s">
        <v>73</v>
      </c>
      <c r="C16" s="5"/>
      <c r="D16" s="5"/>
      <c r="E16" s="5"/>
      <c r="F16" s="5"/>
      <c r="K16" s="7" t="s">
        <v>72</v>
      </c>
      <c r="L16" s="5" t="s">
        <v>73</v>
      </c>
      <c r="M16" s="5"/>
      <c r="N16" s="5"/>
      <c r="O16" s="5"/>
      <c r="P16" s="5"/>
    </row>
    <row r="17" spans="1:16" x14ac:dyDescent="0.2">
      <c r="A17" s="7"/>
      <c r="B17" s="5"/>
      <c r="C17" s="5"/>
      <c r="D17" s="5"/>
      <c r="E17" s="5"/>
      <c r="F17" s="5"/>
      <c r="K17" s="7"/>
      <c r="L17" s="5"/>
      <c r="M17" s="5"/>
      <c r="N17" s="5"/>
      <c r="O17" s="5"/>
      <c r="P17" s="5"/>
    </row>
    <row r="18" spans="1:16" x14ac:dyDescent="0.2">
      <c r="A18" s="7" t="s">
        <v>74</v>
      </c>
      <c r="B18" s="5"/>
      <c r="C18" s="5"/>
      <c r="D18" s="5"/>
      <c r="E18" s="5"/>
      <c r="F18" s="5"/>
      <c r="K18" s="7" t="s">
        <v>74</v>
      </c>
      <c r="L18" s="5"/>
      <c r="M18" s="5"/>
      <c r="N18" s="5"/>
      <c r="O18" s="5"/>
      <c r="P18" s="5"/>
    </row>
    <row r="19" spans="1:16" x14ac:dyDescent="0.2">
      <c r="A19" s="7" t="s">
        <v>75</v>
      </c>
      <c r="B19" s="5"/>
      <c r="C19" s="5"/>
      <c r="D19" s="5"/>
      <c r="E19" s="5"/>
      <c r="F19" s="5"/>
      <c r="K19" s="7" t="s">
        <v>75</v>
      </c>
      <c r="L19" s="5"/>
      <c r="M19" s="5"/>
      <c r="N19" s="5"/>
      <c r="O19" s="5"/>
      <c r="P19" s="5"/>
    </row>
    <row r="20" spans="1:16" x14ac:dyDescent="0.2">
      <c r="A20" s="7" t="s">
        <v>61</v>
      </c>
      <c r="B20" s="5"/>
      <c r="C20" s="5"/>
      <c r="D20" s="5"/>
      <c r="E20" s="5"/>
      <c r="F20" s="5"/>
      <c r="K20" s="7" t="s">
        <v>61</v>
      </c>
      <c r="L20" s="5"/>
      <c r="M20" s="5"/>
      <c r="N20" s="5"/>
      <c r="O20" s="5"/>
      <c r="P20" s="5"/>
    </row>
    <row r="21" spans="1:16" x14ac:dyDescent="0.2">
      <c r="A21" s="7" t="s">
        <v>63</v>
      </c>
      <c r="B21" s="5"/>
      <c r="C21" s="5"/>
      <c r="D21" s="5"/>
      <c r="E21" s="5"/>
      <c r="F21" s="5"/>
      <c r="K21" s="7" t="s">
        <v>63</v>
      </c>
      <c r="L21" s="5"/>
      <c r="M21" s="5"/>
      <c r="N21" s="5"/>
      <c r="O21" s="5"/>
      <c r="P21" s="5"/>
    </row>
    <row r="22" spans="1:16" x14ac:dyDescent="0.2">
      <c r="A22" s="7" t="s">
        <v>72</v>
      </c>
      <c r="B22" s="5"/>
      <c r="C22" s="5"/>
      <c r="D22" s="5"/>
      <c r="E22" s="5"/>
      <c r="F22" s="5"/>
      <c r="K22" s="7" t="s">
        <v>72</v>
      </c>
      <c r="L22" s="5"/>
      <c r="M22" s="5"/>
      <c r="N22" s="5"/>
      <c r="O22" s="5"/>
      <c r="P22" s="5"/>
    </row>
    <row r="23" spans="1:16" x14ac:dyDescent="0.2">
      <c r="A23" s="7"/>
      <c r="B23" s="5"/>
      <c r="C23" s="5"/>
      <c r="D23" s="5"/>
      <c r="E23" s="5"/>
      <c r="F23" s="5"/>
      <c r="K23" s="7"/>
      <c r="L23" s="5"/>
      <c r="M23" s="5"/>
      <c r="N23" s="5"/>
      <c r="O23" s="5"/>
      <c r="P23" s="5"/>
    </row>
    <row r="24" spans="1:16" x14ac:dyDescent="0.2">
      <c r="A24" s="7" t="s">
        <v>76</v>
      </c>
      <c r="B24" s="5" t="s">
        <v>77</v>
      </c>
      <c r="C24" s="5" t="s">
        <v>78</v>
      </c>
      <c r="D24" s="5" t="s">
        <v>79</v>
      </c>
      <c r="E24" s="5" t="s">
        <v>69</v>
      </c>
      <c r="F24" s="5" t="s">
        <v>61</v>
      </c>
      <c r="K24" s="7" t="s">
        <v>76</v>
      </c>
      <c r="L24" s="5" t="s">
        <v>77</v>
      </c>
      <c r="M24" s="5" t="s">
        <v>78</v>
      </c>
      <c r="N24" s="5" t="s">
        <v>79</v>
      </c>
      <c r="O24" s="5" t="s">
        <v>69</v>
      </c>
      <c r="P24" s="5" t="s">
        <v>61</v>
      </c>
    </row>
    <row r="25" spans="1:16" x14ac:dyDescent="0.2">
      <c r="A25" s="7" t="s">
        <v>80</v>
      </c>
      <c r="B25" s="5">
        <v>5116</v>
      </c>
      <c r="C25" s="5">
        <v>3</v>
      </c>
      <c r="D25" s="5">
        <v>1705</v>
      </c>
      <c r="E25" s="5" t="s">
        <v>241</v>
      </c>
      <c r="F25" s="5" t="s">
        <v>82</v>
      </c>
      <c r="K25" s="7" t="s">
        <v>80</v>
      </c>
      <c r="L25" s="5">
        <v>4.6449999999999998E-2</v>
      </c>
      <c r="M25" s="5">
        <v>3</v>
      </c>
      <c r="N25" s="5">
        <v>1.5480000000000001E-2</v>
      </c>
      <c r="O25" s="5" t="s">
        <v>249</v>
      </c>
      <c r="P25" s="5" t="s">
        <v>250</v>
      </c>
    </row>
    <row r="26" spans="1:16" x14ac:dyDescent="0.2">
      <c r="A26" s="7" t="s">
        <v>83</v>
      </c>
      <c r="B26" s="5">
        <v>862.7</v>
      </c>
      <c r="C26" s="5">
        <v>12</v>
      </c>
      <c r="D26" s="5">
        <v>71.89</v>
      </c>
      <c r="E26" s="5"/>
      <c r="F26" s="5"/>
      <c r="K26" s="7" t="s">
        <v>83</v>
      </c>
      <c r="L26" s="5">
        <v>1.11E-2</v>
      </c>
      <c r="M26" s="5">
        <v>12</v>
      </c>
      <c r="N26" s="5">
        <v>9.2520000000000005E-4</v>
      </c>
      <c r="O26" s="5"/>
      <c r="P26" s="5"/>
    </row>
    <row r="27" spans="1:16" x14ac:dyDescent="0.2">
      <c r="A27" s="7" t="s">
        <v>84</v>
      </c>
      <c r="B27" s="5">
        <v>5979</v>
      </c>
      <c r="C27" s="5">
        <v>15</v>
      </c>
      <c r="D27" s="5"/>
      <c r="E27" s="5"/>
      <c r="F27" s="5"/>
      <c r="K27" s="7" t="s">
        <v>84</v>
      </c>
      <c r="L27" s="5">
        <v>5.756E-2</v>
      </c>
      <c r="M27" s="5">
        <v>15</v>
      </c>
      <c r="N27" s="5"/>
      <c r="O27" s="5"/>
      <c r="P27" s="5"/>
    </row>
    <row r="28" spans="1:16" x14ac:dyDescent="0.2">
      <c r="A28" s="7"/>
      <c r="B28" s="5"/>
      <c r="C28" s="5"/>
      <c r="D28" s="5"/>
      <c r="E28" s="5"/>
      <c r="F28" s="5"/>
      <c r="K28" s="7"/>
      <c r="L28" s="5"/>
      <c r="M28" s="5"/>
      <c r="N28" s="5"/>
      <c r="O28" s="5"/>
      <c r="P28" s="5"/>
    </row>
    <row r="29" spans="1:16" x14ac:dyDescent="0.2">
      <c r="A29" s="7" t="s">
        <v>85</v>
      </c>
      <c r="B29" s="5"/>
      <c r="C29" s="5"/>
      <c r="D29" s="5"/>
      <c r="E29" s="5"/>
      <c r="F29" s="5"/>
      <c r="K29" s="7" t="s">
        <v>85</v>
      </c>
      <c r="L29" s="5"/>
      <c r="M29" s="5"/>
      <c r="N29" s="5"/>
      <c r="O29" s="5"/>
      <c r="P29" s="5"/>
    </row>
    <row r="30" spans="1:16" x14ac:dyDescent="0.2">
      <c r="A30" s="7" t="s">
        <v>86</v>
      </c>
      <c r="B30" s="5">
        <v>4</v>
      </c>
      <c r="C30" s="5"/>
      <c r="D30" s="5"/>
      <c r="E30" s="5"/>
      <c r="F30" s="5"/>
      <c r="K30" s="7" t="s">
        <v>86</v>
      </c>
      <c r="L30" s="5">
        <v>4</v>
      </c>
      <c r="M30" s="5"/>
      <c r="N30" s="5"/>
      <c r="O30" s="5"/>
      <c r="P30" s="5"/>
    </row>
    <row r="31" spans="1:16" x14ac:dyDescent="0.2">
      <c r="A31" s="7" t="s">
        <v>87</v>
      </c>
      <c r="B31" s="5">
        <v>16</v>
      </c>
      <c r="C31" s="5"/>
      <c r="D31" s="5"/>
      <c r="E31" s="5"/>
      <c r="F31" s="5"/>
      <c r="K31" s="7" t="s">
        <v>87</v>
      </c>
      <c r="L31" s="5">
        <v>16</v>
      </c>
      <c r="M31" s="5"/>
      <c r="N31" s="5"/>
      <c r="O31" s="5"/>
      <c r="P31" s="5"/>
    </row>
    <row r="33" spans="1:19" x14ac:dyDescent="0.2">
      <c r="A33" s="6"/>
      <c r="B33" s="6"/>
      <c r="C33" s="6"/>
      <c r="D33" s="6"/>
      <c r="E33" s="6"/>
      <c r="F33" s="6"/>
      <c r="G33" s="6"/>
      <c r="H33" s="6"/>
      <c r="I33" s="6"/>
      <c r="K33" s="6"/>
      <c r="L33" s="6"/>
      <c r="M33" s="6"/>
      <c r="N33" s="6"/>
      <c r="O33" s="6"/>
      <c r="P33" s="6"/>
      <c r="Q33" s="6"/>
      <c r="R33" s="6"/>
      <c r="S33" s="6"/>
    </row>
    <row r="34" spans="1:19" x14ac:dyDescent="0.2">
      <c r="A34" s="7" t="s">
        <v>88</v>
      </c>
      <c r="B34" s="5">
        <v>1</v>
      </c>
      <c r="C34" s="5"/>
      <c r="D34" s="5"/>
      <c r="E34" s="5"/>
      <c r="F34" s="5"/>
      <c r="G34" s="5"/>
      <c r="H34" s="5"/>
      <c r="I34" s="5"/>
      <c r="K34" s="7" t="s">
        <v>88</v>
      </c>
      <c r="L34" s="5">
        <v>1</v>
      </c>
      <c r="M34" s="5"/>
      <c r="N34" s="5"/>
      <c r="O34" s="5"/>
      <c r="P34" s="5"/>
      <c r="Q34" s="5"/>
      <c r="R34" s="5"/>
      <c r="S34" s="5"/>
    </row>
    <row r="35" spans="1:19" x14ac:dyDescent="0.2">
      <c r="A35" s="7" t="s">
        <v>89</v>
      </c>
      <c r="B35" s="5">
        <v>6</v>
      </c>
      <c r="C35" s="5"/>
      <c r="D35" s="5"/>
      <c r="E35" s="5"/>
      <c r="F35" s="5"/>
      <c r="G35" s="5"/>
      <c r="H35" s="5"/>
      <c r="I35" s="5"/>
      <c r="K35" s="7" t="s">
        <v>89</v>
      </c>
      <c r="L35" s="5">
        <v>6</v>
      </c>
      <c r="M35" s="5"/>
      <c r="N35" s="5"/>
      <c r="O35" s="5"/>
      <c r="P35" s="5"/>
      <c r="Q35" s="5"/>
      <c r="R35" s="5"/>
      <c r="S35" s="5"/>
    </row>
    <row r="36" spans="1:19" x14ac:dyDescent="0.2">
      <c r="A36" s="7" t="s">
        <v>90</v>
      </c>
      <c r="B36" s="5">
        <v>0.05</v>
      </c>
      <c r="C36" s="5"/>
      <c r="D36" s="5"/>
      <c r="E36" s="5"/>
      <c r="F36" s="5"/>
      <c r="G36" s="5"/>
      <c r="H36" s="5"/>
      <c r="I36" s="5"/>
      <c r="K36" s="7" t="s">
        <v>90</v>
      </c>
      <c r="L36" s="5">
        <v>0.05</v>
      </c>
      <c r="M36" s="5"/>
      <c r="N36" s="5"/>
      <c r="O36" s="5"/>
      <c r="P36" s="5"/>
      <c r="Q36" s="5"/>
      <c r="R36" s="5"/>
      <c r="S36" s="5"/>
    </row>
    <row r="37" spans="1:19" x14ac:dyDescent="0.2">
      <c r="A37" s="7"/>
      <c r="B37" s="5"/>
      <c r="C37" s="5"/>
      <c r="D37" s="5"/>
      <c r="E37" s="5"/>
      <c r="F37" s="5"/>
      <c r="G37" s="5"/>
      <c r="H37" s="5"/>
      <c r="I37" s="5"/>
      <c r="K37" s="7"/>
      <c r="L37" s="5"/>
      <c r="M37" s="5"/>
      <c r="N37" s="5"/>
      <c r="O37" s="5"/>
      <c r="P37" s="5"/>
      <c r="Q37" s="5"/>
      <c r="R37" s="5"/>
      <c r="S37" s="5"/>
    </row>
    <row r="38" spans="1:19" x14ac:dyDescent="0.2">
      <c r="A38" s="7" t="s">
        <v>91</v>
      </c>
      <c r="B38" s="5" t="s">
        <v>92</v>
      </c>
      <c r="C38" s="5" t="s">
        <v>93</v>
      </c>
      <c r="D38" s="5" t="s">
        <v>94</v>
      </c>
      <c r="E38" s="5" t="s">
        <v>95</v>
      </c>
      <c r="F38" s="5" t="s">
        <v>96</v>
      </c>
      <c r="G38" s="5"/>
      <c r="H38" s="5"/>
      <c r="I38" s="5"/>
      <c r="K38" s="7" t="s">
        <v>91</v>
      </c>
      <c r="L38" s="5" t="s">
        <v>92</v>
      </c>
      <c r="M38" s="5" t="s">
        <v>93</v>
      </c>
      <c r="N38" s="5" t="s">
        <v>94</v>
      </c>
      <c r="O38" s="5" t="s">
        <v>95</v>
      </c>
      <c r="P38" s="5" t="s">
        <v>96</v>
      </c>
      <c r="Q38" s="5"/>
      <c r="R38" s="5"/>
      <c r="S38" s="5"/>
    </row>
    <row r="39" spans="1:19" x14ac:dyDescent="0.2">
      <c r="A39" s="8" t="s">
        <v>97</v>
      </c>
      <c r="B39" s="9">
        <v>-25.46</v>
      </c>
      <c r="C39" s="9" t="s">
        <v>242</v>
      </c>
      <c r="D39" s="9" t="s">
        <v>66</v>
      </c>
      <c r="E39" s="9" t="s">
        <v>99</v>
      </c>
      <c r="F39" s="9">
        <v>3.2000000000000002E-3</v>
      </c>
      <c r="G39" s="5" t="s">
        <v>100</v>
      </c>
      <c r="H39" s="5"/>
      <c r="I39" s="5"/>
      <c r="K39" s="10" t="s">
        <v>97</v>
      </c>
      <c r="L39" s="11">
        <v>-7.8179999999999999E-2</v>
      </c>
      <c r="M39" s="11" t="s">
        <v>251</v>
      </c>
      <c r="N39" s="11" t="s">
        <v>66</v>
      </c>
      <c r="O39" s="11" t="s">
        <v>99</v>
      </c>
      <c r="P39" s="11">
        <v>8.3999999999999995E-3</v>
      </c>
      <c r="Q39" s="5" t="s">
        <v>100</v>
      </c>
      <c r="R39" s="5"/>
      <c r="S39" s="5"/>
    </row>
    <row r="40" spans="1:19" x14ac:dyDescent="0.2">
      <c r="A40" s="8" t="s">
        <v>137</v>
      </c>
      <c r="B40" s="9">
        <v>-5.53</v>
      </c>
      <c r="C40" s="9" t="s">
        <v>243</v>
      </c>
      <c r="D40" s="9" t="s">
        <v>73</v>
      </c>
      <c r="E40" s="9" t="s">
        <v>71</v>
      </c>
      <c r="F40" s="9">
        <v>0.38940000000000002</v>
      </c>
      <c r="G40" s="5" t="s">
        <v>103</v>
      </c>
      <c r="H40" s="5"/>
      <c r="I40" s="5"/>
      <c r="K40" s="10" t="s">
        <v>137</v>
      </c>
      <c r="L40" s="11">
        <v>-1.9009999999999999E-2</v>
      </c>
      <c r="M40" s="11" t="s">
        <v>252</v>
      </c>
      <c r="N40" s="11" t="s">
        <v>73</v>
      </c>
      <c r="O40" s="11" t="s">
        <v>71</v>
      </c>
      <c r="P40" s="11">
        <v>0.40899999999999997</v>
      </c>
      <c r="Q40" s="5" t="s">
        <v>103</v>
      </c>
      <c r="R40" s="5"/>
      <c r="S40" s="5"/>
    </row>
    <row r="41" spans="1:19" x14ac:dyDescent="0.2">
      <c r="A41" s="7" t="s">
        <v>101</v>
      </c>
      <c r="B41" s="5">
        <v>-43.58</v>
      </c>
      <c r="C41" s="5" t="s">
        <v>244</v>
      </c>
      <c r="D41" s="5" t="s">
        <v>66</v>
      </c>
      <c r="E41" s="5" t="s">
        <v>64</v>
      </c>
      <c r="F41" s="5" t="s">
        <v>62</v>
      </c>
      <c r="G41" s="5" t="s">
        <v>58</v>
      </c>
      <c r="H41" s="5"/>
      <c r="I41" s="5"/>
      <c r="K41" s="7" t="s">
        <v>101</v>
      </c>
      <c r="L41" s="5">
        <v>-0.1326</v>
      </c>
      <c r="M41" s="5" t="s">
        <v>253</v>
      </c>
      <c r="N41" s="5" t="s">
        <v>66</v>
      </c>
      <c r="O41" s="5" t="s">
        <v>64</v>
      </c>
      <c r="P41" s="5" t="s">
        <v>62</v>
      </c>
      <c r="Q41" s="5" t="s">
        <v>58</v>
      </c>
      <c r="R41" s="5"/>
      <c r="S41" s="5"/>
    </row>
    <row r="42" spans="1:19" x14ac:dyDescent="0.2">
      <c r="A42" s="7" t="s">
        <v>150</v>
      </c>
      <c r="B42" s="5">
        <v>19.93</v>
      </c>
      <c r="C42" s="5" t="s">
        <v>245</v>
      </c>
      <c r="D42" s="5" t="s">
        <v>66</v>
      </c>
      <c r="E42" s="5" t="s">
        <v>99</v>
      </c>
      <c r="F42" s="5">
        <v>7.4000000000000003E-3</v>
      </c>
      <c r="G42" s="5" t="s">
        <v>109</v>
      </c>
      <c r="H42" s="5"/>
      <c r="I42" s="5"/>
      <c r="K42" s="7" t="s">
        <v>150</v>
      </c>
      <c r="L42" s="5">
        <v>5.9180000000000003E-2</v>
      </c>
      <c r="M42" s="5" t="s">
        <v>254</v>
      </c>
      <c r="N42" s="5" t="s">
        <v>66</v>
      </c>
      <c r="O42" s="5" t="s">
        <v>106</v>
      </c>
      <c r="P42" s="5">
        <v>2.06E-2</v>
      </c>
      <c r="Q42" s="5" t="s">
        <v>109</v>
      </c>
      <c r="R42" s="5"/>
      <c r="S42" s="5"/>
    </row>
    <row r="43" spans="1:19" x14ac:dyDescent="0.2">
      <c r="A43" s="8" t="s">
        <v>107</v>
      </c>
      <c r="B43" s="9">
        <v>-18.12</v>
      </c>
      <c r="C43" s="9" t="s">
        <v>246</v>
      </c>
      <c r="D43" s="9" t="s">
        <v>66</v>
      </c>
      <c r="E43" s="9" t="s">
        <v>106</v>
      </c>
      <c r="F43" s="9">
        <v>1.2699999999999999E-2</v>
      </c>
      <c r="G43" s="5" t="s">
        <v>112</v>
      </c>
      <c r="H43" s="5"/>
      <c r="I43" s="5"/>
      <c r="K43" s="10" t="s">
        <v>107</v>
      </c>
      <c r="L43" s="11">
        <v>-5.4379999999999998E-2</v>
      </c>
      <c r="M43" s="11" t="s">
        <v>255</v>
      </c>
      <c r="N43" s="11" t="s">
        <v>66</v>
      </c>
      <c r="O43" s="11" t="s">
        <v>106</v>
      </c>
      <c r="P43" s="11">
        <v>3.0700000000000002E-2</v>
      </c>
      <c r="Q43" s="5" t="s">
        <v>112</v>
      </c>
      <c r="R43" s="5"/>
      <c r="S43" s="5"/>
    </row>
    <row r="44" spans="1:19" x14ac:dyDescent="0.2">
      <c r="A44" s="8" t="s">
        <v>164</v>
      </c>
      <c r="B44" s="9">
        <v>-38.049999999999997</v>
      </c>
      <c r="C44" s="9" t="s">
        <v>247</v>
      </c>
      <c r="D44" s="9" t="s">
        <v>66</v>
      </c>
      <c r="E44" s="9" t="s">
        <v>64</v>
      </c>
      <c r="F44" s="9" t="s">
        <v>62</v>
      </c>
      <c r="G44" s="5" t="s">
        <v>116</v>
      </c>
      <c r="H44" s="5"/>
      <c r="I44" s="5"/>
      <c r="K44" s="10" t="s">
        <v>164</v>
      </c>
      <c r="L44" s="11">
        <v>-0.11360000000000001</v>
      </c>
      <c r="M44" s="11" t="s">
        <v>256</v>
      </c>
      <c r="N44" s="11" t="s">
        <v>66</v>
      </c>
      <c r="O44" s="11" t="s">
        <v>64</v>
      </c>
      <c r="P44" s="11" t="s">
        <v>62</v>
      </c>
      <c r="Q44" s="5" t="s">
        <v>116</v>
      </c>
      <c r="R44" s="5"/>
      <c r="S44" s="5"/>
    </row>
    <row r="45" spans="1:19" x14ac:dyDescent="0.2">
      <c r="A45" s="7"/>
      <c r="B45" s="5"/>
      <c r="C45" s="5"/>
      <c r="D45" s="5"/>
      <c r="E45" s="5"/>
      <c r="F45" s="5"/>
      <c r="G45" s="5"/>
      <c r="H45" s="5"/>
      <c r="I45" s="5"/>
      <c r="K45" s="7"/>
      <c r="L45" s="5"/>
      <c r="M45" s="5"/>
      <c r="N45" s="5"/>
      <c r="O45" s="5"/>
      <c r="P45" s="5"/>
      <c r="Q45" s="5"/>
      <c r="R45" s="5"/>
      <c r="S45" s="5"/>
    </row>
    <row r="46" spans="1:19" x14ac:dyDescent="0.2">
      <c r="A46" s="7" t="s">
        <v>117</v>
      </c>
      <c r="B46" s="5" t="s">
        <v>118</v>
      </c>
      <c r="C46" s="5" t="s">
        <v>119</v>
      </c>
      <c r="D46" s="5" t="s">
        <v>92</v>
      </c>
      <c r="E46" s="5" t="s">
        <v>120</v>
      </c>
      <c r="F46" s="5" t="s">
        <v>121</v>
      </c>
      <c r="G46" s="5" t="s">
        <v>122</v>
      </c>
      <c r="H46" s="5" t="s">
        <v>123</v>
      </c>
      <c r="I46" s="5" t="s">
        <v>78</v>
      </c>
      <c r="K46" s="7" t="s">
        <v>117</v>
      </c>
      <c r="L46" s="5" t="s">
        <v>118</v>
      </c>
      <c r="M46" s="5" t="s">
        <v>119</v>
      </c>
      <c r="N46" s="5" t="s">
        <v>92</v>
      </c>
      <c r="O46" s="5" t="s">
        <v>120</v>
      </c>
      <c r="P46" s="5" t="s">
        <v>121</v>
      </c>
      <c r="Q46" s="5" t="s">
        <v>122</v>
      </c>
      <c r="R46" s="5" t="s">
        <v>123</v>
      </c>
      <c r="S46" s="5" t="s">
        <v>78</v>
      </c>
    </row>
    <row r="47" spans="1:19" x14ac:dyDescent="0.2">
      <c r="A47" s="7" t="s">
        <v>97</v>
      </c>
      <c r="B47" s="5">
        <v>9.4559999999999995</v>
      </c>
      <c r="C47" s="5">
        <v>34.909999999999997</v>
      </c>
      <c r="D47" s="5">
        <v>-25.46</v>
      </c>
      <c r="E47" s="5">
        <v>6.923</v>
      </c>
      <c r="F47" s="5">
        <v>3</v>
      </c>
      <c r="G47" s="5">
        <v>3</v>
      </c>
      <c r="H47" s="5">
        <v>3.677</v>
      </c>
      <c r="I47" s="5">
        <v>12</v>
      </c>
      <c r="K47" s="7" t="s">
        <v>97</v>
      </c>
      <c r="L47" s="5">
        <v>3.2120000000000003E-2</v>
      </c>
      <c r="M47" s="5">
        <v>0.1103</v>
      </c>
      <c r="N47" s="5">
        <v>-7.8179999999999999E-2</v>
      </c>
      <c r="O47" s="5">
        <v>2.4840000000000001E-2</v>
      </c>
      <c r="P47" s="5">
        <v>3</v>
      </c>
      <c r="Q47" s="5">
        <v>3</v>
      </c>
      <c r="R47" s="5">
        <v>3.1480000000000001</v>
      </c>
      <c r="S47" s="5">
        <v>12</v>
      </c>
    </row>
    <row r="48" spans="1:19" x14ac:dyDescent="0.2">
      <c r="A48" s="7" t="s">
        <v>137</v>
      </c>
      <c r="B48" s="5">
        <v>9.4559999999999995</v>
      </c>
      <c r="C48" s="5">
        <v>14.99</v>
      </c>
      <c r="D48" s="5">
        <v>-5.53</v>
      </c>
      <c r="E48" s="5">
        <v>6.1920000000000002</v>
      </c>
      <c r="F48" s="5">
        <v>3</v>
      </c>
      <c r="G48" s="5">
        <v>5</v>
      </c>
      <c r="H48" s="5">
        <v>0.89300000000000002</v>
      </c>
      <c r="I48" s="5">
        <v>12</v>
      </c>
      <c r="K48" s="7" t="s">
        <v>137</v>
      </c>
      <c r="L48" s="5">
        <v>3.2120000000000003E-2</v>
      </c>
      <c r="M48" s="5">
        <v>5.1119999999999999E-2</v>
      </c>
      <c r="N48" s="5">
        <v>-1.9009999999999999E-2</v>
      </c>
      <c r="O48" s="5">
        <v>2.2210000000000001E-2</v>
      </c>
      <c r="P48" s="5">
        <v>3</v>
      </c>
      <c r="Q48" s="5">
        <v>5</v>
      </c>
      <c r="R48" s="5">
        <v>0.85560000000000003</v>
      </c>
      <c r="S48" s="5">
        <v>12</v>
      </c>
    </row>
    <row r="49" spans="1:19" x14ac:dyDescent="0.2">
      <c r="A49" s="7" t="s">
        <v>101</v>
      </c>
      <c r="B49" s="5">
        <v>9.4559999999999995</v>
      </c>
      <c r="C49" s="5">
        <v>53.04</v>
      </c>
      <c r="D49" s="5">
        <v>-43.58</v>
      </c>
      <c r="E49" s="5">
        <v>6.1920000000000002</v>
      </c>
      <c r="F49" s="5">
        <v>3</v>
      </c>
      <c r="G49" s="5">
        <v>5</v>
      </c>
      <c r="H49" s="5">
        <v>7.0380000000000003</v>
      </c>
      <c r="I49" s="5">
        <v>12</v>
      </c>
      <c r="K49" s="7" t="s">
        <v>101</v>
      </c>
      <c r="L49" s="5">
        <v>3.2120000000000003E-2</v>
      </c>
      <c r="M49" s="5">
        <v>0.16470000000000001</v>
      </c>
      <c r="N49" s="5">
        <v>-0.1326</v>
      </c>
      <c r="O49" s="5">
        <v>2.2210000000000001E-2</v>
      </c>
      <c r="P49" s="5">
        <v>3</v>
      </c>
      <c r="Q49" s="5">
        <v>5</v>
      </c>
      <c r="R49" s="5">
        <v>5.968</v>
      </c>
      <c r="S49" s="5">
        <v>12</v>
      </c>
    </row>
    <row r="50" spans="1:19" x14ac:dyDescent="0.2">
      <c r="A50" s="7" t="s">
        <v>150</v>
      </c>
      <c r="B50" s="5">
        <v>34.909999999999997</v>
      </c>
      <c r="C50" s="5">
        <v>14.99</v>
      </c>
      <c r="D50" s="5">
        <v>19.93</v>
      </c>
      <c r="E50" s="5">
        <v>6.1920000000000002</v>
      </c>
      <c r="F50" s="5">
        <v>3</v>
      </c>
      <c r="G50" s="5">
        <v>5</v>
      </c>
      <c r="H50" s="5">
        <v>3.218</v>
      </c>
      <c r="I50" s="5">
        <v>12</v>
      </c>
      <c r="K50" s="7" t="s">
        <v>150</v>
      </c>
      <c r="L50" s="5">
        <v>0.1103</v>
      </c>
      <c r="M50" s="5">
        <v>5.1119999999999999E-2</v>
      </c>
      <c r="N50" s="5">
        <v>5.9180000000000003E-2</v>
      </c>
      <c r="O50" s="5">
        <v>2.2210000000000001E-2</v>
      </c>
      <c r="P50" s="5">
        <v>3</v>
      </c>
      <c r="Q50" s="5">
        <v>5</v>
      </c>
      <c r="R50" s="5">
        <v>2.6640000000000001</v>
      </c>
      <c r="S50" s="5">
        <v>12</v>
      </c>
    </row>
    <row r="51" spans="1:19" x14ac:dyDescent="0.2">
      <c r="A51" s="7" t="s">
        <v>107</v>
      </c>
      <c r="B51" s="5">
        <v>34.909999999999997</v>
      </c>
      <c r="C51" s="5">
        <v>53.04</v>
      </c>
      <c r="D51" s="5">
        <v>-18.12</v>
      </c>
      <c r="E51" s="5">
        <v>6.1920000000000002</v>
      </c>
      <c r="F51" s="5">
        <v>3</v>
      </c>
      <c r="G51" s="5">
        <v>5</v>
      </c>
      <c r="H51" s="5">
        <v>2.927</v>
      </c>
      <c r="I51" s="5">
        <v>12</v>
      </c>
      <c r="K51" s="7" t="s">
        <v>107</v>
      </c>
      <c r="L51" s="5">
        <v>0.1103</v>
      </c>
      <c r="M51" s="5">
        <v>0.16470000000000001</v>
      </c>
      <c r="N51" s="5">
        <v>-5.4379999999999998E-2</v>
      </c>
      <c r="O51" s="5">
        <v>2.2210000000000001E-2</v>
      </c>
      <c r="P51" s="5">
        <v>3</v>
      </c>
      <c r="Q51" s="5">
        <v>5</v>
      </c>
      <c r="R51" s="5">
        <v>2.448</v>
      </c>
      <c r="S51" s="5">
        <v>12</v>
      </c>
    </row>
    <row r="52" spans="1:19" x14ac:dyDescent="0.2">
      <c r="A52" s="7" t="s">
        <v>164</v>
      </c>
      <c r="B52" s="5">
        <v>14.99</v>
      </c>
      <c r="C52" s="5">
        <v>53.04</v>
      </c>
      <c r="D52" s="5">
        <v>-38.049999999999997</v>
      </c>
      <c r="E52" s="5">
        <v>5.3620000000000001</v>
      </c>
      <c r="F52" s="5">
        <v>5</v>
      </c>
      <c r="G52" s="5">
        <v>5</v>
      </c>
      <c r="H52" s="5">
        <v>7.0960000000000001</v>
      </c>
      <c r="I52" s="5">
        <v>12</v>
      </c>
      <c r="K52" s="7" t="s">
        <v>164</v>
      </c>
      <c r="L52" s="5">
        <v>5.1119999999999999E-2</v>
      </c>
      <c r="M52" s="5">
        <v>0.16470000000000001</v>
      </c>
      <c r="N52" s="5">
        <v>-0.11360000000000001</v>
      </c>
      <c r="O52" s="5">
        <v>1.924E-2</v>
      </c>
      <c r="P52" s="5">
        <v>5</v>
      </c>
      <c r="Q52" s="5">
        <v>5</v>
      </c>
      <c r="R52" s="5">
        <v>5.9029999999999996</v>
      </c>
      <c r="S52" s="5">
        <v>12</v>
      </c>
    </row>
    <row r="57" spans="1:19" x14ac:dyDescent="0.2">
      <c r="A57" s="6"/>
      <c r="B57" s="6"/>
      <c r="C57" s="6"/>
      <c r="D57" s="6"/>
      <c r="E57" s="6"/>
      <c r="F57" s="6"/>
    </row>
    <row r="58" spans="1:19" x14ac:dyDescent="0.2">
      <c r="A58" s="7" t="s">
        <v>55</v>
      </c>
      <c r="B58" s="5" t="s">
        <v>56</v>
      </c>
      <c r="C58" s="5"/>
      <c r="D58" s="5"/>
      <c r="E58" s="5"/>
      <c r="F58" s="5"/>
    </row>
    <row r="59" spans="1:19" x14ac:dyDescent="0.2">
      <c r="A59" s="7" t="s">
        <v>57</v>
      </c>
      <c r="B59" s="5" t="s">
        <v>58</v>
      </c>
      <c r="C59" s="5"/>
      <c r="D59" s="5"/>
      <c r="E59" s="5"/>
      <c r="F59" s="5"/>
    </row>
    <row r="60" spans="1:19" x14ac:dyDescent="0.2">
      <c r="A60" s="7"/>
      <c r="B60" s="5"/>
      <c r="C60" s="5"/>
      <c r="D60" s="5"/>
      <c r="E60" s="5"/>
      <c r="F60" s="5"/>
    </row>
    <row r="61" spans="1:19" x14ac:dyDescent="0.2">
      <c r="A61" s="7" t="s">
        <v>59</v>
      </c>
      <c r="B61" s="5"/>
      <c r="C61" s="5"/>
      <c r="D61" s="5"/>
      <c r="E61" s="5"/>
      <c r="F61" s="5"/>
    </row>
    <row r="62" spans="1:19" x14ac:dyDescent="0.2">
      <c r="A62" s="14" t="s">
        <v>60</v>
      </c>
      <c r="B62" s="15">
        <v>0.16739999999999999</v>
      </c>
      <c r="C62" s="5"/>
      <c r="D62" s="5"/>
      <c r="E62" s="5"/>
      <c r="F62" s="5"/>
    </row>
    <row r="63" spans="1:19" x14ac:dyDescent="0.2">
      <c r="A63" s="14" t="s">
        <v>61</v>
      </c>
      <c r="B63" s="15">
        <v>0.9163</v>
      </c>
      <c r="C63" s="5"/>
      <c r="D63" s="5"/>
      <c r="E63" s="5"/>
      <c r="F63" s="5"/>
    </row>
    <row r="64" spans="1:19" x14ac:dyDescent="0.2">
      <c r="A64" s="7" t="s">
        <v>63</v>
      </c>
      <c r="B64" s="5" t="s">
        <v>71</v>
      </c>
      <c r="C64" s="5"/>
      <c r="D64" s="5"/>
      <c r="E64" s="5"/>
      <c r="F64" s="5"/>
    </row>
    <row r="65" spans="1:6" x14ac:dyDescent="0.2">
      <c r="A65" s="7" t="s">
        <v>65</v>
      </c>
      <c r="B65" s="5" t="s">
        <v>73</v>
      </c>
      <c r="C65" s="5"/>
      <c r="D65" s="5"/>
      <c r="E65" s="5"/>
      <c r="F65" s="5"/>
    </row>
    <row r="66" spans="1:6" x14ac:dyDescent="0.2">
      <c r="A66" s="7" t="s">
        <v>67</v>
      </c>
      <c r="B66" s="5">
        <v>4.0169999999999997E-2</v>
      </c>
      <c r="C66" s="5"/>
      <c r="D66" s="5"/>
      <c r="E66" s="5"/>
      <c r="F66" s="5"/>
    </row>
    <row r="67" spans="1:6" x14ac:dyDescent="0.2">
      <c r="A67" s="7"/>
      <c r="B67" s="5"/>
      <c r="C67" s="5"/>
      <c r="D67" s="5"/>
      <c r="E67" s="5"/>
      <c r="F67" s="5"/>
    </row>
    <row r="68" spans="1:6" x14ac:dyDescent="0.2">
      <c r="A68" s="7" t="s">
        <v>68</v>
      </c>
      <c r="B68" s="5"/>
      <c r="C68" s="5"/>
      <c r="D68" s="5"/>
      <c r="E68" s="5"/>
      <c r="F68" s="5"/>
    </row>
    <row r="69" spans="1:6" x14ac:dyDescent="0.2">
      <c r="A69" s="7" t="s">
        <v>69</v>
      </c>
      <c r="B69" s="5" t="s">
        <v>257</v>
      </c>
      <c r="C69" s="5"/>
      <c r="D69" s="5"/>
      <c r="E69" s="5"/>
      <c r="F69" s="5"/>
    </row>
    <row r="70" spans="1:6" x14ac:dyDescent="0.2">
      <c r="A70" s="7" t="s">
        <v>61</v>
      </c>
      <c r="B70" s="5">
        <v>0.57569999999999999</v>
      </c>
      <c r="C70" s="5"/>
      <c r="D70" s="5"/>
      <c r="E70" s="5"/>
      <c r="F70" s="5"/>
    </row>
    <row r="71" spans="1:6" x14ac:dyDescent="0.2">
      <c r="A71" s="7" t="s">
        <v>63</v>
      </c>
      <c r="B71" s="5" t="s">
        <v>71</v>
      </c>
      <c r="C71" s="5"/>
      <c r="D71" s="5"/>
      <c r="E71" s="5"/>
      <c r="F71" s="5"/>
    </row>
    <row r="72" spans="1:6" x14ac:dyDescent="0.2">
      <c r="A72" s="7" t="s">
        <v>72</v>
      </c>
      <c r="B72" s="5" t="s">
        <v>73</v>
      </c>
      <c r="C72" s="5"/>
      <c r="D72" s="5"/>
      <c r="E72" s="5"/>
      <c r="F72" s="5"/>
    </row>
    <row r="73" spans="1:6" x14ac:dyDescent="0.2">
      <c r="A73" s="7"/>
      <c r="B73" s="5"/>
      <c r="C73" s="5"/>
      <c r="D73" s="5"/>
      <c r="E73" s="5"/>
      <c r="F73" s="5"/>
    </row>
    <row r="74" spans="1:6" x14ac:dyDescent="0.2">
      <c r="A74" s="7" t="s">
        <v>74</v>
      </c>
      <c r="B74" s="5"/>
      <c r="C74" s="5"/>
      <c r="D74" s="5"/>
      <c r="E74" s="5"/>
      <c r="F74" s="5"/>
    </row>
    <row r="75" spans="1:6" x14ac:dyDescent="0.2">
      <c r="A75" s="7" t="s">
        <v>75</v>
      </c>
      <c r="B75" s="5"/>
      <c r="C75" s="5"/>
      <c r="D75" s="5"/>
      <c r="E75" s="5"/>
      <c r="F75" s="5"/>
    </row>
    <row r="76" spans="1:6" x14ac:dyDescent="0.2">
      <c r="A76" s="7" t="s">
        <v>61</v>
      </c>
      <c r="B76" s="5"/>
      <c r="C76" s="5"/>
      <c r="D76" s="5"/>
      <c r="E76" s="5"/>
      <c r="F76" s="5"/>
    </row>
    <row r="77" spans="1:6" x14ac:dyDescent="0.2">
      <c r="A77" s="7" t="s">
        <v>63</v>
      </c>
      <c r="B77" s="5"/>
      <c r="C77" s="5"/>
      <c r="D77" s="5"/>
      <c r="E77" s="5"/>
      <c r="F77" s="5"/>
    </row>
    <row r="78" spans="1:6" x14ac:dyDescent="0.2">
      <c r="A78" s="7" t="s">
        <v>72</v>
      </c>
      <c r="B78" s="5"/>
      <c r="C78" s="5"/>
      <c r="D78" s="5"/>
      <c r="E78" s="5"/>
      <c r="F78" s="5"/>
    </row>
    <row r="79" spans="1:6" x14ac:dyDescent="0.2">
      <c r="A79" s="7"/>
      <c r="B79" s="5"/>
      <c r="C79" s="5"/>
      <c r="D79" s="5"/>
      <c r="E79" s="5"/>
      <c r="F79" s="5"/>
    </row>
    <row r="80" spans="1:6" x14ac:dyDescent="0.2">
      <c r="A80" s="7" t="s">
        <v>76</v>
      </c>
      <c r="B80" s="5" t="s">
        <v>77</v>
      </c>
      <c r="C80" s="5" t="s">
        <v>78</v>
      </c>
      <c r="D80" s="5" t="s">
        <v>79</v>
      </c>
      <c r="E80" s="5" t="s">
        <v>69</v>
      </c>
      <c r="F80" s="5" t="s">
        <v>61</v>
      </c>
    </row>
    <row r="81" spans="1:6" x14ac:dyDescent="0.2">
      <c r="A81" s="7" t="s">
        <v>80</v>
      </c>
      <c r="B81" s="5">
        <v>4.2830000000000003E-3</v>
      </c>
      <c r="C81" s="5">
        <v>3</v>
      </c>
      <c r="D81" s="5">
        <v>1.428E-3</v>
      </c>
      <c r="E81" s="5" t="s">
        <v>258</v>
      </c>
      <c r="F81" s="5" t="s">
        <v>259</v>
      </c>
    </row>
    <row r="82" spans="1:6" x14ac:dyDescent="0.2">
      <c r="A82" s="7" t="s">
        <v>83</v>
      </c>
      <c r="B82" s="5">
        <v>0.1023</v>
      </c>
      <c r="C82" s="5">
        <v>12</v>
      </c>
      <c r="D82" s="5">
        <v>8.5290000000000001E-3</v>
      </c>
      <c r="E82" s="5"/>
      <c r="F82" s="5"/>
    </row>
    <row r="83" spans="1:6" x14ac:dyDescent="0.2">
      <c r="A83" s="7" t="s">
        <v>84</v>
      </c>
      <c r="B83" s="5">
        <v>0.1066</v>
      </c>
      <c r="C83" s="5">
        <v>15</v>
      </c>
      <c r="D83" s="5"/>
      <c r="E83" s="5"/>
      <c r="F83" s="5"/>
    </row>
    <row r="84" spans="1:6" x14ac:dyDescent="0.2">
      <c r="A84" s="7"/>
      <c r="B84" s="5"/>
      <c r="C84" s="5"/>
      <c r="D84" s="5"/>
      <c r="E84" s="5"/>
      <c r="F84" s="5"/>
    </row>
    <row r="85" spans="1:6" x14ac:dyDescent="0.2">
      <c r="A85" s="7" t="s">
        <v>85</v>
      </c>
      <c r="B85" s="5"/>
      <c r="C85" s="5"/>
      <c r="D85" s="5"/>
      <c r="E85" s="5"/>
      <c r="F85" s="5"/>
    </row>
    <row r="86" spans="1:6" x14ac:dyDescent="0.2">
      <c r="A86" s="7" t="s">
        <v>86</v>
      </c>
      <c r="B86" s="5">
        <v>4</v>
      </c>
      <c r="C86" s="5"/>
      <c r="D86" s="5"/>
      <c r="E86" s="5"/>
      <c r="F86" s="5"/>
    </row>
    <row r="87" spans="1:6" x14ac:dyDescent="0.2">
      <c r="A87" s="7" t="s">
        <v>87</v>
      </c>
      <c r="B87" s="5">
        <v>16</v>
      </c>
      <c r="C87" s="5"/>
      <c r="D87" s="5"/>
      <c r="E87" s="5"/>
      <c r="F87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771E9-A00A-4A81-9E29-DB1E22EE366F}">
  <dimension ref="A1:Q162"/>
  <sheetViews>
    <sheetView topLeftCell="A46" workbookViewId="0">
      <selection activeCell="B69" sqref="B69"/>
    </sheetView>
  </sheetViews>
  <sheetFormatPr baseColWidth="10" defaultColWidth="8.83203125" defaultRowHeight="15" x14ac:dyDescent="0.2"/>
  <cols>
    <col min="1" max="1" width="35.6640625" bestFit="1" customWidth="1"/>
    <col min="9" max="9" width="31" customWidth="1"/>
  </cols>
  <sheetData>
    <row r="1" spans="1:14" x14ac:dyDescent="0.2">
      <c r="A1" s="6"/>
      <c r="B1" s="6"/>
      <c r="C1" s="6"/>
      <c r="D1" s="6"/>
      <c r="E1" s="6"/>
      <c r="F1" s="6"/>
      <c r="I1" s="7" t="s">
        <v>55</v>
      </c>
      <c r="J1" s="5" t="s">
        <v>56</v>
      </c>
      <c r="K1" s="5"/>
      <c r="L1" s="5"/>
      <c r="M1" s="5"/>
      <c r="N1" s="5"/>
    </row>
    <row r="2" spans="1:14" x14ac:dyDescent="0.2">
      <c r="A2" s="7" t="s">
        <v>55</v>
      </c>
      <c r="B2" s="5" t="s">
        <v>56</v>
      </c>
      <c r="C2" s="5"/>
      <c r="D2" s="5"/>
      <c r="E2" s="5"/>
      <c r="F2" s="5"/>
      <c r="I2" s="7" t="s">
        <v>57</v>
      </c>
      <c r="J2" s="5" t="s">
        <v>133</v>
      </c>
      <c r="K2" s="5"/>
      <c r="L2" s="5"/>
      <c r="M2" s="5"/>
      <c r="N2" s="5"/>
    </row>
    <row r="3" spans="1:14" x14ac:dyDescent="0.2">
      <c r="A3" s="7" t="s">
        <v>57</v>
      </c>
      <c r="B3" s="5" t="s">
        <v>133</v>
      </c>
      <c r="C3" s="5"/>
      <c r="D3" s="5"/>
      <c r="E3" s="5"/>
      <c r="F3" s="5"/>
      <c r="I3" s="7"/>
      <c r="J3" s="5"/>
      <c r="K3" s="5"/>
      <c r="L3" s="5"/>
      <c r="M3" s="5"/>
      <c r="N3" s="5"/>
    </row>
    <row r="4" spans="1:14" x14ac:dyDescent="0.2">
      <c r="A4" s="7"/>
      <c r="B4" s="5"/>
      <c r="C4" s="5"/>
      <c r="D4" s="5"/>
      <c r="E4" s="5"/>
      <c r="F4" s="5"/>
      <c r="I4" s="7" t="s">
        <v>59</v>
      </c>
      <c r="J4" s="5"/>
      <c r="K4" s="5"/>
      <c r="L4" s="5"/>
      <c r="M4" s="5"/>
      <c r="N4" s="5"/>
    </row>
    <row r="5" spans="1:14" x14ac:dyDescent="0.2">
      <c r="A5" s="7" t="s">
        <v>59</v>
      </c>
      <c r="B5" s="5"/>
      <c r="C5" s="5"/>
      <c r="D5" s="5"/>
      <c r="E5" s="5"/>
      <c r="F5" s="5"/>
      <c r="I5" s="10" t="s">
        <v>60</v>
      </c>
      <c r="J5" s="11">
        <v>14.51</v>
      </c>
      <c r="K5" s="5"/>
      <c r="L5" s="5"/>
      <c r="M5" s="5"/>
      <c r="N5" s="5"/>
    </row>
    <row r="6" spans="1:14" x14ac:dyDescent="0.2">
      <c r="A6" s="8" t="s">
        <v>60</v>
      </c>
      <c r="B6" s="9">
        <v>16.760000000000002</v>
      </c>
      <c r="C6" s="5"/>
      <c r="D6" s="5"/>
      <c r="E6" s="5"/>
      <c r="F6" s="5"/>
      <c r="I6" s="10" t="s">
        <v>61</v>
      </c>
      <c r="J6" s="11" t="s">
        <v>62</v>
      </c>
      <c r="K6" s="5"/>
      <c r="L6" s="5"/>
      <c r="M6" s="5"/>
      <c r="N6" s="5"/>
    </row>
    <row r="7" spans="1:14" x14ac:dyDescent="0.2">
      <c r="A7" s="8" t="s">
        <v>61</v>
      </c>
      <c r="B7" s="9" t="s">
        <v>62</v>
      </c>
      <c r="C7" s="5"/>
      <c r="D7" s="5"/>
      <c r="E7" s="5"/>
      <c r="F7" s="5"/>
      <c r="I7" s="10" t="s">
        <v>63</v>
      </c>
      <c r="J7" s="11" t="s">
        <v>64</v>
      </c>
      <c r="K7" s="5"/>
      <c r="L7" s="5"/>
      <c r="M7" s="5"/>
      <c r="N7" s="5"/>
    </row>
    <row r="8" spans="1:14" x14ac:dyDescent="0.2">
      <c r="A8" s="8" t="s">
        <v>63</v>
      </c>
      <c r="B8" s="9" t="s">
        <v>64</v>
      </c>
      <c r="C8" s="5"/>
      <c r="D8" s="5"/>
      <c r="E8" s="5"/>
      <c r="F8" s="5"/>
      <c r="I8" s="7" t="s">
        <v>65</v>
      </c>
      <c r="J8" s="5" t="s">
        <v>66</v>
      </c>
      <c r="K8" s="5"/>
      <c r="L8" s="5"/>
      <c r="M8" s="5"/>
      <c r="N8" s="5"/>
    </row>
    <row r="9" spans="1:14" x14ac:dyDescent="0.2">
      <c r="A9" s="7" t="s">
        <v>65</v>
      </c>
      <c r="B9" s="5" t="s">
        <v>66</v>
      </c>
      <c r="C9" s="5"/>
      <c r="D9" s="5"/>
      <c r="E9" s="5"/>
      <c r="F9" s="5"/>
      <c r="I9" s="7" t="s">
        <v>67</v>
      </c>
      <c r="J9" s="5">
        <v>0.80249999999999999</v>
      </c>
      <c r="K9" s="5"/>
      <c r="L9" s="5"/>
      <c r="M9" s="5"/>
      <c r="N9" s="5"/>
    </row>
    <row r="10" spans="1:14" x14ac:dyDescent="0.2">
      <c r="A10" s="7" t="s">
        <v>67</v>
      </c>
      <c r="B10" s="5">
        <v>0.82430000000000003</v>
      </c>
      <c r="C10" s="5"/>
      <c r="D10" s="5"/>
      <c r="E10" s="5"/>
      <c r="F10" s="5"/>
      <c r="I10" s="7"/>
      <c r="J10" s="5"/>
      <c r="K10" s="5"/>
      <c r="L10" s="5"/>
      <c r="M10" s="5"/>
      <c r="N10" s="5"/>
    </row>
    <row r="11" spans="1:14" x14ac:dyDescent="0.2">
      <c r="A11" s="7"/>
      <c r="B11" s="5"/>
      <c r="C11" s="5"/>
      <c r="D11" s="5"/>
      <c r="E11" s="5"/>
      <c r="F11" s="5"/>
      <c r="I11" s="7" t="s">
        <v>68</v>
      </c>
      <c r="J11" s="5"/>
      <c r="K11" s="5"/>
      <c r="L11" s="5"/>
      <c r="M11" s="5"/>
      <c r="N11" s="5"/>
    </row>
    <row r="12" spans="1:14" x14ac:dyDescent="0.2">
      <c r="A12" s="7" t="s">
        <v>68</v>
      </c>
      <c r="B12" s="5"/>
      <c r="C12" s="5"/>
      <c r="D12" s="5"/>
      <c r="E12" s="5"/>
      <c r="F12" s="5"/>
      <c r="I12" s="7" t="s">
        <v>69</v>
      </c>
      <c r="J12" s="5" t="s">
        <v>134</v>
      </c>
      <c r="K12" s="5"/>
      <c r="L12" s="5"/>
      <c r="M12" s="5"/>
      <c r="N12" s="5"/>
    </row>
    <row r="13" spans="1:14" x14ac:dyDescent="0.2">
      <c r="A13" s="7" t="s">
        <v>69</v>
      </c>
      <c r="B13" s="5" t="s">
        <v>207</v>
      </c>
      <c r="C13" s="5"/>
      <c r="D13" s="5"/>
      <c r="E13" s="5"/>
      <c r="F13" s="5"/>
      <c r="I13" s="7" t="s">
        <v>61</v>
      </c>
      <c r="J13" s="5">
        <v>0.66169999999999995</v>
      </c>
      <c r="K13" s="5"/>
      <c r="L13" s="5"/>
      <c r="M13" s="5"/>
      <c r="N13" s="5"/>
    </row>
    <row r="14" spans="1:14" x14ac:dyDescent="0.2">
      <c r="A14" s="7" t="s">
        <v>61</v>
      </c>
      <c r="B14" s="5">
        <v>0.58309999999999995</v>
      </c>
      <c r="C14" s="5"/>
      <c r="D14" s="5"/>
      <c r="E14" s="5"/>
      <c r="F14" s="5"/>
      <c r="I14" s="7" t="s">
        <v>63</v>
      </c>
      <c r="J14" s="5" t="s">
        <v>71</v>
      </c>
      <c r="K14" s="5"/>
      <c r="L14" s="5"/>
      <c r="M14" s="5"/>
      <c r="N14" s="5"/>
    </row>
    <row r="15" spans="1:14" x14ac:dyDescent="0.2">
      <c r="A15" s="7" t="s">
        <v>63</v>
      </c>
      <c r="B15" s="5" t="s">
        <v>71</v>
      </c>
      <c r="C15" s="5"/>
      <c r="D15" s="5"/>
      <c r="E15" s="5"/>
      <c r="F15" s="5"/>
      <c r="I15" s="7" t="s">
        <v>72</v>
      </c>
      <c r="J15" s="5" t="s">
        <v>73</v>
      </c>
      <c r="K15" s="5"/>
      <c r="L15" s="5"/>
      <c r="M15" s="5"/>
      <c r="N15" s="5"/>
    </row>
    <row r="16" spans="1:14" x14ac:dyDescent="0.2">
      <c r="A16" s="7" t="s">
        <v>72</v>
      </c>
      <c r="B16" s="5" t="s">
        <v>73</v>
      </c>
      <c r="C16" s="5"/>
      <c r="D16" s="5"/>
      <c r="E16" s="5"/>
      <c r="F16" s="5"/>
      <c r="I16" s="7"/>
      <c r="J16" s="5"/>
      <c r="K16" s="5"/>
      <c r="L16" s="5"/>
      <c r="M16" s="5"/>
      <c r="N16" s="5"/>
    </row>
    <row r="17" spans="1:14" x14ac:dyDescent="0.2">
      <c r="A17" s="7"/>
      <c r="B17" s="5"/>
      <c r="C17" s="5"/>
      <c r="D17" s="5"/>
      <c r="E17" s="5"/>
      <c r="F17" s="5"/>
      <c r="I17" s="7" t="s">
        <v>74</v>
      </c>
      <c r="J17" s="5"/>
      <c r="K17" s="5"/>
      <c r="L17" s="5"/>
      <c r="M17" s="5"/>
      <c r="N17" s="5"/>
    </row>
    <row r="18" spans="1:14" x14ac:dyDescent="0.2">
      <c r="A18" s="7" t="s">
        <v>74</v>
      </c>
      <c r="B18" s="5"/>
      <c r="C18" s="5"/>
      <c r="D18" s="5"/>
      <c r="E18" s="5"/>
      <c r="F18" s="5"/>
      <c r="I18" s="7" t="s">
        <v>75</v>
      </c>
      <c r="J18" s="5"/>
      <c r="K18" s="5"/>
      <c r="L18" s="5"/>
      <c r="M18" s="5"/>
      <c r="N18" s="5"/>
    </row>
    <row r="19" spans="1:14" x14ac:dyDescent="0.2">
      <c r="A19" s="7" t="s">
        <v>75</v>
      </c>
      <c r="B19" s="5"/>
      <c r="C19" s="5"/>
      <c r="D19" s="5"/>
      <c r="E19" s="5"/>
      <c r="F19" s="5"/>
      <c r="I19" s="7" t="s">
        <v>61</v>
      </c>
      <c r="J19" s="5"/>
      <c r="K19" s="5"/>
      <c r="L19" s="5"/>
      <c r="M19" s="5"/>
      <c r="N19" s="5"/>
    </row>
    <row r="20" spans="1:14" x14ac:dyDescent="0.2">
      <c r="A20" s="7" t="s">
        <v>61</v>
      </c>
      <c r="B20" s="5"/>
      <c r="C20" s="5"/>
      <c r="D20" s="5"/>
      <c r="E20" s="5"/>
      <c r="F20" s="5"/>
      <c r="I20" s="7" t="s">
        <v>63</v>
      </c>
      <c r="J20" s="5"/>
      <c r="K20" s="5"/>
      <c r="L20" s="5"/>
      <c r="M20" s="5"/>
      <c r="N20" s="5"/>
    </row>
    <row r="21" spans="1:14" x14ac:dyDescent="0.2">
      <c r="A21" s="7" t="s">
        <v>63</v>
      </c>
      <c r="B21" s="5"/>
      <c r="C21" s="5"/>
      <c r="D21" s="5"/>
      <c r="E21" s="5"/>
      <c r="F21" s="5"/>
      <c r="I21" s="7" t="s">
        <v>72</v>
      </c>
      <c r="J21" s="5"/>
      <c r="K21" s="5"/>
      <c r="L21" s="5"/>
      <c r="M21" s="5"/>
      <c r="N21" s="5"/>
    </row>
    <row r="22" spans="1:14" x14ac:dyDescent="0.2">
      <c r="A22" s="7" t="s">
        <v>72</v>
      </c>
      <c r="B22" s="5"/>
      <c r="C22" s="5"/>
      <c r="D22" s="5"/>
      <c r="E22" s="5"/>
      <c r="F22" s="5"/>
      <c r="I22" s="7"/>
      <c r="J22" s="5"/>
      <c r="K22" s="5"/>
      <c r="L22" s="5"/>
      <c r="M22" s="5"/>
      <c r="N22" s="5"/>
    </row>
    <row r="23" spans="1:14" x14ac:dyDescent="0.2">
      <c r="A23" s="7"/>
      <c r="B23" s="5"/>
      <c r="C23" s="5"/>
      <c r="D23" s="5"/>
      <c r="E23" s="5"/>
      <c r="F23" s="5"/>
      <c r="I23" s="7" t="s">
        <v>76</v>
      </c>
      <c r="J23" s="5" t="s">
        <v>77</v>
      </c>
      <c r="K23" s="5" t="s">
        <v>78</v>
      </c>
      <c r="L23" s="5" t="s">
        <v>79</v>
      </c>
      <c r="M23" s="5" t="s">
        <v>69</v>
      </c>
      <c r="N23" s="5" t="s">
        <v>61</v>
      </c>
    </row>
    <row r="24" spans="1:14" x14ac:dyDescent="0.2">
      <c r="A24" s="7" t="s">
        <v>76</v>
      </c>
      <c r="B24" s="5" t="s">
        <v>77</v>
      </c>
      <c r="C24" s="5" t="s">
        <v>78</v>
      </c>
      <c r="D24" s="5" t="s">
        <v>79</v>
      </c>
      <c r="E24" s="5" t="s">
        <v>69</v>
      </c>
      <c r="F24" s="5" t="s">
        <v>61</v>
      </c>
      <c r="I24" s="7" t="s">
        <v>80</v>
      </c>
      <c r="J24" s="5">
        <v>7.571E-2</v>
      </c>
      <c r="K24" s="5">
        <v>7</v>
      </c>
      <c r="L24" s="5">
        <v>1.082E-2</v>
      </c>
      <c r="M24" s="5" t="s">
        <v>135</v>
      </c>
      <c r="N24" s="5" t="s">
        <v>82</v>
      </c>
    </row>
    <row r="25" spans="1:14" x14ac:dyDescent="0.2">
      <c r="A25" s="7" t="s">
        <v>80</v>
      </c>
      <c r="B25" s="5">
        <v>0.7601</v>
      </c>
      <c r="C25" s="5">
        <v>7</v>
      </c>
      <c r="D25" s="5">
        <v>0.1086</v>
      </c>
      <c r="E25" s="5" t="s">
        <v>208</v>
      </c>
      <c r="F25" s="5" t="s">
        <v>82</v>
      </c>
      <c r="I25" s="7" t="s">
        <v>83</v>
      </c>
      <c r="J25" s="5">
        <v>1.864E-2</v>
      </c>
      <c r="K25" s="5">
        <v>25</v>
      </c>
      <c r="L25" s="5">
        <v>7.4540000000000001E-4</v>
      </c>
      <c r="M25" s="5"/>
      <c r="N25" s="5"/>
    </row>
    <row r="26" spans="1:14" x14ac:dyDescent="0.2">
      <c r="A26" s="7" t="s">
        <v>83</v>
      </c>
      <c r="B26" s="5">
        <v>0.16200000000000001</v>
      </c>
      <c r="C26" s="5">
        <v>25</v>
      </c>
      <c r="D26" s="5">
        <v>6.4790000000000004E-3</v>
      </c>
      <c r="E26" s="5"/>
      <c r="F26" s="5"/>
      <c r="I26" s="7" t="s">
        <v>84</v>
      </c>
      <c r="J26" s="5">
        <v>9.4350000000000003E-2</v>
      </c>
      <c r="K26" s="5">
        <v>32</v>
      </c>
      <c r="L26" s="5"/>
      <c r="M26" s="5"/>
      <c r="N26" s="5"/>
    </row>
    <row r="27" spans="1:14" x14ac:dyDescent="0.2">
      <c r="A27" s="7" t="s">
        <v>84</v>
      </c>
      <c r="B27" s="5">
        <v>0.92210000000000003</v>
      </c>
      <c r="C27" s="5">
        <v>32</v>
      </c>
      <c r="D27" s="5"/>
      <c r="E27" s="5"/>
      <c r="F27" s="5"/>
      <c r="I27" s="7"/>
      <c r="J27" s="5"/>
      <c r="K27" s="5"/>
      <c r="L27" s="5"/>
      <c r="M27" s="5"/>
      <c r="N27" s="5"/>
    </row>
    <row r="28" spans="1:14" x14ac:dyDescent="0.2">
      <c r="A28" s="7"/>
      <c r="B28" s="5"/>
      <c r="C28" s="5"/>
      <c r="D28" s="5"/>
      <c r="E28" s="5"/>
      <c r="F28" s="5"/>
      <c r="I28" s="7" t="s">
        <v>85</v>
      </c>
      <c r="J28" s="5"/>
      <c r="K28" s="5"/>
      <c r="L28" s="5"/>
      <c r="M28" s="5"/>
      <c r="N28" s="5"/>
    </row>
    <row r="29" spans="1:14" x14ac:dyDescent="0.2">
      <c r="A29" s="7" t="s">
        <v>85</v>
      </c>
      <c r="B29" s="5"/>
      <c r="C29" s="5"/>
      <c r="D29" s="5"/>
      <c r="E29" s="5"/>
      <c r="F29" s="5"/>
      <c r="I29" s="7" t="s">
        <v>86</v>
      </c>
      <c r="J29" s="5">
        <v>8</v>
      </c>
      <c r="K29" s="5"/>
      <c r="L29" s="5"/>
      <c r="M29" s="5"/>
      <c r="N29" s="5"/>
    </row>
    <row r="30" spans="1:14" x14ac:dyDescent="0.2">
      <c r="A30" s="7" t="s">
        <v>86</v>
      </c>
      <c r="B30" s="5">
        <v>8</v>
      </c>
      <c r="C30" s="5"/>
      <c r="D30" s="5"/>
      <c r="E30" s="5"/>
      <c r="F30" s="5"/>
      <c r="I30" s="7" t="s">
        <v>87</v>
      </c>
      <c r="J30" s="5">
        <v>33</v>
      </c>
      <c r="K30" s="5"/>
      <c r="L30" s="5"/>
      <c r="M30" s="5"/>
      <c r="N30" s="5"/>
    </row>
    <row r="31" spans="1:14" x14ac:dyDescent="0.2">
      <c r="A31" s="7" t="s">
        <v>87</v>
      </c>
      <c r="B31" s="5">
        <v>33</v>
      </c>
      <c r="C31" s="5"/>
      <c r="D31" s="5"/>
      <c r="E31" s="5"/>
      <c r="F31" s="5"/>
    </row>
    <row r="33" spans="1:17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</row>
    <row r="34" spans="1:17" x14ac:dyDescent="0.2">
      <c r="A34" s="7" t="s">
        <v>88</v>
      </c>
      <c r="B34" s="5">
        <v>1</v>
      </c>
      <c r="C34" s="5"/>
      <c r="D34" s="5"/>
      <c r="E34" s="5"/>
      <c r="F34" s="5"/>
      <c r="G34" s="5"/>
      <c r="H34" s="5"/>
      <c r="I34" s="7" t="s">
        <v>88</v>
      </c>
      <c r="J34" s="5">
        <v>1</v>
      </c>
      <c r="K34" s="5"/>
      <c r="L34" s="5"/>
      <c r="M34" s="5"/>
      <c r="N34" s="5"/>
      <c r="O34" s="5"/>
      <c r="P34" s="5"/>
      <c r="Q34" s="5"/>
    </row>
    <row r="35" spans="1:17" x14ac:dyDescent="0.2">
      <c r="A35" s="7" t="s">
        <v>89</v>
      </c>
      <c r="B35" s="5">
        <v>28</v>
      </c>
      <c r="C35" s="5"/>
      <c r="D35" s="5"/>
      <c r="E35" s="5"/>
      <c r="F35" s="5"/>
      <c r="G35" s="5"/>
      <c r="H35" s="5"/>
      <c r="I35" s="7" t="s">
        <v>89</v>
      </c>
      <c r="J35" s="5">
        <v>28</v>
      </c>
      <c r="K35" s="5"/>
      <c r="L35" s="5"/>
      <c r="M35" s="5"/>
      <c r="N35" s="5"/>
      <c r="O35" s="5"/>
      <c r="P35" s="5"/>
      <c r="Q35" s="5"/>
    </row>
    <row r="36" spans="1:17" x14ac:dyDescent="0.2">
      <c r="A36" s="7" t="s">
        <v>90</v>
      </c>
      <c r="B36" s="5">
        <v>0.05</v>
      </c>
      <c r="C36" s="5"/>
      <c r="D36" s="5"/>
      <c r="E36" s="5"/>
      <c r="F36" s="5"/>
      <c r="G36" s="5"/>
      <c r="H36" s="5"/>
      <c r="I36" s="7" t="s">
        <v>90</v>
      </c>
      <c r="J36" s="5">
        <v>0.05</v>
      </c>
      <c r="K36" s="5"/>
      <c r="L36" s="5"/>
      <c r="M36" s="5"/>
      <c r="N36" s="5"/>
      <c r="O36" s="5"/>
      <c r="P36" s="5"/>
      <c r="Q36" s="5"/>
    </row>
    <row r="37" spans="1:17" x14ac:dyDescent="0.2">
      <c r="A37" s="7"/>
      <c r="B37" s="5"/>
      <c r="C37" s="5"/>
      <c r="D37" s="5"/>
      <c r="E37" s="5"/>
      <c r="F37" s="5"/>
      <c r="G37" s="5"/>
      <c r="H37" s="5"/>
      <c r="I37" s="7"/>
      <c r="J37" s="5"/>
      <c r="K37" s="5"/>
      <c r="L37" s="5"/>
      <c r="M37" s="5"/>
      <c r="N37" s="5"/>
      <c r="O37" s="5"/>
      <c r="P37" s="5"/>
      <c r="Q37" s="5"/>
    </row>
    <row r="38" spans="1:17" x14ac:dyDescent="0.2">
      <c r="A38" s="7" t="s">
        <v>91</v>
      </c>
      <c r="B38" s="5" t="s">
        <v>92</v>
      </c>
      <c r="C38" s="5" t="s">
        <v>93</v>
      </c>
      <c r="D38" s="5" t="s">
        <v>94</v>
      </c>
      <c r="E38" s="5" t="s">
        <v>95</v>
      </c>
      <c r="F38" s="5" t="s">
        <v>96</v>
      </c>
      <c r="G38" s="5"/>
      <c r="H38" s="5"/>
      <c r="I38" s="7" t="s">
        <v>91</v>
      </c>
      <c r="J38" s="5" t="s">
        <v>92</v>
      </c>
      <c r="K38" s="5" t="s">
        <v>93</v>
      </c>
      <c r="L38" s="5" t="s">
        <v>94</v>
      </c>
      <c r="M38" s="5" t="s">
        <v>95</v>
      </c>
      <c r="N38" s="5" t="s">
        <v>96</v>
      </c>
      <c r="O38" s="5"/>
      <c r="P38" s="5"/>
      <c r="Q38" s="5"/>
    </row>
    <row r="39" spans="1:17" x14ac:dyDescent="0.2">
      <c r="A39" s="8" t="s">
        <v>97</v>
      </c>
      <c r="B39" s="9">
        <v>-0.25459999999999999</v>
      </c>
      <c r="C39" s="9" t="s">
        <v>209</v>
      </c>
      <c r="D39" s="9" t="s">
        <v>66</v>
      </c>
      <c r="E39" s="9" t="s">
        <v>115</v>
      </c>
      <c r="F39" s="9">
        <v>6.9999999999999999E-4</v>
      </c>
      <c r="G39" s="9" t="s">
        <v>100</v>
      </c>
      <c r="H39" s="5"/>
      <c r="I39" s="10" t="s">
        <v>97</v>
      </c>
      <c r="J39" s="11">
        <v>-7.8179999999999999E-2</v>
      </c>
      <c r="K39" s="11" t="s">
        <v>136</v>
      </c>
      <c r="L39" s="11" t="s">
        <v>66</v>
      </c>
      <c r="M39" s="11" t="s">
        <v>99</v>
      </c>
      <c r="N39" s="11">
        <v>1.6999999999999999E-3</v>
      </c>
      <c r="O39" s="5" t="s">
        <v>100</v>
      </c>
      <c r="P39" s="5"/>
      <c r="Q39" s="5"/>
    </row>
    <row r="40" spans="1:17" x14ac:dyDescent="0.2">
      <c r="A40" s="8" t="s">
        <v>137</v>
      </c>
      <c r="B40" s="9">
        <v>-5.5300000000000002E-2</v>
      </c>
      <c r="C40" s="9" t="s">
        <v>210</v>
      </c>
      <c r="D40" s="9" t="s">
        <v>73</v>
      </c>
      <c r="E40" s="9" t="s">
        <v>71</v>
      </c>
      <c r="F40" s="9">
        <v>0.35589999999999999</v>
      </c>
      <c r="G40" s="9" t="s">
        <v>103</v>
      </c>
      <c r="H40" s="5"/>
      <c r="I40" s="10" t="s">
        <v>137</v>
      </c>
      <c r="J40" s="11">
        <v>-1.9009999999999999E-2</v>
      </c>
      <c r="K40" s="11" t="s">
        <v>138</v>
      </c>
      <c r="L40" s="11" t="s">
        <v>73</v>
      </c>
      <c r="M40" s="11" t="s">
        <v>71</v>
      </c>
      <c r="N40" s="11">
        <v>0.34960000000000002</v>
      </c>
      <c r="O40" s="5" t="s">
        <v>103</v>
      </c>
      <c r="P40" s="5"/>
      <c r="Q40" s="5"/>
    </row>
    <row r="41" spans="1:17" x14ac:dyDescent="0.2">
      <c r="A41" s="7" t="s">
        <v>101</v>
      </c>
      <c r="B41" s="5">
        <v>-0.43580000000000002</v>
      </c>
      <c r="C41" s="5" t="s">
        <v>211</v>
      </c>
      <c r="D41" s="5" t="s">
        <v>66</v>
      </c>
      <c r="E41" s="5" t="s">
        <v>64</v>
      </c>
      <c r="F41" s="5" t="s">
        <v>62</v>
      </c>
      <c r="G41" s="5" t="s">
        <v>58</v>
      </c>
      <c r="H41" s="5"/>
      <c r="I41" s="7" t="s">
        <v>101</v>
      </c>
      <c r="J41" s="5">
        <v>-0.1326</v>
      </c>
      <c r="K41" s="5" t="s">
        <v>139</v>
      </c>
      <c r="L41" s="5" t="s">
        <v>66</v>
      </c>
      <c r="M41" s="5" t="s">
        <v>64</v>
      </c>
      <c r="N41" s="5" t="s">
        <v>62</v>
      </c>
      <c r="O41" s="5" t="s">
        <v>58</v>
      </c>
      <c r="P41" s="5"/>
      <c r="Q41" s="5"/>
    </row>
    <row r="42" spans="1:17" x14ac:dyDescent="0.2">
      <c r="A42" s="8" t="s">
        <v>140</v>
      </c>
      <c r="B42" s="9">
        <v>6.5570000000000003E-2</v>
      </c>
      <c r="C42" s="9" t="s">
        <v>212</v>
      </c>
      <c r="D42" s="9" t="s">
        <v>73</v>
      </c>
      <c r="E42" s="9" t="s">
        <v>71</v>
      </c>
      <c r="F42" s="9">
        <v>0.32800000000000001</v>
      </c>
      <c r="G42" s="9" t="s">
        <v>142</v>
      </c>
      <c r="H42" s="5"/>
      <c r="I42" s="10" t="s">
        <v>140</v>
      </c>
      <c r="J42" s="11">
        <v>2.2030000000000001E-2</v>
      </c>
      <c r="K42" s="11" t="s">
        <v>141</v>
      </c>
      <c r="L42" s="11" t="s">
        <v>73</v>
      </c>
      <c r="M42" s="11" t="s">
        <v>71</v>
      </c>
      <c r="N42" s="11">
        <v>0.33250000000000002</v>
      </c>
      <c r="O42" s="5" t="s">
        <v>142</v>
      </c>
      <c r="P42" s="5"/>
      <c r="Q42" s="5"/>
    </row>
    <row r="43" spans="1:17" x14ac:dyDescent="0.2">
      <c r="A43" s="7" t="s">
        <v>143</v>
      </c>
      <c r="B43" s="5">
        <v>-5.0180000000000002E-2</v>
      </c>
      <c r="C43" s="5" t="s">
        <v>213</v>
      </c>
      <c r="D43" s="5" t="s">
        <v>73</v>
      </c>
      <c r="E43" s="5" t="s">
        <v>71</v>
      </c>
      <c r="F43" s="5">
        <v>0.42209999999999998</v>
      </c>
      <c r="G43" s="5" t="s">
        <v>145</v>
      </c>
      <c r="H43" s="5"/>
      <c r="I43" s="7" t="s">
        <v>143</v>
      </c>
      <c r="J43" s="5">
        <v>-9.2800000000000001E-4</v>
      </c>
      <c r="K43" s="5" t="s">
        <v>144</v>
      </c>
      <c r="L43" s="5" t="s">
        <v>73</v>
      </c>
      <c r="M43" s="5" t="s">
        <v>71</v>
      </c>
      <c r="N43" s="5">
        <v>0.96489999999999998</v>
      </c>
      <c r="O43" s="5" t="s">
        <v>145</v>
      </c>
      <c r="P43" s="5"/>
      <c r="Q43" s="5"/>
    </row>
    <row r="44" spans="1:17" x14ac:dyDescent="0.2">
      <c r="A44" s="7" t="s">
        <v>146</v>
      </c>
      <c r="B44" s="5">
        <v>-5.9380000000000002E-2</v>
      </c>
      <c r="C44" s="5" t="s">
        <v>214</v>
      </c>
      <c r="D44" s="5" t="s">
        <v>73</v>
      </c>
      <c r="E44" s="5" t="s">
        <v>71</v>
      </c>
      <c r="F44" s="5">
        <v>0.3221</v>
      </c>
      <c r="G44" s="5" t="s">
        <v>148</v>
      </c>
      <c r="H44" s="5"/>
      <c r="I44" s="7" t="s">
        <v>146</v>
      </c>
      <c r="J44" s="5">
        <v>-1.017E-2</v>
      </c>
      <c r="K44" s="5" t="s">
        <v>147</v>
      </c>
      <c r="L44" s="5" t="s">
        <v>73</v>
      </c>
      <c r="M44" s="5" t="s">
        <v>71</v>
      </c>
      <c r="N44" s="5">
        <v>0.61429999999999996</v>
      </c>
      <c r="O44" s="5" t="s">
        <v>148</v>
      </c>
      <c r="P44" s="5"/>
      <c r="Q44" s="5"/>
    </row>
    <row r="45" spans="1:17" x14ac:dyDescent="0.2">
      <c r="A45" s="7" t="s">
        <v>104</v>
      </c>
      <c r="B45" s="5">
        <v>-0.151</v>
      </c>
      <c r="C45" s="5" t="s">
        <v>215</v>
      </c>
      <c r="D45" s="5" t="s">
        <v>66</v>
      </c>
      <c r="E45" s="5" t="s">
        <v>106</v>
      </c>
      <c r="F45" s="5">
        <v>1.66E-2</v>
      </c>
      <c r="G45" s="5" t="s">
        <v>133</v>
      </c>
      <c r="H45" s="5"/>
      <c r="I45" s="7" t="s">
        <v>104</v>
      </c>
      <c r="J45" s="5">
        <v>-3.9570000000000001E-2</v>
      </c>
      <c r="K45" s="5" t="s">
        <v>149</v>
      </c>
      <c r="L45" s="5" t="s">
        <v>73</v>
      </c>
      <c r="M45" s="5" t="s">
        <v>71</v>
      </c>
      <c r="N45" s="5">
        <v>5.8200000000000002E-2</v>
      </c>
      <c r="O45" s="5" t="s">
        <v>133</v>
      </c>
      <c r="P45" s="5"/>
      <c r="Q45" s="5"/>
    </row>
    <row r="46" spans="1:17" x14ac:dyDescent="0.2">
      <c r="A46" s="7" t="s">
        <v>150</v>
      </c>
      <c r="B46" s="5">
        <v>0.1993</v>
      </c>
      <c r="C46" s="5" t="s">
        <v>216</v>
      </c>
      <c r="D46" s="5" t="s">
        <v>66</v>
      </c>
      <c r="E46" s="5" t="s">
        <v>99</v>
      </c>
      <c r="F46" s="5">
        <v>2.3E-3</v>
      </c>
      <c r="G46" s="5" t="s">
        <v>109</v>
      </c>
      <c r="H46" s="5"/>
      <c r="I46" s="7" t="s">
        <v>150</v>
      </c>
      <c r="J46" s="5">
        <v>5.9180000000000003E-2</v>
      </c>
      <c r="K46" s="5" t="s">
        <v>151</v>
      </c>
      <c r="L46" s="5" t="s">
        <v>66</v>
      </c>
      <c r="M46" s="5" t="s">
        <v>99</v>
      </c>
      <c r="N46" s="5">
        <v>6.4999999999999997E-3</v>
      </c>
      <c r="O46" s="5" t="s">
        <v>109</v>
      </c>
      <c r="P46" s="5"/>
      <c r="Q46" s="5"/>
    </row>
    <row r="47" spans="1:17" x14ac:dyDescent="0.2">
      <c r="A47" s="8" t="s">
        <v>107</v>
      </c>
      <c r="B47" s="9">
        <v>-0.1812</v>
      </c>
      <c r="C47" s="9" t="s">
        <v>217</v>
      </c>
      <c r="D47" s="9" t="s">
        <v>66</v>
      </c>
      <c r="E47" s="9" t="s">
        <v>99</v>
      </c>
      <c r="F47" s="9">
        <v>4.8999999999999998E-3</v>
      </c>
      <c r="G47" s="9" t="s">
        <v>112</v>
      </c>
      <c r="H47" s="5"/>
      <c r="I47" s="10" t="s">
        <v>107</v>
      </c>
      <c r="J47" s="11">
        <v>-5.4379999999999998E-2</v>
      </c>
      <c r="K47" s="11" t="s">
        <v>152</v>
      </c>
      <c r="L47" s="11" t="s">
        <v>66</v>
      </c>
      <c r="M47" s="11" t="s">
        <v>106</v>
      </c>
      <c r="N47" s="11">
        <v>1.15E-2</v>
      </c>
      <c r="O47" s="5" t="s">
        <v>112</v>
      </c>
      <c r="P47" s="5"/>
      <c r="Q47" s="5"/>
    </row>
    <row r="48" spans="1:17" x14ac:dyDescent="0.2">
      <c r="A48" s="7" t="s">
        <v>153</v>
      </c>
      <c r="B48" s="5">
        <v>0.32019999999999998</v>
      </c>
      <c r="C48" s="5" t="s">
        <v>218</v>
      </c>
      <c r="D48" s="5" t="s">
        <v>66</v>
      </c>
      <c r="E48" s="5" t="s">
        <v>64</v>
      </c>
      <c r="F48" s="5" t="s">
        <v>62</v>
      </c>
      <c r="G48" s="5" t="s">
        <v>155</v>
      </c>
      <c r="H48" s="5"/>
      <c r="I48" s="7" t="s">
        <v>153</v>
      </c>
      <c r="J48" s="5">
        <v>0.1002</v>
      </c>
      <c r="K48" s="5" t="s">
        <v>154</v>
      </c>
      <c r="L48" s="5" t="s">
        <v>66</v>
      </c>
      <c r="M48" s="5" t="s">
        <v>115</v>
      </c>
      <c r="N48" s="5">
        <v>1E-4</v>
      </c>
      <c r="O48" s="5" t="s">
        <v>155</v>
      </c>
      <c r="P48" s="5"/>
      <c r="Q48" s="5"/>
    </row>
    <row r="49" spans="1:17" x14ac:dyDescent="0.2">
      <c r="A49" s="8" t="s">
        <v>156</v>
      </c>
      <c r="B49" s="9">
        <v>0.2044</v>
      </c>
      <c r="C49" s="9" t="s">
        <v>219</v>
      </c>
      <c r="D49" s="9" t="s">
        <v>66</v>
      </c>
      <c r="E49" s="9" t="s">
        <v>99</v>
      </c>
      <c r="F49" s="9">
        <v>2.7000000000000001E-3</v>
      </c>
      <c r="G49" s="9" t="s">
        <v>158</v>
      </c>
      <c r="H49" s="5"/>
      <c r="I49" s="10" t="s">
        <v>156</v>
      </c>
      <c r="J49" s="11">
        <v>7.7259999999999995E-2</v>
      </c>
      <c r="K49" s="11" t="s">
        <v>157</v>
      </c>
      <c r="L49" s="11" t="s">
        <v>66</v>
      </c>
      <c r="M49" s="11" t="s">
        <v>99</v>
      </c>
      <c r="N49" s="11">
        <v>1.1000000000000001E-3</v>
      </c>
      <c r="O49" s="5" t="s">
        <v>158</v>
      </c>
      <c r="P49" s="5"/>
      <c r="Q49" s="5"/>
    </row>
    <row r="50" spans="1:17" x14ac:dyDescent="0.2">
      <c r="A50" s="7" t="s">
        <v>159</v>
      </c>
      <c r="B50" s="5">
        <v>0.19520000000000001</v>
      </c>
      <c r="C50" s="5" t="s">
        <v>220</v>
      </c>
      <c r="D50" s="5" t="s">
        <v>66</v>
      </c>
      <c r="E50" s="5" t="s">
        <v>99</v>
      </c>
      <c r="F50" s="5">
        <v>2.8E-3</v>
      </c>
      <c r="G50" s="5" t="s">
        <v>161</v>
      </c>
      <c r="H50" s="5"/>
      <c r="I50" s="7" t="s">
        <v>159</v>
      </c>
      <c r="J50" s="5">
        <v>6.8010000000000001E-2</v>
      </c>
      <c r="K50" s="5" t="s">
        <v>160</v>
      </c>
      <c r="L50" s="5" t="s">
        <v>66</v>
      </c>
      <c r="M50" s="5" t="s">
        <v>99</v>
      </c>
      <c r="N50" s="5">
        <v>2.2000000000000001E-3</v>
      </c>
      <c r="O50" s="5" t="s">
        <v>161</v>
      </c>
      <c r="P50" s="5"/>
      <c r="Q50" s="5"/>
    </row>
    <row r="51" spans="1:17" x14ac:dyDescent="0.2">
      <c r="A51" s="7" t="s">
        <v>110</v>
      </c>
      <c r="B51" s="5">
        <v>0.1036</v>
      </c>
      <c r="C51" s="5" t="s">
        <v>221</v>
      </c>
      <c r="D51" s="5" t="s">
        <v>73</v>
      </c>
      <c r="E51" s="5" t="s">
        <v>71</v>
      </c>
      <c r="F51" s="5">
        <v>9.0399999999999994E-2</v>
      </c>
      <c r="G51" s="5" t="s">
        <v>163</v>
      </c>
      <c r="H51" s="5"/>
      <c r="I51" s="7" t="s">
        <v>110</v>
      </c>
      <c r="J51" s="5">
        <v>3.8609999999999998E-2</v>
      </c>
      <c r="K51" s="5" t="s">
        <v>162</v>
      </c>
      <c r="L51" s="5" t="s">
        <v>73</v>
      </c>
      <c r="M51" s="5" t="s">
        <v>71</v>
      </c>
      <c r="N51" s="5">
        <v>6.4199999999999993E-2</v>
      </c>
      <c r="O51" s="5" t="s">
        <v>163</v>
      </c>
      <c r="P51" s="5"/>
      <c r="Q51" s="5"/>
    </row>
    <row r="52" spans="1:17" x14ac:dyDescent="0.2">
      <c r="A52" s="8" t="s">
        <v>164</v>
      </c>
      <c r="B52" s="9">
        <v>-0.3805</v>
      </c>
      <c r="C52" s="9" t="s">
        <v>222</v>
      </c>
      <c r="D52" s="9" t="s">
        <v>66</v>
      </c>
      <c r="E52" s="9" t="s">
        <v>64</v>
      </c>
      <c r="F52" s="9" t="s">
        <v>62</v>
      </c>
      <c r="G52" s="9" t="s">
        <v>116</v>
      </c>
      <c r="H52" s="5"/>
      <c r="I52" s="10" t="s">
        <v>164</v>
      </c>
      <c r="J52" s="11">
        <v>-0.11360000000000001</v>
      </c>
      <c r="K52" s="11" t="s">
        <v>165</v>
      </c>
      <c r="L52" s="11" t="s">
        <v>66</v>
      </c>
      <c r="M52" s="11" t="s">
        <v>64</v>
      </c>
      <c r="N52" s="11" t="s">
        <v>62</v>
      </c>
      <c r="O52" s="5" t="s">
        <v>116</v>
      </c>
      <c r="P52" s="5"/>
      <c r="Q52" s="5"/>
    </row>
    <row r="53" spans="1:17" x14ac:dyDescent="0.2">
      <c r="A53" s="7" t="s">
        <v>166</v>
      </c>
      <c r="B53" s="5">
        <v>0.12089999999999999</v>
      </c>
      <c r="C53" s="5" t="s">
        <v>223</v>
      </c>
      <c r="D53" s="5" t="s">
        <v>73</v>
      </c>
      <c r="E53" s="5" t="s">
        <v>71</v>
      </c>
      <c r="F53" s="5">
        <v>5.04E-2</v>
      </c>
      <c r="G53" s="5" t="s">
        <v>168</v>
      </c>
      <c r="H53" s="5"/>
      <c r="I53" s="7" t="s">
        <v>166</v>
      </c>
      <c r="J53" s="5">
        <v>4.104E-2</v>
      </c>
      <c r="K53" s="5" t="s">
        <v>167</v>
      </c>
      <c r="L53" s="5" t="s">
        <v>73</v>
      </c>
      <c r="M53" s="5" t="s">
        <v>71</v>
      </c>
      <c r="N53" s="5">
        <v>5.0099999999999999E-2</v>
      </c>
      <c r="O53" s="5" t="s">
        <v>168</v>
      </c>
      <c r="P53" s="5"/>
      <c r="Q53" s="5"/>
    </row>
    <row r="54" spans="1:17" x14ac:dyDescent="0.2">
      <c r="A54" s="7" t="s">
        <v>169</v>
      </c>
      <c r="B54" s="5">
        <v>5.1159999999999999E-3</v>
      </c>
      <c r="C54" s="5" t="s">
        <v>224</v>
      </c>
      <c r="D54" s="5" t="s">
        <v>73</v>
      </c>
      <c r="E54" s="5" t="s">
        <v>71</v>
      </c>
      <c r="F54" s="5">
        <v>0.92530000000000001</v>
      </c>
      <c r="G54" s="5" t="s">
        <v>171</v>
      </c>
      <c r="H54" s="5"/>
      <c r="I54" s="7" t="s">
        <v>169</v>
      </c>
      <c r="J54" s="5">
        <v>1.8079999999999999E-2</v>
      </c>
      <c r="K54" s="5" t="s">
        <v>170</v>
      </c>
      <c r="L54" s="5" t="s">
        <v>73</v>
      </c>
      <c r="M54" s="5" t="s">
        <v>71</v>
      </c>
      <c r="N54" s="5">
        <v>0.33310000000000001</v>
      </c>
      <c r="O54" s="5" t="s">
        <v>171</v>
      </c>
      <c r="P54" s="5"/>
      <c r="Q54" s="5"/>
    </row>
    <row r="55" spans="1:17" x14ac:dyDescent="0.2">
      <c r="A55" s="8" t="s">
        <v>172</v>
      </c>
      <c r="B55" s="9">
        <v>-4.0860000000000002E-3</v>
      </c>
      <c r="C55" s="9" t="s">
        <v>225</v>
      </c>
      <c r="D55" s="9" t="s">
        <v>73</v>
      </c>
      <c r="E55" s="9" t="s">
        <v>71</v>
      </c>
      <c r="F55" s="9">
        <v>0.93669999999999998</v>
      </c>
      <c r="G55" s="9" t="s">
        <v>174</v>
      </c>
      <c r="H55" s="5"/>
      <c r="I55" s="10" t="s">
        <v>172</v>
      </c>
      <c r="J55" s="11">
        <v>8.8319999999999996E-3</v>
      </c>
      <c r="K55" s="11" t="s">
        <v>173</v>
      </c>
      <c r="L55" s="11" t="s">
        <v>73</v>
      </c>
      <c r="M55" s="11" t="s">
        <v>71</v>
      </c>
      <c r="N55" s="11">
        <v>0.61350000000000005</v>
      </c>
      <c r="O55" s="5" t="s">
        <v>174</v>
      </c>
      <c r="P55" s="5"/>
      <c r="Q55" s="5"/>
    </row>
    <row r="56" spans="1:17" x14ac:dyDescent="0.2">
      <c r="A56" s="7" t="s">
        <v>175</v>
      </c>
      <c r="B56" s="5">
        <v>-9.5729999999999996E-2</v>
      </c>
      <c r="C56" s="5" t="s">
        <v>226</v>
      </c>
      <c r="D56" s="5" t="s">
        <v>73</v>
      </c>
      <c r="E56" s="5" t="s">
        <v>71</v>
      </c>
      <c r="F56" s="5">
        <v>7.1800000000000003E-2</v>
      </c>
      <c r="G56" s="5" t="s">
        <v>177</v>
      </c>
      <c r="H56" s="5"/>
      <c r="I56" s="7" t="s">
        <v>175</v>
      </c>
      <c r="J56" s="5">
        <v>-2.0570000000000001E-2</v>
      </c>
      <c r="K56" s="5" t="s">
        <v>176</v>
      </c>
      <c r="L56" s="5" t="s">
        <v>73</v>
      </c>
      <c r="M56" s="5" t="s">
        <v>71</v>
      </c>
      <c r="N56" s="5">
        <v>0.24479999999999999</v>
      </c>
      <c r="O56" s="5" t="s">
        <v>177</v>
      </c>
      <c r="P56" s="5"/>
      <c r="Q56" s="5"/>
    </row>
    <row r="57" spans="1:17" x14ac:dyDescent="0.2">
      <c r="A57" s="7" t="s">
        <v>178</v>
      </c>
      <c r="B57" s="5">
        <v>0.50139999999999996</v>
      </c>
      <c r="C57" s="5" t="s">
        <v>227</v>
      </c>
      <c r="D57" s="5" t="s">
        <v>66</v>
      </c>
      <c r="E57" s="5" t="s">
        <v>64</v>
      </c>
      <c r="F57" s="5" t="s">
        <v>62</v>
      </c>
      <c r="G57" s="5" t="s">
        <v>180</v>
      </c>
      <c r="H57" s="5"/>
      <c r="I57" s="7" t="s">
        <v>178</v>
      </c>
      <c r="J57" s="5">
        <v>0.15459999999999999</v>
      </c>
      <c r="K57" s="5" t="s">
        <v>179</v>
      </c>
      <c r="L57" s="5" t="s">
        <v>66</v>
      </c>
      <c r="M57" s="5" t="s">
        <v>64</v>
      </c>
      <c r="N57" s="5" t="s">
        <v>62</v>
      </c>
      <c r="O57" s="5" t="s">
        <v>180</v>
      </c>
      <c r="P57" s="5"/>
      <c r="Q57" s="5"/>
    </row>
    <row r="58" spans="1:17" x14ac:dyDescent="0.2">
      <c r="A58" s="7" t="s">
        <v>181</v>
      </c>
      <c r="B58" s="5">
        <v>0.3856</v>
      </c>
      <c r="C58" s="5" t="s">
        <v>228</v>
      </c>
      <c r="D58" s="5" t="s">
        <v>66</v>
      </c>
      <c r="E58" s="5" t="s">
        <v>64</v>
      </c>
      <c r="F58" s="5" t="s">
        <v>62</v>
      </c>
      <c r="G58" s="5" t="s">
        <v>183</v>
      </c>
      <c r="H58" s="5"/>
      <c r="I58" s="7" t="s">
        <v>181</v>
      </c>
      <c r="J58" s="5">
        <v>0.13159999999999999</v>
      </c>
      <c r="K58" s="5" t="s">
        <v>182</v>
      </c>
      <c r="L58" s="5" t="s">
        <v>66</v>
      </c>
      <c r="M58" s="5" t="s">
        <v>64</v>
      </c>
      <c r="N58" s="5" t="s">
        <v>62</v>
      </c>
      <c r="O58" s="5" t="s">
        <v>183</v>
      </c>
      <c r="P58" s="5"/>
      <c r="Q58" s="5"/>
    </row>
    <row r="59" spans="1:17" x14ac:dyDescent="0.2">
      <c r="A59" s="7" t="s">
        <v>184</v>
      </c>
      <c r="B59" s="5">
        <v>0.37640000000000001</v>
      </c>
      <c r="C59" s="5" t="s">
        <v>229</v>
      </c>
      <c r="D59" s="5" t="s">
        <v>66</v>
      </c>
      <c r="E59" s="5" t="s">
        <v>64</v>
      </c>
      <c r="F59" s="5" t="s">
        <v>62</v>
      </c>
      <c r="G59" s="5" t="s">
        <v>186</v>
      </c>
      <c r="H59" s="5"/>
      <c r="I59" s="7" t="s">
        <v>184</v>
      </c>
      <c r="J59" s="5">
        <v>0.12239999999999999</v>
      </c>
      <c r="K59" s="5" t="s">
        <v>185</v>
      </c>
      <c r="L59" s="5" t="s">
        <v>66</v>
      </c>
      <c r="M59" s="5" t="s">
        <v>64</v>
      </c>
      <c r="N59" s="5" t="s">
        <v>62</v>
      </c>
      <c r="O59" s="5" t="s">
        <v>186</v>
      </c>
      <c r="P59" s="5"/>
      <c r="Q59" s="5"/>
    </row>
    <row r="60" spans="1:17" x14ac:dyDescent="0.2">
      <c r="A60" s="8" t="s">
        <v>113</v>
      </c>
      <c r="B60" s="9">
        <v>0.2848</v>
      </c>
      <c r="C60" s="9" t="s">
        <v>230</v>
      </c>
      <c r="D60" s="9" t="s">
        <v>66</v>
      </c>
      <c r="E60" s="9" t="s">
        <v>64</v>
      </c>
      <c r="F60" s="9" t="s">
        <v>62</v>
      </c>
      <c r="G60" s="9" t="s">
        <v>188</v>
      </c>
      <c r="H60" s="5"/>
      <c r="I60" s="10" t="s">
        <v>113</v>
      </c>
      <c r="J60" s="11">
        <v>9.2990000000000003E-2</v>
      </c>
      <c r="K60" s="11" t="s">
        <v>187</v>
      </c>
      <c r="L60" s="11" t="s">
        <v>66</v>
      </c>
      <c r="M60" s="11" t="s">
        <v>64</v>
      </c>
      <c r="N60" s="11" t="s">
        <v>62</v>
      </c>
      <c r="O60" s="5" t="s">
        <v>188</v>
      </c>
      <c r="P60" s="5"/>
      <c r="Q60" s="5"/>
    </row>
    <row r="61" spans="1:17" x14ac:dyDescent="0.2">
      <c r="A61" s="8" t="s">
        <v>189</v>
      </c>
      <c r="B61" s="9">
        <v>-0.1158</v>
      </c>
      <c r="C61" s="9" t="s">
        <v>231</v>
      </c>
      <c r="D61" s="9" t="s">
        <v>73</v>
      </c>
      <c r="E61" s="9" t="s">
        <v>71</v>
      </c>
      <c r="F61" s="9">
        <v>7.1400000000000005E-2</v>
      </c>
      <c r="G61" s="9" t="s">
        <v>191</v>
      </c>
      <c r="H61" s="5"/>
      <c r="I61" s="10" t="s">
        <v>189</v>
      </c>
      <c r="J61" s="11">
        <v>-2.2960000000000001E-2</v>
      </c>
      <c r="K61" s="11" t="s">
        <v>190</v>
      </c>
      <c r="L61" s="11" t="s">
        <v>73</v>
      </c>
      <c r="M61" s="11" t="s">
        <v>71</v>
      </c>
      <c r="N61" s="11">
        <v>0.28139999999999998</v>
      </c>
      <c r="O61" s="5" t="s">
        <v>191</v>
      </c>
      <c r="P61" s="5"/>
      <c r="Q61" s="5"/>
    </row>
    <row r="62" spans="1:17" x14ac:dyDescent="0.2">
      <c r="A62" s="8" t="s">
        <v>192</v>
      </c>
      <c r="B62" s="9">
        <v>-0.125</v>
      </c>
      <c r="C62" s="9" t="s">
        <v>232</v>
      </c>
      <c r="D62" s="9" t="s">
        <v>66</v>
      </c>
      <c r="E62" s="9" t="s">
        <v>106</v>
      </c>
      <c r="F62" s="9">
        <v>4.36E-2</v>
      </c>
      <c r="G62" s="9" t="s">
        <v>194</v>
      </c>
      <c r="H62" s="5"/>
      <c r="I62" s="10" t="s">
        <v>192</v>
      </c>
      <c r="J62" s="11">
        <v>-3.2210000000000003E-2</v>
      </c>
      <c r="K62" s="11" t="s">
        <v>193</v>
      </c>
      <c r="L62" s="11" t="s">
        <v>73</v>
      </c>
      <c r="M62" s="11" t="s">
        <v>71</v>
      </c>
      <c r="N62" s="11">
        <v>0.1188</v>
      </c>
      <c r="O62" s="5" t="s">
        <v>194</v>
      </c>
      <c r="P62" s="5"/>
      <c r="Q62" s="5"/>
    </row>
    <row r="63" spans="1:17" x14ac:dyDescent="0.2">
      <c r="A63" s="7" t="s">
        <v>195</v>
      </c>
      <c r="B63" s="5">
        <v>-0.21659999999999999</v>
      </c>
      <c r="C63" s="5" t="s">
        <v>233</v>
      </c>
      <c r="D63" s="5" t="s">
        <v>66</v>
      </c>
      <c r="E63" s="5" t="s">
        <v>99</v>
      </c>
      <c r="F63" s="5">
        <v>1.1000000000000001E-3</v>
      </c>
      <c r="G63" s="5" t="s">
        <v>197</v>
      </c>
      <c r="H63" s="5"/>
      <c r="I63" s="7" t="s">
        <v>195</v>
      </c>
      <c r="J63" s="5">
        <v>-6.1600000000000002E-2</v>
      </c>
      <c r="K63" s="5" t="s">
        <v>196</v>
      </c>
      <c r="L63" s="5" t="s">
        <v>66</v>
      </c>
      <c r="M63" s="5" t="s">
        <v>99</v>
      </c>
      <c r="N63" s="5">
        <v>4.8999999999999998E-3</v>
      </c>
      <c r="O63" s="5" t="s">
        <v>197</v>
      </c>
      <c r="P63" s="5"/>
      <c r="Q63" s="5"/>
    </row>
    <row r="64" spans="1:17" x14ac:dyDescent="0.2">
      <c r="A64" s="7" t="s">
        <v>198</v>
      </c>
      <c r="B64" s="5">
        <v>-9.2020000000000001E-3</v>
      </c>
      <c r="C64" s="5" t="s">
        <v>234</v>
      </c>
      <c r="D64" s="5" t="s">
        <v>73</v>
      </c>
      <c r="E64" s="5" t="s">
        <v>71</v>
      </c>
      <c r="F64" s="5">
        <v>0.86609999999999998</v>
      </c>
      <c r="G64" s="5" t="s">
        <v>200</v>
      </c>
      <c r="H64" s="5"/>
      <c r="I64" s="7" t="s">
        <v>198</v>
      </c>
      <c r="J64" s="5">
        <v>-9.2460000000000007E-3</v>
      </c>
      <c r="K64" s="5" t="s">
        <v>199</v>
      </c>
      <c r="L64" s="5" t="s">
        <v>73</v>
      </c>
      <c r="M64" s="5" t="s">
        <v>71</v>
      </c>
      <c r="N64" s="5">
        <v>0.61809999999999998</v>
      </c>
      <c r="O64" s="5" t="s">
        <v>200</v>
      </c>
      <c r="P64" s="5"/>
      <c r="Q64" s="5"/>
    </row>
    <row r="65" spans="1:17" x14ac:dyDescent="0.2">
      <c r="A65" s="8" t="s">
        <v>201</v>
      </c>
      <c r="B65" s="9">
        <v>-0.1008</v>
      </c>
      <c r="C65" s="9" t="s">
        <v>235</v>
      </c>
      <c r="D65" s="9" t="s">
        <v>73</v>
      </c>
      <c r="E65" s="9" t="s">
        <v>71</v>
      </c>
      <c r="F65" s="9">
        <v>7.3599999999999999E-2</v>
      </c>
      <c r="G65" s="9" t="s">
        <v>203</v>
      </c>
      <c r="H65" s="5"/>
      <c r="I65" s="10" t="s">
        <v>201</v>
      </c>
      <c r="J65" s="11">
        <v>-3.8649999999999997E-2</v>
      </c>
      <c r="K65" s="11" t="s">
        <v>202</v>
      </c>
      <c r="L65" s="11" t="s">
        <v>66</v>
      </c>
      <c r="M65" s="11" t="s">
        <v>106</v>
      </c>
      <c r="N65" s="11">
        <v>4.4999999999999998E-2</v>
      </c>
      <c r="O65" s="5" t="s">
        <v>203</v>
      </c>
      <c r="P65" s="5"/>
      <c r="Q65" s="5"/>
    </row>
    <row r="66" spans="1:17" x14ac:dyDescent="0.2">
      <c r="A66" s="8" t="s">
        <v>204</v>
      </c>
      <c r="B66" s="9">
        <v>-9.1639999999999999E-2</v>
      </c>
      <c r="C66" s="9" t="s">
        <v>236</v>
      </c>
      <c r="D66" s="9" t="s">
        <v>73</v>
      </c>
      <c r="E66" s="9" t="s">
        <v>71</v>
      </c>
      <c r="F66" s="9">
        <v>8.3900000000000002E-2</v>
      </c>
      <c r="G66" s="9" t="s">
        <v>206</v>
      </c>
      <c r="H66" s="5"/>
      <c r="I66" s="10" t="s">
        <v>204</v>
      </c>
      <c r="J66" s="11">
        <v>-2.9399999999999999E-2</v>
      </c>
      <c r="K66" s="11" t="s">
        <v>205</v>
      </c>
      <c r="L66" s="11" t="s">
        <v>73</v>
      </c>
      <c r="M66" s="11" t="s">
        <v>71</v>
      </c>
      <c r="N66" s="11">
        <v>0.10100000000000001</v>
      </c>
      <c r="O66" s="5" t="s">
        <v>206</v>
      </c>
      <c r="P66" s="5"/>
      <c r="Q66" s="5"/>
    </row>
    <row r="67" spans="1:17" x14ac:dyDescent="0.2">
      <c r="A67" s="7"/>
      <c r="B67" s="5"/>
      <c r="C67" s="5"/>
      <c r="D67" s="5"/>
      <c r="E67" s="5"/>
      <c r="F67" s="5"/>
      <c r="G67" s="5"/>
      <c r="H67" s="5"/>
      <c r="I67" s="7"/>
      <c r="J67" s="5"/>
      <c r="K67" s="5"/>
      <c r="L67" s="5"/>
      <c r="M67" s="5"/>
      <c r="N67" s="5"/>
      <c r="O67" s="5"/>
      <c r="P67" s="5"/>
      <c r="Q67" s="5"/>
    </row>
    <row r="68" spans="1:17" x14ac:dyDescent="0.2">
      <c r="A68" s="7" t="s">
        <v>117</v>
      </c>
      <c r="B68" s="5" t="s">
        <v>118</v>
      </c>
      <c r="C68" s="5" t="s">
        <v>119</v>
      </c>
      <c r="D68" s="5" t="s">
        <v>92</v>
      </c>
      <c r="E68" s="5" t="s">
        <v>120</v>
      </c>
      <c r="F68" s="5" t="s">
        <v>121</v>
      </c>
      <c r="G68" s="5" t="s">
        <v>122</v>
      </c>
      <c r="H68" s="5" t="s">
        <v>123</v>
      </c>
      <c r="I68" s="7" t="s">
        <v>117</v>
      </c>
      <c r="J68" s="5" t="s">
        <v>118</v>
      </c>
      <c r="K68" s="5" t="s">
        <v>119</v>
      </c>
      <c r="L68" s="5" t="s">
        <v>92</v>
      </c>
      <c r="M68" s="5" t="s">
        <v>120</v>
      </c>
      <c r="N68" s="5" t="s">
        <v>121</v>
      </c>
      <c r="O68" s="5" t="s">
        <v>122</v>
      </c>
      <c r="P68" s="5" t="s">
        <v>123</v>
      </c>
      <c r="Q68" s="5" t="s">
        <v>78</v>
      </c>
    </row>
    <row r="69" spans="1:17" x14ac:dyDescent="0.2">
      <c r="A69" s="7" t="s">
        <v>97</v>
      </c>
      <c r="B69" s="5">
        <v>9.4560000000000005E-2</v>
      </c>
      <c r="C69" s="5">
        <v>0.34910000000000002</v>
      </c>
      <c r="D69" s="5">
        <v>-0.25459999999999999</v>
      </c>
      <c r="E69" s="5">
        <v>6.5720000000000001E-2</v>
      </c>
      <c r="F69" s="5">
        <v>3</v>
      </c>
      <c r="G69" s="5">
        <v>3</v>
      </c>
      <c r="H69" s="5">
        <v>3.8730000000000002</v>
      </c>
      <c r="I69" s="7" t="s">
        <v>97</v>
      </c>
      <c r="J69" s="5">
        <v>3.2120000000000003E-2</v>
      </c>
      <c r="K69" s="5">
        <v>0.1103</v>
      </c>
      <c r="L69" s="5">
        <v>-7.8179999999999999E-2</v>
      </c>
      <c r="M69" s="5">
        <v>2.2290000000000001E-2</v>
      </c>
      <c r="N69" s="5">
        <v>3</v>
      </c>
      <c r="O69" s="5">
        <v>3</v>
      </c>
      <c r="P69" s="5">
        <v>3.5070000000000001</v>
      </c>
      <c r="Q69" s="5">
        <v>25</v>
      </c>
    </row>
    <row r="70" spans="1:17" x14ac:dyDescent="0.2">
      <c r="A70" s="7" t="s">
        <v>137</v>
      </c>
      <c r="B70" s="5">
        <v>9.4560000000000005E-2</v>
      </c>
      <c r="C70" s="5">
        <v>0.14990000000000001</v>
      </c>
      <c r="D70" s="5">
        <v>-5.5300000000000002E-2</v>
      </c>
      <c r="E70" s="5">
        <v>5.8790000000000002E-2</v>
      </c>
      <c r="F70" s="5">
        <v>3</v>
      </c>
      <c r="G70" s="5">
        <v>5</v>
      </c>
      <c r="H70" s="5">
        <v>0.94059999999999999</v>
      </c>
      <c r="I70" s="7" t="s">
        <v>137</v>
      </c>
      <c r="J70" s="5">
        <v>3.2120000000000003E-2</v>
      </c>
      <c r="K70" s="5">
        <v>5.1119999999999999E-2</v>
      </c>
      <c r="L70" s="5">
        <v>-1.9009999999999999E-2</v>
      </c>
      <c r="M70" s="5">
        <v>1.9939999999999999E-2</v>
      </c>
      <c r="N70" s="5">
        <v>3</v>
      </c>
      <c r="O70" s="5">
        <v>5</v>
      </c>
      <c r="P70" s="5">
        <v>0.95320000000000005</v>
      </c>
      <c r="Q70" s="5">
        <v>25</v>
      </c>
    </row>
    <row r="71" spans="1:17" x14ac:dyDescent="0.2">
      <c r="A71" s="7" t="s">
        <v>101</v>
      </c>
      <c r="B71" s="5">
        <v>9.4560000000000005E-2</v>
      </c>
      <c r="C71" s="5">
        <v>0.53039999999999998</v>
      </c>
      <c r="D71" s="5">
        <v>-0.43580000000000002</v>
      </c>
      <c r="E71" s="5">
        <v>5.8790000000000002E-2</v>
      </c>
      <c r="F71" s="5">
        <v>3</v>
      </c>
      <c r="G71" s="5">
        <v>5</v>
      </c>
      <c r="H71" s="5">
        <v>7.4130000000000003</v>
      </c>
      <c r="I71" s="7" t="s">
        <v>101</v>
      </c>
      <c r="J71" s="5">
        <v>3.2120000000000003E-2</v>
      </c>
      <c r="K71" s="5">
        <v>0.16470000000000001</v>
      </c>
      <c r="L71" s="5">
        <v>-0.1326</v>
      </c>
      <c r="M71" s="5">
        <v>1.9939999999999999E-2</v>
      </c>
      <c r="N71" s="5">
        <v>3</v>
      </c>
      <c r="O71" s="5">
        <v>5</v>
      </c>
      <c r="P71" s="5">
        <v>6.6479999999999997</v>
      </c>
      <c r="Q71" s="5">
        <v>25</v>
      </c>
    </row>
    <row r="72" spans="1:17" x14ac:dyDescent="0.2">
      <c r="A72" s="7" t="s">
        <v>140</v>
      </c>
      <c r="B72" s="5">
        <v>9.4560000000000005E-2</v>
      </c>
      <c r="C72" s="5">
        <v>2.8989999999999998E-2</v>
      </c>
      <c r="D72" s="5">
        <v>6.5570000000000003E-2</v>
      </c>
      <c r="E72" s="5">
        <v>6.5720000000000001E-2</v>
      </c>
      <c r="F72" s="5">
        <v>3</v>
      </c>
      <c r="G72" s="5">
        <v>3</v>
      </c>
      <c r="H72" s="5">
        <v>0.99770000000000003</v>
      </c>
      <c r="I72" s="7" t="s">
        <v>140</v>
      </c>
      <c r="J72" s="5">
        <v>3.2120000000000003E-2</v>
      </c>
      <c r="K72" s="5">
        <v>1.008E-2</v>
      </c>
      <c r="L72" s="5">
        <v>2.2030000000000001E-2</v>
      </c>
      <c r="M72" s="5">
        <v>2.2290000000000001E-2</v>
      </c>
      <c r="N72" s="5">
        <v>3</v>
      </c>
      <c r="O72" s="5">
        <v>3</v>
      </c>
      <c r="P72" s="5">
        <v>0.98829999999999996</v>
      </c>
      <c r="Q72" s="5">
        <v>25</v>
      </c>
    </row>
    <row r="73" spans="1:17" x14ac:dyDescent="0.2">
      <c r="A73" s="7" t="s">
        <v>143</v>
      </c>
      <c r="B73" s="5">
        <v>9.4560000000000005E-2</v>
      </c>
      <c r="C73" s="5">
        <v>0.1447</v>
      </c>
      <c r="D73" s="5">
        <v>-5.0180000000000002E-2</v>
      </c>
      <c r="E73" s="5">
        <v>6.148E-2</v>
      </c>
      <c r="F73" s="5">
        <v>3</v>
      </c>
      <c r="G73" s="5">
        <v>4</v>
      </c>
      <c r="H73" s="5">
        <v>0.81620000000000004</v>
      </c>
      <c r="I73" s="7" t="s">
        <v>143</v>
      </c>
      <c r="J73" s="5">
        <v>3.2120000000000003E-2</v>
      </c>
      <c r="K73" s="5">
        <v>3.304E-2</v>
      </c>
      <c r="L73" s="5">
        <v>-9.2800000000000001E-4</v>
      </c>
      <c r="M73" s="5">
        <v>2.085E-2</v>
      </c>
      <c r="N73" s="5">
        <v>3</v>
      </c>
      <c r="O73" s="5">
        <v>4</v>
      </c>
      <c r="P73" s="5">
        <v>4.4499999999999998E-2</v>
      </c>
      <c r="Q73" s="5">
        <v>25</v>
      </c>
    </row>
    <row r="74" spans="1:17" x14ac:dyDescent="0.2">
      <c r="A74" s="7" t="s">
        <v>146</v>
      </c>
      <c r="B74" s="5">
        <v>9.4560000000000005E-2</v>
      </c>
      <c r="C74" s="5">
        <v>0.15390000000000001</v>
      </c>
      <c r="D74" s="5">
        <v>-5.9380000000000002E-2</v>
      </c>
      <c r="E74" s="5">
        <v>5.8790000000000002E-2</v>
      </c>
      <c r="F74" s="5">
        <v>3</v>
      </c>
      <c r="G74" s="5">
        <v>5</v>
      </c>
      <c r="H74" s="5">
        <v>1.01</v>
      </c>
      <c r="I74" s="7" t="s">
        <v>146</v>
      </c>
      <c r="J74" s="5">
        <v>3.2120000000000003E-2</v>
      </c>
      <c r="K74" s="5">
        <v>4.2290000000000001E-2</v>
      </c>
      <c r="L74" s="5">
        <v>-1.017E-2</v>
      </c>
      <c r="M74" s="5">
        <v>1.9939999999999999E-2</v>
      </c>
      <c r="N74" s="5">
        <v>3</v>
      </c>
      <c r="O74" s="5">
        <v>5</v>
      </c>
      <c r="P74" s="5">
        <v>0.51029999999999998</v>
      </c>
      <c r="Q74" s="5">
        <v>25</v>
      </c>
    </row>
    <row r="75" spans="1:17" x14ac:dyDescent="0.2">
      <c r="A75" s="7" t="s">
        <v>104</v>
      </c>
      <c r="B75" s="5">
        <v>9.4560000000000005E-2</v>
      </c>
      <c r="C75" s="5">
        <v>0.24560000000000001</v>
      </c>
      <c r="D75" s="5">
        <v>-0.151</v>
      </c>
      <c r="E75" s="5">
        <v>5.8790000000000002E-2</v>
      </c>
      <c r="F75" s="5">
        <v>3</v>
      </c>
      <c r="G75" s="5">
        <v>5</v>
      </c>
      <c r="H75" s="5">
        <v>2.569</v>
      </c>
      <c r="I75" s="7" t="s">
        <v>104</v>
      </c>
      <c r="J75" s="5">
        <v>3.2120000000000003E-2</v>
      </c>
      <c r="K75" s="5">
        <v>7.1690000000000004E-2</v>
      </c>
      <c r="L75" s="5">
        <v>-3.9570000000000001E-2</v>
      </c>
      <c r="M75" s="5">
        <v>1.9939999999999999E-2</v>
      </c>
      <c r="N75" s="5">
        <v>3</v>
      </c>
      <c r="O75" s="5">
        <v>5</v>
      </c>
      <c r="P75" s="5">
        <v>1.9850000000000001</v>
      </c>
      <c r="Q75" s="5">
        <v>25</v>
      </c>
    </row>
    <row r="76" spans="1:17" x14ac:dyDescent="0.2">
      <c r="A76" s="7" t="s">
        <v>150</v>
      </c>
      <c r="B76" s="5">
        <v>0.34910000000000002</v>
      </c>
      <c r="C76" s="5">
        <v>0.14990000000000001</v>
      </c>
      <c r="D76" s="5">
        <v>0.1993</v>
      </c>
      <c r="E76" s="5">
        <v>5.8790000000000002E-2</v>
      </c>
      <c r="F76" s="5">
        <v>3</v>
      </c>
      <c r="G76" s="5">
        <v>5</v>
      </c>
      <c r="H76" s="5">
        <v>3.39</v>
      </c>
      <c r="I76" s="7" t="s">
        <v>150</v>
      </c>
      <c r="J76" s="5">
        <v>0.1103</v>
      </c>
      <c r="K76" s="5">
        <v>5.1119999999999999E-2</v>
      </c>
      <c r="L76" s="5">
        <v>5.9180000000000003E-2</v>
      </c>
      <c r="M76" s="5">
        <v>1.9939999999999999E-2</v>
      </c>
      <c r="N76" s="5">
        <v>3</v>
      </c>
      <c r="O76" s="5">
        <v>5</v>
      </c>
      <c r="P76" s="5">
        <v>2.968</v>
      </c>
      <c r="Q76" s="5">
        <v>25</v>
      </c>
    </row>
    <row r="77" spans="1:17" x14ac:dyDescent="0.2">
      <c r="A77" s="7" t="s">
        <v>107</v>
      </c>
      <c r="B77" s="5">
        <v>0.34910000000000002</v>
      </c>
      <c r="C77" s="5">
        <v>0.53039999999999998</v>
      </c>
      <c r="D77" s="5">
        <v>-0.1812</v>
      </c>
      <c r="E77" s="5">
        <v>5.8790000000000002E-2</v>
      </c>
      <c r="F77" s="5">
        <v>3</v>
      </c>
      <c r="G77" s="5">
        <v>5</v>
      </c>
      <c r="H77" s="5">
        <v>3.0830000000000002</v>
      </c>
      <c r="I77" s="7" t="s">
        <v>107</v>
      </c>
      <c r="J77" s="5">
        <v>0.1103</v>
      </c>
      <c r="K77" s="5">
        <v>0.16470000000000001</v>
      </c>
      <c r="L77" s="5">
        <v>-5.4379999999999998E-2</v>
      </c>
      <c r="M77" s="5">
        <v>1.9939999999999999E-2</v>
      </c>
      <c r="N77" s="5">
        <v>3</v>
      </c>
      <c r="O77" s="5">
        <v>5</v>
      </c>
      <c r="P77" s="5">
        <v>2.7269999999999999</v>
      </c>
      <c r="Q77" s="5">
        <v>25</v>
      </c>
    </row>
    <row r="78" spans="1:17" x14ac:dyDescent="0.2">
      <c r="A78" s="7" t="s">
        <v>153</v>
      </c>
      <c r="B78" s="5">
        <v>0.34910000000000002</v>
      </c>
      <c r="C78" s="5">
        <v>2.8989999999999998E-2</v>
      </c>
      <c r="D78" s="5">
        <v>0.32019999999999998</v>
      </c>
      <c r="E78" s="5">
        <v>6.5720000000000001E-2</v>
      </c>
      <c r="F78" s="5">
        <v>3</v>
      </c>
      <c r="G78" s="5">
        <v>3</v>
      </c>
      <c r="H78" s="5">
        <v>4.8710000000000004</v>
      </c>
      <c r="I78" s="7" t="s">
        <v>153</v>
      </c>
      <c r="J78" s="5">
        <v>0.1103</v>
      </c>
      <c r="K78" s="5">
        <v>1.008E-2</v>
      </c>
      <c r="L78" s="5">
        <v>0.1002</v>
      </c>
      <c r="M78" s="5">
        <v>2.2290000000000001E-2</v>
      </c>
      <c r="N78" s="5">
        <v>3</v>
      </c>
      <c r="O78" s="5">
        <v>3</v>
      </c>
      <c r="P78" s="5">
        <v>4.4960000000000004</v>
      </c>
      <c r="Q78" s="5">
        <v>25</v>
      </c>
    </row>
    <row r="79" spans="1:17" x14ac:dyDescent="0.2">
      <c r="A79" s="7" t="s">
        <v>156</v>
      </c>
      <c r="B79" s="5">
        <v>0.34910000000000002</v>
      </c>
      <c r="C79" s="5">
        <v>0.1447</v>
      </c>
      <c r="D79" s="5">
        <v>0.2044</v>
      </c>
      <c r="E79" s="5">
        <v>6.148E-2</v>
      </c>
      <c r="F79" s="5">
        <v>3</v>
      </c>
      <c r="G79" s="5">
        <v>4</v>
      </c>
      <c r="H79" s="5">
        <v>3.3250000000000002</v>
      </c>
      <c r="I79" s="7" t="s">
        <v>156</v>
      </c>
      <c r="J79" s="5">
        <v>0.1103</v>
      </c>
      <c r="K79" s="5">
        <v>3.304E-2</v>
      </c>
      <c r="L79" s="5">
        <v>7.7259999999999995E-2</v>
      </c>
      <c r="M79" s="5">
        <v>2.085E-2</v>
      </c>
      <c r="N79" s="5">
        <v>3</v>
      </c>
      <c r="O79" s="5">
        <v>4</v>
      </c>
      <c r="P79" s="5">
        <v>3.7050000000000001</v>
      </c>
      <c r="Q79" s="5">
        <v>25</v>
      </c>
    </row>
    <row r="80" spans="1:17" x14ac:dyDescent="0.2">
      <c r="A80" s="7" t="s">
        <v>159</v>
      </c>
      <c r="B80" s="5">
        <v>0.34910000000000002</v>
      </c>
      <c r="C80" s="5">
        <v>0.15390000000000001</v>
      </c>
      <c r="D80" s="5">
        <v>0.19520000000000001</v>
      </c>
      <c r="E80" s="5">
        <v>5.8790000000000002E-2</v>
      </c>
      <c r="F80" s="5">
        <v>3</v>
      </c>
      <c r="G80" s="5">
        <v>5</v>
      </c>
      <c r="H80" s="5">
        <v>3.3210000000000002</v>
      </c>
      <c r="I80" s="7" t="s">
        <v>159</v>
      </c>
      <c r="J80" s="5">
        <v>0.1103</v>
      </c>
      <c r="K80" s="5">
        <v>4.2290000000000001E-2</v>
      </c>
      <c r="L80" s="5">
        <v>6.8010000000000001E-2</v>
      </c>
      <c r="M80" s="5">
        <v>1.9939999999999999E-2</v>
      </c>
      <c r="N80" s="5">
        <v>3</v>
      </c>
      <c r="O80" s="5">
        <v>5</v>
      </c>
      <c r="P80" s="5">
        <v>3.411</v>
      </c>
      <c r="Q80" s="5">
        <v>25</v>
      </c>
    </row>
    <row r="81" spans="1:17" x14ac:dyDescent="0.2">
      <c r="A81" s="7" t="s">
        <v>110</v>
      </c>
      <c r="B81" s="5">
        <v>0.34910000000000002</v>
      </c>
      <c r="C81" s="5">
        <v>0.24560000000000001</v>
      </c>
      <c r="D81" s="5">
        <v>0.1036</v>
      </c>
      <c r="E81" s="5">
        <v>5.8790000000000002E-2</v>
      </c>
      <c r="F81" s="5">
        <v>3</v>
      </c>
      <c r="G81" s="5">
        <v>5</v>
      </c>
      <c r="H81" s="5">
        <v>1.762</v>
      </c>
      <c r="I81" s="7" t="s">
        <v>110</v>
      </c>
      <c r="J81" s="5">
        <v>0.1103</v>
      </c>
      <c r="K81" s="5">
        <v>7.1690000000000004E-2</v>
      </c>
      <c r="L81" s="5">
        <v>3.8609999999999998E-2</v>
      </c>
      <c r="M81" s="5">
        <v>1.9939999999999999E-2</v>
      </c>
      <c r="N81" s="5">
        <v>3</v>
      </c>
      <c r="O81" s="5">
        <v>5</v>
      </c>
      <c r="P81" s="5">
        <v>1.9359999999999999</v>
      </c>
      <c r="Q81" s="5">
        <v>25</v>
      </c>
    </row>
    <row r="82" spans="1:17" x14ac:dyDescent="0.2">
      <c r="A82" s="7" t="s">
        <v>164</v>
      </c>
      <c r="B82" s="5">
        <v>0.14990000000000001</v>
      </c>
      <c r="C82" s="5">
        <v>0.53039999999999998</v>
      </c>
      <c r="D82" s="5">
        <v>-0.3805</v>
      </c>
      <c r="E82" s="5">
        <v>5.0909999999999997E-2</v>
      </c>
      <c r="F82" s="5">
        <v>5</v>
      </c>
      <c r="G82" s="5">
        <v>5</v>
      </c>
      <c r="H82" s="5">
        <v>7.4740000000000002</v>
      </c>
      <c r="I82" s="7" t="s">
        <v>164</v>
      </c>
      <c r="J82" s="5">
        <v>5.1119999999999999E-2</v>
      </c>
      <c r="K82" s="5">
        <v>0.16470000000000001</v>
      </c>
      <c r="L82" s="5">
        <v>-0.11360000000000001</v>
      </c>
      <c r="M82" s="5">
        <v>1.7270000000000001E-2</v>
      </c>
      <c r="N82" s="5">
        <v>5</v>
      </c>
      <c r="O82" s="5">
        <v>5</v>
      </c>
      <c r="P82" s="5">
        <v>6.5759999999999996</v>
      </c>
      <c r="Q82" s="5">
        <v>25</v>
      </c>
    </row>
    <row r="83" spans="1:17" x14ac:dyDescent="0.2">
      <c r="A83" s="7" t="s">
        <v>166</v>
      </c>
      <c r="B83" s="5">
        <v>0.14990000000000001</v>
      </c>
      <c r="C83" s="5">
        <v>2.8989999999999998E-2</v>
      </c>
      <c r="D83" s="5">
        <v>0.12089999999999999</v>
      </c>
      <c r="E83" s="5">
        <v>5.8790000000000002E-2</v>
      </c>
      <c r="F83" s="5">
        <v>5</v>
      </c>
      <c r="G83" s="5">
        <v>3</v>
      </c>
      <c r="H83" s="5">
        <v>2.056</v>
      </c>
      <c r="I83" s="7" t="s">
        <v>166</v>
      </c>
      <c r="J83" s="5">
        <v>5.1119999999999999E-2</v>
      </c>
      <c r="K83" s="5">
        <v>1.008E-2</v>
      </c>
      <c r="L83" s="5">
        <v>4.104E-2</v>
      </c>
      <c r="M83" s="5">
        <v>1.9939999999999999E-2</v>
      </c>
      <c r="N83" s="5">
        <v>5</v>
      </c>
      <c r="O83" s="5">
        <v>3</v>
      </c>
      <c r="P83" s="5">
        <v>2.0579999999999998</v>
      </c>
      <c r="Q83" s="5">
        <v>25</v>
      </c>
    </row>
    <row r="84" spans="1:17" x14ac:dyDescent="0.2">
      <c r="A84" s="7" t="s">
        <v>169</v>
      </c>
      <c r="B84" s="5">
        <v>0.14990000000000001</v>
      </c>
      <c r="C84" s="5">
        <v>0.1447</v>
      </c>
      <c r="D84" s="5">
        <v>5.1159999999999999E-3</v>
      </c>
      <c r="E84" s="5">
        <v>5.3999999999999999E-2</v>
      </c>
      <c r="F84" s="5">
        <v>5</v>
      </c>
      <c r="G84" s="5">
        <v>4</v>
      </c>
      <c r="H84" s="5">
        <v>9.4740000000000005E-2</v>
      </c>
      <c r="I84" s="7" t="s">
        <v>169</v>
      </c>
      <c r="J84" s="5">
        <v>5.1119999999999999E-2</v>
      </c>
      <c r="K84" s="5">
        <v>3.304E-2</v>
      </c>
      <c r="L84" s="5">
        <v>1.8079999999999999E-2</v>
      </c>
      <c r="M84" s="5">
        <v>1.831E-2</v>
      </c>
      <c r="N84" s="5">
        <v>5</v>
      </c>
      <c r="O84" s="5">
        <v>4</v>
      </c>
      <c r="P84" s="5">
        <v>0.98709999999999998</v>
      </c>
      <c r="Q84" s="5">
        <v>25</v>
      </c>
    </row>
    <row r="85" spans="1:17" x14ac:dyDescent="0.2">
      <c r="A85" s="7" t="s">
        <v>172</v>
      </c>
      <c r="B85" s="5">
        <v>0.14990000000000001</v>
      </c>
      <c r="C85" s="5">
        <v>0.15390000000000001</v>
      </c>
      <c r="D85" s="5">
        <v>-4.0860000000000002E-3</v>
      </c>
      <c r="E85" s="5">
        <v>5.0909999999999997E-2</v>
      </c>
      <c r="F85" s="5">
        <v>5</v>
      </c>
      <c r="G85" s="5">
        <v>5</v>
      </c>
      <c r="H85" s="5">
        <v>8.0269999999999994E-2</v>
      </c>
      <c r="I85" s="7" t="s">
        <v>172</v>
      </c>
      <c r="J85" s="5">
        <v>5.1119999999999999E-2</v>
      </c>
      <c r="K85" s="5">
        <v>4.2290000000000001E-2</v>
      </c>
      <c r="L85" s="5">
        <v>8.8319999999999996E-3</v>
      </c>
      <c r="M85" s="5">
        <v>1.7270000000000001E-2</v>
      </c>
      <c r="N85" s="5">
        <v>5</v>
      </c>
      <c r="O85" s="5">
        <v>5</v>
      </c>
      <c r="P85" s="5">
        <v>0.51149999999999995</v>
      </c>
      <c r="Q85" s="5">
        <v>25</v>
      </c>
    </row>
    <row r="86" spans="1:17" x14ac:dyDescent="0.2">
      <c r="A86" s="7" t="s">
        <v>175</v>
      </c>
      <c r="B86" s="5">
        <v>0.14990000000000001</v>
      </c>
      <c r="C86" s="5">
        <v>0.24560000000000001</v>
      </c>
      <c r="D86" s="5">
        <v>-9.5729999999999996E-2</v>
      </c>
      <c r="E86" s="5">
        <v>5.0909999999999997E-2</v>
      </c>
      <c r="F86" s="5">
        <v>5</v>
      </c>
      <c r="G86" s="5">
        <v>5</v>
      </c>
      <c r="H86" s="5">
        <v>1.88</v>
      </c>
      <c r="I86" s="7" t="s">
        <v>175</v>
      </c>
      <c r="J86" s="5">
        <v>5.1119999999999999E-2</v>
      </c>
      <c r="K86" s="5">
        <v>7.1690000000000004E-2</v>
      </c>
      <c r="L86" s="5">
        <v>-2.0570000000000001E-2</v>
      </c>
      <c r="M86" s="5">
        <v>1.7270000000000001E-2</v>
      </c>
      <c r="N86" s="5">
        <v>5</v>
      </c>
      <c r="O86" s="5">
        <v>5</v>
      </c>
      <c r="P86" s="5">
        <v>1.1910000000000001</v>
      </c>
      <c r="Q86" s="5">
        <v>25</v>
      </c>
    </row>
    <row r="87" spans="1:17" x14ac:dyDescent="0.2">
      <c r="A87" s="7" t="s">
        <v>178</v>
      </c>
      <c r="B87" s="5">
        <v>0.53039999999999998</v>
      </c>
      <c r="C87" s="5">
        <v>2.8989999999999998E-2</v>
      </c>
      <c r="D87" s="5">
        <v>0.50139999999999996</v>
      </c>
      <c r="E87" s="5">
        <v>5.8790000000000002E-2</v>
      </c>
      <c r="F87" s="5">
        <v>5</v>
      </c>
      <c r="G87" s="5">
        <v>3</v>
      </c>
      <c r="H87" s="5">
        <v>8.5289999999999999</v>
      </c>
      <c r="I87" s="7" t="s">
        <v>178</v>
      </c>
      <c r="J87" s="5">
        <v>0.16470000000000001</v>
      </c>
      <c r="K87" s="5">
        <v>1.008E-2</v>
      </c>
      <c r="L87" s="5">
        <v>0.15459999999999999</v>
      </c>
      <c r="M87" s="5">
        <v>1.9939999999999999E-2</v>
      </c>
      <c r="N87" s="5">
        <v>5</v>
      </c>
      <c r="O87" s="5">
        <v>3</v>
      </c>
      <c r="P87" s="5">
        <v>7.7530000000000001</v>
      </c>
      <c r="Q87" s="5">
        <v>25</v>
      </c>
    </row>
    <row r="88" spans="1:17" x14ac:dyDescent="0.2">
      <c r="A88" s="7" t="s">
        <v>181</v>
      </c>
      <c r="B88" s="5">
        <v>0.53039999999999998</v>
      </c>
      <c r="C88" s="5">
        <v>0.1447</v>
      </c>
      <c r="D88" s="5">
        <v>0.3856</v>
      </c>
      <c r="E88" s="5">
        <v>5.3999999999999999E-2</v>
      </c>
      <c r="F88" s="5">
        <v>5</v>
      </c>
      <c r="G88" s="5">
        <v>4</v>
      </c>
      <c r="H88" s="5">
        <v>7.141</v>
      </c>
      <c r="I88" s="7" t="s">
        <v>181</v>
      </c>
      <c r="J88" s="5">
        <v>0.16470000000000001</v>
      </c>
      <c r="K88" s="5">
        <v>3.304E-2</v>
      </c>
      <c r="L88" s="5">
        <v>0.13159999999999999</v>
      </c>
      <c r="M88" s="5">
        <v>1.831E-2</v>
      </c>
      <c r="N88" s="5">
        <v>5</v>
      </c>
      <c r="O88" s="5">
        <v>4</v>
      </c>
      <c r="P88" s="5">
        <v>7.1870000000000003</v>
      </c>
      <c r="Q88" s="5">
        <v>25</v>
      </c>
    </row>
    <row r="89" spans="1:17" x14ac:dyDescent="0.2">
      <c r="A89" s="7" t="s">
        <v>184</v>
      </c>
      <c r="B89" s="5">
        <v>0.53039999999999998</v>
      </c>
      <c r="C89" s="5">
        <v>0.15390000000000001</v>
      </c>
      <c r="D89" s="5">
        <v>0.37640000000000001</v>
      </c>
      <c r="E89" s="5">
        <v>5.0909999999999997E-2</v>
      </c>
      <c r="F89" s="5">
        <v>5</v>
      </c>
      <c r="G89" s="5">
        <v>5</v>
      </c>
      <c r="H89" s="5">
        <v>7.3940000000000001</v>
      </c>
      <c r="I89" s="7" t="s">
        <v>184</v>
      </c>
      <c r="J89" s="5">
        <v>0.16470000000000001</v>
      </c>
      <c r="K89" s="5">
        <v>4.2290000000000001E-2</v>
      </c>
      <c r="L89" s="5">
        <v>0.12239999999999999</v>
      </c>
      <c r="M89" s="5">
        <v>1.7270000000000001E-2</v>
      </c>
      <c r="N89" s="5">
        <v>5</v>
      </c>
      <c r="O89" s="5">
        <v>5</v>
      </c>
      <c r="P89" s="5">
        <v>7.0880000000000001</v>
      </c>
      <c r="Q89" s="5">
        <v>25</v>
      </c>
    </row>
    <row r="90" spans="1:17" x14ac:dyDescent="0.2">
      <c r="A90" s="7" t="s">
        <v>113</v>
      </c>
      <c r="B90" s="5">
        <v>0.53039999999999998</v>
      </c>
      <c r="C90" s="5">
        <v>0.24560000000000001</v>
      </c>
      <c r="D90" s="5">
        <v>0.2848</v>
      </c>
      <c r="E90" s="5">
        <v>5.0909999999999997E-2</v>
      </c>
      <c r="F90" s="5">
        <v>5</v>
      </c>
      <c r="G90" s="5">
        <v>5</v>
      </c>
      <c r="H90" s="5">
        <v>5.5940000000000003</v>
      </c>
      <c r="I90" s="7" t="s">
        <v>113</v>
      </c>
      <c r="J90" s="5">
        <v>0.16470000000000001</v>
      </c>
      <c r="K90" s="5">
        <v>7.1690000000000004E-2</v>
      </c>
      <c r="L90" s="5">
        <v>9.2990000000000003E-2</v>
      </c>
      <c r="M90" s="5">
        <v>1.7270000000000001E-2</v>
      </c>
      <c r="N90" s="5">
        <v>5</v>
      </c>
      <c r="O90" s="5">
        <v>5</v>
      </c>
      <c r="P90" s="5">
        <v>5.3849999999999998</v>
      </c>
      <c r="Q90" s="5">
        <v>25</v>
      </c>
    </row>
    <row r="91" spans="1:17" x14ac:dyDescent="0.2">
      <c r="A91" s="7" t="s">
        <v>189</v>
      </c>
      <c r="B91" s="5">
        <v>2.8989999999999998E-2</v>
      </c>
      <c r="C91" s="5">
        <v>0.1447</v>
      </c>
      <c r="D91" s="5">
        <v>-0.1158</v>
      </c>
      <c r="E91" s="5">
        <v>6.148E-2</v>
      </c>
      <c r="F91" s="5">
        <v>3</v>
      </c>
      <c r="G91" s="5">
        <v>4</v>
      </c>
      <c r="H91" s="5">
        <v>1.883</v>
      </c>
      <c r="I91" s="7" t="s">
        <v>189</v>
      </c>
      <c r="J91" s="5">
        <v>1.008E-2</v>
      </c>
      <c r="K91" s="5">
        <v>3.304E-2</v>
      </c>
      <c r="L91" s="5">
        <v>-2.2960000000000001E-2</v>
      </c>
      <c r="M91" s="5">
        <v>2.085E-2</v>
      </c>
      <c r="N91" s="5">
        <v>3</v>
      </c>
      <c r="O91" s="5">
        <v>4</v>
      </c>
      <c r="P91" s="5">
        <v>1.101</v>
      </c>
      <c r="Q91" s="5">
        <v>25</v>
      </c>
    </row>
    <row r="92" spans="1:17" x14ac:dyDescent="0.2">
      <c r="A92" s="7" t="s">
        <v>192</v>
      </c>
      <c r="B92" s="5">
        <v>2.8989999999999998E-2</v>
      </c>
      <c r="C92" s="5">
        <v>0.15390000000000001</v>
      </c>
      <c r="D92" s="5">
        <v>-0.125</v>
      </c>
      <c r="E92" s="5">
        <v>5.8790000000000002E-2</v>
      </c>
      <c r="F92" s="5">
        <v>3</v>
      </c>
      <c r="G92" s="5">
        <v>5</v>
      </c>
      <c r="H92" s="5">
        <v>2.1259999999999999</v>
      </c>
      <c r="I92" s="7" t="s">
        <v>192</v>
      </c>
      <c r="J92" s="5">
        <v>1.008E-2</v>
      </c>
      <c r="K92" s="5">
        <v>4.2290000000000001E-2</v>
      </c>
      <c r="L92" s="5">
        <v>-3.2210000000000003E-2</v>
      </c>
      <c r="M92" s="5">
        <v>1.9939999999999999E-2</v>
      </c>
      <c r="N92" s="5">
        <v>3</v>
      </c>
      <c r="O92" s="5">
        <v>5</v>
      </c>
      <c r="P92" s="5">
        <v>1.615</v>
      </c>
      <c r="Q92" s="5">
        <v>25</v>
      </c>
    </row>
    <row r="93" spans="1:17" x14ac:dyDescent="0.2">
      <c r="A93" s="7" t="s">
        <v>195</v>
      </c>
      <c r="B93" s="5">
        <v>2.8989999999999998E-2</v>
      </c>
      <c r="C93" s="5">
        <v>0.24560000000000001</v>
      </c>
      <c r="D93" s="5">
        <v>-0.21659999999999999</v>
      </c>
      <c r="E93" s="5">
        <v>5.8790000000000002E-2</v>
      </c>
      <c r="F93" s="5">
        <v>3</v>
      </c>
      <c r="G93" s="5">
        <v>5</v>
      </c>
      <c r="H93" s="5">
        <v>3.6840000000000002</v>
      </c>
      <c r="I93" s="7" t="s">
        <v>195</v>
      </c>
      <c r="J93" s="5">
        <v>1.008E-2</v>
      </c>
      <c r="K93" s="5">
        <v>7.1690000000000004E-2</v>
      </c>
      <c r="L93" s="5">
        <v>-6.1600000000000002E-2</v>
      </c>
      <c r="M93" s="5">
        <v>1.9939999999999999E-2</v>
      </c>
      <c r="N93" s="5">
        <v>3</v>
      </c>
      <c r="O93" s="5">
        <v>5</v>
      </c>
      <c r="P93" s="5">
        <v>3.09</v>
      </c>
      <c r="Q93" s="5">
        <v>25</v>
      </c>
    </row>
    <row r="94" spans="1:17" x14ac:dyDescent="0.2">
      <c r="A94" s="7" t="s">
        <v>198</v>
      </c>
      <c r="B94" s="5">
        <v>0.1447</v>
      </c>
      <c r="C94" s="5">
        <v>0.15390000000000001</v>
      </c>
      <c r="D94" s="5">
        <v>-9.2020000000000001E-3</v>
      </c>
      <c r="E94" s="5">
        <v>5.3999999999999999E-2</v>
      </c>
      <c r="F94" s="5">
        <v>4</v>
      </c>
      <c r="G94" s="5">
        <v>5</v>
      </c>
      <c r="H94" s="5">
        <v>0.1704</v>
      </c>
      <c r="I94" s="7" t="s">
        <v>198</v>
      </c>
      <c r="J94" s="5">
        <v>3.304E-2</v>
      </c>
      <c r="K94" s="5">
        <v>4.2290000000000001E-2</v>
      </c>
      <c r="L94" s="5">
        <v>-9.2460000000000007E-3</v>
      </c>
      <c r="M94" s="5">
        <v>1.831E-2</v>
      </c>
      <c r="N94" s="5">
        <v>4</v>
      </c>
      <c r="O94" s="5">
        <v>5</v>
      </c>
      <c r="P94" s="5">
        <v>0.50480000000000003</v>
      </c>
      <c r="Q94" s="5">
        <v>25</v>
      </c>
    </row>
    <row r="95" spans="1:17" x14ac:dyDescent="0.2">
      <c r="A95" s="7" t="s">
        <v>201</v>
      </c>
      <c r="B95" s="5">
        <v>0.1447</v>
      </c>
      <c r="C95" s="5">
        <v>0.24560000000000001</v>
      </c>
      <c r="D95" s="5">
        <v>-0.1008</v>
      </c>
      <c r="E95" s="5">
        <v>5.3999999999999999E-2</v>
      </c>
      <c r="F95" s="5">
        <v>4</v>
      </c>
      <c r="G95" s="5">
        <v>5</v>
      </c>
      <c r="H95" s="5">
        <v>1.8680000000000001</v>
      </c>
      <c r="I95" s="7" t="s">
        <v>201</v>
      </c>
      <c r="J95" s="5">
        <v>3.304E-2</v>
      </c>
      <c r="K95" s="5">
        <v>7.1690000000000004E-2</v>
      </c>
      <c r="L95" s="5">
        <v>-3.8649999999999997E-2</v>
      </c>
      <c r="M95" s="5">
        <v>1.831E-2</v>
      </c>
      <c r="N95" s="5">
        <v>4</v>
      </c>
      <c r="O95" s="5">
        <v>5</v>
      </c>
      <c r="P95" s="5">
        <v>2.11</v>
      </c>
      <c r="Q95" s="5">
        <v>25</v>
      </c>
    </row>
    <row r="96" spans="1:17" x14ac:dyDescent="0.2">
      <c r="A96" s="7" t="s">
        <v>204</v>
      </c>
      <c r="B96" s="5">
        <v>0.15390000000000001</v>
      </c>
      <c r="C96" s="5">
        <v>0.24560000000000001</v>
      </c>
      <c r="D96" s="5">
        <v>-9.1639999999999999E-2</v>
      </c>
      <c r="E96" s="5">
        <v>5.0909999999999997E-2</v>
      </c>
      <c r="F96" s="5">
        <v>5</v>
      </c>
      <c r="G96" s="5">
        <v>5</v>
      </c>
      <c r="H96" s="5">
        <v>1.8</v>
      </c>
      <c r="I96" s="7" t="s">
        <v>204</v>
      </c>
      <c r="J96" s="5">
        <v>4.2290000000000001E-2</v>
      </c>
      <c r="K96" s="5">
        <v>7.1690000000000004E-2</v>
      </c>
      <c r="L96" s="5">
        <v>-2.9399999999999999E-2</v>
      </c>
      <c r="M96" s="5">
        <v>1.7270000000000001E-2</v>
      </c>
      <c r="N96" s="5">
        <v>5</v>
      </c>
      <c r="O96" s="5">
        <v>5</v>
      </c>
      <c r="P96" s="5">
        <v>1.7030000000000001</v>
      </c>
      <c r="Q96" s="5">
        <v>25</v>
      </c>
    </row>
    <row r="99" spans="9:9" x14ac:dyDescent="0.2">
      <c r="I99" s="6"/>
    </row>
    <row r="100" spans="9:9" x14ac:dyDescent="0.2">
      <c r="I100" s="5"/>
    </row>
    <row r="101" spans="9:9" x14ac:dyDescent="0.2">
      <c r="I101" s="5"/>
    </row>
    <row r="102" spans="9:9" x14ac:dyDescent="0.2">
      <c r="I102" s="5"/>
    </row>
    <row r="103" spans="9:9" x14ac:dyDescent="0.2">
      <c r="I103" s="5"/>
    </row>
    <row r="104" spans="9:9" x14ac:dyDescent="0.2">
      <c r="I104" s="5"/>
    </row>
    <row r="105" spans="9:9" x14ac:dyDescent="0.2">
      <c r="I105" s="5"/>
    </row>
    <row r="106" spans="9:9" x14ac:dyDescent="0.2">
      <c r="I106" s="5"/>
    </row>
    <row r="107" spans="9:9" x14ac:dyDescent="0.2">
      <c r="I107" s="5"/>
    </row>
    <row r="108" spans="9:9" x14ac:dyDescent="0.2">
      <c r="I108" s="5"/>
    </row>
    <row r="109" spans="9:9" x14ac:dyDescent="0.2">
      <c r="I109" s="5"/>
    </row>
    <row r="110" spans="9:9" x14ac:dyDescent="0.2">
      <c r="I110" s="5"/>
    </row>
    <row r="111" spans="9:9" x14ac:dyDescent="0.2">
      <c r="I111" s="5"/>
    </row>
    <row r="112" spans="9:9" x14ac:dyDescent="0.2">
      <c r="I112" s="5"/>
    </row>
    <row r="113" spans="9:9" x14ac:dyDescent="0.2">
      <c r="I113" s="5"/>
    </row>
    <row r="114" spans="9:9" x14ac:dyDescent="0.2">
      <c r="I114" s="5"/>
    </row>
    <row r="115" spans="9:9" x14ac:dyDescent="0.2">
      <c r="I115" s="5"/>
    </row>
    <row r="116" spans="9:9" x14ac:dyDescent="0.2">
      <c r="I116" s="5"/>
    </row>
    <row r="117" spans="9:9" x14ac:dyDescent="0.2">
      <c r="I117" s="5"/>
    </row>
    <row r="118" spans="9:9" x14ac:dyDescent="0.2">
      <c r="I118" s="5"/>
    </row>
    <row r="119" spans="9:9" x14ac:dyDescent="0.2">
      <c r="I119" s="5"/>
    </row>
    <row r="120" spans="9:9" x14ac:dyDescent="0.2">
      <c r="I120" s="5"/>
    </row>
    <row r="121" spans="9:9" x14ac:dyDescent="0.2">
      <c r="I121" s="5"/>
    </row>
    <row r="122" spans="9:9" x14ac:dyDescent="0.2">
      <c r="I122" s="5"/>
    </row>
    <row r="123" spans="9:9" x14ac:dyDescent="0.2">
      <c r="I123" s="5"/>
    </row>
    <row r="124" spans="9:9" x14ac:dyDescent="0.2">
      <c r="I124" s="5"/>
    </row>
    <row r="125" spans="9:9" x14ac:dyDescent="0.2">
      <c r="I125" s="5"/>
    </row>
    <row r="126" spans="9:9" x14ac:dyDescent="0.2">
      <c r="I126" s="5"/>
    </row>
    <row r="127" spans="9:9" x14ac:dyDescent="0.2">
      <c r="I127" s="5"/>
    </row>
    <row r="128" spans="9:9" x14ac:dyDescent="0.2">
      <c r="I128" s="5"/>
    </row>
    <row r="129" spans="9:9" x14ac:dyDescent="0.2">
      <c r="I129" s="5"/>
    </row>
    <row r="130" spans="9:9" x14ac:dyDescent="0.2">
      <c r="I130" s="5"/>
    </row>
    <row r="131" spans="9:9" x14ac:dyDescent="0.2">
      <c r="I131" s="5"/>
    </row>
    <row r="132" spans="9:9" x14ac:dyDescent="0.2">
      <c r="I132" s="5"/>
    </row>
    <row r="133" spans="9:9" x14ac:dyDescent="0.2">
      <c r="I133" s="5"/>
    </row>
    <row r="134" spans="9:9" x14ac:dyDescent="0.2">
      <c r="I134" s="5" t="s">
        <v>78</v>
      </c>
    </row>
    <row r="135" spans="9:9" x14ac:dyDescent="0.2">
      <c r="I135" s="5">
        <v>25</v>
      </c>
    </row>
    <row r="136" spans="9:9" x14ac:dyDescent="0.2">
      <c r="I136" s="5">
        <v>25</v>
      </c>
    </row>
    <row r="137" spans="9:9" x14ac:dyDescent="0.2">
      <c r="I137" s="5">
        <v>25</v>
      </c>
    </row>
    <row r="138" spans="9:9" x14ac:dyDescent="0.2">
      <c r="I138" s="5">
        <v>25</v>
      </c>
    </row>
    <row r="139" spans="9:9" x14ac:dyDescent="0.2">
      <c r="I139" s="5">
        <v>25</v>
      </c>
    </row>
    <row r="140" spans="9:9" x14ac:dyDescent="0.2">
      <c r="I140" s="5">
        <v>25</v>
      </c>
    </row>
    <row r="141" spans="9:9" x14ac:dyDescent="0.2">
      <c r="I141" s="5">
        <v>25</v>
      </c>
    </row>
    <row r="142" spans="9:9" x14ac:dyDescent="0.2">
      <c r="I142" s="5">
        <v>25</v>
      </c>
    </row>
    <row r="143" spans="9:9" x14ac:dyDescent="0.2">
      <c r="I143" s="5">
        <v>25</v>
      </c>
    </row>
    <row r="144" spans="9:9" x14ac:dyDescent="0.2">
      <c r="I144" s="5">
        <v>25</v>
      </c>
    </row>
    <row r="145" spans="9:9" x14ac:dyDescent="0.2">
      <c r="I145" s="5">
        <v>25</v>
      </c>
    </row>
    <row r="146" spans="9:9" x14ac:dyDescent="0.2">
      <c r="I146" s="5">
        <v>25</v>
      </c>
    </row>
    <row r="147" spans="9:9" x14ac:dyDescent="0.2">
      <c r="I147" s="5">
        <v>25</v>
      </c>
    </row>
    <row r="148" spans="9:9" x14ac:dyDescent="0.2">
      <c r="I148" s="5">
        <v>25</v>
      </c>
    </row>
    <row r="149" spans="9:9" x14ac:dyDescent="0.2">
      <c r="I149" s="5">
        <v>25</v>
      </c>
    </row>
    <row r="150" spans="9:9" x14ac:dyDescent="0.2">
      <c r="I150" s="5">
        <v>25</v>
      </c>
    </row>
    <row r="151" spans="9:9" x14ac:dyDescent="0.2">
      <c r="I151" s="5">
        <v>25</v>
      </c>
    </row>
    <row r="152" spans="9:9" x14ac:dyDescent="0.2">
      <c r="I152" s="5">
        <v>25</v>
      </c>
    </row>
    <row r="153" spans="9:9" x14ac:dyDescent="0.2">
      <c r="I153" s="5">
        <v>25</v>
      </c>
    </row>
    <row r="154" spans="9:9" x14ac:dyDescent="0.2">
      <c r="I154" s="5">
        <v>25</v>
      </c>
    </row>
    <row r="155" spans="9:9" x14ac:dyDescent="0.2">
      <c r="I155" s="5">
        <v>25</v>
      </c>
    </row>
    <row r="156" spans="9:9" x14ac:dyDescent="0.2">
      <c r="I156" s="5">
        <v>25</v>
      </c>
    </row>
    <row r="157" spans="9:9" x14ac:dyDescent="0.2">
      <c r="I157" s="5">
        <v>25</v>
      </c>
    </row>
    <row r="158" spans="9:9" x14ac:dyDescent="0.2">
      <c r="I158" s="5">
        <v>25</v>
      </c>
    </row>
    <row r="159" spans="9:9" x14ac:dyDescent="0.2">
      <c r="I159" s="5">
        <v>25</v>
      </c>
    </row>
    <row r="160" spans="9:9" x14ac:dyDescent="0.2">
      <c r="I160" s="5">
        <v>25</v>
      </c>
    </row>
    <row r="161" spans="9:9" x14ac:dyDescent="0.2">
      <c r="I161" s="5">
        <v>25</v>
      </c>
    </row>
    <row r="162" spans="9:9" x14ac:dyDescent="0.2">
      <c r="I162" s="5">
        <v>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126A2-F02C-46BC-AB54-2AE1BE480771}">
  <dimension ref="A1:C2"/>
  <sheetViews>
    <sheetView workbookViewId="0">
      <selection activeCell="B6" sqref="B6"/>
    </sheetView>
  </sheetViews>
  <sheetFormatPr baseColWidth="10" defaultColWidth="8.83203125" defaultRowHeight="15" x14ac:dyDescent="0.2"/>
  <sheetData>
    <row r="1" spans="1:3" x14ac:dyDescent="0.2">
      <c r="A1" t="s">
        <v>5</v>
      </c>
      <c r="C1" t="s">
        <v>239</v>
      </c>
    </row>
    <row r="2" spans="1:3" x14ac:dyDescent="0.2">
      <c r="A2" t="s">
        <v>6</v>
      </c>
      <c r="C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Analysis</vt:lpstr>
      <vt:lpstr>ANOVA 4_Aim3</vt:lpstr>
      <vt:lpstr>ANOVA 4_HGPGRN</vt:lpstr>
      <vt:lpstr>ANOVA 8</vt:lpstr>
      <vt:lpstr>Thresholding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 D</dc:creator>
  <cp:lastModifiedBy>Fenglian Xu</cp:lastModifiedBy>
  <dcterms:created xsi:type="dcterms:W3CDTF">2015-06-05T18:17:20Z</dcterms:created>
  <dcterms:modified xsi:type="dcterms:W3CDTF">2024-07-04T17:09:12Z</dcterms:modified>
</cp:coreProperties>
</file>