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F:\SCHOOL\Classwork_Committee meetings\Xu lab\Cell culture\2023\Cell lines\SHSY5Y oct23\"/>
    </mc:Choice>
  </mc:AlternateContent>
  <xr:revisionPtr revIDLastSave="0" documentId="13_ncr:1_{3C58DB3E-04D1-4621-BE7B-A0EF710011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02423 WT" sheetId="1" r:id="rId1"/>
    <sheet name="ANOVA mean fluorescenc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1" l="1"/>
  <c r="N6" i="1"/>
  <c r="M5" i="1"/>
  <c r="J6" i="1"/>
  <c r="L6" i="1" s="1"/>
  <c r="I6" i="1"/>
  <c r="J5" i="1"/>
  <c r="L5" i="1" s="1"/>
  <c r="I5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M4" i="1"/>
  <c r="J4" i="1"/>
  <c r="L4" i="1" s="1"/>
  <c r="I4" i="1"/>
  <c r="J3" i="1"/>
  <c r="L3" i="1" s="1"/>
  <c r="I3" i="1"/>
  <c r="E26" i="1"/>
  <c r="E25" i="1"/>
  <c r="E24" i="1"/>
  <c r="E23" i="1"/>
  <c r="E22" i="1"/>
  <c r="E21" i="1"/>
  <c r="E20" i="1"/>
  <c r="E19" i="1"/>
  <c r="E18" i="1"/>
  <c r="E17" i="1"/>
  <c r="E16" i="1"/>
  <c r="E15" i="1"/>
  <c r="E13" i="1"/>
  <c r="E12" i="1"/>
  <c r="E11" i="1"/>
  <c r="E10" i="1"/>
  <c r="E9" i="1"/>
  <c r="E8" i="1"/>
  <c r="E7" i="1"/>
  <c r="E6" i="1"/>
  <c r="E5" i="1"/>
  <c r="E4" i="1"/>
  <c r="E3" i="1"/>
  <c r="E2" i="1"/>
  <c r="D14" i="1"/>
  <c r="C14" i="1"/>
  <c r="L13" i="1"/>
  <c r="L12" i="1"/>
  <c r="L11" i="1"/>
  <c r="L10" i="1"/>
</calcChain>
</file>

<file path=xl/sharedStrings.xml><?xml version="1.0" encoding="utf-8"?>
<sst xmlns="http://schemas.openxmlformats.org/spreadsheetml/2006/main" count="218" uniqueCount="133">
  <si>
    <t>FoV</t>
  </si>
  <si>
    <t>Group</t>
  </si>
  <si>
    <t>1a</t>
  </si>
  <si>
    <t>Mean fluorescence intensity</t>
  </si>
  <si>
    <t>Area covered (%)</t>
  </si>
  <si>
    <t>Control</t>
  </si>
  <si>
    <t>5a</t>
  </si>
  <si>
    <t>5b</t>
  </si>
  <si>
    <t>5c</t>
  </si>
  <si>
    <t>5d</t>
  </si>
  <si>
    <t>5e</t>
  </si>
  <si>
    <t>1b</t>
  </si>
  <si>
    <t>1c</t>
  </si>
  <si>
    <t>1d</t>
  </si>
  <si>
    <t>1e</t>
  </si>
  <si>
    <t>2a</t>
  </si>
  <si>
    <t>2b</t>
  </si>
  <si>
    <t>2c</t>
  </si>
  <si>
    <t>2d</t>
  </si>
  <si>
    <t>2e</t>
  </si>
  <si>
    <t>6a</t>
  </si>
  <si>
    <t>6b</t>
  </si>
  <si>
    <t>6c</t>
  </si>
  <si>
    <t>6d</t>
  </si>
  <si>
    <t>6e</t>
  </si>
  <si>
    <t>High glucose</t>
  </si>
  <si>
    <t>+PGRN</t>
  </si>
  <si>
    <t>3a</t>
  </si>
  <si>
    <t>3b</t>
  </si>
  <si>
    <t>3c</t>
  </si>
  <si>
    <t>3d</t>
  </si>
  <si>
    <t>3e</t>
  </si>
  <si>
    <t>7a</t>
  </si>
  <si>
    <t>7b</t>
  </si>
  <si>
    <t>7c</t>
  </si>
  <si>
    <t>7d</t>
  </si>
  <si>
    <t>7e</t>
  </si>
  <si>
    <t>7f</t>
  </si>
  <si>
    <t>HG+PGRN</t>
  </si>
  <si>
    <t>4a</t>
  </si>
  <si>
    <t>4b</t>
  </si>
  <si>
    <t>4c</t>
  </si>
  <si>
    <t>4d</t>
  </si>
  <si>
    <t>4e</t>
  </si>
  <si>
    <t>8a</t>
  </si>
  <si>
    <t>8b</t>
  </si>
  <si>
    <t>8c</t>
  </si>
  <si>
    <t>8d</t>
  </si>
  <si>
    <t>8e</t>
  </si>
  <si>
    <t>Mean control</t>
  </si>
  <si>
    <t>Area covered</t>
  </si>
  <si>
    <t>Mean</t>
  </si>
  <si>
    <t>SD</t>
  </si>
  <si>
    <t>N</t>
  </si>
  <si>
    <t>SE</t>
  </si>
  <si>
    <t>T-test</t>
  </si>
  <si>
    <t>1f</t>
  </si>
  <si>
    <t>5f</t>
  </si>
  <si>
    <t>2f</t>
  </si>
  <si>
    <t>6f</t>
  </si>
  <si>
    <t>3f</t>
  </si>
  <si>
    <t>4f</t>
  </si>
  <si>
    <t>4g</t>
  </si>
  <si>
    <t>8f</t>
  </si>
  <si>
    <t>Table Analyzed</t>
  </si>
  <si>
    <t>Data 1</t>
  </si>
  <si>
    <t>Data sets analyzed</t>
  </si>
  <si>
    <t>A-D</t>
  </si>
  <si>
    <t>ANOVA summary</t>
  </si>
  <si>
    <t>F</t>
  </si>
  <si>
    <t>P value</t>
  </si>
  <si>
    <t>P value summary</t>
  </si>
  <si>
    <t>**</t>
  </si>
  <si>
    <t>Significant diff. among means (P &lt; 0.05)?</t>
  </si>
  <si>
    <t>Yes</t>
  </si>
  <si>
    <t>R squared</t>
  </si>
  <si>
    <t>Brown-Forsythe test</t>
  </si>
  <si>
    <t>F (DFn, DFd)</t>
  </si>
  <si>
    <t>5.044 (3, 45)</t>
  </si>
  <si>
    <t>Are SDs significantly different (P &lt; 0.05)?</t>
  </si>
  <si>
    <t>Bartlett's test</t>
  </si>
  <si>
    <t>Bartlett's statistic (corrected)</t>
  </si>
  <si>
    <t>ANOVA table</t>
  </si>
  <si>
    <t>SS</t>
  </si>
  <si>
    <t>DF</t>
  </si>
  <si>
    <t>MS</t>
  </si>
  <si>
    <t>Treatment (between columns)</t>
  </si>
  <si>
    <t>F (3, 45) = 6.039</t>
  </si>
  <si>
    <t>P=0.0015</t>
  </si>
  <si>
    <t>Residual (within columns)</t>
  </si>
  <si>
    <t>Total</t>
  </si>
  <si>
    <t>Data summary</t>
  </si>
  <si>
    <t>Number of treatments (columns)</t>
  </si>
  <si>
    <t>Number of values (total)</t>
  </si>
  <si>
    <t>Number of families</t>
  </si>
  <si>
    <t>Number of comparisons per family</t>
  </si>
  <si>
    <t>Alpha</t>
  </si>
  <si>
    <t>Uncorrected Fisher's LSD</t>
  </si>
  <si>
    <t>Mean Diff.</t>
  </si>
  <si>
    <t>95.00% CI of diff.</t>
  </si>
  <si>
    <t>Below threshold?</t>
  </si>
  <si>
    <t>Summary</t>
  </si>
  <si>
    <t>Individual P Value</t>
  </si>
  <si>
    <t>Control vs. High glucose</t>
  </si>
  <si>
    <t>-0.1996 to -0.04696</t>
  </si>
  <si>
    <t>A-B</t>
  </si>
  <si>
    <t>Control vs. +PGRN</t>
  </si>
  <si>
    <t>-0.04843 to 0.1042</t>
  </si>
  <si>
    <t>No</t>
  </si>
  <si>
    <t>ns</t>
  </si>
  <si>
    <t>A-C</t>
  </si>
  <si>
    <t>Control vs. HG+PGRN</t>
  </si>
  <si>
    <t>-0.1157 to 0.03401</t>
  </si>
  <si>
    <t>High glucose vs. +PGRN</t>
  </si>
  <si>
    <t>0.07486 to 0.2275</t>
  </si>
  <si>
    <t>***</t>
  </si>
  <si>
    <t>B-C</t>
  </si>
  <si>
    <t>High glucose vs. HG+PGRN</t>
  </si>
  <si>
    <t>0.007609 to 0.1573</t>
  </si>
  <si>
    <t>*</t>
  </si>
  <si>
    <t>B-D</t>
  </si>
  <si>
    <t>+PGRN vs. HG+PGRN</t>
  </si>
  <si>
    <t>-0.1436 to 0.006116</t>
  </si>
  <si>
    <t>C-D</t>
  </si>
  <si>
    <t>Test details</t>
  </si>
  <si>
    <t>Mean 1</t>
  </si>
  <si>
    <t>Mean 2</t>
  </si>
  <si>
    <t>SE of diff.</t>
  </si>
  <si>
    <t>n1</t>
  </si>
  <si>
    <t>n2</t>
  </si>
  <si>
    <t>t</t>
  </si>
  <si>
    <t>High glucose +progranulin</t>
  </si>
  <si>
    <t>+progranulin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</si>
</sst>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quotePrefix="1" applyBorder="1"/>
    <xf numFmtId="0" fontId="1" fillId="0" borderId="0" xfId="0" applyFont="1"/>
    <xf numFmtId="0" fontId="0" fillId="0" borderId="0" xfId="0" quotePrefix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Mean</a:t>
            </a:r>
            <a:r>
              <a:rPr lang="en-US" baseline="0"/>
              <a:t> fluorescence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'102423 WT'!$L$3:$L$6</c:f>
                <c:numCache>
                  <c:formatCode>General</c:formatCode>
                  <c:ptCount val="4"/>
                  <c:pt idx="0">
                    <c:v>1.7557880898626296E-2</c:v>
                  </c:pt>
                  <c:pt idx="1">
                    <c:v>4.191593123268577E-2</c:v>
                  </c:pt>
                  <c:pt idx="2">
                    <c:v>1.2901506944109839E-2</c:v>
                  </c:pt>
                  <c:pt idx="3">
                    <c:v>2.4440232334945227E-2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'102423 WT'!$H$3:$H$6</c:f>
              <c:strCache>
                <c:ptCount val="4"/>
                <c:pt idx="0">
                  <c:v>Control</c:v>
                </c:pt>
                <c:pt idx="1">
                  <c:v>High glucose</c:v>
                </c:pt>
                <c:pt idx="2">
                  <c:v>+progranulin</c:v>
                </c:pt>
                <c:pt idx="3">
                  <c:v>High glucose +progranulin</c:v>
                </c:pt>
              </c:strCache>
            </c:strRef>
          </c:cat>
          <c:val>
            <c:numRef>
              <c:f>'102423 WT'!$I$3:$I$6</c:f>
              <c:numCache>
                <c:formatCode>General</c:formatCode>
                <c:ptCount val="4"/>
                <c:pt idx="0">
                  <c:v>1</c:v>
                </c:pt>
                <c:pt idx="1">
                  <c:v>1.1232901737800003</c:v>
                </c:pt>
                <c:pt idx="2">
                  <c:v>0.97210614053115962</c:v>
                </c:pt>
                <c:pt idx="3">
                  <c:v>1.0408355773841833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4E-4859-8972-ADBC9DE745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15202080"/>
        <c:axId val="1220850416"/>
      </c:barChart>
      <c:catAx>
        <c:axId val="1215202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20850416"/>
        <c:crosses val="autoZero"/>
        <c:auto val="1"/>
        <c:lblAlgn val="ctr"/>
        <c:lblOffset val="100"/>
        <c:noMultiLvlLbl val="0"/>
      </c:catAx>
      <c:valAx>
        <c:axId val="122085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5202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53340</xdr:colOff>
      <xdr:row>6</xdr:row>
      <xdr:rowOff>156210</xdr:rowOff>
    </xdr:from>
    <xdr:to>
      <xdr:col>19</xdr:col>
      <xdr:colOff>358140</xdr:colOff>
      <xdr:row>21</xdr:row>
      <xdr:rowOff>156210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28AEAC-CDB5-3267-FDBB-B9E76FB696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1"/>
  <sheetViews>
    <sheetView tabSelected="1" workbookViewId="0">
      <selection activeCell="D16" sqref="D16"/>
    </sheetView>
  </sheetViews>
  <sheetFormatPr defaultRowHeight="14.4" x14ac:dyDescent="0.3"/>
  <cols>
    <col min="13" max="13" width="12" bestFit="1" customWidth="1"/>
  </cols>
  <sheetData>
    <row r="1" spans="1:24" x14ac:dyDescent="0.3">
      <c r="A1" s="3" t="s">
        <v>1</v>
      </c>
      <c r="B1" s="3" t="s">
        <v>0</v>
      </c>
      <c r="C1" s="3" t="s">
        <v>3</v>
      </c>
      <c r="D1" s="3" t="s">
        <v>4</v>
      </c>
      <c r="E1" s="3" t="s">
        <v>3</v>
      </c>
      <c r="F1" s="3"/>
    </row>
    <row r="2" spans="1:24" x14ac:dyDescent="0.3">
      <c r="A2" t="s">
        <v>5</v>
      </c>
      <c r="B2" t="s">
        <v>2</v>
      </c>
      <c r="C2">
        <v>6.81</v>
      </c>
      <c r="D2">
        <v>81.093999999999994</v>
      </c>
      <c r="E2">
        <f>C2/$C$14</f>
        <v>0.933068438720285</v>
      </c>
      <c r="H2" s="3" t="s">
        <v>3</v>
      </c>
      <c r="I2" t="s">
        <v>51</v>
      </c>
      <c r="J2" t="s">
        <v>52</v>
      </c>
      <c r="K2" t="s">
        <v>53</v>
      </c>
      <c r="L2" t="s">
        <v>54</v>
      </c>
      <c r="M2" t="s">
        <v>55</v>
      </c>
    </row>
    <row r="3" spans="1:24" x14ac:dyDescent="0.3">
      <c r="A3" t="s">
        <v>5</v>
      </c>
      <c r="B3" t="s">
        <v>11</v>
      </c>
      <c r="C3">
        <v>7.444</v>
      </c>
      <c r="D3">
        <v>81.314999999999998</v>
      </c>
      <c r="E3" s="10">
        <f t="shared" ref="E3:E13" si="0">C3/$C$14</f>
        <v>1.0199356032061382</v>
      </c>
      <c r="H3" t="s">
        <v>5</v>
      </c>
      <c r="I3">
        <f>AVERAGE(E2:E13)</f>
        <v>1</v>
      </c>
      <c r="J3">
        <f>STDEV(E2:E13)</f>
        <v>6.0822283579327681E-2</v>
      </c>
      <c r="K3">
        <v>12</v>
      </c>
      <c r="L3">
        <f>J3/SQRT(K3)</f>
        <v>1.7557880898626296E-2</v>
      </c>
    </row>
    <row r="4" spans="1:24" x14ac:dyDescent="0.3">
      <c r="A4" t="s">
        <v>5</v>
      </c>
      <c r="B4" t="s">
        <v>12</v>
      </c>
      <c r="C4">
        <v>7.851</v>
      </c>
      <c r="D4">
        <v>81.567999999999998</v>
      </c>
      <c r="E4">
        <f t="shared" si="0"/>
        <v>1.0757004864013153</v>
      </c>
      <c r="H4" s="1" t="s">
        <v>25</v>
      </c>
      <c r="I4">
        <f>AVERAGE(E15:E26)</f>
        <v>1.1232901737800003</v>
      </c>
      <c r="J4">
        <f>STDEV(E15:E26)</f>
        <v>0.14520104508314982</v>
      </c>
      <c r="K4">
        <v>12</v>
      </c>
      <c r="L4">
        <f t="shared" ref="L4:L6" si="1">J4/SQRT(K4)</f>
        <v>4.191593123268577E-2</v>
      </c>
      <c r="M4">
        <f>_xlfn.T.TEST(E2:E13,E15:E26,2,2)</f>
        <v>1.270316284814722E-2</v>
      </c>
    </row>
    <row r="5" spans="1:24" x14ac:dyDescent="0.3">
      <c r="A5" t="s">
        <v>5</v>
      </c>
      <c r="B5" t="s">
        <v>13</v>
      </c>
      <c r="C5">
        <v>7.12</v>
      </c>
      <c r="D5">
        <v>81.251000000000005</v>
      </c>
      <c r="E5">
        <f t="shared" si="0"/>
        <v>0.97554291977803664</v>
      </c>
      <c r="H5" s="2" t="s">
        <v>132</v>
      </c>
      <c r="I5">
        <f>AVERAGE(E27:E38)</f>
        <v>0.97210614053115962</v>
      </c>
      <c r="J5">
        <f>STDEV(E27:E38)</f>
        <v>4.4692131042801848E-2</v>
      </c>
      <c r="K5">
        <v>12</v>
      </c>
      <c r="L5">
        <f t="shared" si="1"/>
        <v>1.2901506944109839E-2</v>
      </c>
      <c r="M5" t="e">
        <f>_xlfn.T.TEST(F2:F13,F27:F38,2,2)</f>
        <v>#DIV/0!</v>
      </c>
    </row>
    <row r="6" spans="1:24" x14ac:dyDescent="0.3">
      <c r="A6" t="s">
        <v>5</v>
      </c>
      <c r="B6" t="s">
        <v>14</v>
      </c>
      <c r="C6">
        <v>7.8710000000000004</v>
      </c>
      <c r="D6">
        <v>81.649000000000001</v>
      </c>
      <c r="E6">
        <f t="shared" si="0"/>
        <v>1.0784407755018155</v>
      </c>
      <c r="H6" s="1" t="s">
        <v>131</v>
      </c>
      <c r="I6">
        <f>AVERAGE(E39:E51)</f>
        <v>1.0408355773841833</v>
      </c>
      <c r="J6">
        <f>STDEV(E39:E51)</f>
        <v>8.8120510867897989E-2</v>
      </c>
      <c r="K6">
        <v>13</v>
      </c>
      <c r="L6">
        <f t="shared" si="1"/>
        <v>2.4440232334945227E-2</v>
      </c>
      <c r="N6">
        <f>_xlfn.T.TEST(E15:E26,E39:E51,2,2)</f>
        <v>9.6582859927253351E-2</v>
      </c>
      <c r="O6">
        <f>_xlfn.T.TEST(E27:E38,E39:E51,2,2)</f>
        <v>2.3496997566594981E-2</v>
      </c>
    </row>
    <row r="7" spans="1:24" x14ac:dyDescent="0.3">
      <c r="A7" t="s">
        <v>5</v>
      </c>
      <c r="B7" t="s">
        <v>56</v>
      </c>
      <c r="C7">
        <v>7.8929999999999998</v>
      </c>
      <c r="D7">
        <v>81.682000000000002</v>
      </c>
      <c r="E7">
        <f t="shared" si="0"/>
        <v>1.0814550935123655</v>
      </c>
    </row>
    <row r="8" spans="1:24" x14ac:dyDescent="0.3">
      <c r="A8" t="s">
        <v>5</v>
      </c>
      <c r="B8" t="s">
        <v>6</v>
      </c>
      <c r="C8">
        <v>6.6429999999999998</v>
      </c>
      <c r="D8">
        <v>81.066000000000003</v>
      </c>
      <c r="E8">
        <f t="shared" si="0"/>
        <v>0.91018702473110913</v>
      </c>
    </row>
    <row r="9" spans="1:24" x14ac:dyDescent="0.3">
      <c r="A9" t="s">
        <v>5</v>
      </c>
      <c r="B9" t="s">
        <v>7</v>
      </c>
      <c r="C9">
        <v>6.6879999999999997</v>
      </c>
      <c r="D9">
        <v>81.067999999999998</v>
      </c>
      <c r="E9">
        <f t="shared" si="0"/>
        <v>0.9163526752072344</v>
      </c>
      <c r="H9" s="3" t="s">
        <v>50</v>
      </c>
      <c r="I9" t="s">
        <v>51</v>
      </c>
      <c r="J9" t="s">
        <v>52</v>
      </c>
      <c r="K9" t="s">
        <v>53</v>
      </c>
      <c r="L9" t="s">
        <v>54</v>
      </c>
    </row>
    <row r="10" spans="1:24" x14ac:dyDescent="0.3">
      <c r="A10" t="s">
        <v>5</v>
      </c>
      <c r="B10" t="s">
        <v>8</v>
      </c>
      <c r="C10">
        <v>7.4880000000000004</v>
      </c>
      <c r="D10">
        <v>81.478999999999999</v>
      </c>
      <c r="E10" s="10">
        <f t="shared" si="0"/>
        <v>1.0259642392272386</v>
      </c>
      <c r="H10" t="s">
        <v>5</v>
      </c>
      <c r="L10" t="e">
        <f t="shared" ref="L10:L13" si="2">J10/SQRT(K10)</f>
        <v>#DIV/0!</v>
      </c>
    </row>
    <row r="11" spans="1:24" x14ac:dyDescent="0.3">
      <c r="A11" t="s">
        <v>5</v>
      </c>
      <c r="B11" t="s">
        <v>9</v>
      </c>
      <c r="C11">
        <v>7.157</v>
      </c>
      <c r="D11">
        <v>81.504000000000005</v>
      </c>
      <c r="E11" s="10">
        <f t="shared" si="0"/>
        <v>0.98061245461396185</v>
      </c>
      <c r="H11" s="1" t="s">
        <v>25</v>
      </c>
      <c r="L11" t="e">
        <f t="shared" si="2"/>
        <v>#DIV/0!</v>
      </c>
    </row>
    <row r="12" spans="1:24" s="1" customFormat="1" x14ac:dyDescent="0.3">
      <c r="A12" t="s">
        <v>5</v>
      </c>
      <c r="B12" t="s">
        <v>10</v>
      </c>
      <c r="C12">
        <v>7.4329999999999998</v>
      </c>
      <c r="D12">
        <v>81.516999999999996</v>
      </c>
      <c r="E12" s="10">
        <f t="shared" si="0"/>
        <v>1.0184284442008631</v>
      </c>
      <c r="F12"/>
      <c r="G12"/>
      <c r="H12" s="2" t="s">
        <v>26</v>
      </c>
      <c r="I12"/>
      <c r="J12"/>
      <c r="K12"/>
      <c r="L12" t="e">
        <f t="shared" si="2"/>
        <v>#DIV/0!</v>
      </c>
      <c r="M12"/>
      <c r="N12"/>
      <c r="O12"/>
      <c r="P12"/>
      <c r="Q12"/>
      <c r="R12"/>
      <c r="S12"/>
      <c r="T12"/>
      <c r="U12"/>
      <c r="V12"/>
      <c r="W12"/>
      <c r="X12"/>
    </row>
    <row r="13" spans="1:24" x14ac:dyDescent="0.3">
      <c r="A13" t="s">
        <v>5</v>
      </c>
      <c r="B13" t="s">
        <v>57</v>
      </c>
      <c r="C13">
        <v>7.1840000000000002</v>
      </c>
      <c r="D13">
        <v>81.373000000000005</v>
      </c>
      <c r="E13" s="10">
        <f t="shared" si="0"/>
        <v>0.98431184489963697</v>
      </c>
      <c r="H13" s="1" t="s">
        <v>38</v>
      </c>
      <c r="L13" t="e">
        <f t="shared" si="2"/>
        <v>#DIV/0!</v>
      </c>
    </row>
    <row r="14" spans="1:24" x14ac:dyDescent="0.3">
      <c r="B14" t="s">
        <v>49</v>
      </c>
      <c r="C14">
        <f>AVERAGE(C2:C13)</f>
        <v>7.2984999999999998</v>
      </c>
      <c r="D14">
        <f>AVERAGE(D2:D13)</f>
        <v>81.380499999999998</v>
      </c>
    </row>
    <row r="15" spans="1:24" x14ac:dyDescent="0.3">
      <c r="A15" t="s">
        <v>25</v>
      </c>
      <c r="B15" t="s">
        <v>15</v>
      </c>
      <c r="C15">
        <v>9.1839999999999993</v>
      </c>
      <c r="D15">
        <v>82.707999999999998</v>
      </c>
      <c r="E15" s="10">
        <f t="shared" ref="E15:E20" si="3">C15/$C$14</f>
        <v>1.258340754949647</v>
      </c>
    </row>
    <row r="16" spans="1:24" x14ac:dyDescent="0.3">
      <c r="A16" t="s">
        <v>25</v>
      </c>
      <c r="B16" t="s">
        <v>16</v>
      </c>
      <c r="C16">
        <v>8.0540000000000003</v>
      </c>
      <c r="D16">
        <v>81.656999999999996</v>
      </c>
      <c r="E16">
        <f t="shared" si="3"/>
        <v>1.1035144207713914</v>
      </c>
    </row>
    <row r="17" spans="1:24" x14ac:dyDescent="0.3">
      <c r="A17" t="s">
        <v>25</v>
      </c>
      <c r="B17" t="s">
        <v>17</v>
      </c>
      <c r="C17">
        <v>8.2230000000000008</v>
      </c>
      <c r="D17">
        <v>81.781000000000006</v>
      </c>
      <c r="E17" s="10">
        <f t="shared" si="3"/>
        <v>1.1266698636706174</v>
      </c>
    </row>
    <row r="18" spans="1:24" x14ac:dyDescent="0.3">
      <c r="A18" t="s">
        <v>25</v>
      </c>
      <c r="B18" t="s">
        <v>18</v>
      </c>
      <c r="C18">
        <v>8.8049999999999997</v>
      </c>
      <c r="D18">
        <v>82.358000000000004</v>
      </c>
      <c r="E18">
        <f t="shared" si="3"/>
        <v>1.2064122764951701</v>
      </c>
    </row>
    <row r="19" spans="1:24" x14ac:dyDescent="0.3">
      <c r="A19" t="s">
        <v>25</v>
      </c>
      <c r="B19" t="s">
        <v>19</v>
      </c>
      <c r="C19">
        <v>10.137</v>
      </c>
      <c r="D19">
        <v>83.144000000000005</v>
      </c>
      <c r="E19" s="10">
        <f t="shared" si="3"/>
        <v>1.3889155305884773</v>
      </c>
    </row>
    <row r="20" spans="1:24" x14ac:dyDescent="0.3">
      <c r="A20" t="s">
        <v>25</v>
      </c>
      <c r="B20" t="s">
        <v>58</v>
      </c>
      <c r="C20">
        <v>9.0180000000000007</v>
      </c>
      <c r="D20">
        <v>82.566999999999993</v>
      </c>
      <c r="E20" s="10">
        <f t="shared" si="3"/>
        <v>1.2355963554154965</v>
      </c>
    </row>
    <row r="21" spans="1:24" x14ac:dyDescent="0.3">
      <c r="A21" t="s">
        <v>25</v>
      </c>
      <c r="B21" t="s">
        <v>20</v>
      </c>
      <c r="C21">
        <v>6.9740000000000002</v>
      </c>
      <c r="D21">
        <v>81.227000000000004</v>
      </c>
      <c r="E21">
        <f t="shared" ref="E21:E26" si="4">C21/$C$14</f>
        <v>0.95553880934438584</v>
      </c>
    </row>
    <row r="22" spans="1:24" s="1" customFormat="1" x14ac:dyDescent="0.3">
      <c r="A22" t="s">
        <v>25</v>
      </c>
      <c r="B22" t="s">
        <v>21</v>
      </c>
      <c r="C22">
        <v>6.8879999999999999</v>
      </c>
      <c r="D22">
        <v>81.14</v>
      </c>
      <c r="E22">
        <f t="shared" si="4"/>
        <v>0.94375556621223544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</row>
    <row r="23" spans="1:24" x14ac:dyDescent="0.3">
      <c r="A23" t="s">
        <v>25</v>
      </c>
      <c r="B23" t="s">
        <v>22</v>
      </c>
      <c r="C23">
        <v>8.0419999999999998</v>
      </c>
      <c r="D23">
        <v>82.278000000000006</v>
      </c>
      <c r="E23">
        <f t="shared" si="4"/>
        <v>1.1018702473110913</v>
      </c>
    </row>
    <row r="24" spans="1:24" x14ac:dyDescent="0.3">
      <c r="A24" t="s">
        <v>25</v>
      </c>
      <c r="B24" t="s">
        <v>23</v>
      </c>
      <c r="C24">
        <v>8.984</v>
      </c>
      <c r="D24">
        <v>82.902000000000001</v>
      </c>
      <c r="E24" s="10">
        <f t="shared" si="4"/>
        <v>1.2309378639446462</v>
      </c>
    </row>
    <row r="25" spans="1:24" x14ac:dyDescent="0.3">
      <c r="A25" t="s">
        <v>25</v>
      </c>
      <c r="B25" t="s">
        <v>24</v>
      </c>
      <c r="C25">
        <v>7.05</v>
      </c>
      <c r="D25">
        <v>81.242000000000004</v>
      </c>
      <c r="E25">
        <f t="shared" si="4"/>
        <v>0.96595190792628627</v>
      </c>
    </row>
    <row r="26" spans="1:24" x14ac:dyDescent="0.3">
      <c r="A26" t="s">
        <v>25</v>
      </c>
      <c r="B26" t="s">
        <v>59</v>
      </c>
      <c r="C26">
        <v>7.0209999999999999</v>
      </c>
      <c r="D26">
        <v>81.358999999999995</v>
      </c>
      <c r="E26">
        <f t="shared" si="4"/>
        <v>0.96197848873056113</v>
      </c>
    </row>
    <row r="27" spans="1:24" x14ac:dyDescent="0.3">
      <c r="A27" s="4" t="s">
        <v>26</v>
      </c>
      <c r="B27" t="s">
        <v>27</v>
      </c>
      <c r="C27">
        <v>6.9690000000000003</v>
      </c>
      <c r="D27">
        <v>81.067999999999998</v>
      </c>
      <c r="E27" s="10">
        <f t="shared" ref="E27:E38" si="5">C27/$C$14</f>
        <v>0.95485373706926091</v>
      </c>
    </row>
    <row r="28" spans="1:24" x14ac:dyDescent="0.3">
      <c r="A28" s="4" t="s">
        <v>26</v>
      </c>
      <c r="B28" t="s">
        <v>28</v>
      </c>
      <c r="C28">
        <v>6.7759999999999998</v>
      </c>
      <c r="D28">
        <v>81.126000000000005</v>
      </c>
      <c r="E28">
        <f t="shared" si="5"/>
        <v>0.92840994724943482</v>
      </c>
    </row>
    <row r="29" spans="1:24" x14ac:dyDescent="0.3">
      <c r="A29" s="4" t="s">
        <v>26</v>
      </c>
      <c r="B29" t="s">
        <v>29</v>
      </c>
      <c r="C29">
        <v>7.6609999999999996</v>
      </c>
      <c r="D29">
        <v>81.724000000000004</v>
      </c>
      <c r="E29">
        <f t="shared" si="5"/>
        <v>1.0496677399465644</v>
      </c>
    </row>
    <row r="30" spans="1:24" x14ac:dyDescent="0.3">
      <c r="A30" s="4" t="s">
        <v>26</v>
      </c>
      <c r="B30" t="s">
        <v>30</v>
      </c>
      <c r="C30">
        <v>7.4450000000000003</v>
      </c>
      <c r="D30">
        <v>81.716999999999999</v>
      </c>
      <c r="E30">
        <f t="shared" si="5"/>
        <v>1.0200726176611634</v>
      </c>
    </row>
    <row r="31" spans="1:24" x14ac:dyDescent="0.3">
      <c r="A31" s="4" t="s">
        <v>26</v>
      </c>
      <c r="B31" t="s">
        <v>31</v>
      </c>
      <c r="C31">
        <v>7.4219999999999997</v>
      </c>
      <c r="D31">
        <v>81.454999999999998</v>
      </c>
      <c r="E31">
        <f t="shared" si="5"/>
        <v>1.0169212851955882</v>
      </c>
    </row>
    <row r="32" spans="1:24" x14ac:dyDescent="0.3">
      <c r="A32" s="4" t="s">
        <v>26</v>
      </c>
      <c r="B32" t="s">
        <v>60</v>
      </c>
      <c r="C32">
        <v>7.53</v>
      </c>
      <c r="D32">
        <v>81.566999999999993</v>
      </c>
      <c r="E32">
        <f t="shared" si="5"/>
        <v>1.0317188463382887</v>
      </c>
    </row>
    <row r="33" spans="1:24" s="1" customFormat="1" x14ac:dyDescent="0.3">
      <c r="A33" s="4" t="s">
        <v>26</v>
      </c>
      <c r="B33" t="s">
        <v>32</v>
      </c>
      <c r="C33">
        <v>7.0039999999999996</v>
      </c>
      <c r="D33">
        <v>81.197000000000003</v>
      </c>
      <c r="E33" s="10">
        <f t="shared" si="5"/>
        <v>0.95964924299513599</v>
      </c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</row>
    <row r="34" spans="1:24" x14ac:dyDescent="0.3">
      <c r="A34" s="4" t="s">
        <v>26</v>
      </c>
      <c r="B34" t="s">
        <v>33</v>
      </c>
      <c r="C34">
        <v>6.8650000000000002</v>
      </c>
      <c r="D34">
        <v>81.197000000000003</v>
      </c>
      <c r="E34" s="10">
        <f t="shared" si="5"/>
        <v>0.94060423374666036</v>
      </c>
    </row>
    <row r="35" spans="1:24" x14ac:dyDescent="0.3">
      <c r="A35" s="4" t="s">
        <v>26</v>
      </c>
      <c r="B35" t="s">
        <v>34</v>
      </c>
      <c r="C35">
        <v>6.93</v>
      </c>
      <c r="D35">
        <v>81.179000000000002</v>
      </c>
      <c r="E35" s="10">
        <f t="shared" si="5"/>
        <v>0.94951017332328558</v>
      </c>
    </row>
    <row r="36" spans="1:24" x14ac:dyDescent="0.3">
      <c r="A36" s="4" t="s">
        <v>26</v>
      </c>
      <c r="B36" t="s">
        <v>35</v>
      </c>
      <c r="C36">
        <v>6.7960000000000003</v>
      </c>
      <c r="D36">
        <v>80.992999999999995</v>
      </c>
      <c r="E36" s="10">
        <f t="shared" si="5"/>
        <v>0.93115023634993499</v>
      </c>
    </row>
    <row r="37" spans="1:24" x14ac:dyDescent="0.3">
      <c r="A37" s="4" t="s">
        <v>26</v>
      </c>
      <c r="B37" t="s">
        <v>36</v>
      </c>
      <c r="C37">
        <v>7.0030000000000001</v>
      </c>
      <c r="D37">
        <v>81.459000000000003</v>
      </c>
      <c r="E37" s="10">
        <f t="shared" si="5"/>
        <v>0.95951222854011098</v>
      </c>
    </row>
    <row r="38" spans="1:24" x14ac:dyDescent="0.3">
      <c r="A38" s="4" t="s">
        <v>26</v>
      </c>
      <c r="B38" t="s">
        <v>37</v>
      </c>
      <c r="C38">
        <v>6.7380000000000004</v>
      </c>
      <c r="D38">
        <v>80.885000000000005</v>
      </c>
      <c r="E38">
        <f t="shared" si="5"/>
        <v>0.92320339795848472</v>
      </c>
    </row>
    <row r="39" spans="1:24" x14ac:dyDescent="0.3">
      <c r="A39" s="4" t="s">
        <v>38</v>
      </c>
      <c r="B39" t="s">
        <v>39</v>
      </c>
      <c r="C39">
        <v>8.6219999999999999</v>
      </c>
      <c r="D39">
        <v>81.978999999999999</v>
      </c>
      <c r="E39">
        <f t="shared" ref="E39:E51" si="6">C39/$C$14</f>
        <v>1.1813386312255942</v>
      </c>
    </row>
    <row r="40" spans="1:24" x14ac:dyDescent="0.3">
      <c r="A40" s="4" t="s">
        <v>38</v>
      </c>
      <c r="B40" t="s">
        <v>40</v>
      </c>
      <c r="C40">
        <v>7.72</v>
      </c>
      <c r="D40">
        <v>81.602999999999994</v>
      </c>
      <c r="E40" s="10">
        <f t="shared" si="6"/>
        <v>1.0577515927930397</v>
      </c>
    </row>
    <row r="41" spans="1:24" x14ac:dyDescent="0.3">
      <c r="A41" s="4" t="s">
        <v>38</v>
      </c>
      <c r="B41" t="s">
        <v>41</v>
      </c>
      <c r="C41">
        <v>7.49</v>
      </c>
      <c r="D41">
        <v>81.674999999999997</v>
      </c>
      <c r="E41" s="10">
        <f t="shared" si="6"/>
        <v>1.0262382681372886</v>
      </c>
    </row>
    <row r="42" spans="1:24" x14ac:dyDescent="0.3">
      <c r="A42" s="4" t="s">
        <v>38</v>
      </c>
      <c r="B42" t="s">
        <v>42</v>
      </c>
      <c r="C42">
        <v>7.23</v>
      </c>
      <c r="D42">
        <v>81.287999999999997</v>
      </c>
      <c r="E42">
        <f t="shared" si="6"/>
        <v>0.99061450983078725</v>
      </c>
    </row>
    <row r="43" spans="1:24" s="1" customFormat="1" x14ac:dyDescent="0.3">
      <c r="A43" s="4" t="s">
        <v>38</v>
      </c>
      <c r="B43" t="s">
        <v>43</v>
      </c>
      <c r="C43">
        <v>7.1790000000000003</v>
      </c>
      <c r="D43">
        <v>81.417000000000002</v>
      </c>
      <c r="E43">
        <f t="shared" si="6"/>
        <v>0.98362677262451192</v>
      </c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</row>
    <row r="44" spans="1:24" x14ac:dyDescent="0.3">
      <c r="A44" s="4" t="s">
        <v>38</v>
      </c>
      <c r="B44" t="s">
        <v>61</v>
      </c>
      <c r="C44">
        <v>7.9269999999999996</v>
      </c>
      <c r="D44">
        <v>82.114999999999995</v>
      </c>
      <c r="E44">
        <f t="shared" si="6"/>
        <v>1.0861135849832158</v>
      </c>
    </row>
    <row r="45" spans="1:24" x14ac:dyDescent="0.3">
      <c r="A45" s="4" t="s">
        <v>38</v>
      </c>
      <c r="B45" t="s">
        <v>62</v>
      </c>
      <c r="C45">
        <v>9.1289999999999996</v>
      </c>
      <c r="D45">
        <v>82.628</v>
      </c>
      <c r="E45">
        <f t="shared" si="6"/>
        <v>1.2508049599232718</v>
      </c>
    </row>
    <row r="46" spans="1:24" x14ac:dyDescent="0.3">
      <c r="A46" s="4" t="s">
        <v>38</v>
      </c>
      <c r="B46" t="s">
        <v>44</v>
      </c>
      <c r="C46">
        <v>7.7380000000000004</v>
      </c>
      <c r="D46">
        <v>81.998999999999995</v>
      </c>
      <c r="E46" s="10">
        <f t="shared" si="6"/>
        <v>1.0602178529834898</v>
      </c>
    </row>
    <row r="47" spans="1:24" x14ac:dyDescent="0.3">
      <c r="A47" s="4" t="s">
        <v>38</v>
      </c>
      <c r="B47" t="s">
        <v>45</v>
      </c>
      <c r="C47">
        <v>7.1379999999999999</v>
      </c>
      <c r="D47">
        <v>81.364999999999995</v>
      </c>
      <c r="E47">
        <f t="shared" si="6"/>
        <v>0.97800917996848669</v>
      </c>
    </row>
    <row r="48" spans="1:24" x14ac:dyDescent="0.3">
      <c r="A48" s="4" t="s">
        <v>38</v>
      </c>
      <c r="B48" t="s">
        <v>46</v>
      </c>
      <c r="C48">
        <v>7.0830000000000002</v>
      </c>
      <c r="D48">
        <v>81.12</v>
      </c>
      <c r="E48">
        <f t="shared" si="6"/>
        <v>0.97047338494211144</v>
      </c>
    </row>
    <row r="49" spans="1:5" x14ac:dyDescent="0.3">
      <c r="A49" s="4" t="s">
        <v>38</v>
      </c>
      <c r="B49" t="s">
        <v>47</v>
      </c>
      <c r="C49">
        <v>7.0679999999999996</v>
      </c>
      <c r="D49">
        <v>81.242999999999995</v>
      </c>
      <c r="E49">
        <f t="shared" si="6"/>
        <v>0.96841816811673631</v>
      </c>
    </row>
    <row r="50" spans="1:5" x14ac:dyDescent="0.3">
      <c r="A50" s="4" t="s">
        <v>38</v>
      </c>
      <c r="B50" t="s">
        <v>48</v>
      </c>
      <c r="C50">
        <v>7.3819999999999997</v>
      </c>
      <c r="D50">
        <v>81.225999999999999</v>
      </c>
      <c r="E50" s="10">
        <f t="shared" si="6"/>
        <v>1.0114407069945879</v>
      </c>
    </row>
    <row r="51" spans="1:5" x14ac:dyDescent="0.3">
      <c r="A51" s="4" t="s">
        <v>38</v>
      </c>
      <c r="B51" t="s">
        <v>63</v>
      </c>
      <c r="C51">
        <v>7.0490000000000004</v>
      </c>
      <c r="D51">
        <v>81.075999999999993</v>
      </c>
      <c r="E51">
        <f t="shared" si="6"/>
        <v>0.96581489347126126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88426-80F0-4C36-9468-BC7B6F034182}">
  <dimension ref="A1:M31"/>
  <sheetViews>
    <sheetView workbookViewId="0">
      <selection activeCell="E4" sqref="E4"/>
    </sheetView>
  </sheetViews>
  <sheetFormatPr defaultRowHeight="14.4" x14ac:dyDescent="0.3"/>
  <cols>
    <col min="5" max="5" width="24.44140625" customWidth="1"/>
  </cols>
  <sheetData>
    <row r="1" spans="1:13" x14ac:dyDescent="0.3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3">
      <c r="A2" s="7" t="s">
        <v>64</v>
      </c>
      <c r="B2" s="5" t="s">
        <v>65</v>
      </c>
      <c r="C2" s="5"/>
      <c r="D2" s="5"/>
      <c r="E2" s="7" t="s">
        <v>94</v>
      </c>
      <c r="F2" s="5">
        <v>1</v>
      </c>
      <c r="G2" s="5"/>
      <c r="H2" s="5"/>
      <c r="I2" s="5"/>
      <c r="J2" s="5"/>
      <c r="K2" s="5"/>
      <c r="L2" s="5"/>
      <c r="M2" s="5"/>
    </row>
    <row r="3" spans="1:13" x14ac:dyDescent="0.3">
      <c r="A3" s="7" t="s">
        <v>66</v>
      </c>
      <c r="B3" s="5" t="s">
        <v>67</v>
      </c>
      <c r="C3" s="5"/>
      <c r="D3" s="5"/>
      <c r="E3" s="7" t="s">
        <v>95</v>
      </c>
      <c r="F3" s="5">
        <v>6</v>
      </c>
      <c r="G3" s="5"/>
      <c r="H3" s="5"/>
      <c r="I3" s="5"/>
      <c r="J3" s="5"/>
      <c r="K3" s="5"/>
      <c r="L3" s="5"/>
      <c r="M3" s="5"/>
    </row>
    <row r="4" spans="1:13" x14ac:dyDescent="0.3">
      <c r="A4" s="7"/>
      <c r="B4" s="5"/>
      <c r="C4" s="5"/>
      <c r="D4" s="5"/>
      <c r="E4" s="7" t="s">
        <v>96</v>
      </c>
      <c r="F4" s="5">
        <v>0.05</v>
      </c>
      <c r="G4" s="5"/>
      <c r="H4" s="5"/>
      <c r="I4" s="5"/>
      <c r="J4" s="5"/>
      <c r="K4" s="5"/>
      <c r="L4" s="5"/>
      <c r="M4" s="5"/>
    </row>
    <row r="5" spans="1:13" x14ac:dyDescent="0.3">
      <c r="A5" s="7" t="s">
        <v>68</v>
      </c>
      <c r="B5" s="5"/>
      <c r="C5" s="5"/>
      <c r="D5" s="5"/>
      <c r="E5" s="7"/>
      <c r="F5" s="5"/>
      <c r="G5" s="5"/>
      <c r="H5" s="5"/>
      <c r="I5" s="5"/>
      <c r="J5" s="5"/>
      <c r="K5" s="5"/>
      <c r="L5" s="5"/>
      <c r="M5" s="5"/>
    </row>
    <row r="6" spans="1:13" x14ac:dyDescent="0.3">
      <c r="A6" s="8" t="s">
        <v>69</v>
      </c>
      <c r="B6" s="9">
        <v>6.0389999999999997</v>
      </c>
      <c r="C6" s="5"/>
      <c r="D6" s="5"/>
      <c r="E6" s="7" t="s">
        <v>97</v>
      </c>
      <c r="F6" s="5" t="s">
        <v>98</v>
      </c>
      <c r="G6" s="5" t="s">
        <v>99</v>
      </c>
      <c r="H6" s="5" t="s">
        <v>100</v>
      </c>
      <c r="I6" s="5" t="s">
        <v>101</v>
      </c>
      <c r="J6" s="5" t="s">
        <v>102</v>
      </c>
      <c r="K6" s="5"/>
      <c r="L6" s="5"/>
      <c r="M6" s="5"/>
    </row>
    <row r="7" spans="1:13" x14ac:dyDescent="0.3">
      <c r="A7" s="8" t="s">
        <v>70</v>
      </c>
      <c r="B7" s="9">
        <v>1.5E-3</v>
      </c>
      <c r="C7" s="5"/>
      <c r="D7" s="5"/>
      <c r="E7" s="8" t="s">
        <v>103</v>
      </c>
      <c r="F7" s="9">
        <v>-0.12330000000000001</v>
      </c>
      <c r="G7" s="9" t="s">
        <v>104</v>
      </c>
      <c r="H7" s="9" t="s">
        <v>74</v>
      </c>
      <c r="I7" s="9" t="s">
        <v>72</v>
      </c>
      <c r="J7" s="9">
        <v>2.2000000000000001E-3</v>
      </c>
      <c r="K7" s="5" t="s">
        <v>105</v>
      </c>
      <c r="L7" s="5"/>
      <c r="M7" s="5"/>
    </row>
    <row r="8" spans="1:13" x14ac:dyDescent="0.3">
      <c r="A8" s="8" t="s">
        <v>71</v>
      </c>
      <c r="B8" s="9" t="s">
        <v>72</v>
      </c>
      <c r="C8" s="5"/>
      <c r="D8" s="5"/>
      <c r="E8" s="8" t="s">
        <v>106</v>
      </c>
      <c r="F8" s="9">
        <v>2.7890000000000002E-2</v>
      </c>
      <c r="G8" s="9" t="s">
        <v>107</v>
      </c>
      <c r="H8" s="9" t="s">
        <v>108</v>
      </c>
      <c r="I8" s="9" t="s">
        <v>109</v>
      </c>
      <c r="J8" s="9">
        <v>0.46550000000000002</v>
      </c>
      <c r="K8" s="5" t="s">
        <v>110</v>
      </c>
      <c r="L8" s="5"/>
      <c r="M8" s="5"/>
    </row>
    <row r="9" spans="1:13" x14ac:dyDescent="0.3">
      <c r="A9" s="7" t="s">
        <v>73</v>
      </c>
      <c r="B9" s="5" t="s">
        <v>74</v>
      </c>
      <c r="C9" s="5"/>
      <c r="D9" s="5"/>
      <c r="E9" s="7" t="s">
        <v>111</v>
      </c>
      <c r="F9" s="5">
        <v>-4.0840000000000001E-2</v>
      </c>
      <c r="G9" s="5" t="s">
        <v>112</v>
      </c>
      <c r="H9" s="5" t="s">
        <v>108</v>
      </c>
      <c r="I9" s="5" t="s">
        <v>109</v>
      </c>
      <c r="J9" s="5">
        <v>0.2777</v>
      </c>
      <c r="K9" s="5" t="s">
        <v>67</v>
      </c>
      <c r="L9" s="5"/>
      <c r="M9" s="5"/>
    </row>
    <row r="10" spans="1:13" x14ac:dyDescent="0.3">
      <c r="A10" s="7" t="s">
        <v>75</v>
      </c>
      <c r="B10" s="5">
        <v>0.28699999999999998</v>
      </c>
      <c r="C10" s="5"/>
      <c r="D10" s="5"/>
      <c r="E10" s="7" t="s">
        <v>113</v>
      </c>
      <c r="F10" s="5">
        <v>0.1512</v>
      </c>
      <c r="G10" s="5" t="s">
        <v>114</v>
      </c>
      <c r="H10" s="5" t="s">
        <v>74</v>
      </c>
      <c r="I10" s="5" t="s">
        <v>115</v>
      </c>
      <c r="J10" s="5">
        <v>2.0000000000000001E-4</v>
      </c>
      <c r="K10" s="5" t="s">
        <v>116</v>
      </c>
      <c r="L10" s="5"/>
      <c r="M10" s="5"/>
    </row>
    <row r="11" spans="1:13" x14ac:dyDescent="0.3">
      <c r="A11" s="7"/>
      <c r="B11" s="5"/>
      <c r="C11" s="5"/>
      <c r="D11" s="5"/>
      <c r="E11" s="8" t="s">
        <v>117</v>
      </c>
      <c r="F11" s="9">
        <v>8.2449999999999996E-2</v>
      </c>
      <c r="G11" s="9" t="s">
        <v>118</v>
      </c>
      <c r="H11" s="9" t="s">
        <v>74</v>
      </c>
      <c r="I11" s="9" t="s">
        <v>119</v>
      </c>
      <c r="J11" s="9">
        <v>3.1600000000000003E-2</v>
      </c>
      <c r="K11" s="5" t="s">
        <v>120</v>
      </c>
      <c r="L11" s="5"/>
      <c r="M11" s="5"/>
    </row>
    <row r="12" spans="1:13" x14ac:dyDescent="0.3">
      <c r="A12" s="7" t="s">
        <v>76</v>
      </c>
      <c r="B12" s="5"/>
      <c r="C12" s="5"/>
      <c r="D12" s="5"/>
      <c r="E12" s="8" t="s">
        <v>121</v>
      </c>
      <c r="F12" s="9">
        <v>-6.8729999999999999E-2</v>
      </c>
      <c r="G12" s="9" t="s">
        <v>122</v>
      </c>
      <c r="H12" s="9" t="s">
        <v>108</v>
      </c>
      <c r="I12" s="9" t="s">
        <v>109</v>
      </c>
      <c r="J12" s="9">
        <v>7.0999999999999994E-2</v>
      </c>
      <c r="K12" s="5" t="s">
        <v>123</v>
      </c>
      <c r="L12" s="5"/>
      <c r="M12" s="5"/>
    </row>
    <row r="13" spans="1:13" x14ac:dyDescent="0.3">
      <c r="A13" s="7" t="s">
        <v>77</v>
      </c>
      <c r="B13" s="5" t="s">
        <v>78</v>
      </c>
      <c r="C13" s="5"/>
      <c r="D13" s="5"/>
      <c r="E13" s="7"/>
      <c r="F13" s="5"/>
      <c r="G13" s="5"/>
      <c r="H13" s="5"/>
      <c r="I13" s="5"/>
      <c r="J13" s="5"/>
      <c r="K13" s="5"/>
      <c r="L13" s="5"/>
      <c r="M13" s="5"/>
    </row>
    <row r="14" spans="1:13" x14ac:dyDescent="0.3">
      <c r="A14" s="7" t="s">
        <v>70</v>
      </c>
      <c r="B14" s="5">
        <v>4.3E-3</v>
      </c>
      <c r="C14" s="5"/>
      <c r="D14" s="5"/>
      <c r="E14" s="7" t="s">
        <v>124</v>
      </c>
      <c r="F14" s="5" t="s">
        <v>125</v>
      </c>
      <c r="G14" s="5" t="s">
        <v>126</v>
      </c>
      <c r="H14" s="5" t="s">
        <v>98</v>
      </c>
      <c r="I14" s="5" t="s">
        <v>127</v>
      </c>
      <c r="J14" s="5" t="s">
        <v>128</v>
      </c>
      <c r="K14" s="5" t="s">
        <v>129</v>
      </c>
      <c r="L14" s="5" t="s">
        <v>130</v>
      </c>
      <c r="M14" s="5" t="s">
        <v>84</v>
      </c>
    </row>
    <row r="15" spans="1:13" x14ac:dyDescent="0.3">
      <c r="A15" s="7" t="s">
        <v>71</v>
      </c>
      <c r="B15" s="5" t="s">
        <v>72</v>
      </c>
      <c r="C15" s="5"/>
      <c r="D15" s="5"/>
      <c r="E15" s="7" t="s">
        <v>103</v>
      </c>
      <c r="F15" s="5">
        <v>1</v>
      </c>
      <c r="G15" s="5">
        <v>1.123</v>
      </c>
      <c r="H15" s="5">
        <v>-0.12330000000000001</v>
      </c>
      <c r="I15" s="5">
        <v>3.7900000000000003E-2</v>
      </c>
      <c r="J15" s="5">
        <v>12</v>
      </c>
      <c r="K15" s="5">
        <v>12</v>
      </c>
      <c r="L15" s="5">
        <v>3.2530000000000001</v>
      </c>
      <c r="M15" s="5">
        <v>45</v>
      </c>
    </row>
    <row r="16" spans="1:13" x14ac:dyDescent="0.3">
      <c r="A16" s="7" t="s">
        <v>79</v>
      </c>
      <c r="B16" s="5" t="s">
        <v>74</v>
      </c>
      <c r="C16" s="5"/>
      <c r="D16" s="5"/>
      <c r="E16" s="7" t="s">
        <v>106</v>
      </c>
      <c r="F16" s="5">
        <v>1</v>
      </c>
      <c r="G16" s="5">
        <v>0.97209999999999996</v>
      </c>
      <c r="H16" s="5">
        <v>2.7890000000000002E-2</v>
      </c>
      <c r="I16" s="5">
        <v>3.7900000000000003E-2</v>
      </c>
      <c r="J16" s="5">
        <v>12</v>
      </c>
      <c r="K16" s="5">
        <v>12</v>
      </c>
      <c r="L16" s="5">
        <v>0.73599999999999999</v>
      </c>
      <c r="M16" s="5">
        <v>45</v>
      </c>
    </row>
    <row r="17" spans="1:13" x14ac:dyDescent="0.3">
      <c r="A17" s="7"/>
      <c r="B17" s="5"/>
      <c r="C17" s="5"/>
      <c r="D17" s="5"/>
      <c r="E17" s="7" t="s">
        <v>111</v>
      </c>
      <c r="F17" s="5">
        <v>1</v>
      </c>
      <c r="G17" s="5">
        <v>1.0409999999999999</v>
      </c>
      <c r="H17" s="5">
        <v>-4.0840000000000001E-2</v>
      </c>
      <c r="I17" s="5">
        <v>3.7159999999999999E-2</v>
      </c>
      <c r="J17" s="5">
        <v>12</v>
      </c>
      <c r="K17" s="5">
        <v>13</v>
      </c>
      <c r="L17" s="5">
        <v>1.099</v>
      </c>
      <c r="M17" s="5">
        <v>45</v>
      </c>
    </row>
    <row r="18" spans="1:13" x14ac:dyDescent="0.3">
      <c r="A18" s="7" t="s">
        <v>80</v>
      </c>
      <c r="B18" s="5"/>
      <c r="C18" s="5"/>
      <c r="D18" s="5"/>
      <c r="E18" s="7" t="s">
        <v>113</v>
      </c>
      <c r="F18" s="5">
        <v>1.123</v>
      </c>
      <c r="G18" s="5">
        <v>0.97209999999999996</v>
      </c>
      <c r="H18" s="5">
        <v>0.1512</v>
      </c>
      <c r="I18" s="5">
        <v>3.7900000000000003E-2</v>
      </c>
      <c r="J18" s="5">
        <v>12</v>
      </c>
      <c r="K18" s="5">
        <v>12</v>
      </c>
      <c r="L18" s="5">
        <v>3.9889999999999999</v>
      </c>
      <c r="M18" s="5">
        <v>45</v>
      </c>
    </row>
    <row r="19" spans="1:13" x14ac:dyDescent="0.3">
      <c r="A19" s="7" t="s">
        <v>81</v>
      </c>
      <c r="B19" s="5">
        <v>16.190000000000001</v>
      </c>
      <c r="C19" s="5"/>
      <c r="D19" s="5"/>
      <c r="E19" s="7" t="s">
        <v>117</v>
      </c>
      <c r="F19" s="5">
        <v>1.123</v>
      </c>
      <c r="G19" s="5">
        <v>1.0409999999999999</v>
      </c>
      <c r="H19" s="5">
        <v>8.2449999999999996E-2</v>
      </c>
      <c r="I19" s="5">
        <v>3.7159999999999999E-2</v>
      </c>
      <c r="J19" s="5">
        <v>12</v>
      </c>
      <c r="K19" s="5">
        <v>13</v>
      </c>
      <c r="L19" s="5">
        <v>2.2189999999999999</v>
      </c>
      <c r="M19" s="5">
        <v>45</v>
      </c>
    </row>
    <row r="20" spans="1:13" x14ac:dyDescent="0.3">
      <c r="A20" s="7" t="s">
        <v>70</v>
      </c>
      <c r="B20" s="5">
        <v>1E-3</v>
      </c>
      <c r="C20" s="5"/>
      <c r="D20" s="5"/>
      <c r="E20" s="7" t="s">
        <v>121</v>
      </c>
      <c r="F20" s="5">
        <v>0.97209999999999996</v>
      </c>
      <c r="G20" s="5">
        <v>1.0409999999999999</v>
      </c>
      <c r="H20" s="5">
        <v>-6.8729999999999999E-2</v>
      </c>
      <c r="I20" s="5">
        <v>3.7159999999999999E-2</v>
      </c>
      <c r="J20" s="5">
        <v>12</v>
      </c>
      <c r="K20" s="5">
        <v>13</v>
      </c>
      <c r="L20" s="5">
        <v>1.85</v>
      </c>
      <c r="M20" s="5">
        <v>45</v>
      </c>
    </row>
    <row r="21" spans="1:13" x14ac:dyDescent="0.3">
      <c r="A21" s="7" t="s">
        <v>71</v>
      </c>
      <c r="B21" s="5" t="s">
        <v>72</v>
      </c>
      <c r="C21" s="5"/>
      <c r="D21" s="5"/>
      <c r="E21" s="5"/>
      <c r="F21" s="5"/>
    </row>
    <row r="22" spans="1:13" x14ac:dyDescent="0.3">
      <c r="A22" s="7" t="s">
        <v>79</v>
      </c>
      <c r="B22" s="5" t="s">
        <v>74</v>
      </c>
      <c r="C22" s="5"/>
      <c r="D22" s="5"/>
      <c r="E22" s="5"/>
      <c r="F22" s="5"/>
    </row>
    <row r="23" spans="1:13" x14ac:dyDescent="0.3">
      <c r="A23" s="7"/>
      <c r="B23" s="5"/>
      <c r="C23" s="5"/>
      <c r="D23" s="5"/>
      <c r="E23" s="5"/>
      <c r="F23" s="5"/>
    </row>
    <row r="24" spans="1:13" x14ac:dyDescent="0.3">
      <c r="A24" s="7" t="s">
        <v>82</v>
      </c>
      <c r="B24" s="5" t="s">
        <v>83</v>
      </c>
      <c r="C24" s="5" t="s">
        <v>84</v>
      </c>
      <c r="D24" s="5" t="s">
        <v>85</v>
      </c>
      <c r="E24" s="5" t="s">
        <v>77</v>
      </c>
      <c r="F24" s="5" t="s">
        <v>70</v>
      </c>
    </row>
    <row r="25" spans="1:13" x14ac:dyDescent="0.3">
      <c r="A25" s="7" t="s">
        <v>86</v>
      </c>
      <c r="B25" s="5">
        <v>0.15609999999999999</v>
      </c>
      <c r="C25" s="5">
        <v>3</v>
      </c>
      <c r="D25" s="5">
        <v>5.2040000000000003E-2</v>
      </c>
      <c r="E25" s="5" t="s">
        <v>87</v>
      </c>
      <c r="F25" s="5" t="s">
        <v>88</v>
      </c>
    </row>
    <row r="26" spans="1:13" x14ac:dyDescent="0.3">
      <c r="A26" s="7" t="s">
        <v>89</v>
      </c>
      <c r="B26" s="5">
        <v>0.38779999999999998</v>
      </c>
      <c r="C26" s="5">
        <v>45</v>
      </c>
      <c r="D26" s="5">
        <v>8.6169999999999997E-3</v>
      </c>
      <c r="E26" s="5"/>
      <c r="F26" s="5"/>
    </row>
    <row r="27" spans="1:13" x14ac:dyDescent="0.3">
      <c r="A27" s="7" t="s">
        <v>90</v>
      </c>
      <c r="B27" s="5">
        <v>0.54390000000000005</v>
      </c>
      <c r="C27" s="5">
        <v>48</v>
      </c>
      <c r="D27" s="5"/>
      <c r="E27" s="5"/>
      <c r="F27" s="5"/>
    </row>
    <row r="28" spans="1:13" x14ac:dyDescent="0.3">
      <c r="A28" s="7"/>
      <c r="B28" s="5"/>
      <c r="C28" s="5"/>
      <c r="D28" s="5"/>
      <c r="E28" s="5"/>
      <c r="F28" s="5"/>
    </row>
    <row r="29" spans="1:13" x14ac:dyDescent="0.3">
      <c r="A29" s="7" t="s">
        <v>91</v>
      </c>
      <c r="B29" s="5"/>
      <c r="C29" s="5"/>
      <c r="D29" s="5"/>
      <c r="E29" s="5"/>
      <c r="F29" s="5"/>
    </row>
    <row r="30" spans="1:13" x14ac:dyDescent="0.3">
      <c r="A30" s="7" t="s">
        <v>92</v>
      </c>
      <c r="B30" s="5">
        <v>4</v>
      </c>
      <c r="C30" s="5"/>
      <c r="D30" s="5"/>
      <c r="E30" s="5"/>
      <c r="F30" s="5"/>
    </row>
    <row r="31" spans="1:13" x14ac:dyDescent="0.3">
      <c r="A31" s="7" t="s">
        <v>93</v>
      </c>
      <c r="B31" s="5">
        <v>49</v>
      </c>
      <c r="C31" s="5"/>
      <c r="D31" s="5"/>
      <c r="E31" s="5"/>
      <c r="F3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102423 WT</vt:lpstr>
      <vt:lpstr>ANOVA mean fluorescence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D</dc:creator>
  <cp:lastModifiedBy>Cass Dedert</cp:lastModifiedBy>
  <dcterms:created xsi:type="dcterms:W3CDTF">2015-06-05T18:17:20Z</dcterms:created>
  <dcterms:modified xsi:type="dcterms:W3CDTF">2023-11-08T22:19:23Z</dcterms:modified>
</cp:coreProperties>
</file>