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fenglianxu/Desktop/cass manuscript/Molecular Brain/July-Editor request/Things requested and uploaded/Original excel values/"/>
    </mc:Choice>
  </mc:AlternateContent>
  <xr:revisionPtr revIDLastSave="0" documentId="13_ncr:1_{F0F36DEB-73AB-DF43-A360-9DE213A5E49E}" xr6:coauthVersionLast="36" xr6:coauthVersionMax="47" xr10:uidLastSave="{00000000-0000-0000-0000-000000000000}"/>
  <bookViews>
    <workbookView xWindow="10060" yWindow="500" windowWidth="28800" windowHeight="16520" activeTab="1" xr2:uid="{00000000-000D-0000-FFFF-FFFF00000000}"/>
  </bookViews>
  <sheets>
    <sheet name="Threshold" sheetId="4" r:id="rId1"/>
    <sheet name="Data" sheetId="1" r:id="rId2"/>
    <sheet name="ANOVA hg_pgrn" sheetId="5" r:id="rId3"/>
    <sheet name="ANOVA 4" sheetId="6" r:id="rId4"/>
    <sheet name="ANOVA 8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7" i="1" l="1"/>
  <c r="J67" i="1"/>
  <c r="L66" i="1"/>
  <c r="J66" i="1"/>
  <c r="L65" i="1"/>
  <c r="J65" i="1"/>
  <c r="I65" i="1"/>
  <c r="P64" i="1"/>
  <c r="L64" i="1"/>
  <c r="J64" i="1"/>
  <c r="I64" i="1"/>
  <c r="P63" i="1"/>
  <c r="L63" i="1"/>
  <c r="J63" i="1"/>
  <c r="I63" i="1"/>
  <c r="P62" i="1"/>
  <c r="O62" i="1"/>
  <c r="L62" i="1"/>
  <c r="K62" i="1"/>
  <c r="J62" i="1"/>
  <c r="I62" i="1"/>
  <c r="P61" i="1"/>
  <c r="O61" i="1"/>
  <c r="L61" i="1"/>
  <c r="K61" i="1"/>
  <c r="J61" i="1"/>
  <c r="I61" i="1"/>
  <c r="P60" i="1"/>
  <c r="O60" i="1"/>
  <c r="L60" i="1"/>
  <c r="K60" i="1"/>
  <c r="J60" i="1"/>
  <c r="I60" i="1"/>
  <c r="P59" i="1"/>
  <c r="O59" i="1"/>
  <c r="M59" i="1"/>
  <c r="L59" i="1"/>
  <c r="K59" i="1"/>
  <c r="J59" i="1"/>
  <c r="I59" i="1"/>
  <c r="P58" i="1"/>
  <c r="O58" i="1"/>
  <c r="N58" i="1"/>
  <c r="M58" i="1"/>
  <c r="L58" i="1"/>
  <c r="K58" i="1"/>
  <c r="J58" i="1"/>
  <c r="I58" i="1"/>
  <c r="P57" i="1"/>
  <c r="O57" i="1"/>
  <c r="N57" i="1"/>
  <c r="M57" i="1"/>
  <c r="L57" i="1"/>
  <c r="K57" i="1"/>
  <c r="J57" i="1"/>
  <c r="I57" i="1"/>
  <c r="P56" i="1"/>
  <c r="O56" i="1"/>
  <c r="N56" i="1"/>
  <c r="M56" i="1"/>
  <c r="L56" i="1"/>
  <c r="K56" i="1"/>
  <c r="J56" i="1"/>
  <c r="I56" i="1"/>
  <c r="P55" i="1"/>
  <c r="O55" i="1"/>
  <c r="N55" i="1"/>
  <c r="M55" i="1"/>
  <c r="L55" i="1"/>
  <c r="K55" i="1"/>
  <c r="J55" i="1"/>
  <c r="I55" i="1"/>
  <c r="P54" i="1"/>
  <c r="O54" i="1"/>
  <c r="N54" i="1"/>
  <c r="M54" i="1"/>
  <c r="L54" i="1"/>
  <c r="K54" i="1"/>
  <c r="J54" i="1"/>
  <c r="I54" i="1"/>
  <c r="P53" i="1"/>
  <c r="O53" i="1"/>
  <c r="N53" i="1"/>
  <c r="M53" i="1"/>
  <c r="L53" i="1"/>
  <c r="K53" i="1"/>
  <c r="J53" i="1"/>
  <c r="I53" i="1"/>
  <c r="P52" i="1"/>
  <c r="O52" i="1"/>
  <c r="N52" i="1"/>
  <c r="M52" i="1"/>
  <c r="L52" i="1"/>
  <c r="K52" i="1"/>
  <c r="J52" i="1"/>
  <c r="I52" i="1"/>
  <c r="P51" i="1"/>
  <c r="O51" i="1"/>
  <c r="N51" i="1"/>
  <c r="M51" i="1"/>
  <c r="L51" i="1"/>
  <c r="K51" i="1"/>
  <c r="J51" i="1"/>
  <c r="I51" i="1"/>
  <c r="P50" i="1"/>
  <c r="O50" i="1"/>
  <c r="N50" i="1"/>
  <c r="M50" i="1"/>
  <c r="L50" i="1"/>
  <c r="K50" i="1"/>
  <c r="J50" i="1"/>
  <c r="I50" i="1"/>
  <c r="P49" i="1"/>
  <c r="O49" i="1"/>
  <c r="N49" i="1"/>
  <c r="M49" i="1"/>
  <c r="L49" i="1"/>
  <c r="K49" i="1"/>
  <c r="J49" i="1"/>
  <c r="I49" i="1"/>
  <c r="P48" i="1"/>
  <c r="O48" i="1"/>
  <c r="N48" i="1"/>
  <c r="M48" i="1"/>
  <c r="L48" i="1"/>
  <c r="K48" i="1"/>
  <c r="J48" i="1"/>
  <c r="I48" i="1"/>
  <c r="P47" i="1"/>
  <c r="O47" i="1"/>
  <c r="N47" i="1"/>
  <c r="M47" i="1"/>
  <c r="L47" i="1"/>
  <c r="K47" i="1"/>
  <c r="J47" i="1"/>
  <c r="I47" i="1"/>
  <c r="P46" i="1"/>
  <c r="O46" i="1"/>
  <c r="N46" i="1"/>
  <c r="M46" i="1"/>
  <c r="L46" i="1"/>
  <c r="K46" i="1"/>
  <c r="J46" i="1"/>
  <c r="I46" i="1"/>
  <c r="L42" i="1"/>
  <c r="J42" i="1"/>
  <c r="L41" i="1"/>
  <c r="J41" i="1"/>
  <c r="L40" i="1"/>
  <c r="J40" i="1"/>
  <c r="I40" i="1"/>
  <c r="P39" i="1"/>
  <c r="L39" i="1"/>
  <c r="J39" i="1"/>
  <c r="I39" i="1"/>
  <c r="P38" i="1"/>
  <c r="L38" i="1"/>
  <c r="J38" i="1"/>
  <c r="I38" i="1"/>
  <c r="P37" i="1"/>
  <c r="O37" i="1"/>
  <c r="L37" i="1"/>
  <c r="K37" i="1"/>
  <c r="J37" i="1"/>
  <c r="I37" i="1"/>
  <c r="P36" i="1"/>
  <c r="O36" i="1"/>
  <c r="L36" i="1"/>
  <c r="K36" i="1"/>
  <c r="J36" i="1"/>
  <c r="I36" i="1"/>
  <c r="P35" i="1"/>
  <c r="O35" i="1"/>
  <c r="L35" i="1"/>
  <c r="K35" i="1"/>
  <c r="J35" i="1"/>
  <c r="I35" i="1"/>
  <c r="P34" i="1"/>
  <c r="O34" i="1"/>
  <c r="M34" i="1"/>
  <c r="L34" i="1"/>
  <c r="K34" i="1"/>
  <c r="J34" i="1"/>
  <c r="I34" i="1"/>
  <c r="P33" i="1"/>
  <c r="O33" i="1"/>
  <c r="N33" i="1"/>
  <c r="M33" i="1"/>
  <c r="L33" i="1"/>
  <c r="K33" i="1"/>
  <c r="J33" i="1"/>
  <c r="I33" i="1"/>
  <c r="P32" i="1"/>
  <c r="O32" i="1"/>
  <c r="N32" i="1"/>
  <c r="M32" i="1"/>
  <c r="L32" i="1"/>
  <c r="K32" i="1"/>
  <c r="J32" i="1"/>
  <c r="I32" i="1"/>
  <c r="P31" i="1"/>
  <c r="O31" i="1"/>
  <c r="N31" i="1"/>
  <c r="M31" i="1"/>
  <c r="L31" i="1"/>
  <c r="K31" i="1"/>
  <c r="J31" i="1"/>
  <c r="I31" i="1"/>
  <c r="P30" i="1"/>
  <c r="O30" i="1"/>
  <c r="N30" i="1"/>
  <c r="M30" i="1"/>
  <c r="L30" i="1"/>
  <c r="K30" i="1"/>
  <c r="J30" i="1"/>
  <c r="I30" i="1"/>
  <c r="P29" i="1"/>
  <c r="O29" i="1"/>
  <c r="N29" i="1"/>
  <c r="M29" i="1"/>
  <c r="L29" i="1"/>
  <c r="K29" i="1"/>
  <c r="J29" i="1"/>
  <c r="I29" i="1"/>
  <c r="P28" i="1"/>
  <c r="O28" i="1"/>
  <c r="N28" i="1"/>
  <c r="M28" i="1"/>
  <c r="L28" i="1"/>
  <c r="K28" i="1"/>
  <c r="J28" i="1"/>
  <c r="I28" i="1"/>
  <c r="P27" i="1"/>
  <c r="O27" i="1"/>
  <c r="N27" i="1"/>
  <c r="M27" i="1"/>
  <c r="L27" i="1"/>
  <c r="K27" i="1"/>
  <c r="J27" i="1"/>
  <c r="I27" i="1"/>
  <c r="P26" i="1"/>
  <c r="O26" i="1"/>
  <c r="N26" i="1"/>
  <c r="M26" i="1"/>
  <c r="L26" i="1"/>
  <c r="K26" i="1"/>
  <c r="J26" i="1"/>
  <c r="I26" i="1"/>
  <c r="P25" i="1"/>
  <c r="O25" i="1"/>
  <c r="N25" i="1"/>
  <c r="M25" i="1"/>
  <c r="L25" i="1"/>
  <c r="K25" i="1"/>
  <c r="J25" i="1"/>
  <c r="I25" i="1"/>
  <c r="P24" i="1"/>
  <c r="O24" i="1"/>
  <c r="N24" i="1"/>
  <c r="M24" i="1"/>
  <c r="L24" i="1"/>
  <c r="K24" i="1"/>
  <c r="J24" i="1"/>
  <c r="I24" i="1"/>
  <c r="P23" i="1"/>
  <c r="O23" i="1"/>
  <c r="N23" i="1"/>
  <c r="M23" i="1"/>
  <c r="L23" i="1"/>
  <c r="K23" i="1"/>
  <c r="J23" i="1"/>
  <c r="I23" i="1"/>
  <c r="P22" i="1"/>
  <c r="O22" i="1"/>
  <c r="N22" i="1"/>
  <c r="M22" i="1"/>
  <c r="L22" i="1"/>
  <c r="K22" i="1"/>
  <c r="J22" i="1"/>
  <c r="I22" i="1"/>
  <c r="I21" i="1" a="1"/>
  <c r="I21" i="1" s="1"/>
  <c r="H136" i="1"/>
  <c r="L8" i="1"/>
  <c r="K8" i="1"/>
  <c r="M8" i="1" s="1"/>
  <c r="J8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L7" i="1"/>
  <c r="L17" i="1" s="1"/>
  <c r="K7" i="1"/>
  <c r="J7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K9" i="1" s="1"/>
  <c r="G105" i="1"/>
  <c r="K6" i="1"/>
  <c r="J6" i="1"/>
  <c r="L6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L5" i="1"/>
  <c r="L15" i="1" s="1"/>
  <c r="K5" i="1"/>
  <c r="J5" i="1"/>
  <c r="L18" i="1"/>
  <c r="L16" i="1"/>
  <c r="L14" i="1"/>
  <c r="L13" i="1"/>
  <c r="L12" i="1"/>
  <c r="G78" i="1"/>
  <c r="G58" i="1"/>
  <c r="G59" i="1"/>
  <c r="G60" i="1"/>
  <c r="G61" i="1"/>
  <c r="G62" i="1"/>
  <c r="G63" i="1"/>
  <c r="G64" i="1"/>
  <c r="G65" i="1"/>
  <c r="G66" i="1"/>
  <c r="L4" i="1"/>
  <c r="K4" i="1"/>
  <c r="J4" i="1"/>
  <c r="G77" i="1"/>
  <c r="G76" i="1"/>
  <c r="G75" i="1"/>
  <c r="G74" i="1"/>
  <c r="G73" i="1"/>
  <c r="G72" i="1"/>
  <c r="G71" i="1"/>
  <c r="G70" i="1"/>
  <c r="G69" i="1"/>
  <c r="G68" i="1"/>
  <c r="G67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L3" i="1"/>
  <c r="K3" i="1"/>
  <c r="J3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K2" i="1" s="1"/>
  <c r="G13" i="1"/>
  <c r="F2" i="1"/>
  <c r="G2" i="1" s="1"/>
  <c r="G9" i="1"/>
  <c r="G7" i="1"/>
  <c r="G6" i="1"/>
  <c r="G4" i="1"/>
  <c r="M21" i="1" l="1"/>
  <c r="L21" i="1"/>
  <c r="O21" i="1"/>
  <c r="K21" i="1"/>
  <c r="P21" i="1"/>
  <c r="N21" i="1"/>
  <c r="J21" i="1"/>
  <c r="H41" i="1"/>
  <c r="H57" i="1"/>
  <c r="H124" i="1"/>
  <c r="H128" i="1"/>
  <c r="H42" i="1"/>
  <c r="H88" i="1"/>
  <c r="H100" i="1"/>
  <c r="H107" i="1"/>
  <c r="H115" i="1"/>
  <c r="H19" i="1"/>
  <c r="H51" i="1"/>
  <c r="H121" i="1"/>
  <c r="H137" i="1"/>
  <c r="H12" i="1"/>
  <c r="H44" i="1"/>
  <c r="H85" i="1"/>
  <c r="H112" i="1"/>
  <c r="H29" i="1"/>
  <c r="H126" i="1"/>
  <c r="H6" i="1"/>
  <c r="H46" i="1"/>
  <c r="H82" i="1"/>
  <c r="H94" i="1"/>
  <c r="H98" i="1"/>
  <c r="H102" i="1"/>
  <c r="H109" i="1"/>
  <c r="H113" i="1"/>
  <c r="H117" i="1"/>
  <c r="H9" i="1"/>
  <c r="H17" i="1"/>
  <c r="H33" i="1"/>
  <c r="H73" i="1"/>
  <c r="H2" i="1"/>
  <c r="H18" i="1"/>
  <c r="H34" i="1"/>
  <c r="H58" i="1"/>
  <c r="H80" i="1"/>
  <c r="H92" i="1"/>
  <c r="H96" i="1"/>
  <c r="H111" i="1"/>
  <c r="H11" i="1"/>
  <c r="H35" i="1"/>
  <c r="H59" i="1"/>
  <c r="H67" i="1"/>
  <c r="H129" i="1"/>
  <c r="H20" i="1"/>
  <c r="H36" i="1"/>
  <c r="H68" i="1"/>
  <c r="H76" i="1"/>
  <c r="H93" i="1"/>
  <c r="H101" i="1"/>
  <c r="H21" i="1"/>
  <c r="H45" i="1"/>
  <c r="H53" i="1"/>
  <c r="H69" i="1"/>
  <c r="H77" i="1"/>
  <c r="H122" i="1"/>
  <c r="H130" i="1"/>
  <c r="H22" i="1"/>
  <c r="H38" i="1"/>
  <c r="H86" i="1"/>
  <c r="H7" i="1"/>
  <c r="H15" i="1"/>
  <c r="H23" i="1"/>
  <c r="H31" i="1"/>
  <c r="H39" i="1"/>
  <c r="H47" i="1"/>
  <c r="H55" i="1"/>
  <c r="H63" i="1"/>
  <c r="H71" i="1"/>
  <c r="H105" i="1"/>
  <c r="H123" i="1"/>
  <c r="H127" i="1"/>
  <c r="H131" i="1"/>
  <c r="H135" i="1"/>
  <c r="H25" i="1"/>
  <c r="H49" i="1"/>
  <c r="H65" i="1"/>
  <c r="H120" i="1"/>
  <c r="H132" i="1"/>
  <c r="H10" i="1"/>
  <c r="H26" i="1"/>
  <c r="H50" i="1"/>
  <c r="H66" i="1"/>
  <c r="H74" i="1"/>
  <c r="H84" i="1"/>
  <c r="H104" i="1"/>
  <c r="H119" i="1"/>
  <c r="H3" i="1"/>
  <c r="H27" i="1"/>
  <c r="H43" i="1"/>
  <c r="H75" i="1"/>
  <c r="H125" i="1"/>
  <c r="H133" i="1"/>
  <c r="H4" i="1"/>
  <c r="H28" i="1"/>
  <c r="H52" i="1"/>
  <c r="H60" i="1"/>
  <c r="H81" i="1"/>
  <c r="H89" i="1"/>
  <c r="H97" i="1"/>
  <c r="H108" i="1"/>
  <c r="H116" i="1"/>
  <c r="H5" i="1"/>
  <c r="H13" i="1"/>
  <c r="H37" i="1"/>
  <c r="H61" i="1"/>
  <c r="H134" i="1"/>
  <c r="H14" i="1"/>
  <c r="H30" i="1"/>
  <c r="H54" i="1"/>
  <c r="H62" i="1"/>
  <c r="H70" i="1"/>
  <c r="H78" i="1"/>
  <c r="H90" i="1"/>
  <c r="H8" i="1"/>
  <c r="H16" i="1"/>
  <c r="H24" i="1"/>
  <c r="H32" i="1"/>
  <c r="H40" i="1"/>
  <c r="H48" i="1"/>
  <c r="H56" i="1"/>
  <c r="H64" i="1"/>
  <c r="H72" i="1"/>
  <c r="H79" i="1"/>
  <c r="H83" i="1"/>
  <c r="H87" i="1"/>
  <c r="H91" i="1"/>
  <c r="H95" i="1"/>
  <c r="H99" i="1"/>
  <c r="H103" i="1"/>
  <c r="H106" i="1"/>
  <c r="H110" i="1"/>
  <c r="H114" i="1"/>
  <c r="H118" i="1"/>
  <c r="L9" i="1"/>
  <c r="L19" i="1" s="1"/>
  <c r="M7" i="1"/>
  <c r="J9" i="1"/>
  <c r="M6" i="1"/>
  <c r="M5" i="1"/>
  <c r="M4" i="1"/>
  <c r="M3" i="1"/>
  <c r="J2" i="1"/>
  <c r="L2" i="1"/>
  <c r="M2" i="1"/>
  <c r="G8" i="1"/>
  <c r="G3" i="1"/>
  <c r="G10" i="1"/>
  <c r="G11" i="1"/>
  <c r="G12" i="1"/>
  <c r="G5" i="1"/>
  <c r="K13" i="1" l="1"/>
  <c r="M13" i="1" s="1"/>
  <c r="J13" i="1"/>
  <c r="K12" i="1"/>
  <c r="M12" i="1" s="1"/>
  <c r="J12" i="1"/>
  <c r="K18" i="1"/>
  <c r="M18" i="1" s="1"/>
  <c r="J18" i="1"/>
  <c r="J19" i="1"/>
  <c r="K19" i="1"/>
  <c r="M19" i="1" s="1"/>
  <c r="K17" i="1"/>
  <c r="M17" i="1" s="1"/>
  <c r="J17" i="1"/>
  <c r="J15" i="1"/>
  <c r="K15" i="1"/>
  <c r="M15" i="1" s="1"/>
  <c r="K16" i="1"/>
  <c r="M16" i="1" s="1"/>
  <c r="J16" i="1"/>
  <c r="K14" i="1"/>
  <c r="M14" i="1" s="1"/>
  <c r="J14" i="1"/>
  <c r="M9" i="1"/>
</calcChain>
</file>

<file path=xl/sharedStrings.xml><?xml version="1.0" encoding="utf-8"?>
<sst xmlns="http://schemas.openxmlformats.org/spreadsheetml/2006/main" count="1023" uniqueCount="241">
  <si>
    <t>Mean</t>
  </si>
  <si>
    <t>Threshold</t>
  </si>
  <si>
    <t>Treatment group</t>
  </si>
  <si>
    <t>Cell #</t>
  </si>
  <si>
    <t>Control</t>
  </si>
  <si>
    <t>StDev</t>
  </si>
  <si>
    <t>N</t>
  </si>
  <si>
    <t>StError</t>
  </si>
  <si>
    <t>FoV</t>
  </si>
  <si>
    <t>p97 mean intensity</t>
  </si>
  <si>
    <t>Red / mean control</t>
  </si>
  <si>
    <t>High glucose</t>
  </si>
  <si>
    <t>+PGRN</t>
  </si>
  <si>
    <t>HG+PGRN</t>
  </si>
  <si>
    <t>+NMS-873</t>
  </si>
  <si>
    <t>HG+NMS</t>
  </si>
  <si>
    <t>+PGRN+NMS</t>
  </si>
  <si>
    <t>HG+PGRN+NMS</t>
  </si>
  <si>
    <t>3-1a</t>
  </si>
  <si>
    <t>3-1b</t>
  </si>
  <si>
    <t>3-2b</t>
  </si>
  <si>
    <t>3-3b</t>
  </si>
  <si>
    <t>3-4b</t>
  </si>
  <si>
    <t>3-5b</t>
  </si>
  <si>
    <t>3-6b</t>
  </si>
  <si>
    <t>3-7b</t>
  </si>
  <si>
    <t>Red-blue overlap %</t>
  </si>
  <si>
    <t>3-1c</t>
  </si>
  <si>
    <t>3-2a</t>
  </si>
  <si>
    <t>3-2c</t>
  </si>
  <si>
    <t>3-3a</t>
  </si>
  <si>
    <t>3-3c</t>
  </si>
  <si>
    <t>3-4a</t>
  </si>
  <si>
    <t>Mean p97 (red) intensity: no threshold</t>
  </si>
  <si>
    <t>DAPI:</t>
  </si>
  <si>
    <t>30+</t>
  </si>
  <si>
    <t>p97 (red):</t>
  </si>
  <si>
    <t>80+</t>
  </si>
  <si>
    <t>Mean red control</t>
  </si>
  <si>
    <t>Mean overlap % control</t>
  </si>
  <si>
    <t>3-4c</t>
  </si>
  <si>
    <t>3-5a</t>
  </si>
  <si>
    <t>Overlap / mean control</t>
  </si>
  <si>
    <t>3-6a</t>
  </si>
  <si>
    <t>3-7a</t>
  </si>
  <si>
    <t>3-8a</t>
  </si>
  <si>
    <t>3-8b</t>
  </si>
  <si>
    <t>3-8c</t>
  </si>
  <si>
    <t>Nuclear p97 localization (%)</t>
  </si>
  <si>
    <t>Mean p97 intensity (AU)</t>
  </si>
  <si>
    <t>Table Analyzed</t>
  </si>
  <si>
    <t>Data 1</t>
  </si>
  <si>
    <t>Data sets analyzed</t>
  </si>
  <si>
    <t>A-H</t>
  </si>
  <si>
    <t>ANOVA summary</t>
  </si>
  <si>
    <t>F</t>
  </si>
  <si>
    <t>P value</t>
  </si>
  <si>
    <t>&lt;0.0001</t>
  </si>
  <si>
    <t>P value summary</t>
  </si>
  <si>
    <t>****</t>
  </si>
  <si>
    <t>Significant diff. among means (P &lt; 0.05)?</t>
  </si>
  <si>
    <t>Yes</t>
  </si>
  <si>
    <t>R squared</t>
  </si>
  <si>
    <t>Brown-Forsythe test</t>
  </si>
  <si>
    <t>F (DFn, DFd)</t>
  </si>
  <si>
    <t>1.438 (7, 128)</t>
  </si>
  <si>
    <t>ns</t>
  </si>
  <si>
    <t>Are SDs significantly different (P &lt; 0.05)?</t>
  </si>
  <si>
    <t>No</t>
  </si>
  <si>
    <t>Bartlett's test</t>
  </si>
  <si>
    <t>Bartlett's statistic (corrected)</t>
  </si>
  <si>
    <t>ANOVA table</t>
  </si>
  <si>
    <t>SS</t>
  </si>
  <si>
    <t>DF</t>
  </si>
  <si>
    <t>MS</t>
  </si>
  <si>
    <t>Treatment (between columns)</t>
  </si>
  <si>
    <t>F (7, 128) = 34.33</t>
  </si>
  <si>
    <t>P&lt;0.0001</t>
  </si>
  <si>
    <t>Residual (within columns)</t>
  </si>
  <si>
    <t>Total</t>
  </si>
  <si>
    <t>Data summary</t>
  </si>
  <si>
    <t>Number of treatments (columns)</t>
  </si>
  <si>
    <t>Number of values (total)</t>
  </si>
  <si>
    <t>Number of families</t>
  </si>
  <si>
    <t>Number of comparisons per family</t>
  </si>
  <si>
    <t>Alpha</t>
  </si>
  <si>
    <t>Uncorrected Fisher's LSD</t>
  </si>
  <si>
    <t>Mean Diff.</t>
  </si>
  <si>
    <t>95.00% CI of diff.</t>
  </si>
  <si>
    <t>Below threshold?</t>
  </si>
  <si>
    <t>Summary</t>
  </si>
  <si>
    <t>Individual P Value</t>
  </si>
  <si>
    <t>Control vs. High glucose</t>
  </si>
  <si>
    <t>-1.291 to -0.8592</t>
  </si>
  <si>
    <t>A-B</t>
  </si>
  <si>
    <t>Control vs. +PGRN</t>
  </si>
  <si>
    <t>-0.8565 to -0.3934</t>
  </si>
  <si>
    <t>A-C</t>
  </si>
  <si>
    <t>Control vs. HG+PGRN</t>
  </si>
  <si>
    <t>-0.7110 to -0.2789</t>
  </si>
  <si>
    <t>A-D</t>
  </si>
  <si>
    <t>Control vs. +NMS-873</t>
  </si>
  <si>
    <t>-0.5392 to -0.04796</t>
  </si>
  <si>
    <t>*</t>
  </si>
  <si>
    <t>A-E</t>
  </si>
  <si>
    <t>Control vs. HG+NMS</t>
  </si>
  <si>
    <t>-1.599 to -1.096</t>
  </si>
  <si>
    <t>A-F</t>
  </si>
  <si>
    <t>Control vs. +PGRN+NMS</t>
  </si>
  <si>
    <t>-1.498 to -1.035</t>
  </si>
  <si>
    <t>A-G</t>
  </si>
  <si>
    <t>Control vs. HG+PGRN+NMS</t>
  </si>
  <si>
    <t>-1.370 to -0.9213</t>
  </si>
  <si>
    <t>High glucose vs. +PGRN</t>
  </si>
  <si>
    <t>0.2239 to 0.6768</t>
  </si>
  <si>
    <t>***</t>
  </si>
  <si>
    <t>B-C</t>
  </si>
  <si>
    <t>High glucose vs. HG+PGRN</t>
  </si>
  <si>
    <t>0.3697 to 0.7909</t>
  </si>
  <si>
    <t>B-D</t>
  </si>
  <si>
    <t>High glucose vs. +NMS-873</t>
  </si>
  <si>
    <t>0.5408 to 1.023</t>
  </si>
  <si>
    <t>B-E</t>
  </si>
  <si>
    <t>High glucose vs. HG+NMS</t>
  </si>
  <si>
    <t>-0.5192 to -0.02533</t>
  </si>
  <si>
    <t>B-F</t>
  </si>
  <si>
    <t>High glucose vs. +PGRN+NMS</t>
  </si>
  <si>
    <t>-0.4178 to 0.03513</t>
  </si>
  <si>
    <t>B-G</t>
  </si>
  <si>
    <t>High glucose vs. HG+PGRN+NMS</t>
  </si>
  <si>
    <t>-0.2897 to 0.1487</t>
  </si>
  <si>
    <t>B-H</t>
  </si>
  <si>
    <t>+PGRN vs. HG+PGRN</t>
  </si>
  <si>
    <t>-0.09648 to 0.3564</t>
  </si>
  <si>
    <t>C-D</t>
  </si>
  <si>
    <t>+PGRN vs. +NMS-873</t>
  </si>
  <si>
    <t>0.07653 to 0.5862</t>
  </si>
  <si>
    <t>C-E</t>
  </si>
  <si>
    <t>+PGRN vs. HG+NMS</t>
  </si>
  <si>
    <t>-0.9832 to -0.4620</t>
  </si>
  <si>
    <t>C-F</t>
  </si>
  <si>
    <t>+PGRN vs. +PGRN+NMS</t>
  </si>
  <si>
    <t>-0.8830 to -0.4004</t>
  </si>
  <si>
    <t>C-G</t>
  </si>
  <si>
    <t>+PGRN vs. HG+PGRN+NMS</t>
  </si>
  <si>
    <t>-0.7553 to -0.2863</t>
  </si>
  <si>
    <t>C-H</t>
  </si>
  <si>
    <t>HG+PGRN vs. +NMS-873</t>
  </si>
  <si>
    <t>-0.03947 to 0.4422</t>
  </si>
  <si>
    <t>D-E</t>
  </si>
  <si>
    <t>HG+PGRN vs. HG+NMS</t>
  </si>
  <si>
    <t>-1.100 to -0.6057</t>
  </si>
  <si>
    <t>D-F</t>
  </si>
  <si>
    <t>HG+PGRN vs. +PGRN+NMS</t>
  </si>
  <si>
    <t>-0.9981 to -0.5452</t>
  </si>
  <si>
    <t>D-G</t>
  </si>
  <si>
    <t>HG+PGRN vs. HG+PGRN+NMS</t>
  </si>
  <si>
    <t>-0.8700 to -0.4316</t>
  </si>
  <si>
    <t>D-H</t>
  </si>
  <si>
    <t>+NMS-873 vs. HG+NMS</t>
  </si>
  <si>
    <t>-1.327 to -0.7808</t>
  </si>
  <si>
    <t>E-F</t>
  </si>
  <si>
    <t>+NMS-873 vs. +PGRN+NMS</t>
  </si>
  <si>
    <t>-1.228 to -0.7182</t>
  </si>
  <si>
    <t>E-G</t>
  </si>
  <si>
    <t>+NMS-873 vs. HG+PGRN+NMS</t>
  </si>
  <si>
    <t>-1.101 to -0.6038</t>
  </si>
  <si>
    <t>E-H</t>
  </si>
  <si>
    <t>HG+NMS vs. +PGRN+NMS</t>
  </si>
  <si>
    <t>-0.1797 to 0.3416</t>
  </si>
  <si>
    <t>F-G</t>
  </si>
  <si>
    <t>HG+NMS vs. HG+PGRN+NMS</t>
  </si>
  <si>
    <t>-0.05253 to 0.4561</t>
  </si>
  <si>
    <t>F-H</t>
  </si>
  <si>
    <t>+PGRN+NMS vs. HG+PGRN+NMS</t>
  </si>
  <si>
    <t>-0.1136 to 0.3553</t>
  </si>
  <si>
    <t>G-H</t>
  </si>
  <si>
    <t>Test details</t>
  </si>
  <si>
    <t>Mean 1</t>
  </si>
  <si>
    <t>Mean 2</t>
  </si>
  <si>
    <t>SE of diff.</t>
  </si>
  <si>
    <t>n1</t>
  </si>
  <si>
    <t>n2</t>
  </si>
  <si>
    <t>t</t>
  </si>
  <si>
    <t>0.4470 (3, 73)</t>
  </si>
  <si>
    <t>F (3, 73) = 35.45</t>
  </si>
  <si>
    <t>-1.284 to -0.8661</t>
  </si>
  <si>
    <t>-0.8491 to -0.4007</t>
  </si>
  <si>
    <t>-0.7042 to -0.2857</t>
  </si>
  <si>
    <t>0.2311 to 0.6696</t>
  </si>
  <si>
    <t>0.3764 to 0.7842</t>
  </si>
  <si>
    <t>-0.08928 to 0.3493</t>
  </si>
  <si>
    <t>A, B, D, H</t>
  </si>
  <si>
    <t>1.903 (3, 75)</t>
  </si>
  <si>
    <t>F (3, 75) = 42.33</t>
  </si>
  <si>
    <t>-1.304 to -0.8466</t>
  </si>
  <si>
    <t>-0.7236 to -0.2663</t>
  </si>
  <si>
    <t>-1.383 to -0.9082</t>
  </si>
  <si>
    <t>0.3574 to 0.8032</t>
  </si>
  <si>
    <t>-0.3025 to 0.1615</t>
  </si>
  <si>
    <t>-0.8828 to -0.4188</t>
  </si>
  <si>
    <t>Brown-Forsythe ANOVA test</t>
  </si>
  <si>
    <t>F* (DFn, DFd)</t>
  </si>
  <si>
    <t>25.52 (7.000, 98.41)</t>
  </si>
  <si>
    <t>Welch's ANOVA test</t>
  </si>
  <si>
    <t>W (DFn, DFd)</t>
  </si>
  <si>
    <t>43.75 (7.000, 52.65)</t>
  </si>
  <si>
    <t>Unpaired t with Welch's correction</t>
  </si>
  <si>
    <t>-81.67 to -55.63</t>
  </si>
  <si>
    <t>-50.83 to -12.02</t>
  </si>
  <si>
    <t>**</t>
  </si>
  <si>
    <t>-44.03 to -12.38</t>
  </si>
  <si>
    <t>-15.88 to 2.893</t>
  </si>
  <si>
    <t>-85.88 to -57.84</t>
  </si>
  <si>
    <t>-86.32 to -59.05</t>
  </si>
  <si>
    <t>-75.88 to -47.36</t>
  </si>
  <si>
    <t>16.44 to 58.02</t>
  </si>
  <si>
    <t>22.84 to 58.06</t>
  </si>
  <si>
    <t>49.77 to 74.55</t>
  </si>
  <si>
    <t>-19.18 to 12.77</t>
  </si>
  <si>
    <t>-19.74 to 11.67</t>
  </si>
  <si>
    <t>-9.215 to 23.27</t>
  </si>
  <si>
    <t>-19.24 to 25.67</t>
  </si>
  <si>
    <t>5.895 to 43.97</t>
  </si>
  <si>
    <t>-61.68 to -19.19</t>
  </si>
  <si>
    <t>-62.36 to -20.17</t>
  </si>
  <si>
    <t>-51.67 to -8.732</t>
  </si>
  <si>
    <t>6.387 to 37.04</t>
  </si>
  <si>
    <t>-61.86 to -25.45</t>
  </si>
  <si>
    <t>-62.48 to -26.48</t>
  </si>
  <si>
    <t>-51.88 to -14.96</t>
  </si>
  <si>
    <t>-78.87 to -51.87</t>
  </si>
  <si>
    <t>-79.26 to -53.13</t>
  </si>
  <si>
    <t>-68.84 to -41.42</t>
  </si>
  <si>
    <t>-17.25 to 15.60</t>
  </si>
  <si>
    <t>-6.687 to 27.16</t>
  </si>
  <si>
    <t>-5.621 to 27.74</t>
  </si>
  <si>
    <t>21.07 (3.000, 53.98)</t>
  </si>
  <si>
    <t>37.55 (3.000, 37.52)</t>
  </si>
  <si>
    <t>31.95 (3.000, 64.92)</t>
  </si>
  <si>
    <t>48.86 (3.000, 40.38)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</si>
</sst>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quotePrefix="1"/>
    <xf numFmtId="0" fontId="1" fillId="0" borderId="0" xfId="0" applyFont="1"/>
    <xf numFmtId="0" fontId="0" fillId="0" borderId="1" xfId="0" quotePrefix="1" applyBorder="1"/>
    <xf numFmtId="0" fontId="0" fillId="0" borderId="0" xfId="0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/>
    <xf numFmtId="0" fontId="1" fillId="0" borderId="0" xfId="0" applyFont="1" applyAlignment="1">
      <alignment wrapText="1"/>
    </xf>
    <xf numFmtId="0" fontId="1" fillId="4" borderId="0" xfId="0" quotePrefix="1" applyFont="1" applyFill="1"/>
    <xf numFmtId="0" fontId="0" fillId="4" borderId="0" xfId="0" quotePrefix="1" applyFill="1"/>
    <xf numFmtId="0" fontId="1" fillId="4" borderId="0" xfId="0" applyFont="1" applyFill="1"/>
    <xf numFmtId="0" fontId="0" fillId="4" borderId="0" xfId="0" applyFill="1"/>
    <xf numFmtId="0" fontId="1" fillId="3" borderId="0" xfId="0" quotePrefix="1" applyFont="1" applyFill="1"/>
    <xf numFmtId="0" fontId="0" fillId="3" borderId="0" xfId="0" quotePrefix="1" applyFill="1"/>
    <xf numFmtId="0" fontId="1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F7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Data!$M$2:$M$9</c:f>
                <c:numCache>
                  <c:formatCode>General</c:formatCode>
                  <c:ptCount val="8"/>
                  <c:pt idx="0">
                    <c:v>5.8627501430532268E-2</c:v>
                  </c:pt>
                  <c:pt idx="1">
                    <c:v>8.4552285986321071E-2</c:v>
                  </c:pt>
                  <c:pt idx="2">
                    <c:v>7.7463037937122198E-2</c:v>
                  </c:pt>
                  <c:pt idx="3">
                    <c:v>7.568661866054216E-2</c:v>
                  </c:pt>
                  <c:pt idx="4">
                    <c:v>5.1256216434842267E-2</c:v>
                  </c:pt>
                  <c:pt idx="5">
                    <c:v>0.12120494414022882</c:v>
                  </c:pt>
                  <c:pt idx="6">
                    <c:v>8.1134583441140676E-2</c:v>
                  </c:pt>
                  <c:pt idx="7">
                    <c:v>0.10342364844329767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Data!$I$2:$I$5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</c:strCache>
            </c:strRef>
          </c:cat>
          <c:val>
            <c:numRef>
              <c:f>Data!$J$2:$J$5</c:f>
              <c:numCache>
                <c:formatCode>General</c:formatCode>
                <c:ptCount val="4"/>
                <c:pt idx="0">
                  <c:v>0.99999999999999978</c:v>
                </c:pt>
                <c:pt idx="1">
                  <c:v>2.0752768122709755</c:v>
                </c:pt>
                <c:pt idx="2">
                  <c:v>1.6249407519434005</c:v>
                </c:pt>
                <c:pt idx="3">
                  <c:v>1.4949539751686758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95-4C00-B250-F107F427EE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1104026319"/>
        <c:axId val="1028333279"/>
      </c:barChart>
      <c:catAx>
        <c:axId val="1104026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333279"/>
        <c:crosses val="autoZero"/>
        <c:auto val="1"/>
        <c:lblAlgn val="ctr"/>
        <c:lblOffset val="100"/>
        <c:noMultiLvlLbl val="0"/>
      </c:catAx>
      <c:valAx>
        <c:axId val="102833327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solidFill>
                      <a:sysClr val="windowText" lastClr="000000"/>
                    </a:solidFill>
                  </a:rPr>
                  <a:t>p97 fluorescence, AU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4026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Data!$M$12:$M$19</c:f>
                <c:numCache>
                  <c:formatCode>General</c:formatCode>
                  <c:ptCount val="8"/>
                  <c:pt idx="0">
                    <c:v>3.5650739043777162</c:v>
                  </c:pt>
                  <c:pt idx="1">
                    <c:v>5.3247133295984659</c:v>
                  </c:pt>
                  <c:pt idx="2">
                    <c:v>8.5959762352649385</c:v>
                  </c:pt>
                  <c:pt idx="3">
                    <c:v>6.8751217537765639</c:v>
                  </c:pt>
                  <c:pt idx="4">
                    <c:v>2.8991893199682148</c:v>
                  </c:pt>
                  <c:pt idx="5">
                    <c:v>5.6858893010627085</c:v>
                  </c:pt>
                  <c:pt idx="6">
                    <c:v>5.5965885280073007</c:v>
                  </c:pt>
                  <c:pt idx="7">
                    <c:v>5.9786848579380232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Data!$I$12:$I$15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</c:strCache>
            </c:strRef>
          </c:cat>
          <c:val>
            <c:numRef>
              <c:f>Data!$J$12:$J$15</c:f>
              <c:numCache>
                <c:formatCode>General</c:formatCode>
                <c:ptCount val="4"/>
                <c:pt idx="0">
                  <c:v>7.0254736842105254</c:v>
                </c:pt>
                <c:pt idx="1">
                  <c:v>75.67723809523811</c:v>
                </c:pt>
                <c:pt idx="2">
                  <c:v>38.447062500000001</c:v>
                </c:pt>
                <c:pt idx="3">
                  <c:v>35.230285714285706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04-481E-818B-5DD662CF6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1119358191"/>
        <c:axId val="1106580559"/>
      </c:barChart>
      <c:catAx>
        <c:axId val="1119358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6580559"/>
        <c:crosses val="autoZero"/>
        <c:auto val="1"/>
        <c:lblAlgn val="ctr"/>
        <c:lblOffset val="100"/>
        <c:noMultiLvlLbl val="0"/>
      </c:catAx>
      <c:valAx>
        <c:axId val="110658055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solidFill>
                      <a:sysClr val="windowText" lastClr="000000"/>
                    </a:solidFill>
                  </a:rPr>
                  <a:t>% nuclear p97 localization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358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139065</xdr:colOff>
      <xdr:row>0</xdr:row>
      <xdr:rowOff>87630</xdr:rowOff>
    </xdr:from>
    <xdr:to>
      <xdr:col>23</xdr:col>
      <xdr:colOff>381000</xdr:colOff>
      <xdr:row>15</xdr:row>
      <xdr:rowOff>80010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DEB6D0F-E1C4-F313-582F-C5A68B3490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234950</xdr:colOff>
      <xdr:row>15</xdr:row>
      <xdr:rowOff>121285</xdr:rowOff>
    </xdr:from>
    <xdr:to>
      <xdr:col>23</xdr:col>
      <xdr:colOff>476885</xdr:colOff>
      <xdr:row>30</xdr:row>
      <xdr:rowOff>121285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AE8DEF8-64BA-17D4-B268-B9D4E1DFB3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818B8-B734-48CB-A94F-3808B203A8DF}">
  <dimension ref="A1:B5"/>
  <sheetViews>
    <sheetView workbookViewId="0">
      <selection activeCell="A4" sqref="A4"/>
    </sheetView>
  </sheetViews>
  <sheetFormatPr baseColWidth="10" defaultColWidth="8.83203125" defaultRowHeight="15" x14ac:dyDescent="0.2"/>
  <sheetData>
    <row r="1" spans="1:2" x14ac:dyDescent="0.2">
      <c r="A1" t="s">
        <v>1</v>
      </c>
    </row>
    <row r="2" spans="1:2" x14ac:dyDescent="0.2">
      <c r="A2" t="s">
        <v>34</v>
      </c>
      <c r="B2" t="s">
        <v>35</v>
      </c>
    </row>
    <row r="3" spans="1:2" x14ac:dyDescent="0.2">
      <c r="A3" t="s">
        <v>36</v>
      </c>
      <c r="B3" t="s">
        <v>37</v>
      </c>
    </row>
    <row r="5" spans="1:2" x14ac:dyDescent="0.2">
      <c r="A5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7"/>
  <sheetViews>
    <sheetView tabSelected="1" topLeftCell="I1" zoomScale="90" zoomScaleNormal="90" workbookViewId="0">
      <selection activeCell="G5" sqref="G5"/>
    </sheetView>
  </sheetViews>
  <sheetFormatPr baseColWidth="10" defaultColWidth="8.83203125" defaultRowHeight="15" x14ac:dyDescent="0.2"/>
  <cols>
    <col min="1" max="1" width="10.6640625" customWidth="1"/>
    <col min="2" max="2" width="10.33203125" customWidth="1"/>
    <col min="4" max="4" width="16.6640625" customWidth="1"/>
    <col min="5" max="5" width="18.1640625" customWidth="1"/>
    <col min="6" max="6" width="15.33203125" customWidth="1"/>
    <col min="7" max="7" width="17.83203125" customWidth="1"/>
    <col min="8" max="8" width="21.6640625" customWidth="1"/>
    <col min="9" max="9" width="28.33203125" customWidth="1"/>
  </cols>
  <sheetData>
    <row r="1" spans="1:14" ht="14.5" customHeight="1" thickBot="1" x14ac:dyDescent="0.25">
      <c r="A1" s="4" t="s">
        <v>2</v>
      </c>
      <c r="B1" s="4" t="s">
        <v>8</v>
      </c>
      <c r="C1" t="s">
        <v>3</v>
      </c>
      <c r="D1" s="4" t="s">
        <v>9</v>
      </c>
      <c r="E1" s="4" t="s">
        <v>26</v>
      </c>
      <c r="F1" s="4" t="s">
        <v>38</v>
      </c>
      <c r="G1" s="4" t="s">
        <v>10</v>
      </c>
      <c r="H1" s="4" t="s">
        <v>42</v>
      </c>
      <c r="I1" s="12" t="s">
        <v>49</v>
      </c>
      <c r="J1" s="2" t="s">
        <v>0</v>
      </c>
      <c r="K1" s="2" t="s">
        <v>5</v>
      </c>
      <c r="L1" s="2" t="s">
        <v>6</v>
      </c>
      <c r="M1" s="2" t="s">
        <v>7</v>
      </c>
    </row>
    <row r="2" spans="1:14" ht="17" thickBot="1" x14ac:dyDescent="0.25">
      <c r="A2" s="4" t="s">
        <v>4</v>
      </c>
      <c r="B2" s="4" t="s">
        <v>18</v>
      </c>
      <c r="C2">
        <v>1</v>
      </c>
      <c r="D2" s="4">
        <v>33.835999999999999</v>
      </c>
      <c r="E2">
        <v>0.28000000000000003</v>
      </c>
      <c r="F2" s="3">
        <f>AVERAGE(D2:D20)</f>
        <v>40.751947368421057</v>
      </c>
      <c r="G2">
        <f t="shared" ref="G2:G12" si="0">D2/F$2</f>
        <v>0.83029161021688325</v>
      </c>
      <c r="H2">
        <f>E2/$F$4</f>
        <v>0.28000000000000003</v>
      </c>
      <c r="I2" s="13" t="s">
        <v>4</v>
      </c>
      <c r="J2" s="14">
        <f>AVERAGE(G2:G20)</f>
        <v>0.99999999999999978</v>
      </c>
      <c r="K2" s="1">
        <f>STDEV(G2:G20)</f>
        <v>0.25555135404797646</v>
      </c>
      <c r="L2">
        <f>COUNTA(G2:G20)</f>
        <v>19</v>
      </c>
      <c r="M2" s="16">
        <f>K2/SQRT(L2)</f>
        <v>5.8627501430532268E-2</v>
      </c>
      <c r="N2">
        <v>2</v>
      </c>
    </row>
    <row r="3" spans="1:14" ht="16" x14ac:dyDescent="0.2">
      <c r="A3" s="4" t="s">
        <v>4</v>
      </c>
      <c r="C3">
        <v>2</v>
      </c>
      <c r="D3">
        <v>40.573999999999998</v>
      </c>
      <c r="E3">
        <v>1.0529999999999999</v>
      </c>
      <c r="F3" t="s">
        <v>39</v>
      </c>
      <c r="G3">
        <f t="shared" si="0"/>
        <v>0.99563340208475659</v>
      </c>
      <c r="H3">
        <f t="shared" ref="H3:H66" si="1">E3/$F$4</f>
        <v>1.0529999999999999</v>
      </c>
      <c r="I3" s="15" t="s">
        <v>11</v>
      </c>
      <c r="J3" s="16">
        <f>AVERAGE(G21:G41)</f>
        <v>2.0752768122709755</v>
      </c>
      <c r="K3">
        <f>STDEV(G21:G41)</f>
        <v>0.38746725071387017</v>
      </c>
      <c r="L3">
        <f>COUNTA(G21:G41)</f>
        <v>21</v>
      </c>
      <c r="M3" s="16">
        <f t="shared" ref="M3:M9" si="2">K3/SQRT(L3)</f>
        <v>8.4552285986321071E-2</v>
      </c>
      <c r="N3">
        <v>21</v>
      </c>
    </row>
    <row r="4" spans="1:14" ht="16" x14ac:dyDescent="0.2">
      <c r="A4" s="4" t="s">
        <v>4</v>
      </c>
      <c r="C4">
        <v>3</v>
      </c>
      <c r="D4">
        <v>27.971</v>
      </c>
      <c r="E4">
        <v>0</v>
      </c>
      <c r="F4">
        <v>1</v>
      </c>
      <c r="G4">
        <f t="shared" si="0"/>
        <v>0.6863721075001904</v>
      </c>
      <c r="H4">
        <f t="shared" si="1"/>
        <v>0</v>
      </c>
      <c r="I4" s="13" t="s">
        <v>12</v>
      </c>
      <c r="J4" s="16">
        <f>AVERAGE(G42:G57)</f>
        <v>1.6249407519434005</v>
      </c>
      <c r="K4">
        <f>STDEV(G42:G57)</f>
        <v>0.30985215174848879</v>
      </c>
      <c r="L4">
        <f>COUNTA(G42:G57)</f>
        <v>16</v>
      </c>
      <c r="M4" s="16">
        <f t="shared" si="2"/>
        <v>7.7463037937122198E-2</v>
      </c>
      <c r="N4">
        <v>42</v>
      </c>
    </row>
    <row r="5" spans="1:14" ht="16" x14ac:dyDescent="0.2">
      <c r="A5" s="4" t="s">
        <v>4</v>
      </c>
      <c r="C5">
        <v>4</v>
      </c>
      <c r="D5">
        <v>41.616</v>
      </c>
      <c r="E5">
        <v>0.70799999999999996</v>
      </c>
      <c r="G5">
        <f t="shared" si="0"/>
        <v>1.021202732320186</v>
      </c>
      <c r="H5">
        <f t="shared" si="1"/>
        <v>0.70799999999999996</v>
      </c>
      <c r="I5" s="15" t="s">
        <v>13</v>
      </c>
      <c r="J5" s="16">
        <f>AVERAGE(G58:G78)</f>
        <v>1.4949539751686758</v>
      </c>
      <c r="K5">
        <f>STDEV(G58:G78)</f>
        <v>0.34683965910719161</v>
      </c>
      <c r="L5">
        <f>COUNTA(G58:G78)</f>
        <v>21</v>
      </c>
      <c r="M5" s="16">
        <f t="shared" si="2"/>
        <v>7.568661866054216E-2</v>
      </c>
      <c r="N5">
        <v>58</v>
      </c>
    </row>
    <row r="6" spans="1:14" ht="16" x14ac:dyDescent="0.2">
      <c r="A6" s="4" t="s">
        <v>4</v>
      </c>
      <c r="C6">
        <v>5</v>
      </c>
      <c r="D6">
        <v>28.87</v>
      </c>
      <c r="E6">
        <v>0</v>
      </c>
      <c r="G6">
        <f t="shared" si="0"/>
        <v>0.70843240297202459</v>
      </c>
      <c r="H6">
        <f t="shared" si="1"/>
        <v>0</v>
      </c>
      <c r="I6" s="13" t="s">
        <v>14</v>
      </c>
      <c r="J6" s="16">
        <f>AVERAGE(G79:G91)</f>
        <v>1.293591791793363</v>
      </c>
      <c r="K6">
        <f>STDEV(G79:G91)</f>
        <v>0.18480691654210382</v>
      </c>
      <c r="L6">
        <f>COUNTA(G79:G91)</f>
        <v>13</v>
      </c>
      <c r="M6" s="16">
        <f t="shared" si="2"/>
        <v>5.1256216434842267E-2</v>
      </c>
      <c r="N6">
        <v>79</v>
      </c>
    </row>
    <row r="7" spans="1:14" ht="16" x14ac:dyDescent="0.2">
      <c r="A7" s="4" t="s">
        <v>4</v>
      </c>
      <c r="B7" t="s">
        <v>19</v>
      </c>
      <c r="C7">
        <v>1</v>
      </c>
      <c r="D7">
        <v>59.948999999999998</v>
      </c>
      <c r="E7">
        <v>25.082999999999998</v>
      </c>
      <c r="G7">
        <f t="shared" si="0"/>
        <v>1.4710708044949738</v>
      </c>
      <c r="H7">
        <f t="shared" si="1"/>
        <v>25.082999999999998</v>
      </c>
      <c r="I7" s="15" t="s">
        <v>15</v>
      </c>
      <c r="J7" s="16">
        <f>AVERAGE(G92:G103)</f>
        <v>2.3475647057658637</v>
      </c>
      <c r="K7">
        <f>STDEV(G92:G103)</f>
        <v>0.41986624275884799</v>
      </c>
      <c r="L7">
        <f>COUNTA(G92:G103)</f>
        <v>12</v>
      </c>
      <c r="M7" s="16">
        <f t="shared" si="2"/>
        <v>0.12120494414022882</v>
      </c>
      <c r="N7">
        <v>92</v>
      </c>
    </row>
    <row r="8" spans="1:14" ht="16" x14ac:dyDescent="0.2">
      <c r="A8" s="4" t="s">
        <v>4</v>
      </c>
      <c r="C8">
        <v>2</v>
      </c>
      <c r="D8">
        <v>47.853000000000002</v>
      </c>
      <c r="E8">
        <v>0.497</v>
      </c>
      <c r="G8">
        <f t="shared" si="0"/>
        <v>1.1742506331631553</v>
      </c>
      <c r="H8">
        <f t="shared" si="1"/>
        <v>0.497</v>
      </c>
      <c r="I8" s="13" t="s">
        <v>16</v>
      </c>
      <c r="J8" s="16">
        <f>AVERAGE(G104:G119)</f>
        <v>2.2666140752718307</v>
      </c>
      <c r="K8">
        <f>STDEV(G104:G119)</f>
        <v>0.3245383337645627</v>
      </c>
      <c r="L8">
        <f>COUNTA(G104:G119)</f>
        <v>16</v>
      </c>
      <c r="M8" s="16">
        <f t="shared" si="2"/>
        <v>8.1134583441140676E-2</v>
      </c>
      <c r="N8">
        <v>104</v>
      </c>
    </row>
    <row r="9" spans="1:14" ht="16" x14ac:dyDescent="0.2">
      <c r="A9" s="4" t="s">
        <v>4</v>
      </c>
      <c r="C9">
        <v>3</v>
      </c>
      <c r="D9">
        <v>43.848999999999997</v>
      </c>
      <c r="E9">
        <v>1.3540000000000001</v>
      </c>
      <c r="G9">
        <f t="shared" si="0"/>
        <v>1.0759976597824836</v>
      </c>
      <c r="H9">
        <f t="shared" si="1"/>
        <v>1.3540000000000001</v>
      </c>
      <c r="I9" s="15" t="s">
        <v>17</v>
      </c>
      <c r="J9" s="16">
        <f>AVERAGE(G120:G137)</f>
        <v>2.1457597620635358</v>
      </c>
      <c r="K9">
        <f>STDEV(G120:G137)</f>
        <v>0.43878937889585579</v>
      </c>
      <c r="L9">
        <f>COUNTA(G120:G137)</f>
        <v>18</v>
      </c>
      <c r="M9" s="16">
        <f t="shared" si="2"/>
        <v>0.10342364844329767</v>
      </c>
      <c r="N9">
        <v>120</v>
      </c>
    </row>
    <row r="10" spans="1:14" ht="16" x14ac:dyDescent="0.2">
      <c r="A10" s="4" t="s">
        <v>4</v>
      </c>
      <c r="C10">
        <v>4</v>
      </c>
      <c r="D10">
        <v>30.975999999999999</v>
      </c>
      <c r="E10">
        <v>0</v>
      </c>
      <c r="G10">
        <f t="shared" si="0"/>
        <v>0.76011091494497507</v>
      </c>
      <c r="H10">
        <f t="shared" si="1"/>
        <v>0</v>
      </c>
    </row>
    <row r="11" spans="1:14" ht="16" x14ac:dyDescent="0.2">
      <c r="A11" s="4" t="s">
        <v>4</v>
      </c>
      <c r="C11">
        <v>5</v>
      </c>
      <c r="D11">
        <v>33.488</v>
      </c>
      <c r="E11">
        <v>16.821000000000002</v>
      </c>
      <c r="G11">
        <f t="shared" si="0"/>
        <v>0.8217521410019798</v>
      </c>
      <c r="H11">
        <f t="shared" si="1"/>
        <v>16.821000000000002</v>
      </c>
      <c r="I11" s="12" t="s">
        <v>48</v>
      </c>
      <c r="J11" s="2" t="s">
        <v>0</v>
      </c>
      <c r="K11" s="2" t="s">
        <v>5</v>
      </c>
      <c r="L11" s="2" t="s">
        <v>6</v>
      </c>
      <c r="M11" s="2" t="s">
        <v>7</v>
      </c>
    </row>
    <row r="12" spans="1:14" ht="16" x14ac:dyDescent="0.2">
      <c r="A12" s="4" t="s">
        <v>4</v>
      </c>
      <c r="C12">
        <v>6</v>
      </c>
      <c r="D12">
        <v>35.636000000000003</v>
      </c>
      <c r="E12">
        <v>0</v>
      </c>
      <c r="G12">
        <f t="shared" si="0"/>
        <v>0.87446127856983258</v>
      </c>
      <c r="H12">
        <f t="shared" si="1"/>
        <v>0</v>
      </c>
      <c r="I12" s="17" t="s">
        <v>4</v>
      </c>
      <c r="J12" s="18">
        <f>AVERAGE(H2:H20)</f>
        <v>7.0254736842105254</v>
      </c>
      <c r="K12" s="1">
        <f>STDEV(H2:H20)</f>
        <v>15.539796875436453</v>
      </c>
      <c r="L12">
        <f>L2</f>
        <v>19</v>
      </c>
      <c r="M12" s="20">
        <f>K12/SQRT(L12)</f>
        <v>3.5650739043777162</v>
      </c>
      <c r="N12" s="1"/>
    </row>
    <row r="13" spans="1:14" ht="16" x14ac:dyDescent="0.2">
      <c r="A13" s="4" t="s">
        <v>4</v>
      </c>
      <c r="C13">
        <v>7</v>
      </c>
      <c r="D13">
        <v>51.082000000000001</v>
      </c>
      <c r="E13">
        <v>0</v>
      </c>
      <c r="G13">
        <f t="shared" ref="G13:G76" si="3">D13/F$2</f>
        <v>1.253486110447418</v>
      </c>
      <c r="H13">
        <f t="shared" si="1"/>
        <v>0</v>
      </c>
      <c r="I13" s="19" t="s">
        <v>11</v>
      </c>
      <c r="J13" s="20">
        <f>AVERAGE(H21:H41)</f>
        <v>75.67723809523811</v>
      </c>
      <c r="K13">
        <f>STDEV(H21:H41)</f>
        <v>24.400901886825313</v>
      </c>
      <c r="L13">
        <f t="shared" ref="L13:L19" si="4">L3</f>
        <v>21</v>
      </c>
      <c r="M13" s="20">
        <f t="shared" ref="M13:M19" si="5">K13/SQRT(L13)</f>
        <v>5.3247133295984659</v>
      </c>
      <c r="N13" s="1"/>
    </row>
    <row r="14" spans="1:14" ht="16" x14ac:dyDescent="0.2">
      <c r="A14" s="4" t="s">
        <v>4</v>
      </c>
      <c r="B14" t="s">
        <v>27</v>
      </c>
      <c r="C14">
        <v>1</v>
      </c>
      <c r="D14">
        <v>55.082000000000001</v>
      </c>
      <c r="E14">
        <v>62.698</v>
      </c>
      <c r="G14">
        <f t="shared" si="3"/>
        <v>1.3516409290095273</v>
      </c>
      <c r="H14">
        <f t="shared" si="1"/>
        <v>62.698</v>
      </c>
      <c r="I14" s="17" t="s">
        <v>12</v>
      </c>
      <c r="J14" s="20">
        <f>AVERAGE(H42:H57)</f>
        <v>38.447062500000001</v>
      </c>
      <c r="K14">
        <f>STDEV(H42:H57)</f>
        <v>34.383904941059754</v>
      </c>
      <c r="L14">
        <f t="shared" si="4"/>
        <v>16</v>
      </c>
      <c r="M14" s="20">
        <f t="shared" si="5"/>
        <v>8.5959762352649385</v>
      </c>
      <c r="N14" s="1"/>
    </row>
    <row r="15" spans="1:14" ht="16" x14ac:dyDescent="0.2">
      <c r="A15" s="4" t="s">
        <v>4</v>
      </c>
      <c r="C15">
        <v>2</v>
      </c>
      <c r="D15">
        <v>59.124000000000002</v>
      </c>
      <c r="E15">
        <v>20.635000000000002</v>
      </c>
      <c r="G15">
        <f t="shared" si="3"/>
        <v>1.450826373166539</v>
      </c>
      <c r="H15">
        <f t="shared" si="1"/>
        <v>20.635000000000002</v>
      </c>
      <c r="I15" s="19" t="s">
        <v>13</v>
      </c>
      <c r="J15" s="20">
        <f>AVERAGE(H58:H78)</f>
        <v>35.230285714285706</v>
      </c>
      <c r="K15">
        <f>STDEV(H58:H78)</f>
        <v>31.505765848718649</v>
      </c>
      <c r="L15">
        <f t="shared" si="4"/>
        <v>21</v>
      </c>
      <c r="M15" s="20">
        <f t="shared" si="5"/>
        <v>6.8751217537765639</v>
      </c>
      <c r="N15" s="1"/>
    </row>
    <row r="16" spans="1:14" ht="16" x14ac:dyDescent="0.2">
      <c r="A16" s="4" t="s">
        <v>4</v>
      </c>
      <c r="C16">
        <v>3</v>
      </c>
      <c r="D16">
        <v>45.390999999999998</v>
      </c>
      <c r="E16">
        <v>3.2559999999999998</v>
      </c>
      <c r="G16">
        <f t="shared" si="3"/>
        <v>1.1138363423381767</v>
      </c>
      <c r="H16">
        <f t="shared" si="1"/>
        <v>3.2559999999999998</v>
      </c>
      <c r="I16" s="17" t="s">
        <v>14</v>
      </c>
      <c r="J16" s="20">
        <f>AVERAGE(H79:H91)</f>
        <v>13.51653846153846</v>
      </c>
      <c r="K16">
        <f>STDEV(H79:H91)</f>
        <v>10.453175750422972</v>
      </c>
      <c r="L16">
        <f t="shared" si="4"/>
        <v>13</v>
      </c>
      <c r="M16" s="20">
        <f t="shared" si="5"/>
        <v>2.8991893199682148</v>
      </c>
      <c r="N16" s="1"/>
    </row>
    <row r="17" spans="1:16" ht="16" x14ac:dyDescent="0.2">
      <c r="A17" s="4" t="s">
        <v>4</v>
      </c>
      <c r="C17">
        <v>4</v>
      </c>
      <c r="D17">
        <v>37.034999999999997</v>
      </c>
      <c r="E17">
        <v>0</v>
      </c>
      <c r="G17">
        <f t="shared" si="3"/>
        <v>0.90879092636193026</v>
      </c>
      <c r="H17">
        <f t="shared" si="1"/>
        <v>0</v>
      </c>
      <c r="I17" s="19" t="s">
        <v>15</v>
      </c>
      <c r="J17" s="20">
        <f>AVERAGE(H92:H103)</f>
        <v>78.884500000000003</v>
      </c>
      <c r="K17">
        <f>STDEV(H92:H103)</f>
        <v>19.696498311305806</v>
      </c>
      <c r="L17">
        <f t="shared" si="4"/>
        <v>12</v>
      </c>
      <c r="M17" s="20">
        <f t="shared" si="5"/>
        <v>5.6858893010627085</v>
      </c>
      <c r="N17" s="1"/>
    </row>
    <row r="18" spans="1:16" ht="16" x14ac:dyDescent="0.2">
      <c r="A18" s="4" t="s">
        <v>4</v>
      </c>
      <c r="C18">
        <v>5</v>
      </c>
      <c r="D18">
        <v>43.895000000000003</v>
      </c>
      <c r="E18">
        <v>1.099</v>
      </c>
      <c r="G18">
        <f t="shared" si="3"/>
        <v>1.0771264401959479</v>
      </c>
      <c r="H18">
        <f t="shared" si="1"/>
        <v>1.099</v>
      </c>
      <c r="I18" s="17" t="s">
        <v>16</v>
      </c>
      <c r="J18" s="20">
        <f>AVERAGE(H104:H119)</f>
        <v>79.709812499999998</v>
      </c>
      <c r="K18">
        <f>STDEV(H104:H119)</f>
        <v>22.386354112029203</v>
      </c>
      <c r="L18">
        <f t="shared" si="4"/>
        <v>16</v>
      </c>
      <c r="M18" s="20">
        <f t="shared" si="5"/>
        <v>5.5965885280073007</v>
      </c>
      <c r="N18" s="1"/>
    </row>
    <row r="19" spans="1:16" ht="16" x14ac:dyDescent="0.2">
      <c r="A19" s="4" t="s">
        <v>4</v>
      </c>
      <c r="C19">
        <v>6</v>
      </c>
      <c r="D19">
        <v>32.662999999999997</v>
      </c>
      <c r="E19">
        <v>0</v>
      </c>
      <c r="G19">
        <f t="shared" si="3"/>
        <v>0.80150770967354468</v>
      </c>
      <c r="H19">
        <f t="shared" si="1"/>
        <v>0</v>
      </c>
      <c r="I19" s="19" t="s">
        <v>17</v>
      </c>
      <c r="J19" s="20">
        <f>AVERAGE(H120:H137)</f>
        <v>68.649055555555549</v>
      </c>
      <c r="K19">
        <f>STDEV(H120:H137)</f>
        <v>25.365411633751837</v>
      </c>
      <c r="L19">
        <f t="shared" si="4"/>
        <v>18</v>
      </c>
      <c r="M19" s="20">
        <f t="shared" si="5"/>
        <v>5.9786848579380232</v>
      </c>
      <c r="N19" s="1"/>
    </row>
    <row r="20" spans="1:16" ht="16" x14ac:dyDescent="0.2">
      <c r="A20" s="4" t="s">
        <v>4</v>
      </c>
      <c r="C20">
        <v>7</v>
      </c>
      <c r="D20">
        <v>25.396999999999998</v>
      </c>
      <c r="E20">
        <v>0</v>
      </c>
      <c r="G20">
        <f t="shared" si="3"/>
        <v>0.62320948175547297</v>
      </c>
      <c r="H20">
        <f t="shared" si="1"/>
        <v>0</v>
      </c>
      <c r="I20" s="12" t="s">
        <v>49</v>
      </c>
      <c r="J20" s="2"/>
      <c r="K20" s="2"/>
      <c r="L20" s="2"/>
      <c r="M20" s="2"/>
      <c r="N20" s="2"/>
      <c r="O20" s="2"/>
      <c r="P20" s="2"/>
    </row>
    <row r="21" spans="1:16" x14ac:dyDescent="0.2">
      <c r="A21" t="s">
        <v>11</v>
      </c>
      <c r="B21" t="s">
        <v>28</v>
      </c>
      <c r="C21">
        <v>1</v>
      </c>
      <c r="D21">
        <v>101.402</v>
      </c>
      <c r="E21">
        <v>5.9379999999999997</v>
      </c>
      <c r="G21">
        <f t="shared" si="3"/>
        <v>2.4882737279587541</v>
      </c>
      <c r="H21">
        <f t="shared" si="1"/>
        <v>5.9379999999999997</v>
      </c>
      <c r="I21" s="2" t="str">
        <f t="array" ref="I21:P21">TRANSPOSE(I12:I19)</f>
        <v>Control</v>
      </c>
      <c r="J21" s="2" t="str">
        <v>High glucose</v>
      </c>
      <c r="K21" s="2" t="str">
        <v>+PGRN</v>
      </c>
      <c r="L21" s="2" t="str">
        <v>HG+PGRN</v>
      </c>
      <c r="M21" s="2" t="str">
        <v>+NMS-873</v>
      </c>
      <c r="N21" s="2" t="str">
        <v>HG+NMS</v>
      </c>
      <c r="O21" s="2" t="str">
        <v>+PGRN+NMS</v>
      </c>
      <c r="P21" s="2" t="str">
        <v>HG+PGRN+NMS</v>
      </c>
    </row>
    <row r="22" spans="1:16" x14ac:dyDescent="0.2">
      <c r="A22" t="s">
        <v>11</v>
      </c>
      <c r="C22">
        <v>2</v>
      </c>
      <c r="D22">
        <v>83.132999999999996</v>
      </c>
      <c r="E22">
        <v>89.51</v>
      </c>
      <c r="G22">
        <f t="shared" si="3"/>
        <v>2.0399761328809598</v>
      </c>
      <c r="H22">
        <f t="shared" si="1"/>
        <v>89.51</v>
      </c>
      <c r="I22" s="2">
        <f>G2</f>
        <v>0.83029161021688325</v>
      </c>
      <c r="J22" s="2">
        <f>G21</f>
        <v>2.4882737279587541</v>
      </c>
      <c r="K22" s="2">
        <f>G42</f>
        <v>1.2527499493082022</v>
      </c>
      <c r="L22" s="2">
        <f>G58</f>
        <v>1.4310481772262738</v>
      </c>
      <c r="M22" s="2">
        <f>G79</f>
        <v>1.4055279244001253</v>
      </c>
      <c r="N22" s="2">
        <f>G92</f>
        <v>2.3193738239180046</v>
      </c>
      <c r="O22" s="2">
        <f>G104</f>
        <v>2.4404723313190066</v>
      </c>
      <c r="P22" s="2">
        <f>G120</f>
        <v>2.1871347446102023</v>
      </c>
    </row>
    <row r="23" spans="1:16" x14ac:dyDescent="0.2">
      <c r="A23" t="s">
        <v>11</v>
      </c>
      <c r="C23">
        <v>3</v>
      </c>
      <c r="D23">
        <v>80.322999999999993</v>
      </c>
      <c r="E23">
        <v>87.962999999999994</v>
      </c>
      <c r="G23">
        <f t="shared" si="3"/>
        <v>1.9710223728410778</v>
      </c>
      <c r="H23">
        <f t="shared" si="1"/>
        <v>87.962999999999994</v>
      </c>
      <c r="I23" s="2">
        <f t="shared" ref="I23:I40" si="6">G3</f>
        <v>0.99563340208475659</v>
      </c>
      <c r="J23" s="2">
        <f t="shared" ref="J23:J42" si="7">G22</f>
        <v>2.0399761328809598</v>
      </c>
      <c r="K23" s="2">
        <f t="shared" ref="K23:K37" si="8">G43</f>
        <v>1.3516900064188084</v>
      </c>
      <c r="L23" s="2">
        <f t="shared" ref="L23:L42" si="9">G59</f>
        <v>1.2175614468536859</v>
      </c>
      <c r="M23" s="2">
        <f t="shared" ref="M23:M34" si="10">G80</f>
        <v>1.3236668057193262</v>
      </c>
      <c r="N23" s="2">
        <f t="shared" ref="N23:N33" si="11">G93</f>
        <v>3.0641725871672905</v>
      </c>
      <c r="O23" s="2">
        <f t="shared" ref="O23:O37" si="12">G105</f>
        <v>2.0191182339365117</v>
      </c>
      <c r="P23" s="2">
        <f t="shared" ref="P23:P39" si="13">G121</f>
        <v>2.6541799100333594</v>
      </c>
    </row>
    <row r="24" spans="1:16" x14ac:dyDescent="0.2">
      <c r="A24" t="s">
        <v>11</v>
      </c>
      <c r="C24">
        <v>4</v>
      </c>
      <c r="D24">
        <v>67.117000000000004</v>
      </c>
      <c r="E24">
        <v>16.117999999999999</v>
      </c>
      <c r="G24">
        <f t="shared" si="3"/>
        <v>1.646964239358274</v>
      </c>
      <c r="H24">
        <f t="shared" si="1"/>
        <v>16.117999999999999</v>
      </c>
      <c r="I24" s="2">
        <f t="shared" si="6"/>
        <v>0.6863721075001904</v>
      </c>
      <c r="J24" s="2">
        <f t="shared" si="7"/>
        <v>1.9710223728410778</v>
      </c>
      <c r="K24" s="2">
        <f t="shared" si="8"/>
        <v>1.4080799496827401</v>
      </c>
      <c r="L24" s="2">
        <f t="shared" si="9"/>
        <v>1.3261942922973005</v>
      </c>
      <c r="M24" s="2">
        <f t="shared" si="10"/>
        <v>1.5762436925842742</v>
      </c>
      <c r="N24" s="2">
        <f t="shared" si="11"/>
        <v>2.9793913626342685</v>
      </c>
      <c r="O24" s="2">
        <f t="shared" si="12"/>
        <v>2.1713318188217028</v>
      </c>
      <c r="P24" s="2">
        <f t="shared" si="13"/>
        <v>2.3017795726907462</v>
      </c>
    </row>
    <row r="25" spans="1:16" x14ac:dyDescent="0.2">
      <c r="A25" t="s">
        <v>11</v>
      </c>
      <c r="C25">
        <v>5</v>
      </c>
      <c r="D25">
        <v>49.944000000000003</v>
      </c>
      <c r="E25">
        <v>84.01</v>
      </c>
      <c r="G25">
        <f t="shared" si="3"/>
        <v>1.2255610645664978</v>
      </c>
      <c r="H25">
        <f t="shared" si="1"/>
        <v>84.01</v>
      </c>
      <c r="I25" s="2">
        <f t="shared" si="6"/>
        <v>1.021202732320186</v>
      </c>
      <c r="J25" s="2">
        <f t="shared" si="7"/>
        <v>1.646964239358274</v>
      </c>
      <c r="K25" s="2">
        <f t="shared" si="8"/>
        <v>1.4461149418755577</v>
      </c>
      <c r="L25" s="2">
        <f t="shared" si="9"/>
        <v>1.1525829569655694</v>
      </c>
      <c r="M25" s="2">
        <f t="shared" si="10"/>
        <v>1.474285374802883</v>
      </c>
      <c r="N25" s="2">
        <f t="shared" si="11"/>
        <v>2.5072666853505221</v>
      </c>
      <c r="O25" s="2">
        <f t="shared" si="12"/>
        <v>2.3514949882924547</v>
      </c>
      <c r="P25" s="2">
        <f t="shared" si="13"/>
        <v>2.323447248888332</v>
      </c>
    </row>
    <row r="26" spans="1:16" x14ac:dyDescent="0.2">
      <c r="A26" t="s">
        <v>11</v>
      </c>
      <c r="B26" t="s">
        <v>20</v>
      </c>
      <c r="C26">
        <v>1</v>
      </c>
      <c r="D26">
        <v>91.156999999999996</v>
      </c>
      <c r="E26">
        <v>52.125</v>
      </c>
      <c r="G26">
        <f t="shared" si="3"/>
        <v>2.2368746989165511</v>
      </c>
      <c r="H26">
        <f t="shared" si="1"/>
        <v>52.125</v>
      </c>
      <c r="I26" s="2">
        <f t="shared" si="6"/>
        <v>0.70843240297202459</v>
      </c>
      <c r="J26" s="2">
        <f t="shared" si="7"/>
        <v>1.2255610645664978</v>
      </c>
      <c r="K26" s="2">
        <f t="shared" si="8"/>
        <v>1.1090022175239931</v>
      </c>
      <c r="L26" s="2">
        <f t="shared" si="9"/>
        <v>1.1567299980498187</v>
      </c>
      <c r="M26" s="2">
        <f t="shared" si="10"/>
        <v>1.4435874552975834</v>
      </c>
      <c r="N26" s="2">
        <f t="shared" si="11"/>
        <v>2.1127333921401235</v>
      </c>
      <c r="O26" s="2">
        <f t="shared" si="12"/>
        <v>2.250714528333809</v>
      </c>
      <c r="P26" s="2">
        <f t="shared" si="13"/>
        <v>2.9024134461769342</v>
      </c>
    </row>
    <row r="27" spans="1:16" x14ac:dyDescent="0.2">
      <c r="A27" t="s">
        <v>11</v>
      </c>
      <c r="C27">
        <v>2</v>
      </c>
      <c r="D27">
        <v>85.245999999999995</v>
      </c>
      <c r="E27">
        <v>88.061999999999998</v>
      </c>
      <c r="G27">
        <f t="shared" si="3"/>
        <v>2.0918264157863939</v>
      </c>
      <c r="H27">
        <f t="shared" si="1"/>
        <v>88.061999999999998</v>
      </c>
      <c r="I27" s="2">
        <f t="shared" si="6"/>
        <v>1.4710708044949738</v>
      </c>
      <c r="J27" s="2">
        <f t="shared" si="7"/>
        <v>2.2368746989165511</v>
      </c>
      <c r="K27" s="2">
        <f t="shared" si="8"/>
        <v>1.4562003494828144</v>
      </c>
      <c r="L27" s="2">
        <f t="shared" si="9"/>
        <v>1.2172915211026401</v>
      </c>
      <c r="M27" s="2">
        <f t="shared" si="10"/>
        <v>1.0173746943962638</v>
      </c>
      <c r="N27" s="2">
        <f t="shared" si="11"/>
        <v>2.3296310024577447</v>
      </c>
      <c r="O27" s="2">
        <f t="shared" si="12"/>
        <v>2.0218174914469698</v>
      </c>
      <c r="P27" s="2">
        <f t="shared" si="13"/>
        <v>2.9101676768433409</v>
      </c>
    </row>
    <row r="28" spans="1:16" x14ac:dyDescent="0.2">
      <c r="A28" t="s">
        <v>11</v>
      </c>
      <c r="C28">
        <v>3</v>
      </c>
      <c r="D28">
        <v>80.835999999999999</v>
      </c>
      <c r="E28">
        <v>82.281999999999996</v>
      </c>
      <c r="G28">
        <f t="shared" si="3"/>
        <v>1.9836107283216686</v>
      </c>
      <c r="H28">
        <f t="shared" si="1"/>
        <v>82.281999999999996</v>
      </c>
      <c r="I28" s="2">
        <f t="shared" si="6"/>
        <v>1.1742506331631553</v>
      </c>
      <c r="J28" s="2">
        <f t="shared" si="7"/>
        <v>2.0918264157863939</v>
      </c>
      <c r="K28" s="2">
        <f t="shared" si="8"/>
        <v>2.1565104412188245</v>
      </c>
      <c r="L28" s="2">
        <f t="shared" si="9"/>
        <v>1.4500902120273231</v>
      </c>
      <c r="M28" s="2">
        <f t="shared" si="10"/>
        <v>1.4477590350864731</v>
      </c>
      <c r="N28" s="2">
        <f t="shared" si="11"/>
        <v>1.5878750385838842</v>
      </c>
      <c r="O28" s="2">
        <f t="shared" si="12"/>
        <v>1.3491870585454746</v>
      </c>
      <c r="P28" s="2">
        <f t="shared" si="13"/>
        <v>1.7562841685318233</v>
      </c>
    </row>
    <row r="29" spans="1:16" x14ac:dyDescent="0.2">
      <c r="A29" t="s">
        <v>11</v>
      </c>
      <c r="C29">
        <v>4</v>
      </c>
      <c r="D29">
        <v>97.457999999999998</v>
      </c>
      <c r="E29">
        <v>82.632999999999996</v>
      </c>
      <c r="G29">
        <f t="shared" si="3"/>
        <v>2.3914930768565141</v>
      </c>
      <c r="H29">
        <f t="shared" si="1"/>
        <v>82.632999999999996</v>
      </c>
      <c r="I29" s="2">
        <f t="shared" si="6"/>
        <v>1.0759976597824836</v>
      </c>
      <c r="J29" s="2">
        <f t="shared" si="7"/>
        <v>1.9836107283216686</v>
      </c>
      <c r="K29" s="2">
        <f t="shared" si="8"/>
        <v>1.9822365608617991</v>
      </c>
      <c r="L29" s="2">
        <f t="shared" si="9"/>
        <v>1.5461347019903471</v>
      </c>
      <c r="M29" s="2">
        <f t="shared" si="10"/>
        <v>1.1586440170117798</v>
      </c>
      <c r="N29" s="2">
        <f t="shared" si="11"/>
        <v>2.3317904084661114</v>
      </c>
      <c r="O29" s="2">
        <f t="shared" si="12"/>
        <v>2.4297243786864557</v>
      </c>
      <c r="P29" s="2">
        <f t="shared" si="13"/>
        <v>1.883541890797598</v>
      </c>
    </row>
    <row r="30" spans="1:16" x14ac:dyDescent="0.2">
      <c r="A30" t="s">
        <v>11</v>
      </c>
      <c r="C30">
        <v>5</v>
      </c>
      <c r="D30">
        <v>78.474999999999994</v>
      </c>
      <c r="E30">
        <v>63.991</v>
      </c>
      <c r="G30">
        <f t="shared" si="3"/>
        <v>1.9256748466653835</v>
      </c>
      <c r="H30">
        <f t="shared" si="1"/>
        <v>63.991</v>
      </c>
      <c r="I30" s="2">
        <f t="shared" si="6"/>
        <v>0.76011091494497507</v>
      </c>
      <c r="J30" s="2">
        <f t="shared" si="7"/>
        <v>2.3914930768565141</v>
      </c>
      <c r="K30" s="2">
        <f t="shared" si="8"/>
        <v>1.4490105090231398</v>
      </c>
      <c r="L30" s="2">
        <f t="shared" si="9"/>
        <v>1.5048606007849801</v>
      </c>
      <c r="M30" s="2">
        <f t="shared" si="10"/>
        <v>1.2410449871946707</v>
      </c>
      <c r="N30" s="2">
        <f t="shared" si="11"/>
        <v>1.7986379727413735</v>
      </c>
      <c r="O30" s="2">
        <f t="shared" si="12"/>
        <v>2.2748851524047282</v>
      </c>
      <c r="P30" s="2">
        <f t="shared" si="13"/>
        <v>1.9666299447104238</v>
      </c>
    </row>
    <row r="31" spans="1:16" x14ac:dyDescent="0.2">
      <c r="A31" t="s">
        <v>11</v>
      </c>
      <c r="C31">
        <v>6</v>
      </c>
      <c r="D31">
        <v>94.040999999999997</v>
      </c>
      <c r="E31">
        <v>93.435000000000002</v>
      </c>
      <c r="G31">
        <f t="shared" si="3"/>
        <v>2.307644323099832</v>
      </c>
      <c r="H31">
        <f t="shared" si="1"/>
        <v>93.435000000000002</v>
      </c>
      <c r="I31" s="2">
        <f t="shared" si="6"/>
        <v>0.8217521410019798</v>
      </c>
      <c r="J31" s="2">
        <f t="shared" si="7"/>
        <v>1.9256748466653835</v>
      </c>
      <c r="K31" s="2">
        <f t="shared" si="8"/>
        <v>1.740972016836134</v>
      </c>
      <c r="L31" s="2">
        <f t="shared" si="9"/>
        <v>1.3104404439180819</v>
      </c>
      <c r="M31" s="2">
        <f t="shared" si="10"/>
        <v>1.1132964908360852</v>
      </c>
      <c r="N31" s="2">
        <f t="shared" si="11"/>
        <v>2.2550088016459013</v>
      </c>
      <c r="O31" s="2">
        <f t="shared" si="12"/>
        <v>2.2784923419868854</v>
      </c>
      <c r="P31" s="2">
        <f t="shared" si="13"/>
        <v>1.734861879380643</v>
      </c>
    </row>
    <row r="32" spans="1:16" x14ac:dyDescent="0.2">
      <c r="A32" t="s">
        <v>11</v>
      </c>
      <c r="C32">
        <v>7</v>
      </c>
      <c r="D32">
        <v>69.811999999999998</v>
      </c>
      <c r="E32">
        <v>91.180999999999997</v>
      </c>
      <c r="G32">
        <f t="shared" si="3"/>
        <v>1.713096048364495</v>
      </c>
      <c r="H32">
        <f t="shared" si="1"/>
        <v>91.180999999999997</v>
      </c>
      <c r="I32" s="2">
        <f t="shared" si="6"/>
        <v>0.87446127856983258</v>
      </c>
      <c r="J32" s="2">
        <f t="shared" si="7"/>
        <v>2.307644323099832</v>
      </c>
      <c r="K32" s="2">
        <f t="shared" si="8"/>
        <v>2.1287571662703879</v>
      </c>
      <c r="L32" s="2">
        <f t="shared" si="9"/>
        <v>1.307790263816905</v>
      </c>
      <c r="M32" s="2">
        <f t="shared" si="10"/>
        <v>1.4141655484335911</v>
      </c>
      <c r="N32" s="2">
        <f t="shared" si="11"/>
        <v>2.5827968182340655</v>
      </c>
      <c r="O32" s="2">
        <f t="shared" si="12"/>
        <v>2.7737324790420086</v>
      </c>
      <c r="P32" s="2">
        <f t="shared" si="13"/>
        <v>1.5479751048383865</v>
      </c>
    </row>
    <row r="33" spans="1:16" x14ac:dyDescent="0.2">
      <c r="A33" t="s">
        <v>11</v>
      </c>
      <c r="C33">
        <v>8</v>
      </c>
      <c r="D33">
        <v>74.122</v>
      </c>
      <c r="E33">
        <v>95.316999999999993</v>
      </c>
      <c r="G33">
        <f t="shared" si="3"/>
        <v>1.8188578653651681</v>
      </c>
      <c r="H33">
        <f t="shared" si="1"/>
        <v>95.316999999999993</v>
      </c>
      <c r="I33" s="2">
        <f t="shared" si="6"/>
        <v>1.253486110447418</v>
      </c>
      <c r="J33" s="2">
        <f t="shared" si="7"/>
        <v>1.713096048364495</v>
      </c>
      <c r="K33" s="2">
        <f t="shared" si="8"/>
        <v>1.9136508813915252</v>
      </c>
      <c r="L33" s="2">
        <f t="shared" si="9"/>
        <v>1.7484317830468545</v>
      </c>
      <c r="M33" s="2">
        <f t="shared" si="10"/>
        <v>1.0037066359114901</v>
      </c>
      <c r="N33" s="2">
        <f t="shared" si="11"/>
        <v>2.302098575851073</v>
      </c>
      <c r="O33" s="2">
        <f t="shared" si="12"/>
        <v>2.5610309872179178</v>
      </c>
      <c r="P33" s="2">
        <f t="shared" si="13"/>
        <v>1.9001545938392352</v>
      </c>
    </row>
    <row r="34" spans="1:16" x14ac:dyDescent="0.2">
      <c r="A34" t="s">
        <v>11</v>
      </c>
      <c r="B34" t="s">
        <v>29</v>
      </c>
      <c r="C34">
        <v>1</v>
      </c>
      <c r="D34">
        <v>99.801000000000002</v>
      </c>
      <c r="E34">
        <v>68.31</v>
      </c>
      <c r="G34">
        <f t="shared" si="3"/>
        <v>2.4489872618292696</v>
      </c>
      <c r="H34">
        <f t="shared" si="1"/>
        <v>68.31</v>
      </c>
      <c r="I34" s="2">
        <f t="shared" si="6"/>
        <v>1.3516409290095273</v>
      </c>
      <c r="J34" s="2">
        <f t="shared" si="7"/>
        <v>1.8188578653651681</v>
      </c>
      <c r="K34" s="2">
        <f t="shared" si="8"/>
        <v>1.6809503452854042</v>
      </c>
      <c r="L34" s="2">
        <f t="shared" si="9"/>
        <v>2.3506361336300365</v>
      </c>
      <c r="M34" s="2">
        <f t="shared" si="10"/>
        <v>1.1973906316391725</v>
      </c>
      <c r="N34" s="2"/>
      <c r="O34" s="2">
        <f t="shared" si="12"/>
        <v>2.5840728308753729</v>
      </c>
      <c r="P34" s="2">
        <f t="shared" si="13"/>
        <v>2.3657274369839607</v>
      </c>
    </row>
    <row r="35" spans="1:16" x14ac:dyDescent="0.2">
      <c r="A35" t="s">
        <v>11</v>
      </c>
      <c r="C35">
        <v>2</v>
      </c>
      <c r="D35">
        <v>76.247</v>
      </c>
      <c r="E35">
        <v>88.626000000000005</v>
      </c>
      <c r="G35">
        <f t="shared" si="3"/>
        <v>1.8710026127262886</v>
      </c>
      <c r="H35">
        <f t="shared" si="1"/>
        <v>88.626000000000005</v>
      </c>
      <c r="I35" s="2">
        <f t="shared" si="6"/>
        <v>1.450826373166539</v>
      </c>
      <c r="J35" s="2">
        <f t="shared" si="7"/>
        <v>2.4489872618292696</v>
      </c>
      <c r="K35" s="2">
        <f t="shared" si="8"/>
        <v>1.6411240276538286</v>
      </c>
      <c r="L35" s="2">
        <f t="shared" si="9"/>
        <v>1.9764945039759159</v>
      </c>
      <c r="M35" s="2"/>
      <c r="N35" s="2"/>
      <c r="O35" s="2">
        <f t="shared" si="12"/>
        <v>2.4284238273405077</v>
      </c>
      <c r="P35" s="2">
        <f t="shared" si="13"/>
        <v>2.5027761024013055</v>
      </c>
    </row>
    <row r="36" spans="1:16" x14ac:dyDescent="0.2">
      <c r="A36" t="s">
        <v>11</v>
      </c>
      <c r="C36">
        <v>3</v>
      </c>
      <c r="D36">
        <v>83.120999999999995</v>
      </c>
      <c r="E36">
        <v>97.486999999999995</v>
      </c>
      <c r="G36">
        <f t="shared" si="3"/>
        <v>2.0396816684252737</v>
      </c>
      <c r="H36">
        <f t="shared" si="1"/>
        <v>97.486999999999995</v>
      </c>
      <c r="I36" s="2">
        <f t="shared" si="6"/>
        <v>1.1138363423381767</v>
      </c>
      <c r="J36" s="2">
        <f t="shared" si="7"/>
        <v>1.8710026127262886</v>
      </c>
      <c r="K36" s="2">
        <f t="shared" si="8"/>
        <v>1.8105883219013101</v>
      </c>
      <c r="L36" s="2">
        <f t="shared" si="9"/>
        <v>1.3622171107095946</v>
      </c>
      <c r="M36" s="2"/>
      <c r="N36" s="2"/>
      <c r="O36" s="2">
        <f t="shared" si="12"/>
        <v>2.3272998255168948</v>
      </c>
      <c r="P36" s="2">
        <f t="shared" si="13"/>
        <v>1.636265364135004</v>
      </c>
    </row>
    <row r="37" spans="1:16" x14ac:dyDescent="0.2">
      <c r="A37" t="s">
        <v>11</v>
      </c>
      <c r="C37">
        <v>4</v>
      </c>
      <c r="D37">
        <v>98.777000000000001</v>
      </c>
      <c r="E37">
        <v>83.036000000000001</v>
      </c>
      <c r="G37">
        <f t="shared" si="3"/>
        <v>2.4238596282773699</v>
      </c>
      <c r="H37">
        <f t="shared" si="1"/>
        <v>83.036000000000001</v>
      </c>
      <c r="I37" s="2">
        <f t="shared" si="6"/>
        <v>0.90879092636193026</v>
      </c>
      <c r="J37" s="2">
        <f t="shared" si="7"/>
        <v>2.0396816684252737</v>
      </c>
      <c r="K37" s="2">
        <f t="shared" si="8"/>
        <v>1.4714143463599414</v>
      </c>
      <c r="L37" s="2">
        <f t="shared" si="9"/>
        <v>2.2266420590814513</v>
      </c>
      <c r="M37" s="2"/>
      <c r="N37" s="2"/>
      <c r="O37" s="2">
        <f t="shared" si="12"/>
        <v>2.0040269305825875</v>
      </c>
      <c r="P37" s="2">
        <f t="shared" si="13"/>
        <v>2.5606874453529502</v>
      </c>
    </row>
    <row r="38" spans="1:16" x14ac:dyDescent="0.2">
      <c r="A38" t="s">
        <v>11</v>
      </c>
      <c r="C38">
        <v>5</v>
      </c>
      <c r="D38">
        <v>94.048000000000002</v>
      </c>
      <c r="E38">
        <v>90.082999999999998</v>
      </c>
      <c r="G38">
        <f t="shared" si="3"/>
        <v>2.307816094032316</v>
      </c>
      <c r="H38">
        <f t="shared" si="1"/>
        <v>90.082999999999998</v>
      </c>
      <c r="I38" s="2">
        <f t="shared" si="6"/>
        <v>1.0771264401959479</v>
      </c>
      <c r="J38" s="2">
        <f t="shared" si="7"/>
        <v>2.4238596282773699</v>
      </c>
      <c r="K38" s="2"/>
      <c r="L38" s="2">
        <f t="shared" si="9"/>
        <v>1.863395614287725</v>
      </c>
      <c r="M38" s="2"/>
      <c r="N38" s="2"/>
      <c r="O38" s="2"/>
      <c r="P38" s="2">
        <f t="shared" si="13"/>
        <v>1.871346154591256</v>
      </c>
    </row>
    <row r="39" spans="1:16" x14ac:dyDescent="0.2">
      <c r="A39" t="s">
        <v>11</v>
      </c>
      <c r="C39">
        <v>6</v>
      </c>
      <c r="D39">
        <v>125.02500000000001</v>
      </c>
      <c r="E39">
        <v>84.307000000000002</v>
      </c>
      <c r="G39">
        <f t="shared" si="3"/>
        <v>3.0679515476819317</v>
      </c>
      <c r="H39">
        <f t="shared" si="1"/>
        <v>84.307000000000002</v>
      </c>
      <c r="I39" s="2">
        <f t="shared" si="6"/>
        <v>0.80150770967354468</v>
      </c>
      <c r="J39" s="2">
        <f t="shared" si="7"/>
        <v>2.307816094032316</v>
      </c>
      <c r="K39" s="2"/>
      <c r="L39" s="2">
        <f t="shared" si="9"/>
        <v>1.1124867135829477</v>
      </c>
      <c r="M39" s="2"/>
      <c r="N39" s="2"/>
      <c r="O39" s="2"/>
      <c r="P39" s="2">
        <f t="shared" si="13"/>
        <v>1.618303032338138</v>
      </c>
    </row>
    <row r="40" spans="1:16" x14ac:dyDescent="0.2">
      <c r="A40" t="s">
        <v>11</v>
      </c>
      <c r="C40">
        <v>7</v>
      </c>
      <c r="D40">
        <v>73.489999999999995</v>
      </c>
      <c r="E40">
        <v>63.68</v>
      </c>
      <c r="G40">
        <f t="shared" si="3"/>
        <v>1.8033494040323546</v>
      </c>
      <c r="H40">
        <f t="shared" si="1"/>
        <v>63.68</v>
      </c>
      <c r="I40" s="2">
        <f t="shared" si="6"/>
        <v>0.62320948175547297</v>
      </c>
      <c r="J40" s="2">
        <f t="shared" si="7"/>
        <v>3.0679515476819317</v>
      </c>
      <c r="K40" s="2"/>
      <c r="L40" s="2">
        <f t="shared" si="9"/>
        <v>1.4489368929092181</v>
      </c>
      <c r="M40" s="2"/>
      <c r="N40" s="2"/>
      <c r="O40" s="2"/>
      <c r="P40" s="2"/>
    </row>
    <row r="41" spans="1:16" x14ac:dyDescent="0.2">
      <c r="A41" t="s">
        <v>11</v>
      </c>
      <c r="C41">
        <v>8</v>
      </c>
      <c r="D41">
        <v>72.427999999999997</v>
      </c>
      <c r="E41">
        <v>81.128</v>
      </c>
      <c r="G41">
        <f t="shared" si="3"/>
        <v>1.7772892997041145</v>
      </c>
      <c r="H41">
        <f t="shared" si="1"/>
        <v>81.128</v>
      </c>
      <c r="I41" s="2"/>
      <c r="J41" s="2">
        <f t="shared" si="7"/>
        <v>1.8033494040323546</v>
      </c>
      <c r="K41" s="2"/>
      <c r="L41" s="2">
        <f t="shared" si="9"/>
        <v>1.3711982766080275</v>
      </c>
      <c r="M41" s="2"/>
      <c r="N41" s="2"/>
      <c r="O41" s="2"/>
      <c r="P41" s="2"/>
    </row>
    <row r="42" spans="1:16" x14ac:dyDescent="0.2">
      <c r="A42" s="1" t="s">
        <v>12</v>
      </c>
      <c r="B42" t="s">
        <v>30</v>
      </c>
      <c r="C42">
        <v>1</v>
      </c>
      <c r="D42">
        <v>51.052</v>
      </c>
      <c r="E42">
        <v>3.46</v>
      </c>
      <c r="G42">
        <f t="shared" si="3"/>
        <v>1.2527499493082022</v>
      </c>
      <c r="H42">
        <f t="shared" si="1"/>
        <v>3.46</v>
      </c>
      <c r="I42" s="2"/>
      <c r="J42" s="2">
        <f t="shared" si="7"/>
        <v>1.7772892997041145</v>
      </c>
      <c r="K42" s="2"/>
      <c r="L42" s="2">
        <f t="shared" si="9"/>
        <v>1.3128697756774943</v>
      </c>
      <c r="M42" s="2"/>
      <c r="N42" s="2"/>
      <c r="O42" s="2"/>
      <c r="P42" s="2"/>
    </row>
    <row r="43" spans="1:16" x14ac:dyDescent="0.2">
      <c r="A43" s="1" t="s">
        <v>12</v>
      </c>
      <c r="C43">
        <v>2</v>
      </c>
      <c r="D43">
        <v>55.084000000000003</v>
      </c>
      <c r="E43">
        <v>2.5350000000000001</v>
      </c>
      <c r="G43">
        <f t="shared" si="3"/>
        <v>1.3516900064188084</v>
      </c>
      <c r="H43">
        <f t="shared" si="1"/>
        <v>2.5350000000000001</v>
      </c>
      <c r="I43" s="2"/>
      <c r="J43" s="2"/>
      <c r="K43" s="2"/>
      <c r="L43" s="2"/>
      <c r="M43" s="2"/>
      <c r="N43" s="2"/>
      <c r="O43" s="2"/>
      <c r="P43" s="2"/>
    </row>
    <row r="44" spans="1:16" x14ac:dyDescent="0.2">
      <c r="A44" s="1" t="s">
        <v>12</v>
      </c>
      <c r="C44">
        <v>3</v>
      </c>
      <c r="D44">
        <v>57.381999999999998</v>
      </c>
      <c r="E44">
        <v>3.8809999999999998</v>
      </c>
      <c r="G44">
        <f t="shared" si="3"/>
        <v>1.4080799496827401</v>
      </c>
      <c r="H44">
        <f t="shared" si="1"/>
        <v>3.8809999999999998</v>
      </c>
      <c r="I44" s="2"/>
      <c r="J44" s="2"/>
      <c r="K44" s="2"/>
      <c r="L44" s="2"/>
      <c r="M44" s="2"/>
      <c r="N44" s="2"/>
      <c r="O44" s="2"/>
      <c r="P44" s="2"/>
    </row>
    <row r="45" spans="1:16" ht="16" x14ac:dyDescent="0.2">
      <c r="A45" s="1" t="s">
        <v>12</v>
      </c>
      <c r="C45">
        <v>4</v>
      </c>
      <c r="D45">
        <v>58.932000000000002</v>
      </c>
      <c r="E45">
        <v>2.0939999999999999</v>
      </c>
      <c r="G45">
        <f t="shared" si="3"/>
        <v>1.4461149418755577</v>
      </c>
      <c r="H45">
        <f t="shared" si="1"/>
        <v>2.0939999999999999</v>
      </c>
      <c r="I45" s="12" t="s">
        <v>48</v>
      </c>
      <c r="J45" s="2"/>
      <c r="K45" s="2"/>
      <c r="L45" s="2"/>
      <c r="M45" s="2"/>
      <c r="N45" s="2"/>
      <c r="O45" s="2"/>
      <c r="P45" s="2"/>
    </row>
    <row r="46" spans="1:16" x14ac:dyDescent="0.2">
      <c r="A46" s="1" t="s">
        <v>12</v>
      </c>
      <c r="C46">
        <v>5</v>
      </c>
      <c r="D46">
        <v>45.194000000000003</v>
      </c>
      <c r="E46">
        <v>7.5289999999999999</v>
      </c>
      <c r="G46">
        <f t="shared" si="3"/>
        <v>1.1090022175239931</v>
      </c>
      <c r="H46">
        <f t="shared" si="1"/>
        <v>7.5289999999999999</v>
      </c>
      <c r="I46" s="2" t="str">
        <f>I21</f>
        <v>Control</v>
      </c>
      <c r="J46" s="2" t="str">
        <f t="shared" ref="J46:P46" si="14">J21</f>
        <v>High glucose</v>
      </c>
      <c r="K46" s="2" t="str">
        <f t="shared" si="14"/>
        <v>+PGRN</v>
      </c>
      <c r="L46" s="2" t="str">
        <f t="shared" si="14"/>
        <v>HG+PGRN</v>
      </c>
      <c r="M46" s="2" t="str">
        <f t="shared" si="14"/>
        <v>+NMS-873</v>
      </c>
      <c r="N46" s="2" t="str">
        <f t="shared" si="14"/>
        <v>HG+NMS</v>
      </c>
      <c r="O46" s="2" t="str">
        <f t="shared" si="14"/>
        <v>+PGRN+NMS</v>
      </c>
      <c r="P46" s="2" t="str">
        <f t="shared" si="14"/>
        <v>HG+PGRN+NMS</v>
      </c>
    </row>
    <row r="47" spans="1:16" x14ac:dyDescent="0.2">
      <c r="A47" s="1" t="s">
        <v>12</v>
      </c>
      <c r="C47">
        <v>6</v>
      </c>
      <c r="D47">
        <v>59.343000000000004</v>
      </c>
      <c r="E47">
        <v>1.4370000000000001</v>
      </c>
      <c r="G47">
        <f t="shared" si="3"/>
        <v>1.4562003494828144</v>
      </c>
      <c r="H47">
        <f t="shared" si="1"/>
        <v>1.4370000000000001</v>
      </c>
      <c r="I47" s="2">
        <f>H2</f>
        <v>0.28000000000000003</v>
      </c>
      <c r="J47" s="2">
        <f>H21</f>
        <v>5.9379999999999997</v>
      </c>
      <c r="K47" s="2">
        <f>H42</f>
        <v>3.46</v>
      </c>
      <c r="L47" s="2">
        <f>H58</f>
        <v>18.407</v>
      </c>
      <c r="M47" s="2">
        <f>H79</f>
        <v>22.071000000000002</v>
      </c>
      <c r="N47" s="2">
        <f>H92</f>
        <v>95.733000000000004</v>
      </c>
      <c r="O47" s="2">
        <f>H104</f>
        <v>88.454999999999998</v>
      </c>
      <c r="P47" s="2">
        <f>H120</f>
        <v>89.084000000000003</v>
      </c>
    </row>
    <row r="48" spans="1:16" x14ac:dyDescent="0.2">
      <c r="A48" s="1" t="s">
        <v>12</v>
      </c>
      <c r="B48" t="s">
        <v>21</v>
      </c>
      <c r="C48">
        <v>1</v>
      </c>
      <c r="D48">
        <v>87.882000000000005</v>
      </c>
      <c r="E48">
        <v>64.058000000000007</v>
      </c>
      <c r="G48">
        <f t="shared" si="3"/>
        <v>2.1565104412188245</v>
      </c>
      <c r="H48">
        <f t="shared" si="1"/>
        <v>64.058000000000007</v>
      </c>
      <c r="I48" s="2">
        <f t="shared" ref="I48:I65" si="15">H3</f>
        <v>1.0529999999999999</v>
      </c>
      <c r="J48" s="2">
        <f t="shared" ref="J48:J67" si="16">H22</f>
        <v>89.51</v>
      </c>
      <c r="K48" s="2">
        <f t="shared" ref="K48:K62" si="17">H43</f>
        <v>2.5350000000000001</v>
      </c>
      <c r="L48" s="2">
        <f t="shared" ref="L48:L67" si="18">H59</f>
        <v>19.36</v>
      </c>
      <c r="M48" s="2">
        <f t="shared" ref="M48:M59" si="19">H80</f>
        <v>33.871000000000002</v>
      </c>
      <c r="N48" s="2">
        <f t="shared" ref="N48:N58" si="20">H93</f>
        <v>88.555999999999997</v>
      </c>
      <c r="O48" s="2">
        <f t="shared" ref="O48:O62" si="21">H105</f>
        <v>61.258000000000003</v>
      </c>
      <c r="P48" s="2">
        <f t="shared" ref="P48:P64" si="22">H121</f>
        <v>88.090999999999994</v>
      </c>
    </row>
    <row r="49" spans="1:16" x14ac:dyDescent="0.2">
      <c r="A49" s="1" t="s">
        <v>12</v>
      </c>
      <c r="C49">
        <v>2</v>
      </c>
      <c r="D49">
        <v>80.78</v>
      </c>
      <c r="E49">
        <v>9.0410000000000004</v>
      </c>
      <c r="G49">
        <f t="shared" si="3"/>
        <v>1.9822365608617991</v>
      </c>
      <c r="H49">
        <f t="shared" si="1"/>
        <v>9.0410000000000004</v>
      </c>
      <c r="I49" s="2">
        <f t="shared" si="15"/>
        <v>0</v>
      </c>
      <c r="J49" s="2">
        <f t="shared" si="16"/>
        <v>87.962999999999994</v>
      </c>
      <c r="K49" s="2">
        <f t="shared" si="17"/>
        <v>3.8809999999999998</v>
      </c>
      <c r="L49" s="2">
        <f t="shared" si="18"/>
        <v>8.7680000000000007</v>
      </c>
      <c r="M49" s="2">
        <f t="shared" si="19"/>
        <v>21.917999999999999</v>
      </c>
      <c r="N49" s="2">
        <f t="shared" si="20"/>
        <v>79.037000000000006</v>
      </c>
      <c r="O49" s="2">
        <f t="shared" si="21"/>
        <v>4.6840000000000002</v>
      </c>
      <c r="P49" s="2">
        <f t="shared" si="22"/>
        <v>91.626999999999995</v>
      </c>
    </row>
    <row r="50" spans="1:16" x14ac:dyDescent="0.2">
      <c r="A50" s="1" t="s">
        <v>12</v>
      </c>
      <c r="C50">
        <v>3</v>
      </c>
      <c r="D50">
        <v>59.05</v>
      </c>
      <c r="E50">
        <v>59.887999999999998</v>
      </c>
      <c r="G50">
        <f t="shared" si="3"/>
        <v>1.4490105090231398</v>
      </c>
      <c r="H50">
        <f t="shared" si="1"/>
        <v>59.887999999999998</v>
      </c>
      <c r="I50" s="2">
        <f t="shared" si="15"/>
        <v>0.70799999999999996</v>
      </c>
      <c r="J50" s="2">
        <f t="shared" si="16"/>
        <v>16.117999999999999</v>
      </c>
      <c r="K50" s="2">
        <f t="shared" si="17"/>
        <v>2.0939999999999999</v>
      </c>
      <c r="L50" s="2">
        <f t="shared" si="18"/>
        <v>12.063000000000001</v>
      </c>
      <c r="M50" s="2">
        <f t="shared" si="19"/>
        <v>1.69</v>
      </c>
      <c r="N50" s="2">
        <f t="shared" si="20"/>
        <v>67.457999999999998</v>
      </c>
      <c r="O50" s="2">
        <f t="shared" si="21"/>
        <v>93.724000000000004</v>
      </c>
      <c r="P50" s="2">
        <f t="shared" si="22"/>
        <v>96.41</v>
      </c>
    </row>
    <row r="51" spans="1:16" x14ac:dyDescent="0.2">
      <c r="A51" s="1" t="s">
        <v>12</v>
      </c>
      <c r="C51">
        <v>4</v>
      </c>
      <c r="D51">
        <v>70.947999999999993</v>
      </c>
      <c r="E51">
        <v>89.3</v>
      </c>
      <c r="G51">
        <f t="shared" si="3"/>
        <v>1.740972016836134</v>
      </c>
      <c r="H51">
        <f t="shared" si="1"/>
        <v>89.3</v>
      </c>
      <c r="I51" s="2">
        <f t="shared" si="15"/>
        <v>0</v>
      </c>
      <c r="J51" s="2">
        <f t="shared" si="16"/>
        <v>84.01</v>
      </c>
      <c r="K51" s="2">
        <f t="shared" si="17"/>
        <v>7.5289999999999999</v>
      </c>
      <c r="L51" s="2">
        <f t="shared" si="18"/>
        <v>27.597000000000001</v>
      </c>
      <c r="M51" s="2">
        <f t="shared" si="19"/>
        <v>15.692</v>
      </c>
      <c r="N51" s="2">
        <f t="shared" si="20"/>
        <v>84.475999999999999</v>
      </c>
      <c r="O51" s="2">
        <f t="shared" si="21"/>
        <v>84.947999999999993</v>
      </c>
      <c r="P51" s="2">
        <f t="shared" si="22"/>
        <v>97.221999999999994</v>
      </c>
    </row>
    <row r="52" spans="1:16" x14ac:dyDescent="0.2">
      <c r="A52" s="1" t="s">
        <v>12</v>
      </c>
      <c r="B52" t="s">
        <v>31</v>
      </c>
      <c r="C52">
        <v>1</v>
      </c>
      <c r="D52">
        <v>86.751000000000005</v>
      </c>
      <c r="E52">
        <v>81.400000000000006</v>
      </c>
      <c r="G52">
        <f t="shared" si="3"/>
        <v>2.1287571662703879</v>
      </c>
      <c r="H52">
        <f t="shared" si="1"/>
        <v>81.400000000000006</v>
      </c>
      <c r="I52" s="2">
        <f t="shared" si="15"/>
        <v>25.082999999999998</v>
      </c>
      <c r="J52" s="2">
        <f t="shared" si="16"/>
        <v>52.125</v>
      </c>
      <c r="K52" s="2">
        <f t="shared" si="17"/>
        <v>1.4370000000000001</v>
      </c>
      <c r="L52" s="2">
        <f t="shared" si="18"/>
        <v>46.667000000000002</v>
      </c>
      <c r="M52" s="2">
        <f t="shared" si="19"/>
        <v>16.443999999999999</v>
      </c>
      <c r="N52" s="2">
        <f t="shared" si="20"/>
        <v>92.658000000000001</v>
      </c>
      <c r="O52" s="2">
        <f t="shared" si="21"/>
        <v>87.923000000000002</v>
      </c>
      <c r="P52" s="2">
        <f t="shared" si="22"/>
        <v>68.254000000000005</v>
      </c>
    </row>
    <row r="53" spans="1:16" x14ac:dyDescent="0.2">
      <c r="A53" s="1" t="s">
        <v>12</v>
      </c>
      <c r="C53">
        <v>2</v>
      </c>
      <c r="D53">
        <v>77.984999999999999</v>
      </c>
      <c r="E53">
        <v>72.399000000000001</v>
      </c>
      <c r="G53">
        <f t="shared" si="3"/>
        <v>1.9136508813915252</v>
      </c>
      <c r="H53">
        <f t="shared" si="1"/>
        <v>72.399000000000001</v>
      </c>
      <c r="I53" s="2">
        <f t="shared" si="15"/>
        <v>0.497</v>
      </c>
      <c r="J53" s="2">
        <f t="shared" si="16"/>
        <v>88.061999999999998</v>
      </c>
      <c r="K53" s="2">
        <f t="shared" si="17"/>
        <v>64.058000000000007</v>
      </c>
      <c r="L53" s="2">
        <f t="shared" si="18"/>
        <v>9.84</v>
      </c>
      <c r="M53" s="2">
        <f t="shared" si="19"/>
        <v>7.0590000000000002</v>
      </c>
      <c r="N53" s="2">
        <f t="shared" si="20"/>
        <v>25.925999999999998</v>
      </c>
      <c r="O53" s="2">
        <f t="shared" si="21"/>
        <v>81.966999999999999</v>
      </c>
      <c r="P53" s="2">
        <f t="shared" si="22"/>
        <v>38.927999999999997</v>
      </c>
    </row>
    <row r="54" spans="1:16" x14ac:dyDescent="0.2">
      <c r="A54" s="1" t="s">
        <v>12</v>
      </c>
      <c r="C54">
        <v>3</v>
      </c>
      <c r="D54">
        <v>68.501999999999995</v>
      </c>
      <c r="E54">
        <v>80.594999999999999</v>
      </c>
      <c r="G54">
        <f t="shared" si="3"/>
        <v>1.6809503452854042</v>
      </c>
      <c r="H54">
        <f t="shared" si="1"/>
        <v>80.594999999999999</v>
      </c>
      <c r="I54" s="2">
        <f t="shared" si="15"/>
        <v>1.3540000000000001</v>
      </c>
      <c r="J54" s="2">
        <f t="shared" si="16"/>
        <v>82.281999999999996</v>
      </c>
      <c r="K54" s="2">
        <f t="shared" si="17"/>
        <v>9.0410000000000004</v>
      </c>
      <c r="L54" s="2">
        <f t="shared" si="18"/>
        <v>5.109</v>
      </c>
      <c r="M54" s="2">
        <f t="shared" si="19"/>
        <v>6.1070000000000002</v>
      </c>
      <c r="N54" s="2">
        <f t="shared" si="20"/>
        <v>83.046999999999997</v>
      </c>
      <c r="O54" s="2">
        <f t="shared" si="21"/>
        <v>99.096999999999994</v>
      </c>
      <c r="P54" s="2">
        <f t="shared" si="22"/>
        <v>37.557000000000002</v>
      </c>
    </row>
    <row r="55" spans="1:16" x14ac:dyDescent="0.2">
      <c r="A55" s="1" t="s">
        <v>12</v>
      </c>
      <c r="C55">
        <v>4</v>
      </c>
      <c r="D55">
        <v>66.879000000000005</v>
      </c>
      <c r="E55">
        <v>22.414000000000001</v>
      </c>
      <c r="G55">
        <f t="shared" si="3"/>
        <v>1.6411240276538286</v>
      </c>
      <c r="H55">
        <f t="shared" si="1"/>
        <v>22.414000000000001</v>
      </c>
      <c r="I55" s="2">
        <f t="shared" si="15"/>
        <v>0</v>
      </c>
      <c r="J55" s="2">
        <f t="shared" si="16"/>
        <v>82.632999999999996</v>
      </c>
      <c r="K55" s="2">
        <f t="shared" si="17"/>
        <v>59.887999999999998</v>
      </c>
      <c r="L55" s="2">
        <f t="shared" si="18"/>
        <v>35.146000000000001</v>
      </c>
      <c r="M55" s="2">
        <f t="shared" si="19"/>
        <v>2.9489999999999998</v>
      </c>
      <c r="N55" s="2">
        <f t="shared" si="20"/>
        <v>63.456000000000003</v>
      </c>
      <c r="O55" s="2">
        <f t="shared" si="21"/>
        <v>89.531999999999996</v>
      </c>
      <c r="P55" s="2">
        <f t="shared" si="22"/>
        <v>41.984999999999999</v>
      </c>
    </row>
    <row r="56" spans="1:16" x14ac:dyDescent="0.2">
      <c r="A56" s="1" t="s">
        <v>12</v>
      </c>
      <c r="C56">
        <v>5</v>
      </c>
      <c r="D56">
        <v>73.784999999999997</v>
      </c>
      <c r="E56">
        <v>62.548000000000002</v>
      </c>
      <c r="G56">
        <f t="shared" si="3"/>
        <v>1.8105883219013101</v>
      </c>
      <c r="H56">
        <f t="shared" si="1"/>
        <v>62.548000000000002</v>
      </c>
      <c r="I56" s="2">
        <f t="shared" si="15"/>
        <v>16.821000000000002</v>
      </c>
      <c r="J56" s="2">
        <f t="shared" si="16"/>
        <v>63.991</v>
      </c>
      <c r="K56" s="2">
        <f t="shared" si="17"/>
        <v>89.3</v>
      </c>
      <c r="L56" s="2">
        <f t="shared" si="18"/>
        <v>50.19</v>
      </c>
      <c r="M56" s="2">
        <f t="shared" si="19"/>
        <v>13.292</v>
      </c>
      <c r="N56" s="2">
        <f t="shared" si="20"/>
        <v>98.236999999999995</v>
      </c>
      <c r="O56" s="2">
        <f t="shared" si="21"/>
        <v>77.153000000000006</v>
      </c>
      <c r="P56" s="2">
        <f t="shared" si="22"/>
        <v>29.507999999999999</v>
      </c>
    </row>
    <row r="57" spans="1:16" x14ac:dyDescent="0.2">
      <c r="A57" s="1" t="s">
        <v>12</v>
      </c>
      <c r="C57">
        <v>6</v>
      </c>
      <c r="D57">
        <v>59.963000000000001</v>
      </c>
      <c r="E57">
        <v>52.573999999999998</v>
      </c>
      <c r="G57">
        <f t="shared" si="3"/>
        <v>1.4714143463599414</v>
      </c>
      <c r="H57">
        <f t="shared" si="1"/>
        <v>52.573999999999998</v>
      </c>
      <c r="I57" s="2">
        <f t="shared" si="15"/>
        <v>0</v>
      </c>
      <c r="J57" s="2">
        <f t="shared" si="16"/>
        <v>93.435000000000002</v>
      </c>
      <c r="K57" s="2">
        <f t="shared" si="17"/>
        <v>81.400000000000006</v>
      </c>
      <c r="L57" s="2">
        <f t="shared" si="18"/>
        <v>11.801</v>
      </c>
      <c r="M57" s="2">
        <f t="shared" si="19"/>
        <v>26.954999999999998</v>
      </c>
      <c r="N57" s="2">
        <f t="shared" si="20"/>
        <v>78.947000000000003</v>
      </c>
      <c r="O57" s="2">
        <f t="shared" si="21"/>
        <v>94.879000000000005</v>
      </c>
      <c r="P57" s="2">
        <f t="shared" si="22"/>
        <v>60.32</v>
      </c>
    </row>
    <row r="58" spans="1:16" x14ac:dyDescent="0.2">
      <c r="A58" s="1" t="s">
        <v>13</v>
      </c>
      <c r="B58" t="s">
        <v>32</v>
      </c>
      <c r="C58">
        <v>1</v>
      </c>
      <c r="D58">
        <v>58.317999999999998</v>
      </c>
      <c r="E58">
        <v>18.407</v>
      </c>
      <c r="G58">
        <f t="shared" si="3"/>
        <v>1.4310481772262738</v>
      </c>
      <c r="H58">
        <f t="shared" si="1"/>
        <v>18.407</v>
      </c>
      <c r="I58" s="2">
        <f t="shared" si="15"/>
        <v>0</v>
      </c>
      <c r="J58" s="2">
        <f t="shared" si="16"/>
        <v>91.180999999999997</v>
      </c>
      <c r="K58" s="2">
        <f t="shared" si="17"/>
        <v>72.399000000000001</v>
      </c>
      <c r="L58" s="2">
        <f t="shared" si="18"/>
        <v>85.876000000000005</v>
      </c>
      <c r="M58" s="2">
        <f t="shared" si="19"/>
        <v>0.40200000000000002</v>
      </c>
      <c r="N58" s="2">
        <f t="shared" si="20"/>
        <v>89.082999999999998</v>
      </c>
      <c r="O58" s="2">
        <f t="shared" si="21"/>
        <v>87.316999999999993</v>
      </c>
      <c r="P58" s="2">
        <f t="shared" si="22"/>
        <v>88.747</v>
      </c>
    </row>
    <row r="59" spans="1:16" x14ac:dyDescent="0.2">
      <c r="A59" s="1" t="s">
        <v>13</v>
      </c>
      <c r="C59">
        <v>2</v>
      </c>
      <c r="D59">
        <v>49.618000000000002</v>
      </c>
      <c r="E59">
        <v>19.36</v>
      </c>
      <c r="G59">
        <f t="shared" si="3"/>
        <v>1.2175614468536859</v>
      </c>
      <c r="H59">
        <f t="shared" si="1"/>
        <v>19.36</v>
      </c>
      <c r="I59" s="2">
        <f t="shared" si="15"/>
        <v>62.698</v>
      </c>
      <c r="J59" s="2">
        <f t="shared" si="16"/>
        <v>95.316999999999993</v>
      </c>
      <c r="K59" s="2">
        <f t="shared" si="17"/>
        <v>80.594999999999999</v>
      </c>
      <c r="L59" s="2">
        <f t="shared" si="18"/>
        <v>98.718000000000004</v>
      </c>
      <c r="M59" s="2">
        <f t="shared" si="19"/>
        <v>7.2649999999999997</v>
      </c>
      <c r="N59" s="2"/>
      <c r="O59" s="2">
        <f t="shared" si="21"/>
        <v>90.424000000000007</v>
      </c>
      <c r="P59" s="2">
        <f t="shared" si="22"/>
        <v>98.313000000000002</v>
      </c>
    </row>
    <row r="60" spans="1:16" x14ac:dyDescent="0.2">
      <c r="A60" s="1" t="s">
        <v>13</v>
      </c>
      <c r="C60">
        <v>3</v>
      </c>
      <c r="D60">
        <v>54.045000000000002</v>
      </c>
      <c r="E60">
        <v>8.7680000000000007</v>
      </c>
      <c r="G60">
        <f t="shared" si="3"/>
        <v>1.3261942922973005</v>
      </c>
      <c r="H60">
        <f t="shared" si="1"/>
        <v>8.7680000000000007</v>
      </c>
      <c r="I60" s="2">
        <f t="shared" si="15"/>
        <v>20.635000000000002</v>
      </c>
      <c r="J60" s="2">
        <f t="shared" si="16"/>
        <v>68.31</v>
      </c>
      <c r="K60" s="2">
        <f t="shared" si="17"/>
        <v>22.414000000000001</v>
      </c>
      <c r="L60" s="2">
        <f t="shared" si="18"/>
        <v>69.540999999999997</v>
      </c>
      <c r="M60" s="2"/>
      <c r="N60" s="2"/>
      <c r="O60" s="2">
        <f t="shared" si="21"/>
        <v>90.965000000000003</v>
      </c>
      <c r="P60" s="2">
        <f t="shared" si="22"/>
        <v>90.328999999999994</v>
      </c>
    </row>
    <row r="61" spans="1:16" x14ac:dyDescent="0.2">
      <c r="A61" s="1" t="s">
        <v>13</v>
      </c>
      <c r="C61">
        <v>4</v>
      </c>
      <c r="D61">
        <v>46.97</v>
      </c>
      <c r="E61">
        <v>12.063000000000001</v>
      </c>
      <c r="G61">
        <f t="shared" si="3"/>
        <v>1.1525829569655694</v>
      </c>
      <c r="H61">
        <f t="shared" si="1"/>
        <v>12.063000000000001</v>
      </c>
      <c r="I61" s="2">
        <f t="shared" si="15"/>
        <v>3.2559999999999998</v>
      </c>
      <c r="J61" s="2">
        <f t="shared" si="16"/>
        <v>88.626000000000005</v>
      </c>
      <c r="K61" s="2">
        <f t="shared" si="17"/>
        <v>62.548000000000002</v>
      </c>
      <c r="L61" s="2">
        <f t="shared" si="18"/>
        <v>22.273</v>
      </c>
      <c r="M61" s="2"/>
      <c r="N61" s="2"/>
      <c r="O61" s="2">
        <f t="shared" si="21"/>
        <v>67.489999999999995</v>
      </c>
      <c r="P61" s="2">
        <f t="shared" si="22"/>
        <v>50.119</v>
      </c>
    </row>
    <row r="62" spans="1:16" x14ac:dyDescent="0.2">
      <c r="A62" s="1" t="s">
        <v>13</v>
      </c>
      <c r="C62">
        <v>5</v>
      </c>
      <c r="D62">
        <v>47.139000000000003</v>
      </c>
      <c r="E62">
        <v>27.597000000000001</v>
      </c>
      <c r="G62">
        <f t="shared" si="3"/>
        <v>1.1567299980498187</v>
      </c>
      <c r="H62">
        <f t="shared" si="1"/>
        <v>27.597000000000001</v>
      </c>
      <c r="I62" s="2">
        <f t="shared" si="15"/>
        <v>0</v>
      </c>
      <c r="J62" s="2">
        <f t="shared" si="16"/>
        <v>97.486999999999995</v>
      </c>
      <c r="K62" s="2">
        <f t="shared" si="17"/>
        <v>52.573999999999998</v>
      </c>
      <c r="L62" s="2">
        <f t="shared" si="18"/>
        <v>93.841999999999999</v>
      </c>
      <c r="M62" s="2"/>
      <c r="N62" s="2"/>
      <c r="O62" s="2">
        <f t="shared" si="21"/>
        <v>75.540999999999997</v>
      </c>
      <c r="P62" s="2">
        <f t="shared" si="22"/>
        <v>86</v>
      </c>
    </row>
    <row r="63" spans="1:16" x14ac:dyDescent="0.2">
      <c r="A63" s="1" t="s">
        <v>13</v>
      </c>
      <c r="C63">
        <v>6</v>
      </c>
      <c r="D63">
        <v>49.606999999999999</v>
      </c>
      <c r="E63">
        <v>46.667000000000002</v>
      </c>
      <c r="G63">
        <f t="shared" si="3"/>
        <v>1.2172915211026401</v>
      </c>
      <c r="H63">
        <f t="shared" si="1"/>
        <v>46.667000000000002</v>
      </c>
      <c r="I63" s="2">
        <f t="shared" si="15"/>
        <v>1.099</v>
      </c>
      <c r="J63" s="2">
        <f t="shared" si="16"/>
        <v>83.036000000000001</v>
      </c>
      <c r="K63" s="2"/>
      <c r="L63" s="2">
        <f t="shared" si="18"/>
        <v>17.126999999999999</v>
      </c>
      <c r="M63" s="2"/>
      <c r="N63" s="2"/>
      <c r="O63" s="2"/>
      <c r="P63" s="2">
        <f t="shared" si="22"/>
        <v>40.491999999999997</v>
      </c>
    </row>
    <row r="64" spans="1:16" x14ac:dyDescent="0.2">
      <c r="A64" s="1" t="s">
        <v>13</v>
      </c>
      <c r="C64">
        <v>7</v>
      </c>
      <c r="D64">
        <v>59.094000000000001</v>
      </c>
      <c r="E64">
        <v>9.84</v>
      </c>
      <c r="G64">
        <f t="shared" si="3"/>
        <v>1.4500902120273231</v>
      </c>
      <c r="H64">
        <f t="shared" si="1"/>
        <v>9.84</v>
      </c>
      <c r="I64" s="2">
        <f t="shared" si="15"/>
        <v>0</v>
      </c>
      <c r="J64" s="2">
        <f t="shared" si="16"/>
        <v>90.082999999999998</v>
      </c>
      <c r="K64" s="2"/>
      <c r="L64" s="2">
        <f t="shared" si="18"/>
        <v>76.570999999999998</v>
      </c>
      <c r="M64" s="2"/>
      <c r="N64" s="2"/>
      <c r="O64" s="2"/>
      <c r="P64" s="2">
        <f t="shared" si="22"/>
        <v>42.697000000000003</v>
      </c>
    </row>
    <row r="65" spans="1:16" x14ac:dyDescent="0.2">
      <c r="A65" s="1" t="s">
        <v>13</v>
      </c>
      <c r="C65">
        <v>8</v>
      </c>
      <c r="D65">
        <v>63.008000000000003</v>
      </c>
      <c r="E65">
        <v>5.109</v>
      </c>
      <c r="G65">
        <f t="shared" si="3"/>
        <v>1.5461347019903471</v>
      </c>
      <c r="H65">
        <f t="shared" si="1"/>
        <v>5.109</v>
      </c>
      <c r="I65" s="2">
        <f t="shared" si="15"/>
        <v>0</v>
      </c>
      <c r="J65" s="2">
        <f t="shared" si="16"/>
        <v>84.307000000000002</v>
      </c>
      <c r="K65" s="2"/>
      <c r="L65" s="2">
        <f t="shared" si="18"/>
        <v>3.6309999999999998</v>
      </c>
      <c r="M65" s="2"/>
      <c r="N65" s="2"/>
      <c r="O65" s="2"/>
      <c r="P65" s="2"/>
    </row>
    <row r="66" spans="1:16" x14ac:dyDescent="0.2">
      <c r="A66" s="1" t="s">
        <v>13</v>
      </c>
      <c r="C66">
        <v>9</v>
      </c>
      <c r="D66">
        <v>61.326000000000001</v>
      </c>
      <c r="E66">
        <v>35.146000000000001</v>
      </c>
      <c r="G66">
        <f t="shared" si="3"/>
        <v>1.5048606007849801</v>
      </c>
      <c r="H66">
        <f t="shared" si="1"/>
        <v>35.146000000000001</v>
      </c>
      <c r="I66" s="2"/>
      <c r="J66" s="2">
        <f t="shared" si="16"/>
        <v>63.68</v>
      </c>
      <c r="K66" s="2"/>
      <c r="L66" s="2">
        <f t="shared" si="18"/>
        <v>24.242000000000001</v>
      </c>
      <c r="M66" s="2"/>
      <c r="N66" s="2"/>
      <c r="O66" s="2"/>
      <c r="P66" s="2"/>
    </row>
    <row r="67" spans="1:16" x14ac:dyDescent="0.2">
      <c r="A67" s="1" t="s">
        <v>13</v>
      </c>
      <c r="B67" t="s">
        <v>22</v>
      </c>
      <c r="C67">
        <v>1</v>
      </c>
      <c r="D67">
        <v>53.402999999999999</v>
      </c>
      <c r="E67">
        <v>50.19</v>
      </c>
      <c r="G67">
        <f t="shared" si="3"/>
        <v>1.3104404439180819</v>
      </c>
      <c r="H67">
        <f t="shared" ref="H67:H78" si="23">E67/$F$4</f>
        <v>50.19</v>
      </c>
      <c r="I67" s="2"/>
      <c r="J67" s="2">
        <f t="shared" si="16"/>
        <v>81.128</v>
      </c>
      <c r="K67" s="2"/>
      <c r="L67" s="2">
        <f t="shared" si="18"/>
        <v>3.0670000000000002</v>
      </c>
      <c r="M67" s="2"/>
      <c r="N67" s="2"/>
      <c r="O67" s="2"/>
      <c r="P67" s="2"/>
    </row>
    <row r="68" spans="1:16" x14ac:dyDescent="0.2">
      <c r="A68" s="1" t="s">
        <v>13</v>
      </c>
      <c r="C68">
        <v>2</v>
      </c>
      <c r="D68">
        <v>53.295000000000002</v>
      </c>
      <c r="E68">
        <v>11.801</v>
      </c>
      <c r="G68">
        <f t="shared" si="3"/>
        <v>1.307790263816905</v>
      </c>
      <c r="H68">
        <f t="shared" si="23"/>
        <v>11.801</v>
      </c>
    </row>
    <row r="69" spans="1:16" x14ac:dyDescent="0.2">
      <c r="A69" s="1" t="s">
        <v>13</v>
      </c>
      <c r="C69">
        <v>3</v>
      </c>
      <c r="D69">
        <v>71.251999999999995</v>
      </c>
      <c r="E69">
        <v>85.876000000000005</v>
      </c>
      <c r="G69">
        <f t="shared" si="3"/>
        <v>1.7484317830468545</v>
      </c>
      <c r="H69">
        <f t="shared" si="23"/>
        <v>85.876000000000005</v>
      </c>
    </row>
    <row r="70" spans="1:16" x14ac:dyDescent="0.2">
      <c r="A70" s="1" t="s">
        <v>13</v>
      </c>
      <c r="C70">
        <v>4</v>
      </c>
      <c r="D70">
        <v>95.793000000000006</v>
      </c>
      <c r="E70">
        <v>98.718000000000004</v>
      </c>
      <c r="G70">
        <f t="shared" si="3"/>
        <v>2.3506361336300365</v>
      </c>
      <c r="H70">
        <f t="shared" si="23"/>
        <v>98.718000000000004</v>
      </c>
    </row>
    <row r="71" spans="1:16" x14ac:dyDescent="0.2">
      <c r="A71" s="1" t="s">
        <v>13</v>
      </c>
      <c r="C71">
        <v>5</v>
      </c>
      <c r="D71">
        <v>80.546000000000006</v>
      </c>
      <c r="E71">
        <v>69.540999999999997</v>
      </c>
      <c r="G71">
        <f t="shared" si="3"/>
        <v>1.9764945039759159</v>
      </c>
      <c r="H71">
        <f t="shared" si="23"/>
        <v>69.540999999999997</v>
      </c>
    </row>
    <row r="72" spans="1:16" x14ac:dyDescent="0.2">
      <c r="A72" s="1" t="s">
        <v>13</v>
      </c>
      <c r="C72">
        <v>6</v>
      </c>
      <c r="D72">
        <v>55.512999999999998</v>
      </c>
      <c r="E72">
        <v>22.273</v>
      </c>
      <c r="G72">
        <f t="shared" si="3"/>
        <v>1.3622171107095946</v>
      </c>
      <c r="H72">
        <f t="shared" si="23"/>
        <v>22.273</v>
      </c>
    </row>
    <row r="73" spans="1:16" x14ac:dyDescent="0.2">
      <c r="A73" s="1" t="s">
        <v>13</v>
      </c>
      <c r="C73">
        <v>7</v>
      </c>
      <c r="D73">
        <v>90.74</v>
      </c>
      <c r="E73">
        <v>93.841999999999999</v>
      </c>
      <c r="G73">
        <f t="shared" si="3"/>
        <v>2.2266420590814513</v>
      </c>
      <c r="H73">
        <f t="shared" si="23"/>
        <v>93.841999999999999</v>
      </c>
    </row>
    <row r="74" spans="1:16" x14ac:dyDescent="0.2">
      <c r="A74" s="1" t="s">
        <v>13</v>
      </c>
      <c r="B74" t="s">
        <v>40</v>
      </c>
      <c r="C74">
        <v>1</v>
      </c>
      <c r="D74">
        <v>75.936999999999998</v>
      </c>
      <c r="E74">
        <v>17.126999999999999</v>
      </c>
      <c r="G74">
        <f t="shared" si="3"/>
        <v>1.863395614287725</v>
      </c>
      <c r="H74">
        <f t="shared" si="23"/>
        <v>17.126999999999999</v>
      </c>
    </row>
    <row r="75" spans="1:16" x14ac:dyDescent="0.2">
      <c r="A75" s="1" t="s">
        <v>13</v>
      </c>
      <c r="C75">
        <v>2</v>
      </c>
      <c r="D75">
        <v>45.335999999999999</v>
      </c>
      <c r="E75">
        <v>76.570999999999998</v>
      </c>
      <c r="G75">
        <f t="shared" si="3"/>
        <v>1.1124867135829477</v>
      </c>
      <c r="H75">
        <f t="shared" si="23"/>
        <v>76.570999999999998</v>
      </c>
    </row>
    <row r="76" spans="1:16" x14ac:dyDescent="0.2">
      <c r="A76" s="1" t="s">
        <v>13</v>
      </c>
      <c r="C76">
        <v>3</v>
      </c>
      <c r="D76">
        <v>59.046999999999997</v>
      </c>
      <c r="E76">
        <v>3.6309999999999998</v>
      </c>
      <c r="G76">
        <f t="shared" si="3"/>
        <v>1.4489368929092181</v>
      </c>
      <c r="H76">
        <f t="shared" si="23"/>
        <v>3.6309999999999998</v>
      </c>
    </row>
    <row r="77" spans="1:16" x14ac:dyDescent="0.2">
      <c r="A77" s="1" t="s">
        <v>13</v>
      </c>
      <c r="C77">
        <v>4</v>
      </c>
      <c r="D77">
        <v>55.878999999999998</v>
      </c>
      <c r="E77">
        <v>24.242000000000001</v>
      </c>
      <c r="G77">
        <f t="shared" ref="G77:G78" si="24">D77/F$2</f>
        <v>1.3711982766080275</v>
      </c>
      <c r="H77">
        <f t="shared" si="23"/>
        <v>24.242000000000001</v>
      </c>
    </row>
    <row r="78" spans="1:16" x14ac:dyDescent="0.2">
      <c r="A78" s="1" t="s">
        <v>13</v>
      </c>
      <c r="C78">
        <v>5</v>
      </c>
      <c r="D78">
        <v>53.502000000000002</v>
      </c>
      <c r="E78">
        <v>3.0670000000000002</v>
      </c>
      <c r="G78">
        <f t="shared" si="24"/>
        <v>1.3128697756774943</v>
      </c>
      <c r="H78">
        <f t="shared" si="23"/>
        <v>3.0670000000000002</v>
      </c>
    </row>
    <row r="79" spans="1:16" x14ac:dyDescent="0.2">
      <c r="A79" s="1" t="s">
        <v>14</v>
      </c>
      <c r="B79" t="s">
        <v>41</v>
      </c>
      <c r="C79">
        <v>1</v>
      </c>
      <c r="D79">
        <v>57.277999999999999</v>
      </c>
      <c r="E79">
        <v>22.071000000000002</v>
      </c>
      <c r="G79">
        <f t="shared" ref="G79:G104" si="25">D79/F$2</f>
        <v>1.4055279244001253</v>
      </c>
      <c r="H79">
        <f t="shared" ref="H79:H104" si="26">E79/$F$4</f>
        <v>22.071000000000002</v>
      </c>
    </row>
    <row r="80" spans="1:16" x14ac:dyDescent="0.2">
      <c r="A80" s="1" t="s">
        <v>14</v>
      </c>
      <c r="C80">
        <v>2</v>
      </c>
      <c r="D80">
        <v>53.942</v>
      </c>
      <c r="E80">
        <v>33.871000000000002</v>
      </c>
      <c r="G80">
        <f t="shared" si="25"/>
        <v>1.3236668057193262</v>
      </c>
      <c r="H80">
        <f t="shared" si="26"/>
        <v>33.871000000000002</v>
      </c>
    </row>
    <row r="81" spans="1:8" x14ac:dyDescent="0.2">
      <c r="A81" s="1" t="s">
        <v>14</v>
      </c>
      <c r="C81">
        <v>3</v>
      </c>
      <c r="D81">
        <v>64.234999999999999</v>
      </c>
      <c r="E81">
        <v>21.917999999999999</v>
      </c>
      <c r="G81">
        <f t="shared" si="25"/>
        <v>1.5762436925842742</v>
      </c>
      <c r="H81">
        <f t="shared" si="26"/>
        <v>21.917999999999999</v>
      </c>
    </row>
    <row r="82" spans="1:8" x14ac:dyDescent="0.2">
      <c r="A82" s="1" t="s">
        <v>14</v>
      </c>
      <c r="C82">
        <v>4</v>
      </c>
      <c r="D82">
        <v>60.08</v>
      </c>
      <c r="E82">
        <v>1.69</v>
      </c>
      <c r="G82">
        <f t="shared" si="25"/>
        <v>1.474285374802883</v>
      </c>
      <c r="H82">
        <f t="shared" si="26"/>
        <v>1.69</v>
      </c>
    </row>
    <row r="83" spans="1:8" x14ac:dyDescent="0.2">
      <c r="A83" s="1" t="s">
        <v>14</v>
      </c>
      <c r="C83">
        <v>5</v>
      </c>
      <c r="D83">
        <v>58.829000000000001</v>
      </c>
      <c r="E83">
        <v>15.692</v>
      </c>
      <c r="G83">
        <f t="shared" si="25"/>
        <v>1.4435874552975834</v>
      </c>
      <c r="H83">
        <f t="shared" si="26"/>
        <v>15.692</v>
      </c>
    </row>
    <row r="84" spans="1:8" x14ac:dyDescent="0.2">
      <c r="A84" s="1" t="s">
        <v>14</v>
      </c>
      <c r="C84">
        <v>6</v>
      </c>
      <c r="D84">
        <v>41.46</v>
      </c>
      <c r="E84">
        <v>16.443999999999999</v>
      </c>
      <c r="G84">
        <f t="shared" si="25"/>
        <v>1.0173746943962638</v>
      </c>
      <c r="H84">
        <f t="shared" si="26"/>
        <v>16.443999999999999</v>
      </c>
    </row>
    <row r="85" spans="1:8" x14ac:dyDescent="0.2">
      <c r="A85" s="1" t="s">
        <v>14</v>
      </c>
      <c r="B85" t="s">
        <v>23</v>
      </c>
      <c r="C85">
        <v>1</v>
      </c>
      <c r="D85">
        <v>58.999000000000002</v>
      </c>
      <c r="E85">
        <v>7.0590000000000002</v>
      </c>
      <c r="G85">
        <f t="shared" si="25"/>
        <v>1.4477590350864731</v>
      </c>
      <c r="H85">
        <f t="shared" si="26"/>
        <v>7.0590000000000002</v>
      </c>
    </row>
    <row r="86" spans="1:8" x14ac:dyDescent="0.2">
      <c r="A86" s="1" t="s">
        <v>14</v>
      </c>
      <c r="C86">
        <v>2</v>
      </c>
      <c r="D86">
        <v>47.216999999999999</v>
      </c>
      <c r="E86">
        <v>6.1070000000000002</v>
      </c>
      <c r="G86">
        <f t="shared" si="25"/>
        <v>1.1586440170117798</v>
      </c>
      <c r="H86">
        <f t="shared" si="26"/>
        <v>6.1070000000000002</v>
      </c>
    </row>
    <row r="87" spans="1:8" x14ac:dyDescent="0.2">
      <c r="A87" s="1" t="s">
        <v>14</v>
      </c>
      <c r="C87">
        <v>3</v>
      </c>
      <c r="D87">
        <v>50.575000000000003</v>
      </c>
      <c r="E87">
        <v>2.9489999999999998</v>
      </c>
      <c r="G87">
        <f t="shared" si="25"/>
        <v>1.2410449871946707</v>
      </c>
      <c r="H87">
        <f t="shared" si="26"/>
        <v>2.9489999999999998</v>
      </c>
    </row>
    <row r="88" spans="1:8" x14ac:dyDescent="0.2">
      <c r="A88" s="1" t="s">
        <v>14</v>
      </c>
      <c r="C88">
        <v>4</v>
      </c>
      <c r="D88">
        <v>45.369</v>
      </c>
      <c r="E88">
        <v>13.292</v>
      </c>
      <c r="G88">
        <f t="shared" si="25"/>
        <v>1.1132964908360852</v>
      </c>
      <c r="H88">
        <f t="shared" si="26"/>
        <v>13.292</v>
      </c>
    </row>
    <row r="89" spans="1:8" x14ac:dyDescent="0.2">
      <c r="A89" s="1" t="s">
        <v>14</v>
      </c>
      <c r="C89">
        <v>5</v>
      </c>
      <c r="D89">
        <v>57.63</v>
      </c>
      <c r="E89">
        <v>26.954999999999998</v>
      </c>
      <c r="G89">
        <f t="shared" si="25"/>
        <v>1.4141655484335911</v>
      </c>
      <c r="H89">
        <f t="shared" si="26"/>
        <v>26.954999999999998</v>
      </c>
    </row>
    <row r="90" spans="1:8" x14ac:dyDescent="0.2">
      <c r="A90" s="1" t="s">
        <v>14</v>
      </c>
      <c r="C90">
        <v>6</v>
      </c>
      <c r="D90">
        <v>40.902999999999999</v>
      </c>
      <c r="E90">
        <v>0.40200000000000002</v>
      </c>
      <c r="G90">
        <f t="shared" si="25"/>
        <v>1.0037066359114901</v>
      </c>
      <c r="H90">
        <f t="shared" si="26"/>
        <v>0.40200000000000002</v>
      </c>
    </row>
    <row r="91" spans="1:8" x14ac:dyDescent="0.2">
      <c r="A91" s="1" t="s">
        <v>14</v>
      </c>
      <c r="C91">
        <v>7</v>
      </c>
      <c r="D91">
        <v>48.795999999999999</v>
      </c>
      <c r="E91">
        <v>7.2649999999999997</v>
      </c>
      <c r="G91">
        <f t="shared" si="25"/>
        <v>1.1973906316391725</v>
      </c>
      <c r="H91">
        <f t="shared" si="26"/>
        <v>7.2649999999999997</v>
      </c>
    </row>
    <row r="92" spans="1:8" x14ac:dyDescent="0.2">
      <c r="A92" s="1" t="s">
        <v>15</v>
      </c>
      <c r="B92" t="s">
        <v>43</v>
      </c>
      <c r="C92">
        <v>1</v>
      </c>
      <c r="D92">
        <v>94.519000000000005</v>
      </c>
      <c r="E92">
        <v>95.733000000000004</v>
      </c>
      <c r="G92">
        <f t="shared" si="25"/>
        <v>2.3193738239180046</v>
      </c>
      <c r="H92">
        <f t="shared" si="26"/>
        <v>95.733000000000004</v>
      </c>
    </row>
    <row r="93" spans="1:8" x14ac:dyDescent="0.2">
      <c r="A93" s="1" t="s">
        <v>15</v>
      </c>
      <c r="C93">
        <v>2</v>
      </c>
      <c r="D93">
        <v>124.871</v>
      </c>
      <c r="E93">
        <v>88.555999999999997</v>
      </c>
      <c r="G93">
        <f t="shared" si="25"/>
        <v>3.0641725871672905</v>
      </c>
      <c r="H93">
        <f t="shared" si="26"/>
        <v>88.555999999999997</v>
      </c>
    </row>
    <row r="94" spans="1:8" x14ac:dyDescent="0.2">
      <c r="A94" s="1" t="s">
        <v>15</v>
      </c>
      <c r="C94">
        <v>3</v>
      </c>
      <c r="D94">
        <v>121.416</v>
      </c>
      <c r="E94">
        <v>79.037000000000006</v>
      </c>
      <c r="G94">
        <f t="shared" si="25"/>
        <v>2.9793913626342685</v>
      </c>
      <c r="H94">
        <f t="shared" si="26"/>
        <v>79.037000000000006</v>
      </c>
    </row>
    <row r="95" spans="1:8" x14ac:dyDescent="0.2">
      <c r="A95" s="1" t="s">
        <v>15</v>
      </c>
      <c r="C95">
        <v>4</v>
      </c>
      <c r="D95">
        <v>102.176</v>
      </c>
      <c r="E95">
        <v>67.457999999999998</v>
      </c>
      <c r="G95">
        <f t="shared" si="25"/>
        <v>2.5072666853505221</v>
      </c>
      <c r="H95">
        <f t="shared" si="26"/>
        <v>67.457999999999998</v>
      </c>
    </row>
    <row r="96" spans="1:8" x14ac:dyDescent="0.2">
      <c r="A96" s="1" t="s">
        <v>15</v>
      </c>
      <c r="C96">
        <v>5</v>
      </c>
      <c r="D96">
        <v>86.097999999999999</v>
      </c>
      <c r="E96">
        <v>84.475999999999999</v>
      </c>
      <c r="G96">
        <f t="shared" si="25"/>
        <v>2.1127333921401235</v>
      </c>
      <c r="H96">
        <f t="shared" si="26"/>
        <v>84.475999999999999</v>
      </c>
    </row>
    <row r="97" spans="1:8" x14ac:dyDescent="0.2">
      <c r="A97" s="1" t="s">
        <v>15</v>
      </c>
      <c r="C97">
        <v>6</v>
      </c>
      <c r="D97">
        <v>94.936999999999998</v>
      </c>
      <c r="E97">
        <v>92.658000000000001</v>
      </c>
      <c r="G97">
        <f t="shared" si="25"/>
        <v>2.3296310024577447</v>
      </c>
      <c r="H97">
        <f t="shared" si="26"/>
        <v>92.658000000000001</v>
      </c>
    </row>
    <row r="98" spans="1:8" x14ac:dyDescent="0.2">
      <c r="A98" s="1" t="s">
        <v>15</v>
      </c>
      <c r="C98">
        <v>7</v>
      </c>
      <c r="D98">
        <v>64.709000000000003</v>
      </c>
      <c r="E98">
        <v>25.925999999999998</v>
      </c>
      <c r="G98">
        <f t="shared" si="25"/>
        <v>1.5878750385838842</v>
      </c>
      <c r="H98">
        <f t="shared" si="26"/>
        <v>25.925999999999998</v>
      </c>
    </row>
    <row r="99" spans="1:8" x14ac:dyDescent="0.2">
      <c r="A99" s="1" t="s">
        <v>15</v>
      </c>
      <c r="B99" t="s">
        <v>24</v>
      </c>
      <c r="C99">
        <v>1</v>
      </c>
      <c r="D99">
        <v>95.025000000000006</v>
      </c>
      <c r="E99">
        <v>83.046999999999997</v>
      </c>
      <c r="G99">
        <f t="shared" si="25"/>
        <v>2.3317904084661114</v>
      </c>
      <c r="H99">
        <f t="shared" si="26"/>
        <v>83.046999999999997</v>
      </c>
    </row>
    <row r="100" spans="1:8" x14ac:dyDescent="0.2">
      <c r="A100" s="1" t="s">
        <v>15</v>
      </c>
      <c r="C100">
        <v>2</v>
      </c>
      <c r="D100">
        <v>73.298000000000002</v>
      </c>
      <c r="E100">
        <v>63.456000000000003</v>
      </c>
      <c r="G100">
        <f t="shared" si="25"/>
        <v>1.7986379727413735</v>
      </c>
      <c r="H100">
        <f t="shared" si="26"/>
        <v>63.456000000000003</v>
      </c>
    </row>
    <row r="101" spans="1:8" x14ac:dyDescent="0.2">
      <c r="A101" s="1" t="s">
        <v>15</v>
      </c>
      <c r="C101">
        <v>3</v>
      </c>
      <c r="D101">
        <v>91.896000000000001</v>
      </c>
      <c r="E101">
        <v>98.236999999999995</v>
      </c>
      <c r="G101">
        <f t="shared" si="25"/>
        <v>2.2550088016459013</v>
      </c>
      <c r="H101">
        <f t="shared" si="26"/>
        <v>98.236999999999995</v>
      </c>
    </row>
    <row r="102" spans="1:8" x14ac:dyDescent="0.2">
      <c r="A102" s="1" t="s">
        <v>15</v>
      </c>
      <c r="C102">
        <v>4</v>
      </c>
      <c r="D102">
        <v>105.254</v>
      </c>
      <c r="E102">
        <v>78.947000000000003</v>
      </c>
      <c r="G102">
        <f t="shared" si="25"/>
        <v>2.5827968182340655</v>
      </c>
      <c r="H102">
        <f t="shared" si="26"/>
        <v>78.947000000000003</v>
      </c>
    </row>
    <row r="103" spans="1:8" x14ac:dyDescent="0.2">
      <c r="A103" s="1" t="s">
        <v>15</v>
      </c>
      <c r="C103">
        <v>5</v>
      </c>
      <c r="D103">
        <v>93.814999999999998</v>
      </c>
      <c r="E103">
        <v>89.082999999999998</v>
      </c>
      <c r="G103">
        <f t="shared" si="25"/>
        <v>2.302098575851073</v>
      </c>
      <c r="H103">
        <f t="shared" si="26"/>
        <v>89.082999999999998</v>
      </c>
    </row>
    <row r="104" spans="1:8" x14ac:dyDescent="0.2">
      <c r="A104" s="1" t="s">
        <v>16</v>
      </c>
      <c r="B104" t="s">
        <v>44</v>
      </c>
      <c r="C104">
        <v>1</v>
      </c>
      <c r="D104">
        <v>99.453999999999994</v>
      </c>
      <c r="E104">
        <v>88.454999999999998</v>
      </c>
      <c r="G104">
        <f t="shared" si="25"/>
        <v>2.4404723313190066</v>
      </c>
      <c r="H104">
        <f t="shared" si="26"/>
        <v>88.454999999999998</v>
      </c>
    </row>
    <row r="105" spans="1:8" x14ac:dyDescent="0.2">
      <c r="A105" s="1" t="s">
        <v>16</v>
      </c>
      <c r="C105">
        <v>2</v>
      </c>
      <c r="D105">
        <v>82.283000000000001</v>
      </c>
      <c r="E105">
        <v>61.258000000000003</v>
      </c>
      <c r="G105">
        <f t="shared" ref="G105" si="27">D105/F$2</f>
        <v>2.0191182339365117</v>
      </c>
      <c r="H105">
        <f t="shared" ref="H105" si="28">E105/$F$4</f>
        <v>61.258000000000003</v>
      </c>
    </row>
    <row r="106" spans="1:8" x14ac:dyDescent="0.2">
      <c r="A106" s="1" t="s">
        <v>16</v>
      </c>
      <c r="C106">
        <v>3</v>
      </c>
      <c r="D106">
        <v>88.486000000000004</v>
      </c>
      <c r="E106">
        <v>4.6840000000000002</v>
      </c>
      <c r="G106">
        <f t="shared" ref="G106:G119" si="29">D106/F$2</f>
        <v>2.1713318188217028</v>
      </c>
      <c r="H106">
        <f t="shared" ref="H106:H119" si="30">E106/$F$4</f>
        <v>4.6840000000000002</v>
      </c>
    </row>
    <row r="107" spans="1:8" x14ac:dyDescent="0.2">
      <c r="A107" s="1" t="s">
        <v>16</v>
      </c>
      <c r="C107">
        <v>4</v>
      </c>
      <c r="D107">
        <v>95.828000000000003</v>
      </c>
      <c r="E107">
        <v>93.724000000000004</v>
      </c>
      <c r="G107">
        <f t="shared" si="29"/>
        <v>2.3514949882924547</v>
      </c>
      <c r="H107">
        <f t="shared" si="30"/>
        <v>93.724000000000004</v>
      </c>
    </row>
    <row r="108" spans="1:8" x14ac:dyDescent="0.2">
      <c r="A108" s="1" t="s">
        <v>16</v>
      </c>
      <c r="C108">
        <v>5</v>
      </c>
      <c r="D108">
        <v>91.721000000000004</v>
      </c>
      <c r="E108">
        <v>84.947999999999993</v>
      </c>
      <c r="G108">
        <f t="shared" si="29"/>
        <v>2.250714528333809</v>
      </c>
      <c r="H108">
        <f t="shared" si="30"/>
        <v>84.947999999999993</v>
      </c>
    </row>
    <row r="109" spans="1:8" x14ac:dyDescent="0.2">
      <c r="A109" s="1" t="s">
        <v>16</v>
      </c>
      <c r="C109">
        <v>6</v>
      </c>
      <c r="D109">
        <v>82.393000000000001</v>
      </c>
      <c r="E109">
        <v>87.923000000000002</v>
      </c>
      <c r="G109">
        <f t="shared" si="29"/>
        <v>2.0218174914469698</v>
      </c>
      <c r="H109">
        <f t="shared" si="30"/>
        <v>87.923000000000002</v>
      </c>
    </row>
    <row r="110" spans="1:8" x14ac:dyDescent="0.2">
      <c r="A110" s="1" t="s">
        <v>16</v>
      </c>
      <c r="C110">
        <v>7</v>
      </c>
      <c r="D110">
        <v>54.981999999999999</v>
      </c>
      <c r="E110">
        <v>81.966999999999999</v>
      </c>
      <c r="G110">
        <f t="shared" si="29"/>
        <v>1.3491870585454746</v>
      </c>
      <c r="H110">
        <f t="shared" si="30"/>
        <v>81.966999999999999</v>
      </c>
    </row>
    <row r="111" spans="1:8" x14ac:dyDescent="0.2">
      <c r="A111" s="1" t="s">
        <v>16</v>
      </c>
      <c r="B111" t="s">
        <v>25</v>
      </c>
      <c r="C111">
        <v>1</v>
      </c>
      <c r="D111">
        <v>99.016000000000005</v>
      </c>
      <c r="E111">
        <v>99.096999999999994</v>
      </c>
      <c r="G111">
        <f t="shared" si="29"/>
        <v>2.4297243786864557</v>
      </c>
      <c r="H111">
        <f t="shared" si="30"/>
        <v>99.096999999999994</v>
      </c>
    </row>
    <row r="112" spans="1:8" x14ac:dyDescent="0.2">
      <c r="A112" s="1" t="s">
        <v>16</v>
      </c>
      <c r="C112">
        <v>2</v>
      </c>
      <c r="D112">
        <v>92.706000000000003</v>
      </c>
      <c r="E112">
        <v>89.531999999999996</v>
      </c>
      <c r="G112">
        <f t="shared" si="29"/>
        <v>2.2748851524047282</v>
      </c>
      <c r="H112">
        <f t="shared" si="30"/>
        <v>89.531999999999996</v>
      </c>
    </row>
    <row r="113" spans="1:8" x14ac:dyDescent="0.2">
      <c r="A113" s="1" t="s">
        <v>16</v>
      </c>
      <c r="C113">
        <v>3</v>
      </c>
      <c r="D113">
        <v>92.852999999999994</v>
      </c>
      <c r="E113">
        <v>77.153000000000006</v>
      </c>
      <c r="G113">
        <f t="shared" si="29"/>
        <v>2.2784923419868854</v>
      </c>
      <c r="H113">
        <f t="shared" si="30"/>
        <v>77.153000000000006</v>
      </c>
    </row>
    <row r="114" spans="1:8" x14ac:dyDescent="0.2">
      <c r="A114" s="1" t="s">
        <v>16</v>
      </c>
      <c r="C114">
        <v>4</v>
      </c>
      <c r="D114">
        <v>113.035</v>
      </c>
      <c r="E114">
        <v>94.879000000000005</v>
      </c>
      <c r="G114">
        <f t="shared" si="29"/>
        <v>2.7737324790420086</v>
      </c>
      <c r="H114">
        <f t="shared" si="30"/>
        <v>94.879000000000005</v>
      </c>
    </row>
    <row r="115" spans="1:8" x14ac:dyDescent="0.2">
      <c r="A115" s="1" t="s">
        <v>16</v>
      </c>
      <c r="C115">
        <v>5</v>
      </c>
      <c r="D115">
        <v>104.367</v>
      </c>
      <c r="E115">
        <v>87.316999999999993</v>
      </c>
      <c r="G115">
        <f t="shared" si="29"/>
        <v>2.5610309872179178</v>
      </c>
      <c r="H115">
        <f t="shared" si="30"/>
        <v>87.316999999999993</v>
      </c>
    </row>
    <row r="116" spans="1:8" x14ac:dyDescent="0.2">
      <c r="A116" s="1" t="s">
        <v>16</v>
      </c>
      <c r="C116">
        <v>6</v>
      </c>
      <c r="D116">
        <v>105.306</v>
      </c>
      <c r="E116">
        <v>90.424000000000007</v>
      </c>
      <c r="G116">
        <f t="shared" si="29"/>
        <v>2.5840728308753729</v>
      </c>
      <c r="H116">
        <f t="shared" si="30"/>
        <v>90.424000000000007</v>
      </c>
    </row>
    <row r="117" spans="1:8" x14ac:dyDescent="0.2">
      <c r="A117" s="1" t="s">
        <v>16</v>
      </c>
      <c r="C117">
        <v>7</v>
      </c>
      <c r="D117">
        <v>98.962999999999994</v>
      </c>
      <c r="E117">
        <v>90.965000000000003</v>
      </c>
      <c r="G117">
        <f t="shared" si="29"/>
        <v>2.4284238273405077</v>
      </c>
      <c r="H117">
        <f t="shared" si="30"/>
        <v>90.965000000000003</v>
      </c>
    </row>
    <row r="118" spans="1:8" x14ac:dyDescent="0.2">
      <c r="A118" s="1" t="s">
        <v>16</v>
      </c>
      <c r="C118">
        <v>8</v>
      </c>
      <c r="D118">
        <v>94.841999999999999</v>
      </c>
      <c r="E118">
        <v>67.489999999999995</v>
      </c>
      <c r="G118">
        <f t="shared" si="29"/>
        <v>2.3272998255168948</v>
      </c>
      <c r="H118">
        <f t="shared" si="30"/>
        <v>67.489999999999995</v>
      </c>
    </row>
    <row r="119" spans="1:8" x14ac:dyDescent="0.2">
      <c r="A119" s="1" t="s">
        <v>16</v>
      </c>
      <c r="C119">
        <v>9</v>
      </c>
      <c r="D119">
        <v>81.668000000000006</v>
      </c>
      <c r="E119">
        <v>75.540999999999997</v>
      </c>
      <c r="G119">
        <f t="shared" si="29"/>
        <v>2.0040269305825875</v>
      </c>
      <c r="H119">
        <f t="shared" si="30"/>
        <v>75.540999999999997</v>
      </c>
    </row>
    <row r="120" spans="1:8" x14ac:dyDescent="0.2">
      <c r="A120" t="s">
        <v>17</v>
      </c>
      <c r="B120" t="s">
        <v>45</v>
      </c>
      <c r="C120">
        <v>1</v>
      </c>
      <c r="D120">
        <v>89.13</v>
      </c>
      <c r="E120">
        <v>89.084000000000003</v>
      </c>
      <c r="G120">
        <f t="shared" ref="G120:G137" si="31">D120/F$2</f>
        <v>2.1871347446102023</v>
      </c>
      <c r="H120">
        <f t="shared" ref="H120:H137" si="32">E120/$F$4</f>
        <v>89.084000000000003</v>
      </c>
    </row>
    <row r="121" spans="1:8" x14ac:dyDescent="0.2">
      <c r="A121" t="s">
        <v>17</v>
      </c>
      <c r="C121">
        <v>2</v>
      </c>
      <c r="D121">
        <v>108.163</v>
      </c>
      <c r="E121">
        <v>88.090999999999994</v>
      </c>
      <c r="G121">
        <f t="shared" si="31"/>
        <v>2.6541799100333594</v>
      </c>
      <c r="H121">
        <f t="shared" si="32"/>
        <v>88.090999999999994</v>
      </c>
    </row>
    <row r="122" spans="1:8" x14ac:dyDescent="0.2">
      <c r="A122" t="s">
        <v>17</v>
      </c>
      <c r="C122">
        <v>3</v>
      </c>
      <c r="D122">
        <v>93.802000000000007</v>
      </c>
      <c r="E122">
        <v>91.626999999999995</v>
      </c>
      <c r="G122">
        <f t="shared" si="31"/>
        <v>2.3017795726907462</v>
      </c>
      <c r="H122">
        <f t="shared" si="32"/>
        <v>91.626999999999995</v>
      </c>
    </row>
    <row r="123" spans="1:8" x14ac:dyDescent="0.2">
      <c r="A123" t="s">
        <v>17</v>
      </c>
      <c r="C123">
        <v>4</v>
      </c>
      <c r="D123">
        <v>94.685000000000002</v>
      </c>
      <c r="E123">
        <v>96.41</v>
      </c>
      <c r="G123">
        <f t="shared" si="31"/>
        <v>2.323447248888332</v>
      </c>
      <c r="H123">
        <f t="shared" si="32"/>
        <v>96.41</v>
      </c>
    </row>
    <row r="124" spans="1:8" x14ac:dyDescent="0.2">
      <c r="A124" t="s">
        <v>17</v>
      </c>
      <c r="C124">
        <v>5</v>
      </c>
      <c r="D124">
        <v>118.279</v>
      </c>
      <c r="E124">
        <v>97.221999999999994</v>
      </c>
      <c r="G124">
        <f t="shared" si="31"/>
        <v>2.9024134461769342</v>
      </c>
      <c r="H124">
        <f t="shared" si="32"/>
        <v>97.221999999999994</v>
      </c>
    </row>
    <row r="125" spans="1:8" x14ac:dyDescent="0.2">
      <c r="A125" t="s">
        <v>17</v>
      </c>
      <c r="C125">
        <v>6</v>
      </c>
      <c r="D125">
        <v>118.595</v>
      </c>
      <c r="E125">
        <v>68.254000000000005</v>
      </c>
      <c r="G125">
        <f t="shared" si="31"/>
        <v>2.9101676768433409</v>
      </c>
      <c r="H125">
        <f t="shared" si="32"/>
        <v>68.254000000000005</v>
      </c>
    </row>
    <row r="126" spans="1:8" x14ac:dyDescent="0.2">
      <c r="A126" t="s">
        <v>17</v>
      </c>
      <c r="B126" t="s">
        <v>46</v>
      </c>
      <c r="C126">
        <v>1</v>
      </c>
      <c r="D126">
        <v>71.572000000000003</v>
      </c>
      <c r="E126">
        <v>38.927999999999997</v>
      </c>
      <c r="G126">
        <f t="shared" si="31"/>
        <v>1.7562841685318233</v>
      </c>
      <c r="H126">
        <f t="shared" si="32"/>
        <v>38.927999999999997</v>
      </c>
    </row>
    <row r="127" spans="1:8" x14ac:dyDescent="0.2">
      <c r="A127" t="s">
        <v>17</v>
      </c>
      <c r="C127">
        <v>2</v>
      </c>
      <c r="D127">
        <v>76.757999999999996</v>
      </c>
      <c r="E127">
        <v>37.557000000000002</v>
      </c>
      <c r="G127">
        <f t="shared" si="31"/>
        <v>1.883541890797598</v>
      </c>
      <c r="H127">
        <f t="shared" si="32"/>
        <v>37.557000000000002</v>
      </c>
    </row>
    <row r="128" spans="1:8" x14ac:dyDescent="0.2">
      <c r="A128" t="s">
        <v>17</v>
      </c>
      <c r="C128">
        <v>3</v>
      </c>
      <c r="D128">
        <v>80.144000000000005</v>
      </c>
      <c r="E128">
        <v>41.984999999999999</v>
      </c>
      <c r="G128">
        <f t="shared" si="31"/>
        <v>1.9666299447104238</v>
      </c>
      <c r="H128">
        <f t="shared" si="32"/>
        <v>41.984999999999999</v>
      </c>
    </row>
    <row r="129" spans="1:8" x14ac:dyDescent="0.2">
      <c r="A129" t="s">
        <v>17</v>
      </c>
      <c r="C129">
        <v>4</v>
      </c>
      <c r="D129">
        <v>70.698999999999998</v>
      </c>
      <c r="E129">
        <v>29.507999999999999</v>
      </c>
      <c r="G129">
        <f t="shared" si="31"/>
        <v>1.734861879380643</v>
      </c>
      <c r="H129">
        <f t="shared" si="32"/>
        <v>29.507999999999999</v>
      </c>
    </row>
    <row r="130" spans="1:8" x14ac:dyDescent="0.2">
      <c r="A130" t="s">
        <v>17</v>
      </c>
      <c r="C130">
        <v>5</v>
      </c>
      <c r="D130">
        <v>63.082999999999998</v>
      </c>
      <c r="E130">
        <v>60.32</v>
      </c>
      <c r="G130">
        <f t="shared" si="31"/>
        <v>1.5479751048383865</v>
      </c>
      <c r="H130">
        <f t="shared" si="32"/>
        <v>60.32</v>
      </c>
    </row>
    <row r="131" spans="1:8" x14ac:dyDescent="0.2">
      <c r="A131" t="s">
        <v>17</v>
      </c>
      <c r="B131" t="s">
        <v>47</v>
      </c>
      <c r="C131">
        <v>1</v>
      </c>
      <c r="D131">
        <v>77.435000000000002</v>
      </c>
      <c r="E131">
        <v>88.747</v>
      </c>
      <c r="G131">
        <f t="shared" si="31"/>
        <v>1.9001545938392352</v>
      </c>
      <c r="H131">
        <f t="shared" si="32"/>
        <v>88.747</v>
      </c>
    </row>
    <row r="132" spans="1:8" x14ac:dyDescent="0.2">
      <c r="A132" t="s">
        <v>17</v>
      </c>
      <c r="C132">
        <v>2</v>
      </c>
      <c r="D132">
        <v>96.408000000000001</v>
      </c>
      <c r="E132">
        <v>98.313000000000002</v>
      </c>
      <c r="G132">
        <f t="shared" si="31"/>
        <v>2.3657274369839607</v>
      </c>
      <c r="H132">
        <f t="shared" si="32"/>
        <v>98.313000000000002</v>
      </c>
    </row>
    <row r="133" spans="1:8" x14ac:dyDescent="0.2">
      <c r="A133" t="s">
        <v>17</v>
      </c>
      <c r="C133">
        <v>3</v>
      </c>
      <c r="D133">
        <v>101.99299999999999</v>
      </c>
      <c r="E133">
        <v>90.328999999999994</v>
      </c>
      <c r="G133">
        <f t="shared" si="31"/>
        <v>2.5027761024013055</v>
      </c>
      <c r="H133">
        <f t="shared" si="32"/>
        <v>90.328999999999994</v>
      </c>
    </row>
    <row r="134" spans="1:8" x14ac:dyDescent="0.2">
      <c r="A134" t="s">
        <v>17</v>
      </c>
      <c r="C134">
        <v>4</v>
      </c>
      <c r="D134">
        <v>66.680999999999997</v>
      </c>
      <c r="E134">
        <v>50.119</v>
      </c>
      <c r="G134">
        <f t="shared" si="31"/>
        <v>1.636265364135004</v>
      </c>
      <c r="H134">
        <f t="shared" si="32"/>
        <v>50.119</v>
      </c>
    </row>
    <row r="135" spans="1:8" x14ac:dyDescent="0.2">
      <c r="A135" t="s">
        <v>17</v>
      </c>
      <c r="C135">
        <v>5</v>
      </c>
      <c r="D135">
        <v>104.35299999999999</v>
      </c>
      <c r="E135">
        <v>86</v>
      </c>
      <c r="G135">
        <f t="shared" si="31"/>
        <v>2.5606874453529502</v>
      </c>
      <c r="H135">
        <f t="shared" si="32"/>
        <v>86</v>
      </c>
    </row>
    <row r="136" spans="1:8" x14ac:dyDescent="0.2">
      <c r="A136" t="s">
        <v>17</v>
      </c>
      <c r="C136">
        <v>6</v>
      </c>
      <c r="D136">
        <v>76.260999999999996</v>
      </c>
      <c r="E136">
        <v>40.491999999999997</v>
      </c>
      <c r="G136">
        <f t="shared" si="31"/>
        <v>1.871346154591256</v>
      </c>
      <c r="H136">
        <f t="shared" si="32"/>
        <v>40.491999999999997</v>
      </c>
    </row>
    <row r="137" spans="1:8" x14ac:dyDescent="0.2">
      <c r="A137" t="s">
        <v>17</v>
      </c>
      <c r="C137">
        <v>7</v>
      </c>
      <c r="D137">
        <v>65.948999999999998</v>
      </c>
      <c r="E137">
        <v>42.697000000000003</v>
      </c>
      <c r="G137">
        <f t="shared" si="31"/>
        <v>1.618303032338138</v>
      </c>
      <c r="H137">
        <f t="shared" si="32"/>
        <v>42.697000000000003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7D76F-7A45-40F1-94D8-067620B224A0}">
  <dimension ref="A1:R52"/>
  <sheetViews>
    <sheetView topLeftCell="A2" workbookViewId="0">
      <selection activeCell="F27" sqref="F27"/>
    </sheetView>
  </sheetViews>
  <sheetFormatPr baseColWidth="10" defaultColWidth="8.83203125" defaultRowHeight="15" x14ac:dyDescent="0.2"/>
  <cols>
    <col min="1" max="1" width="24.5" customWidth="1"/>
    <col min="10" max="10" width="17.6640625" customWidth="1"/>
  </cols>
  <sheetData>
    <row r="1" spans="1:15" x14ac:dyDescent="0.2">
      <c r="A1" s="6"/>
      <c r="B1" s="6"/>
      <c r="C1" s="6"/>
      <c r="D1" s="6"/>
      <c r="E1" s="6"/>
      <c r="F1" s="6"/>
      <c r="J1" s="6"/>
      <c r="K1" s="6"/>
      <c r="L1" s="6"/>
      <c r="M1" s="6"/>
      <c r="N1" s="6"/>
      <c r="O1" s="6"/>
    </row>
    <row r="2" spans="1:15" x14ac:dyDescent="0.2">
      <c r="A2" s="5" t="s">
        <v>50</v>
      </c>
      <c r="B2" s="7" t="s">
        <v>51</v>
      </c>
      <c r="C2" s="7"/>
      <c r="D2" s="7"/>
      <c r="E2" s="7"/>
      <c r="F2" s="7"/>
      <c r="J2" s="5" t="s">
        <v>50</v>
      </c>
      <c r="K2" s="7" t="s">
        <v>51</v>
      </c>
      <c r="L2" s="7"/>
      <c r="M2" s="7"/>
      <c r="N2" s="7"/>
      <c r="O2" s="7"/>
    </row>
    <row r="3" spans="1:15" x14ac:dyDescent="0.2">
      <c r="A3" s="5" t="s">
        <v>52</v>
      </c>
      <c r="B3" s="7" t="s">
        <v>100</v>
      </c>
      <c r="C3" s="7"/>
      <c r="D3" s="7"/>
      <c r="E3" s="7"/>
      <c r="F3" s="7"/>
      <c r="J3" s="5"/>
      <c r="K3" s="7"/>
      <c r="L3" s="7"/>
      <c r="M3" s="7"/>
      <c r="N3" s="7"/>
      <c r="O3" s="7"/>
    </row>
    <row r="4" spans="1:15" x14ac:dyDescent="0.2">
      <c r="A4" s="5"/>
      <c r="B4" s="7"/>
      <c r="C4" s="7"/>
      <c r="D4" s="7"/>
      <c r="E4" s="7"/>
      <c r="F4" s="7"/>
      <c r="J4" s="5" t="s">
        <v>201</v>
      </c>
      <c r="K4" s="7"/>
      <c r="L4" s="7"/>
      <c r="M4" s="7"/>
      <c r="N4" s="7"/>
      <c r="O4" s="7"/>
    </row>
    <row r="5" spans="1:15" x14ac:dyDescent="0.2">
      <c r="A5" s="5" t="s">
        <v>54</v>
      </c>
      <c r="B5" s="7"/>
      <c r="C5" s="7"/>
      <c r="D5" s="7"/>
      <c r="E5" s="7"/>
      <c r="F5" s="7"/>
      <c r="J5" s="10" t="s">
        <v>202</v>
      </c>
      <c r="K5" s="11" t="s">
        <v>237</v>
      </c>
      <c r="L5" s="7"/>
      <c r="M5" s="7"/>
      <c r="N5" s="7"/>
      <c r="O5" s="7"/>
    </row>
    <row r="6" spans="1:15" x14ac:dyDescent="0.2">
      <c r="A6" s="8" t="s">
        <v>55</v>
      </c>
      <c r="B6" s="9">
        <v>35.450000000000003</v>
      </c>
      <c r="C6" s="7"/>
      <c r="D6" s="7"/>
      <c r="E6" s="7"/>
      <c r="F6" s="7"/>
      <c r="J6" s="10" t="s">
        <v>56</v>
      </c>
      <c r="K6" s="11" t="s">
        <v>57</v>
      </c>
      <c r="L6" s="7"/>
      <c r="M6" s="7"/>
      <c r="N6" s="7"/>
      <c r="O6" s="7"/>
    </row>
    <row r="7" spans="1:15" x14ac:dyDescent="0.2">
      <c r="A7" s="8" t="s">
        <v>56</v>
      </c>
      <c r="B7" s="9" t="s">
        <v>57</v>
      </c>
      <c r="C7" s="7"/>
      <c r="D7" s="7"/>
      <c r="E7" s="7"/>
      <c r="F7" s="7"/>
      <c r="J7" s="5" t="s">
        <v>58</v>
      </c>
      <c r="K7" s="7" t="s">
        <v>59</v>
      </c>
      <c r="L7" s="7"/>
      <c r="M7" s="7"/>
      <c r="N7" s="7"/>
      <c r="O7" s="7"/>
    </row>
    <row r="8" spans="1:15" x14ac:dyDescent="0.2">
      <c r="A8" s="5" t="s">
        <v>58</v>
      </c>
      <c r="B8" s="7" t="s">
        <v>59</v>
      </c>
      <c r="C8" s="7"/>
      <c r="D8" s="7"/>
      <c r="E8" s="7"/>
      <c r="F8" s="7"/>
      <c r="J8" s="5" t="s">
        <v>60</v>
      </c>
      <c r="K8" s="7" t="s">
        <v>61</v>
      </c>
      <c r="L8" s="7"/>
      <c r="M8" s="7"/>
      <c r="N8" s="7"/>
      <c r="O8" s="7"/>
    </row>
    <row r="9" spans="1:15" x14ac:dyDescent="0.2">
      <c r="A9" s="5" t="s">
        <v>60</v>
      </c>
      <c r="B9" s="7" t="s">
        <v>61</v>
      </c>
      <c r="C9" s="7"/>
      <c r="D9" s="7"/>
      <c r="E9" s="7"/>
      <c r="F9" s="7"/>
      <c r="J9" s="5"/>
      <c r="K9" s="7"/>
      <c r="L9" s="7"/>
      <c r="M9" s="7"/>
      <c r="N9" s="7"/>
      <c r="O9" s="7"/>
    </row>
    <row r="10" spans="1:15" x14ac:dyDescent="0.2">
      <c r="A10" s="5" t="s">
        <v>62</v>
      </c>
      <c r="B10" s="7">
        <v>0.59299999999999997</v>
      </c>
      <c r="C10" s="7"/>
      <c r="D10" s="7"/>
      <c r="E10" s="7"/>
      <c r="F10" s="7"/>
      <c r="J10" s="5" t="s">
        <v>204</v>
      </c>
      <c r="K10" s="7"/>
      <c r="L10" s="7"/>
      <c r="M10" s="7"/>
      <c r="N10" s="7"/>
      <c r="O10" s="7"/>
    </row>
    <row r="11" spans="1:15" x14ac:dyDescent="0.2">
      <c r="A11" s="5"/>
      <c r="B11" s="7"/>
      <c r="C11" s="7"/>
      <c r="D11" s="7"/>
      <c r="E11" s="7"/>
      <c r="F11" s="7"/>
      <c r="J11" s="10" t="s">
        <v>205</v>
      </c>
      <c r="K11" s="11" t="s">
        <v>238</v>
      </c>
      <c r="L11" s="7"/>
      <c r="M11" s="7"/>
      <c r="N11" s="7"/>
      <c r="O11" s="7"/>
    </row>
    <row r="12" spans="1:15" x14ac:dyDescent="0.2">
      <c r="A12" s="5" t="s">
        <v>63</v>
      </c>
      <c r="B12" s="7"/>
      <c r="C12" s="7"/>
      <c r="D12" s="7"/>
      <c r="E12" s="7"/>
      <c r="F12" s="7"/>
      <c r="J12" s="10" t="s">
        <v>56</v>
      </c>
      <c r="K12" s="11" t="s">
        <v>57</v>
      </c>
      <c r="L12" s="7"/>
      <c r="M12" s="7"/>
      <c r="N12" s="7"/>
      <c r="O12" s="7"/>
    </row>
    <row r="13" spans="1:15" x14ac:dyDescent="0.2">
      <c r="A13" s="5" t="s">
        <v>64</v>
      </c>
      <c r="B13" s="7" t="s">
        <v>184</v>
      </c>
      <c r="C13" s="7"/>
      <c r="D13" s="7"/>
      <c r="E13" s="7"/>
      <c r="F13" s="7"/>
      <c r="J13" s="5" t="s">
        <v>58</v>
      </c>
      <c r="K13" s="7" t="s">
        <v>59</v>
      </c>
      <c r="L13" s="7"/>
      <c r="M13" s="7"/>
      <c r="N13" s="7"/>
      <c r="O13" s="7"/>
    </row>
    <row r="14" spans="1:15" x14ac:dyDescent="0.2">
      <c r="A14" s="5" t="s">
        <v>56</v>
      </c>
      <c r="B14" s="7">
        <v>0.72009999999999996</v>
      </c>
      <c r="C14" s="7"/>
      <c r="D14" s="7"/>
      <c r="E14" s="7"/>
      <c r="F14" s="7"/>
      <c r="J14" s="5" t="s">
        <v>60</v>
      </c>
      <c r="K14" s="7" t="s">
        <v>61</v>
      </c>
      <c r="L14" s="7"/>
      <c r="M14" s="7"/>
      <c r="N14" s="7"/>
      <c r="O14" s="7"/>
    </row>
    <row r="15" spans="1:15" x14ac:dyDescent="0.2">
      <c r="A15" s="5" t="s">
        <v>58</v>
      </c>
      <c r="B15" s="7" t="s">
        <v>66</v>
      </c>
      <c r="C15" s="7"/>
      <c r="D15" s="7"/>
      <c r="E15" s="7"/>
      <c r="F15" s="7"/>
      <c r="J15" s="5"/>
      <c r="K15" s="7"/>
      <c r="L15" s="7"/>
      <c r="M15" s="7"/>
      <c r="N15" s="7"/>
      <c r="O15" s="7"/>
    </row>
    <row r="16" spans="1:15" x14ac:dyDescent="0.2">
      <c r="A16" s="5" t="s">
        <v>67</v>
      </c>
      <c r="B16" s="7" t="s">
        <v>68</v>
      </c>
      <c r="C16" s="7"/>
      <c r="D16" s="7"/>
      <c r="E16" s="7"/>
      <c r="F16" s="7"/>
      <c r="J16" s="5" t="s">
        <v>80</v>
      </c>
      <c r="K16" s="7"/>
      <c r="L16" s="7"/>
      <c r="M16" s="7"/>
      <c r="N16" s="7"/>
      <c r="O16" s="7"/>
    </row>
    <row r="17" spans="1:18" x14ac:dyDescent="0.2">
      <c r="A17" s="5"/>
      <c r="B17" s="7"/>
      <c r="C17" s="7"/>
      <c r="D17" s="7"/>
      <c r="E17" s="7"/>
      <c r="F17" s="7"/>
      <c r="J17" s="5" t="s">
        <v>81</v>
      </c>
      <c r="K17" s="7">
        <v>4</v>
      </c>
      <c r="L17" s="7"/>
      <c r="M17" s="7"/>
      <c r="N17" s="7"/>
      <c r="O17" s="7"/>
    </row>
    <row r="18" spans="1:18" x14ac:dyDescent="0.2">
      <c r="A18" s="5" t="s">
        <v>69</v>
      </c>
      <c r="B18" s="7"/>
      <c r="C18" s="7"/>
      <c r="D18" s="7"/>
      <c r="E18" s="7"/>
      <c r="F18" s="7"/>
      <c r="J18" s="5" t="s">
        <v>82</v>
      </c>
      <c r="K18" s="7">
        <v>77</v>
      </c>
      <c r="L18" s="7"/>
      <c r="M18" s="7"/>
      <c r="N18" s="7"/>
      <c r="O18" s="7"/>
    </row>
    <row r="19" spans="1:18" x14ac:dyDescent="0.2">
      <c r="A19" s="5" t="s">
        <v>70</v>
      </c>
      <c r="B19" s="7">
        <v>3.2869999999999999</v>
      </c>
      <c r="C19" s="7"/>
      <c r="D19" s="7"/>
      <c r="E19" s="7"/>
      <c r="F19" s="7"/>
    </row>
    <row r="20" spans="1:18" x14ac:dyDescent="0.2">
      <c r="A20" s="5" t="s">
        <v>56</v>
      </c>
      <c r="B20" s="7">
        <v>0.34949999999999998</v>
      </c>
      <c r="C20" s="7"/>
      <c r="D20" s="7"/>
      <c r="E20" s="7"/>
      <c r="F20" s="7"/>
      <c r="J20" s="6"/>
      <c r="K20" s="6"/>
      <c r="L20" s="6"/>
      <c r="M20" s="6"/>
      <c r="N20" s="6"/>
      <c r="O20" s="6"/>
      <c r="P20" s="6"/>
      <c r="Q20" s="6"/>
      <c r="R20" s="6"/>
    </row>
    <row r="21" spans="1:18" x14ac:dyDescent="0.2">
      <c r="A21" s="5" t="s">
        <v>58</v>
      </c>
      <c r="B21" s="7" t="s">
        <v>66</v>
      </c>
      <c r="C21" s="7"/>
      <c r="D21" s="7"/>
      <c r="E21" s="7"/>
      <c r="F21" s="7"/>
      <c r="J21" s="5" t="s">
        <v>83</v>
      </c>
      <c r="K21" s="7">
        <v>1</v>
      </c>
      <c r="L21" s="7"/>
      <c r="M21" s="7"/>
      <c r="N21" s="7"/>
      <c r="O21" s="7"/>
      <c r="P21" s="7"/>
      <c r="Q21" s="7"/>
      <c r="R21" s="7"/>
    </row>
    <row r="22" spans="1:18" x14ac:dyDescent="0.2">
      <c r="A22" s="5" t="s">
        <v>67</v>
      </c>
      <c r="B22" s="7" t="s">
        <v>68</v>
      </c>
      <c r="C22" s="7"/>
      <c r="D22" s="7"/>
      <c r="E22" s="7"/>
      <c r="F22" s="7"/>
      <c r="J22" s="5" t="s">
        <v>84</v>
      </c>
      <c r="K22" s="7">
        <v>6</v>
      </c>
      <c r="L22" s="7"/>
      <c r="M22" s="7"/>
      <c r="N22" s="7"/>
      <c r="O22" s="7"/>
      <c r="P22" s="7"/>
      <c r="Q22" s="7"/>
      <c r="R22" s="7"/>
    </row>
    <row r="23" spans="1:18" x14ac:dyDescent="0.2">
      <c r="A23" s="5"/>
      <c r="B23" s="7"/>
      <c r="C23" s="7"/>
      <c r="D23" s="7"/>
      <c r="E23" s="7"/>
      <c r="F23" s="7"/>
      <c r="J23" s="5" t="s">
        <v>85</v>
      </c>
      <c r="K23" s="7">
        <v>0.05</v>
      </c>
      <c r="L23" s="7"/>
      <c r="M23" s="7"/>
      <c r="N23" s="7"/>
      <c r="O23" s="7"/>
      <c r="P23" s="7"/>
      <c r="Q23" s="7"/>
      <c r="R23" s="7"/>
    </row>
    <row r="24" spans="1:18" x14ac:dyDescent="0.2">
      <c r="A24" s="5" t="s">
        <v>71</v>
      </c>
      <c r="B24" s="7" t="s">
        <v>72</v>
      </c>
      <c r="C24" s="7" t="s">
        <v>73</v>
      </c>
      <c r="D24" s="7" t="s">
        <v>74</v>
      </c>
      <c r="E24" s="7" t="s">
        <v>64</v>
      </c>
      <c r="F24" s="7" t="s">
        <v>56</v>
      </c>
      <c r="J24" s="5"/>
      <c r="K24" s="7"/>
      <c r="L24" s="7"/>
      <c r="M24" s="7"/>
      <c r="N24" s="7"/>
      <c r="O24" s="7"/>
      <c r="P24" s="7"/>
      <c r="Q24" s="7"/>
      <c r="R24" s="7"/>
    </row>
    <row r="25" spans="1:18" x14ac:dyDescent="0.2">
      <c r="A25" s="5" t="s">
        <v>75</v>
      </c>
      <c r="B25" s="7">
        <v>11.69</v>
      </c>
      <c r="C25" s="7">
        <v>3</v>
      </c>
      <c r="D25" s="7">
        <v>3.8969999999999998</v>
      </c>
      <c r="E25" s="7" t="s">
        <v>185</v>
      </c>
      <c r="F25" s="7" t="s">
        <v>77</v>
      </c>
      <c r="J25" s="5" t="s">
        <v>207</v>
      </c>
      <c r="K25" s="7" t="s">
        <v>87</v>
      </c>
      <c r="L25" s="7" t="s">
        <v>88</v>
      </c>
      <c r="M25" s="7" t="s">
        <v>89</v>
      </c>
      <c r="N25" s="7" t="s">
        <v>90</v>
      </c>
      <c r="O25" s="7" t="s">
        <v>91</v>
      </c>
      <c r="P25" s="7"/>
      <c r="Q25" s="7"/>
      <c r="R25" s="7"/>
    </row>
    <row r="26" spans="1:18" x14ac:dyDescent="0.2">
      <c r="A26" s="5" t="s">
        <v>78</v>
      </c>
      <c r="B26" s="7">
        <v>8.0239999999999991</v>
      </c>
      <c r="C26" s="7">
        <v>73</v>
      </c>
      <c r="D26" s="7">
        <v>0.1099</v>
      </c>
      <c r="E26" s="7"/>
      <c r="F26" s="7"/>
      <c r="J26" s="5" t="s">
        <v>92</v>
      </c>
      <c r="K26" s="7">
        <v>-68.650000000000006</v>
      </c>
      <c r="L26" s="7" t="s">
        <v>208</v>
      </c>
      <c r="M26" s="7" t="s">
        <v>61</v>
      </c>
      <c r="N26" s="7" t="s">
        <v>59</v>
      </c>
      <c r="O26" s="7" t="s">
        <v>57</v>
      </c>
      <c r="P26" s="7" t="s">
        <v>94</v>
      </c>
      <c r="Q26" s="7"/>
      <c r="R26" s="7"/>
    </row>
    <row r="27" spans="1:18" x14ac:dyDescent="0.2">
      <c r="A27" s="5" t="s">
        <v>79</v>
      </c>
      <c r="B27" s="7">
        <v>19.71</v>
      </c>
      <c r="C27" s="7">
        <v>76</v>
      </c>
      <c r="D27" s="7"/>
      <c r="E27" s="7"/>
      <c r="F27" s="7"/>
      <c r="J27" s="5" t="s">
        <v>95</v>
      </c>
      <c r="K27" s="7">
        <v>-31.42</v>
      </c>
      <c r="L27" s="7" t="s">
        <v>209</v>
      </c>
      <c r="M27" s="7" t="s">
        <v>61</v>
      </c>
      <c r="N27" s="7" t="s">
        <v>210</v>
      </c>
      <c r="O27" s="7">
        <v>3.0000000000000001E-3</v>
      </c>
      <c r="P27" s="7" t="s">
        <v>97</v>
      </c>
      <c r="Q27" s="7"/>
      <c r="R27" s="7"/>
    </row>
    <row r="28" spans="1:18" x14ac:dyDescent="0.2">
      <c r="A28" s="5"/>
      <c r="B28" s="7"/>
      <c r="C28" s="7"/>
      <c r="D28" s="7"/>
      <c r="E28" s="7"/>
      <c r="F28" s="7"/>
      <c r="J28" s="5" t="s">
        <v>98</v>
      </c>
      <c r="K28" s="7">
        <v>-28.2</v>
      </c>
      <c r="L28" s="7" t="s">
        <v>211</v>
      </c>
      <c r="M28" s="7" t="s">
        <v>61</v>
      </c>
      <c r="N28" s="7" t="s">
        <v>210</v>
      </c>
      <c r="O28" s="7">
        <v>1E-3</v>
      </c>
      <c r="P28" s="7" t="s">
        <v>100</v>
      </c>
      <c r="Q28" s="7"/>
      <c r="R28" s="7"/>
    </row>
    <row r="29" spans="1:18" x14ac:dyDescent="0.2">
      <c r="A29" s="5" t="s">
        <v>80</v>
      </c>
      <c r="B29" s="7"/>
      <c r="C29" s="7"/>
      <c r="D29" s="7"/>
      <c r="E29" s="7"/>
      <c r="F29" s="7"/>
      <c r="J29" s="5" t="s">
        <v>113</v>
      </c>
      <c r="K29" s="7">
        <v>37.229999999999997</v>
      </c>
      <c r="L29" s="7" t="s">
        <v>216</v>
      </c>
      <c r="M29" s="7" t="s">
        <v>61</v>
      </c>
      <c r="N29" s="7" t="s">
        <v>210</v>
      </c>
      <c r="O29" s="7">
        <v>1.1000000000000001E-3</v>
      </c>
      <c r="P29" s="7" t="s">
        <v>116</v>
      </c>
      <c r="Q29" s="7"/>
      <c r="R29" s="7"/>
    </row>
    <row r="30" spans="1:18" x14ac:dyDescent="0.2">
      <c r="A30" s="5" t="s">
        <v>81</v>
      </c>
      <c r="B30" s="7">
        <v>4</v>
      </c>
      <c r="C30" s="7"/>
      <c r="D30" s="7"/>
      <c r="E30" s="7"/>
      <c r="F30" s="7"/>
      <c r="J30" s="5" t="s">
        <v>117</v>
      </c>
      <c r="K30" s="7">
        <v>40.450000000000003</v>
      </c>
      <c r="L30" s="7" t="s">
        <v>217</v>
      </c>
      <c r="M30" s="7" t="s">
        <v>61</v>
      </c>
      <c r="N30" s="7" t="s">
        <v>59</v>
      </c>
      <c r="O30" s="7" t="s">
        <v>57</v>
      </c>
      <c r="P30" s="7" t="s">
        <v>119</v>
      </c>
      <c r="Q30" s="7"/>
      <c r="R30" s="7"/>
    </row>
    <row r="31" spans="1:18" x14ac:dyDescent="0.2">
      <c r="A31" s="5" t="s">
        <v>82</v>
      </c>
      <c r="B31" s="7">
        <v>77</v>
      </c>
      <c r="C31" s="7"/>
      <c r="D31" s="7"/>
      <c r="E31" s="7"/>
      <c r="F31" s="7"/>
      <c r="J31" s="5" t="s">
        <v>132</v>
      </c>
      <c r="K31" s="7">
        <v>3.2170000000000001</v>
      </c>
      <c r="L31" s="7" t="s">
        <v>222</v>
      </c>
      <c r="M31" s="7" t="s">
        <v>68</v>
      </c>
      <c r="N31" s="7" t="s">
        <v>66</v>
      </c>
      <c r="O31" s="7">
        <v>0.77210000000000001</v>
      </c>
      <c r="P31" s="7" t="s">
        <v>134</v>
      </c>
      <c r="Q31" s="7"/>
      <c r="R31" s="7"/>
    </row>
    <row r="32" spans="1:18" x14ac:dyDescent="0.2">
      <c r="J32" s="5"/>
      <c r="K32" s="7"/>
      <c r="L32" s="7"/>
      <c r="M32" s="7"/>
      <c r="N32" s="7"/>
      <c r="O32" s="7"/>
      <c r="P32" s="7"/>
      <c r="Q32" s="7"/>
      <c r="R32" s="7"/>
    </row>
    <row r="33" spans="1:18" x14ac:dyDescent="0.2">
      <c r="A33" s="6"/>
      <c r="B33" s="6"/>
      <c r="C33" s="6"/>
      <c r="D33" s="6"/>
      <c r="E33" s="6"/>
      <c r="F33" s="6"/>
      <c r="G33" s="6"/>
      <c r="H33" s="6"/>
      <c r="I33" s="6"/>
      <c r="J33" s="5" t="s">
        <v>177</v>
      </c>
      <c r="K33" s="7" t="s">
        <v>178</v>
      </c>
      <c r="L33" s="7" t="s">
        <v>179</v>
      </c>
      <c r="M33" s="7" t="s">
        <v>87</v>
      </c>
      <c r="N33" s="7" t="s">
        <v>180</v>
      </c>
      <c r="O33" s="7" t="s">
        <v>181</v>
      </c>
      <c r="P33" s="7" t="s">
        <v>182</v>
      </c>
      <c r="Q33" s="7" t="s">
        <v>183</v>
      </c>
      <c r="R33" s="7" t="s">
        <v>73</v>
      </c>
    </row>
    <row r="34" spans="1:18" x14ac:dyDescent="0.2">
      <c r="A34" s="5" t="s">
        <v>83</v>
      </c>
      <c r="B34" s="7">
        <v>1</v>
      </c>
      <c r="C34" s="7"/>
      <c r="D34" s="7"/>
      <c r="E34" s="7"/>
      <c r="F34" s="7"/>
      <c r="G34" s="7"/>
      <c r="H34" s="7"/>
      <c r="I34" s="7"/>
      <c r="J34" s="5" t="s">
        <v>92</v>
      </c>
      <c r="K34" s="7">
        <v>7.0250000000000004</v>
      </c>
      <c r="L34" s="7">
        <v>75.680000000000007</v>
      </c>
      <c r="M34" s="7">
        <v>-68.650000000000006</v>
      </c>
      <c r="N34" s="7">
        <v>6.4080000000000004</v>
      </c>
      <c r="O34" s="7">
        <v>19</v>
      </c>
      <c r="P34" s="7">
        <v>21</v>
      </c>
      <c r="Q34" s="7">
        <v>10.71</v>
      </c>
      <c r="R34" s="7">
        <v>34.29</v>
      </c>
    </row>
    <row r="35" spans="1:18" x14ac:dyDescent="0.2">
      <c r="A35" s="5" t="s">
        <v>84</v>
      </c>
      <c r="B35" s="7">
        <v>6</v>
      </c>
      <c r="C35" s="7"/>
      <c r="D35" s="7"/>
      <c r="E35" s="7"/>
      <c r="F35" s="7"/>
      <c r="G35" s="7"/>
      <c r="H35" s="7"/>
      <c r="I35" s="7"/>
      <c r="J35" s="5" t="s">
        <v>95</v>
      </c>
      <c r="K35" s="7">
        <v>7.0250000000000004</v>
      </c>
      <c r="L35" s="7">
        <v>38.450000000000003</v>
      </c>
      <c r="M35" s="7">
        <v>-31.42</v>
      </c>
      <c r="N35" s="7">
        <v>9.3059999999999992</v>
      </c>
      <c r="O35" s="7">
        <v>19</v>
      </c>
      <c r="P35" s="7">
        <v>16</v>
      </c>
      <c r="Q35" s="7">
        <v>3.3769999999999998</v>
      </c>
      <c r="R35" s="7">
        <v>20.11</v>
      </c>
    </row>
    <row r="36" spans="1:18" x14ac:dyDescent="0.2">
      <c r="A36" s="5" t="s">
        <v>85</v>
      </c>
      <c r="B36" s="7">
        <v>0.05</v>
      </c>
      <c r="C36" s="7"/>
      <c r="D36" s="7"/>
      <c r="E36" s="7"/>
      <c r="F36" s="7"/>
      <c r="G36" s="7"/>
      <c r="H36" s="7"/>
      <c r="I36" s="7"/>
      <c r="J36" s="5" t="s">
        <v>98</v>
      </c>
      <c r="K36" s="7">
        <v>7.0250000000000004</v>
      </c>
      <c r="L36" s="7">
        <v>35.229999999999997</v>
      </c>
      <c r="M36" s="7">
        <v>-28.2</v>
      </c>
      <c r="N36" s="7">
        <v>7.7439999999999998</v>
      </c>
      <c r="O36" s="7">
        <v>19</v>
      </c>
      <c r="P36" s="7">
        <v>21</v>
      </c>
      <c r="Q36" s="7">
        <v>3.6419999999999999</v>
      </c>
      <c r="R36" s="7">
        <v>29.81</v>
      </c>
    </row>
    <row r="37" spans="1:18" x14ac:dyDescent="0.2">
      <c r="A37" s="5"/>
      <c r="B37" s="7"/>
      <c r="C37" s="7"/>
      <c r="D37" s="7"/>
      <c r="E37" s="7"/>
      <c r="F37" s="7"/>
      <c r="G37" s="7"/>
      <c r="H37" s="7"/>
      <c r="I37" s="7"/>
      <c r="J37" s="5" t="s">
        <v>113</v>
      </c>
      <c r="K37" s="7">
        <v>75.680000000000007</v>
      </c>
      <c r="L37" s="7">
        <v>38.450000000000003</v>
      </c>
      <c r="M37" s="7">
        <v>37.229999999999997</v>
      </c>
      <c r="N37" s="7">
        <v>10.11</v>
      </c>
      <c r="O37" s="7">
        <v>21</v>
      </c>
      <c r="P37" s="7">
        <v>16</v>
      </c>
      <c r="Q37" s="7">
        <v>3.6819999999999999</v>
      </c>
      <c r="R37" s="7">
        <v>25.86</v>
      </c>
    </row>
    <row r="38" spans="1:18" x14ac:dyDescent="0.2">
      <c r="A38" s="5" t="s">
        <v>86</v>
      </c>
      <c r="B38" s="7" t="s">
        <v>87</v>
      </c>
      <c r="C38" s="7" t="s">
        <v>88</v>
      </c>
      <c r="D38" s="7" t="s">
        <v>89</v>
      </c>
      <c r="E38" s="7" t="s">
        <v>90</v>
      </c>
      <c r="F38" s="7" t="s">
        <v>91</v>
      </c>
      <c r="G38" s="7"/>
      <c r="H38" s="7"/>
      <c r="I38" s="7"/>
      <c r="J38" s="5" t="s">
        <v>117</v>
      </c>
      <c r="K38" s="7">
        <v>75.680000000000007</v>
      </c>
      <c r="L38" s="7">
        <v>35.229999999999997</v>
      </c>
      <c r="M38" s="7">
        <v>40.450000000000003</v>
      </c>
      <c r="N38" s="7">
        <v>8.6959999999999997</v>
      </c>
      <c r="O38" s="7">
        <v>21</v>
      </c>
      <c r="P38" s="7">
        <v>21</v>
      </c>
      <c r="Q38" s="7">
        <v>4.6509999999999998</v>
      </c>
      <c r="R38" s="7">
        <v>37.64</v>
      </c>
    </row>
    <row r="39" spans="1:18" x14ac:dyDescent="0.2">
      <c r="A39" s="5" t="s">
        <v>92</v>
      </c>
      <c r="B39" s="7">
        <v>-1.075</v>
      </c>
      <c r="C39" s="7" t="s">
        <v>186</v>
      </c>
      <c r="D39" s="7" t="s">
        <v>61</v>
      </c>
      <c r="E39" s="7" t="s">
        <v>59</v>
      </c>
      <c r="F39" s="7" t="s">
        <v>57</v>
      </c>
      <c r="G39" s="7" t="s">
        <v>94</v>
      </c>
      <c r="H39" s="7"/>
      <c r="I39" s="7"/>
      <c r="J39" s="5" t="s">
        <v>132</v>
      </c>
      <c r="K39" s="7">
        <v>38.450000000000003</v>
      </c>
      <c r="L39" s="7">
        <v>35.229999999999997</v>
      </c>
      <c r="M39" s="7">
        <v>3.2170000000000001</v>
      </c>
      <c r="N39" s="7">
        <v>11.01</v>
      </c>
      <c r="O39" s="7">
        <v>16</v>
      </c>
      <c r="P39" s="7">
        <v>21</v>
      </c>
      <c r="Q39" s="7">
        <v>0.29220000000000002</v>
      </c>
      <c r="R39" s="7">
        <v>30.86</v>
      </c>
    </row>
    <row r="40" spans="1:18" x14ac:dyDescent="0.2">
      <c r="A40" s="5" t="s">
        <v>95</v>
      </c>
      <c r="B40" s="7">
        <v>-0.62490000000000001</v>
      </c>
      <c r="C40" s="7" t="s">
        <v>187</v>
      </c>
      <c r="D40" s="7" t="s">
        <v>61</v>
      </c>
      <c r="E40" s="7" t="s">
        <v>59</v>
      </c>
      <c r="F40" s="7" t="s">
        <v>57</v>
      </c>
      <c r="G40" s="7" t="s">
        <v>97</v>
      </c>
      <c r="H40" s="7"/>
      <c r="I40" s="7"/>
    </row>
    <row r="41" spans="1:18" x14ac:dyDescent="0.2">
      <c r="A41" s="5" t="s">
        <v>98</v>
      </c>
      <c r="B41" s="7">
        <v>-0.495</v>
      </c>
      <c r="C41" s="7" t="s">
        <v>188</v>
      </c>
      <c r="D41" s="7" t="s">
        <v>61</v>
      </c>
      <c r="E41" s="7" t="s">
        <v>59</v>
      </c>
      <c r="F41" s="7" t="s">
        <v>57</v>
      </c>
      <c r="G41" s="7" t="s">
        <v>100</v>
      </c>
      <c r="H41" s="7"/>
      <c r="I41" s="7"/>
    </row>
    <row r="42" spans="1:18" x14ac:dyDescent="0.2">
      <c r="A42" s="5" t="s">
        <v>113</v>
      </c>
      <c r="B42" s="7">
        <v>0.45029999999999998</v>
      </c>
      <c r="C42" s="7" t="s">
        <v>189</v>
      </c>
      <c r="D42" s="7" t="s">
        <v>61</v>
      </c>
      <c r="E42" s="7" t="s">
        <v>115</v>
      </c>
      <c r="F42" s="7">
        <v>1E-4</v>
      </c>
      <c r="G42" s="7" t="s">
        <v>116</v>
      </c>
      <c r="H42" s="7"/>
      <c r="I42" s="7"/>
    </row>
    <row r="43" spans="1:18" x14ac:dyDescent="0.2">
      <c r="A43" s="5" t="s">
        <v>117</v>
      </c>
      <c r="B43" s="7">
        <v>0.58030000000000004</v>
      </c>
      <c r="C43" s="7" t="s">
        <v>190</v>
      </c>
      <c r="D43" s="7" t="s">
        <v>61</v>
      </c>
      <c r="E43" s="7" t="s">
        <v>59</v>
      </c>
      <c r="F43" s="7" t="s">
        <v>57</v>
      </c>
      <c r="G43" s="7" t="s">
        <v>119</v>
      </c>
      <c r="H43" s="7"/>
      <c r="I43" s="7"/>
    </row>
    <row r="44" spans="1:18" x14ac:dyDescent="0.2">
      <c r="A44" s="5" t="s">
        <v>132</v>
      </c>
      <c r="B44" s="7">
        <v>0.13</v>
      </c>
      <c r="C44" s="7" t="s">
        <v>191</v>
      </c>
      <c r="D44" s="7" t="s">
        <v>68</v>
      </c>
      <c r="E44" s="7" t="s">
        <v>66</v>
      </c>
      <c r="F44" s="7">
        <v>0.2412</v>
      </c>
      <c r="G44" s="7" t="s">
        <v>134</v>
      </c>
      <c r="H44" s="7"/>
      <c r="I44" s="7"/>
    </row>
    <row r="45" spans="1:18" x14ac:dyDescent="0.2">
      <c r="A45" s="5"/>
      <c r="B45" s="7"/>
      <c r="C45" s="7"/>
      <c r="D45" s="7"/>
      <c r="E45" s="7"/>
      <c r="F45" s="7"/>
      <c r="G45" s="7"/>
      <c r="H45" s="7"/>
      <c r="I45" s="7"/>
    </row>
    <row r="46" spans="1:18" x14ac:dyDescent="0.2">
      <c r="A46" s="5" t="s">
        <v>177</v>
      </c>
      <c r="B46" s="7" t="s">
        <v>178</v>
      </c>
      <c r="C46" s="7" t="s">
        <v>179</v>
      </c>
      <c r="D46" s="7" t="s">
        <v>87</v>
      </c>
      <c r="E46" s="7" t="s">
        <v>180</v>
      </c>
      <c r="F46" s="7" t="s">
        <v>181</v>
      </c>
      <c r="G46" s="7" t="s">
        <v>182</v>
      </c>
      <c r="H46" s="7" t="s">
        <v>183</v>
      </c>
      <c r="I46" s="7" t="s">
        <v>73</v>
      </c>
    </row>
    <row r="47" spans="1:18" x14ac:dyDescent="0.2">
      <c r="A47" s="5" t="s">
        <v>92</v>
      </c>
      <c r="B47" s="7">
        <v>1</v>
      </c>
      <c r="C47" s="7">
        <v>2.0750000000000002</v>
      </c>
      <c r="D47" s="7">
        <v>-1.075</v>
      </c>
      <c r="E47" s="7">
        <v>0.105</v>
      </c>
      <c r="F47" s="7">
        <v>19</v>
      </c>
      <c r="G47" s="7">
        <v>21</v>
      </c>
      <c r="H47" s="7">
        <v>10.24</v>
      </c>
      <c r="I47" s="7">
        <v>73</v>
      </c>
    </row>
    <row r="48" spans="1:18" x14ac:dyDescent="0.2">
      <c r="A48" s="5" t="s">
        <v>95</v>
      </c>
      <c r="B48" s="7">
        <v>1</v>
      </c>
      <c r="C48" s="7">
        <v>1.625</v>
      </c>
      <c r="D48" s="7">
        <v>-0.62490000000000001</v>
      </c>
      <c r="E48" s="7">
        <v>0.1125</v>
      </c>
      <c r="F48" s="7">
        <v>19</v>
      </c>
      <c r="G48" s="7">
        <v>16</v>
      </c>
      <c r="H48" s="7">
        <v>5.5549999999999997</v>
      </c>
      <c r="I48" s="7">
        <v>73</v>
      </c>
    </row>
    <row r="49" spans="1:9" x14ac:dyDescent="0.2">
      <c r="A49" s="5" t="s">
        <v>98</v>
      </c>
      <c r="B49" s="7">
        <v>1</v>
      </c>
      <c r="C49" s="7">
        <v>1.4950000000000001</v>
      </c>
      <c r="D49" s="7">
        <v>-0.495</v>
      </c>
      <c r="E49" s="7">
        <v>0.105</v>
      </c>
      <c r="F49" s="7">
        <v>19</v>
      </c>
      <c r="G49" s="7">
        <v>21</v>
      </c>
      <c r="H49" s="7">
        <v>4.7149999999999999</v>
      </c>
      <c r="I49" s="7">
        <v>73</v>
      </c>
    </row>
    <row r="50" spans="1:9" x14ac:dyDescent="0.2">
      <c r="A50" s="5" t="s">
        <v>113</v>
      </c>
      <c r="B50" s="7">
        <v>2.0750000000000002</v>
      </c>
      <c r="C50" s="7">
        <v>1.625</v>
      </c>
      <c r="D50" s="7">
        <v>0.45029999999999998</v>
      </c>
      <c r="E50" s="7">
        <v>0.11</v>
      </c>
      <c r="F50" s="7">
        <v>21</v>
      </c>
      <c r="G50" s="7">
        <v>16</v>
      </c>
      <c r="H50" s="7">
        <v>4.093</v>
      </c>
      <c r="I50" s="7">
        <v>73</v>
      </c>
    </row>
    <row r="51" spans="1:9" x14ac:dyDescent="0.2">
      <c r="A51" s="5" t="s">
        <v>117</v>
      </c>
      <c r="B51" s="7">
        <v>2.0750000000000002</v>
      </c>
      <c r="C51" s="7">
        <v>1.4950000000000001</v>
      </c>
      <c r="D51" s="7">
        <v>0.58030000000000004</v>
      </c>
      <c r="E51" s="7">
        <v>0.1023</v>
      </c>
      <c r="F51" s="7">
        <v>21</v>
      </c>
      <c r="G51" s="7">
        <v>21</v>
      </c>
      <c r="H51" s="7">
        <v>5.6719999999999997</v>
      </c>
      <c r="I51" s="7">
        <v>73</v>
      </c>
    </row>
    <row r="52" spans="1:9" x14ac:dyDescent="0.2">
      <c r="A52" s="5" t="s">
        <v>132</v>
      </c>
      <c r="B52" s="7">
        <v>1.625</v>
      </c>
      <c r="C52" s="7">
        <v>1.4950000000000001</v>
      </c>
      <c r="D52" s="7">
        <v>0.13</v>
      </c>
      <c r="E52" s="7">
        <v>0.11</v>
      </c>
      <c r="F52" s="7">
        <v>16</v>
      </c>
      <c r="G52" s="7">
        <v>21</v>
      </c>
      <c r="H52" s="7">
        <v>1.181</v>
      </c>
      <c r="I52" s="7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BF230-2A02-453A-A0EE-D23CAD4015ED}">
  <dimension ref="A1:S53"/>
  <sheetViews>
    <sheetView workbookViewId="0">
      <selection activeCell="I16" sqref="I16"/>
    </sheetView>
  </sheetViews>
  <sheetFormatPr baseColWidth="10" defaultColWidth="8.83203125" defaultRowHeight="15" x14ac:dyDescent="0.2"/>
  <cols>
    <col min="1" max="1" width="28.33203125" customWidth="1"/>
    <col min="11" max="11" width="28.5" customWidth="1"/>
  </cols>
  <sheetData>
    <row r="1" spans="1:16" x14ac:dyDescent="0.2">
      <c r="A1" s="6"/>
      <c r="B1" s="6"/>
      <c r="C1" s="6"/>
      <c r="D1" s="6"/>
      <c r="E1" s="6"/>
      <c r="F1" s="6"/>
      <c r="K1" s="6"/>
      <c r="L1" s="6"/>
      <c r="M1" s="6"/>
      <c r="N1" s="6"/>
      <c r="O1" s="6"/>
      <c r="P1" s="6"/>
    </row>
    <row r="2" spans="1:16" x14ac:dyDescent="0.2">
      <c r="A2" s="5" t="s">
        <v>50</v>
      </c>
      <c r="B2" s="7" t="s">
        <v>51</v>
      </c>
      <c r="C2" s="7"/>
      <c r="D2" s="7"/>
      <c r="E2" s="7"/>
      <c r="F2" s="7"/>
      <c r="K2" s="5" t="s">
        <v>50</v>
      </c>
      <c r="L2" s="7" t="s">
        <v>51</v>
      </c>
      <c r="M2" s="7"/>
      <c r="N2" s="7"/>
      <c r="O2" s="7"/>
      <c r="P2" s="7"/>
    </row>
    <row r="3" spans="1:16" x14ac:dyDescent="0.2">
      <c r="A3" s="5" t="s">
        <v>52</v>
      </c>
      <c r="B3" s="7" t="s">
        <v>192</v>
      </c>
      <c r="C3" s="7"/>
      <c r="D3" s="7"/>
      <c r="E3" s="7"/>
      <c r="F3" s="7"/>
      <c r="K3" s="5"/>
      <c r="L3" s="7"/>
      <c r="M3" s="7"/>
      <c r="N3" s="7"/>
      <c r="O3" s="7"/>
      <c r="P3" s="7"/>
    </row>
    <row r="4" spans="1:16" x14ac:dyDescent="0.2">
      <c r="A4" s="5"/>
      <c r="B4" s="7"/>
      <c r="C4" s="7"/>
      <c r="D4" s="7"/>
      <c r="E4" s="7"/>
      <c r="F4" s="7"/>
      <c r="K4" s="5" t="s">
        <v>201</v>
      </c>
      <c r="L4" s="7"/>
      <c r="M4" s="7"/>
      <c r="N4" s="7"/>
      <c r="O4" s="7"/>
      <c r="P4" s="7"/>
    </row>
    <row r="5" spans="1:16" x14ac:dyDescent="0.2">
      <c r="A5" s="5" t="s">
        <v>54</v>
      </c>
      <c r="B5" s="7"/>
      <c r="C5" s="7"/>
      <c r="D5" s="7"/>
      <c r="E5" s="7"/>
      <c r="F5" s="7"/>
      <c r="K5" s="10" t="s">
        <v>202</v>
      </c>
      <c r="L5" s="11" t="s">
        <v>239</v>
      </c>
      <c r="M5" s="7"/>
      <c r="N5" s="7"/>
      <c r="O5" s="7"/>
      <c r="P5" s="7"/>
    </row>
    <row r="6" spans="1:16" x14ac:dyDescent="0.2">
      <c r="A6" s="8" t="s">
        <v>55</v>
      </c>
      <c r="B6" s="9">
        <v>42.33</v>
      </c>
      <c r="C6" s="7"/>
      <c r="D6" s="7"/>
      <c r="E6" s="7"/>
      <c r="F6" s="7"/>
      <c r="K6" s="10" t="s">
        <v>56</v>
      </c>
      <c r="L6" s="11" t="s">
        <v>57</v>
      </c>
      <c r="M6" s="7"/>
      <c r="N6" s="7"/>
      <c r="O6" s="7"/>
      <c r="P6" s="7"/>
    </row>
    <row r="7" spans="1:16" x14ac:dyDescent="0.2">
      <c r="A7" s="8" t="s">
        <v>56</v>
      </c>
      <c r="B7" s="9" t="s">
        <v>57</v>
      </c>
      <c r="C7" s="7"/>
      <c r="D7" s="7"/>
      <c r="E7" s="7"/>
      <c r="F7" s="7"/>
      <c r="K7" s="5" t="s">
        <v>58</v>
      </c>
      <c r="L7" s="7" t="s">
        <v>59</v>
      </c>
      <c r="M7" s="7"/>
      <c r="N7" s="7"/>
      <c r="O7" s="7"/>
      <c r="P7" s="7"/>
    </row>
    <row r="8" spans="1:16" x14ac:dyDescent="0.2">
      <c r="A8" s="5" t="s">
        <v>58</v>
      </c>
      <c r="B8" s="7" t="s">
        <v>59</v>
      </c>
      <c r="C8" s="7"/>
      <c r="D8" s="7"/>
      <c r="E8" s="7"/>
      <c r="F8" s="7"/>
      <c r="K8" s="5" t="s">
        <v>60</v>
      </c>
      <c r="L8" s="7" t="s">
        <v>61</v>
      </c>
      <c r="M8" s="7"/>
      <c r="N8" s="7"/>
      <c r="O8" s="7"/>
      <c r="P8" s="7"/>
    </row>
    <row r="9" spans="1:16" x14ac:dyDescent="0.2">
      <c r="A9" s="5" t="s">
        <v>60</v>
      </c>
      <c r="B9" s="7" t="s">
        <v>61</v>
      </c>
      <c r="C9" s="7"/>
      <c r="D9" s="7"/>
      <c r="E9" s="7"/>
      <c r="F9" s="7"/>
      <c r="K9" s="5"/>
      <c r="L9" s="7"/>
      <c r="M9" s="7"/>
      <c r="N9" s="7"/>
      <c r="O9" s="7"/>
      <c r="P9" s="7"/>
    </row>
    <row r="10" spans="1:16" x14ac:dyDescent="0.2">
      <c r="A10" s="5" t="s">
        <v>62</v>
      </c>
      <c r="B10" s="7">
        <v>0.62870000000000004</v>
      </c>
      <c r="C10" s="7"/>
      <c r="D10" s="7"/>
      <c r="E10" s="7"/>
      <c r="F10" s="7"/>
      <c r="K10" s="5" t="s">
        <v>204</v>
      </c>
      <c r="L10" s="7"/>
      <c r="M10" s="7"/>
      <c r="N10" s="7"/>
      <c r="O10" s="7"/>
      <c r="P10" s="7"/>
    </row>
    <row r="11" spans="1:16" x14ac:dyDescent="0.2">
      <c r="A11" s="5"/>
      <c r="B11" s="7"/>
      <c r="C11" s="7"/>
      <c r="D11" s="7"/>
      <c r="E11" s="7"/>
      <c r="F11" s="7"/>
      <c r="K11" s="10" t="s">
        <v>205</v>
      </c>
      <c r="L11" s="11" t="s">
        <v>240</v>
      </c>
      <c r="M11" s="7"/>
      <c r="N11" s="7"/>
      <c r="O11" s="7"/>
      <c r="P11" s="7"/>
    </row>
    <row r="12" spans="1:16" x14ac:dyDescent="0.2">
      <c r="A12" s="5" t="s">
        <v>63</v>
      </c>
      <c r="B12" s="7"/>
      <c r="C12" s="7"/>
      <c r="D12" s="7"/>
      <c r="E12" s="7"/>
      <c r="F12" s="7"/>
      <c r="K12" s="10" t="s">
        <v>56</v>
      </c>
      <c r="L12" s="11" t="s">
        <v>57</v>
      </c>
      <c r="M12" s="7"/>
      <c r="N12" s="7"/>
      <c r="O12" s="7"/>
      <c r="P12" s="7"/>
    </row>
    <row r="13" spans="1:16" x14ac:dyDescent="0.2">
      <c r="A13" s="5" t="s">
        <v>64</v>
      </c>
      <c r="B13" s="7" t="s">
        <v>193</v>
      </c>
      <c r="C13" s="7"/>
      <c r="D13" s="7"/>
      <c r="E13" s="7"/>
      <c r="F13" s="7"/>
      <c r="K13" s="5" t="s">
        <v>58</v>
      </c>
      <c r="L13" s="7" t="s">
        <v>59</v>
      </c>
      <c r="M13" s="7"/>
      <c r="N13" s="7"/>
      <c r="O13" s="7"/>
      <c r="P13" s="7"/>
    </row>
    <row r="14" spans="1:16" x14ac:dyDescent="0.2">
      <c r="A14" s="5" t="s">
        <v>56</v>
      </c>
      <c r="B14" s="7">
        <v>0.1363</v>
      </c>
      <c r="C14" s="7"/>
      <c r="D14" s="7"/>
      <c r="E14" s="7"/>
      <c r="F14" s="7"/>
      <c r="K14" s="5" t="s">
        <v>60</v>
      </c>
      <c r="L14" s="7" t="s">
        <v>61</v>
      </c>
      <c r="M14" s="7"/>
      <c r="N14" s="7"/>
      <c r="O14" s="7"/>
      <c r="P14" s="7"/>
    </row>
    <row r="15" spans="1:16" x14ac:dyDescent="0.2">
      <c r="A15" s="5" t="s">
        <v>58</v>
      </c>
      <c r="B15" s="7" t="s">
        <v>66</v>
      </c>
      <c r="C15" s="7"/>
      <c r="D15" s="7"/>
      <c r="E15" s="7"/>
      <c r="F15" s="7"/>
      <c r="K15" s="5"/>
      <c r="L15" s="7"/>
      <c r="M15" s="7"/>
      <c r="N15" s="7"/>
      <c r="O15" s="7"/>
      <c r="P15" s="7"/>
    </row>
    <row r="16" spans="1:16" x14ac:dyDescent="0.2">
      <c r="A16" s="5" t="s">
        <v>67</v>
      </c>
      <c r="B16" s="7" t="s">
        <v>68</v>
      </c>
      <c r="C16" s="7"/>
      <c r="D16" s="7"/>
      <c r="E16" s="7"/>
      <c r="F16" s="7"/>
      <c r="K16" s="5" t="s">
        <v>80</v>
      </c>
      <c r="L16" s="7"/>
      <c r="M16" s="7"/>
      <c r="N16" s="7"/>
      <c r="O16" s="7"/>
      <c r="P16" s="7"/>
    </row>
    <row r="17" spans="1:19" x14ac:dyDescent="0.2">
      <c r="A17" s="5"/>
      <c r="B17" s="7"/>
      <c r="C17" s="7"/>
      <c r="D17" s="7"/>
      <c r="E17" s="7"/>
      <c r="F17" s="7"/>
      <c r="K17" s="5" t="s">
        <v>81</v>
      </c>
      <c r="L17" s="7">
        <v>4</v>
      </c>
      <c r="M17" s="7"/>
      <c r="N17" s="7"/>
      <c r="O17" s="7"/>
      <c r="P17" s="7"/>
    </row>
    <row r="18" spans="1:19" x14ac:dyDescent="0.2">
      <c r="A18" s="5" t="s">
        <v>69</v>
      </c>
      <c r="B18" s="7"/>
      <c r="C18" s="7"/>
      <c r="D18" s="7"/>
      <c r="E18" s="7"/>
      <c r="F18" s="7"/>
      <c r="K18" s="5" t="s">
        <v>82</v>
      </c>
      <c r="L18" s="7">
        <v>79</v>
      </c>
      <c r="M18" s="7"/>
      <c r="N18" s="7"/>
      <c r="O18" s="7"/>
      <c r="P18" s="7"/>
    </row>
    <row r="19" spans="1:19" x14ac:dyDescent="0.2">
      <c r="A19" s="5" t="s">
        <v>70</v>
      </c>
      <c r="B19" s="7">
        <v>5.093</v>
      </c>
      <c r="C19" s="7"/>
      <c r="D19" s="7"/>
      <c r="E19" s="7"/>
      <c r="F19" s="7"/>
    </row>
    <row r="20" spans="1:19" x14ac:dyDescent="0.2">
      <c r="A20" s="5" t="s">
        <v>56</v>
      </c>
      <c r="B20" s="7">
        <v>0.1651</v>
      </c>
      <c r="C20" s="7"/>
      <c r="D20" s="7"/>
      <c r="E20" s="7"/>
      <c r="F20" s="7"/>
      <c r="K20" s="6"/>
      <c r="L20" s="6"/>
      <c r="M20" s="6"/>
      <c r="N20" s="6"/>
      <c r="O20" s="6"/>
      <c r="P20" s="6"/>
      <c r="Q20" s="6"/>
      <c r="R20" s="6"/>
      <c r="S20" s="6"/>
    </row>
    <row r="21" spans="1:19" x14ac:dyDescent="0.2">
      <c r="A21" s="5" t="s">
        <v>58</v>
      </c>
      <c r="B21" s="7" t="s">
        <v>66</v>
      </c>
      <c r="C21" s="7"/>
      <c r="D21" s="7"/>
      <c r="E21" s="7"/>
      <c r="F21" s="7"/>
      <c r="K21" s="5" t="s">
        <v>83</v>
      </c>
      <c r="L21" s="7">
        <v>1</v>
      </c>
      <c r="M21" s="7"/>
      <c r="N21" s="7"/>
      <c r="O21" s="7"/>
      <c r="P21" s="7"/>
      <c r="Q21" s="7"/>
      <c r="R21" s="7"/>
      <c r="S21" s="7"/>
    </row>
    <row r="22" spans="1:19" x14ac:dyDescent="0.2">
      <c r="A22" s="5" t="s">
        <v>67</v>
      </c>
      <c r="B22" s="7" t="s">
        <v>68</v>
      </c>
      <c r="C22" s="7"/>
      <c r="D22" s="7"/>
      <c r="E22" s="7"/>
      <c r="F22" s="7"/>
      <c r="K22" s="5" t="s">
        <v>84</v>
      </c>
      <c r="L22" s="7">
        <v>6</v>
      </c>
      <c r="M22" s="7"/>
      <c r="N22" s="7"/>
      <c r="O22" s="7"/>
      <c r="P22" s="7"/>
      <c r="Q22" s="7"/>
      <c r="R22" s="7"/>
      <c r="S22" s="7"/>
    </row>
    <row r="23" spans="1:19" x14ac:dyDescent="0.2">
      <c r="A23" s="5"/>
      <c r="B23" s="7"/>
      <c r="C23" s="7"/>
      <c r="D23" s="7"/>
      <c r="E23" s="7"/>
      <c r="F23" s="7"/>
      <c r="K23" s="5" t="s">
        <v>85</v>
      </c>
      <c r="L23" s="7">
        <v>0.05</v>
      </c>
      <c r="M23" s="7"/>
      <c r="N23" s="7"/>
      <c r="O23" s="7"/>
      <c r="P23" s="7"/>
      <c r="Q23" s="7"/>
      <c r="R23" s="7"/>
      <c r="S23" s="7"/>
    </row>
    <row r="24" spans="1:19" x14ac:dyDescent="0.2">
      <c r="A24" s="5" t="s">
        <v>71</v>
      </c>
      <c r="B24" s="7" t="s">
        <v>72</v>
      </c>
      <c r="C24" s="7" t="s">
        <v>73</v>
      </c>
      <c r="D24" s="7" t="s">
        <v>74</v>
      </c>
      <c r="E24" s="7" t="s">
        <v>64</v>
      </c>
      <c r="F24" s="7" t="s">
        <v>56</v>
      </c>
      <c r="K24" s="5"/>
      <c r="L24" s="7"/>
      <c r="M24" s="7"/>
      <c r="N24" s="7"/>
      <c r="O24" s="7"/>
      <c r="P24" s="7"/>
      <c r="Q24" s="7"/>
      <c r="R24" s="7"/>
      <c r="S24" s="7"/>
    </row>
    <row r="25" spans="1:19" x14ac:dyDescent="0.2">
      <c r="A25" s="5" t="s">
        <v>75</v>
      </c>
      <c r="B25" s="7">
        <v>16.690000000000001</v>
      </c>
      <c r="C25" s="7">
        <v>3</v>
      </c>
      <c r="D25" s="7">
        <v>5.5629999999999997</v>
      </c>
      <c r="E25" s="7" t="s">
        <v>194</v>
      </c>
      <c r="F25" s="7" t="s">
        <v>77</v>
      </c>
      <c r="K25" s="5" t="s">
        <v>207</v>
      </c>
      <c r="L25" s="7" t="s">
        <v>87</v>
      </c>
      <c r="M25" s="7" t="s">
        <v>88</v>
      </c>
      <c r="N25" s="7" t="s">
        <v>89</v>
      </c>
      <c r="O25" s="7" t="s">
        <v>90</v>
      </c>
      <c r="P25" s="7" t="s">
        <v>91</v>
      </c>
      <c r="Q25" s="7"/>
      <c r="R25" s="7"/>
      <c r="S25" s="7"/>
    </row>
    <row r="26" spans="1:19" x14ac:dyDescent="0.2">
      <c r="A26" s="5" t="s">
        <v>78</v>
      </c>
      <c r="B26" s="7">
        <v>9.8569999999999993</v>
      </c>
      <c r="C26" s="7">
        <v>75</v>
      </c>
      <c r="D26" s="7">
        <v>0.13139999999999999</v>
      </c>
      <c r="E26" s="7"/>
      <c r="F26" s="7"/>
      <c r="K26" s="5" t="s">
        <v>92</v>
      </c>
      <c r="L26" s="7">
        <v>-68.650000000000006</v>
      </c>
      <c r="M26" s="7" t="s">
        <v>208</v>
      </c>
      <c r="N26" s="7" t="s">
        <v>61</v>
      </c>
      <c r="O26" s="7" t="s">
        <v>59</v>
      </c>
      <c r="P26" s="7" t="s">
        <v>57</v>
      </c>
      <c r="Q26" s="7" t="s">
        <v>94</v>
      </c>
      <c r="R26" s="7"/>
      <c r="S26" s="7"/>
    </row>
    <row r="27" spans="1:19" x14ac:dyDescent="0.2">
      <c r="A27" s="5" t="s">
        <v>79</v>
      </c>
      <c r="B27" s="7">
        <v>26.55</v>
      </c>
      <c r="C27" s="7">
        <v>78</v>
      </c>
      <c r="D27" s="7"/>
      <c r="E27" s="7"/>
      <c r="F27" s="7"/>
      <c r="K27" s="5" t="s">
        <v>98</v>
      </c>
      <c r="L27" s="7">
        <v>-28.2</v>
      </c>
      <c r="M27" s="7" t="s">
        <v>211</v>
      </c>
      <c r="N27" s="7" t="s">
        <v>61</v>
      </c>
      <c r="O27" s="7" t="s">
        <v>210</v>
      </c>
      <c r="P27" s="7">
        <v>1E-3</v>
      </c>
      <c r="Q27" s="7" t="s">
        <v>100</v>
      </c>
      <c r="R27" s="7"/>
      <c r="S27" s="7"/>
    </row>
    <row r="28" spans="1:19" x14ac:dyDescent="0.2">
      <c r="A28" s="5"/>
      <c r="B28" s="7"/>
      <c r="C28" s="7"/>
      <c r="D28" s="7"/>
      <c r="E28" s="7"/>
      <c r="F28" s="7"/>
      <c r="K28" s="5" t="s">
        <v>111</v>
      </c>
      <c r="L28" s="7">
        <v>-61.62</v>
      </c>
      <c r="M28" s="7" t="s">
        <v>215</v>
      </c>
      <c r="N28" s="7" t="s">
        <v>61</v>
      </c>
      <c r="O28" s="7" t="s">
        <v>59</v>
      </c>
      <c r="P28" s="7" t="s">
        <v>57</v>
      </c>
      <c r="Q28" s="7" t="s">
        <v>53</v>
      </c>
      <c r="R28" s="7"/>
      <c r="S28" s="7"/>
    </row>
    <row r="29" spans="1:19" x14ac:dyDescent="0.2">
      <c r="A29" s="5" t="s">
        <v>80</v>
      </c>
      <c r="B29" s="7"/>
      <c r="C29" s="7"/>
      <c r="D29" s="7"/>
      <c r="E29" s="7"/>
      <c r="F29" s="7"/>
      <c r="K29" s="5" t="s">
        <v>117</v>
      </c>
      <c r="L29" s="7">
        <v>40.450000000000003</v>
      </c>
      <c r="M29" s="7" t="s">
        <v>217</v>
      </c>
      <c r="N29" s="7" t="s">
        <v>61</v>
      </c>
      <c r="O29" s="7" t="s">
        <v>59</v>
      </c>
      <c r="P29" s="7" t="s">
        <v>57</v>
      </c>
      <c r="Q29" s="7" t="s">
        <v>119</v>
      </c>
      <c r="R29" s="7"/>
      <c r="S29" s="7"/>
    </row>
    <row r="30" spans="1:19" x14ac:dyDescent="0.2">
      <c r="A30" s="5" t="s">
        <v>81</v>
      </c>
      <c r="B30" s="7">
        <v>4</v>
      </c>
      <c r="C30" s="7"/>
      <c r="D30" s="7"/>
      <c r="E30" s="7"/>
      <c r="F30" s="7"/>
      <c r="K30" s="5" t="s">
        <v>129</v>
      </c>
      <c r="L30" s="7">
        <v>7.0279999999999996</v>
      </c>
      <c r="M30" s="7" t="s">
        <v>221</v>
      </c>
      <c r="N30" s="7" t="s">
        <v>68</v>
      </c>
      <c r="O30" s="7" t="s">
        <v>66</v>
      </c>
      <c r="P30" s="7">
        <v>0.38590000000000002</v>
      </c>
      <c r="Q30" s="7" t="s">
        <v>131</v>
      </c>
      <c r="R30" s="7"/>
      <c r="S30" s="7"/>
    </row>
    <row r="31" spans="1:19" x14ac:dyDescent="0.2">
      <c r="A31" s="5" t="s">
        <v>82</v>
      </c>
      <c r="B31" s="7">
        <v>79</v>
      </c>
      <c r="C31" s="7"/>
      <c r="D31" s="7"/>
      <c r="E31" s="7"/>
      <c r="F31" s="7"/>
      <c r="K31" s="5" t="s">
        <v>156</v>
      </c>
      <c r="L31" s="7">
        <v>-33.42</v>
      </c>
      <c r="M31" s="7" t="s">
        <v>230</v>
      </c>
      <c r="N31" s="7" t="s">
        <v>61</v>
      </c>
      <c r="O31" s="7" t="s">
        <v>115</v>
      </c>
      <c r="P31" s="7">
        <v>8.0000000000000004E-4</v>
      </c>
      <c r="Q31" s="7" t="s">
        <v>158</v>
      </c>
      <c r="R31" s="7"/>
      <c r="S31" s="7"/>
    </row>
    <row r="32" spans="1:19" x14ac:dyDescent="0.2">
      <c r="K32" s="5"/>
      <c r="L32" s="7"/>
      <c r="M32" s="7"/>
      <c r="N32" s="7"/>
      <c r="O32" s="7"/>
      <c r="P32" s="7"/>
      <c r="Q32" s="7"/>
      <c r="R32" s="7"/>
      <c r="S32" s="7"/>
    </row>
    <row r="33" spans="1:19" x14ac:dyDescent="0.2">
      <c r="K33" s="5" t="s">
        <v>177</v>
      </c>
      <c r="L33" s="7" t="s">
        <v>178</v>
      </c>
      <c r="M33" s="7" t="s">
        <v>179</v>
      </c>
      <c r="N33" s="7" t="s">
        <v>87</v>
      </c>
      <c r="O33" s="7" t="s">
        <v>180</v>
      </c>
      <c r="P33" s="7" t="s">
        <v>181</v>
      </c>
      <c r="Q33" s="7" t="s">
        <v>182</v>
      </c>
      <c r="R33" s="7" t="s">
        <v>183</v>
      </c>
      <c r="S33" s="7" t="s">
        <v>73</v>
      </c>
    </row>
    <row r="34" spans="1:19" x14ac:dyDescent="0.2">
      <c r="A34" s="6"/>
      <c r="B34" s="6"/>
      <c r="C34" s="6"/>
      <c r="D34" s="6"/>
      <c r="E34" s="6"/>
      <c r="F34" s="6"/>
      <c r="G34" s="6"/>
      <c r="H34" s="6"/>
      <c r="I34" s="6"/>
      <c r="K34" s="5" t="s">
        <v>92</v>
      </c>
      <c r="L34" s="7">
        <v>7.0250000000000004</v>
      </c>
      <c r="M34" s="7">
        <v>75.680000000000007</v>
      </c>
      <c r="N34" s="7">
        <v>-68.650000000000006</v>
      </c>
      <c r="O34" s="7">
        <v>6.4080000000000004</v>
      </c>
      <c r="P34" s="7">
        <v>19</v>
      </c>
      <c r="Q34" s="7">
        <v>21</v>
      </c>
      <c r="R34" s="7">
        <v>10.71</v>
      </c>
      <c r="S34" s="7">
        <v>34.29</v>
      </c>
    </row>
    <row r="35" spans="1:19" x14ac:dyDescent="0.2">
      <c r="A35" s="5" t="s">
        <v>83</v>
      </c>
      <c r="B35" s="7">
        <v>1</v>
      </c>
      <c r="C35" s="7"/>
      <c r="D35" s="7"/>
      <c r="E35" s="7"/>
      <c r="F35" s="7"/>
      <c r="G35" s="7"/>
      <c r="H35" s="7"/>
      <c r="I35" s="7"/>
      <c r="K35" s="5" t="s">
        <v>98</v>
      </c>
      <c r="L35" s="7">
        <v>7.0250000000000004</v>
      </c>
      <c r="M35" s="7">
        <v>35.229999999999997</v>
      </c>
      <c r="N35" s="7">
        <v>-28.2</v>
      </c>
      <c r="O35" s="7">
        <v>7.7439999999999998</v>
      </c>
      <c r="P35" s="7">
        <v>19</v>
      </c>
      <c r="Q35" s="7">
        <v>21</v>
      </c>
      <c r="R35" s="7">
        <v>3.6419999999999999</v>
      </c>
      <c r="S35" s="7">
        <v>29.81</v>
      </c>
    </row>
    <row r="36" spans="1:19" x14ac:dyDescent="0.2">
      <c r="A36" s="5" t="s">
        <v>84</v>
      </c>
      <c r="B36" s="7">
        <v>6</v>
      </c>
      <c r="C36" s="7"/>
      <c r="D36" s="7"/>
      <c r="E36" s="7"/>
      <c r="F36" s="7"/>
      <c r="G36" s="7"/>
      <c r="H36" s="7"/>
      <c r="I36" s="7"/>
      <c r="K36" s="5" t="s">
        <v>111</v>
      </c>
      <c r="L36" s="7">
        <v>7.0250000000000004</v>
      </c>
      <c r="M36" s="7">
        <v>68.650000000000006</v>
      </c>
      <c r="N36" s="7">
        <v>-61.62</v>
      </c>
      <c r="O36" s="7">
        <v>6.9610000000000003</v>
      </c>
      <c r="P36" s="7">
        <v>19</v>
      </c>
      <c r="Q36" s="7">
        <v>18</v>
      </c>
      <c r="R36" s="7">
        <v>8.8529999999999998</v>
      </c>
      <c r="S36" s="7">
        <v>27.91</v>
      </c>
    </row>
    <row r="37" spans="1:19" x14ac:dyDescent="0.2">
      <c r="A37" s="5" t="s">
        <v>85</v>
      </c>
      <c r="B37" s="7">
        <v>0.05</v>
      </c>
      <c r="C37" s="7"/>
      <c r="D37" s="7"/>
      <c r="E37" s="7"/>
      <c r="F37" s="7"/>
      <c r="G37" s="7"/>
      <c r="H37" s="7"/>
      <c r="I37" s="7"/>
      <c r="K37" s="5" t="s">
        <v>117</v>
      </c>
      <c r="L37" s="7">
        <v>75.680000000000007</v>
      </c>
      <c r="M37" s="7">
        <v>35.229999999999997</v>
      </c>
      <c r="N37" s="7">
        <v>40.450000000000003</v>
      </c>
      <c r="O37" s="7">
        <v>8.6959999999999997</v>
      </c>
      <c r="P37" s="7">
        <v>21</v>
      </c>
      <c r="Q37" s="7">
        <v>21</v>
      </c>
      <c r="R37" s="7">
        <v>4.6509999999999998</v>
      </c>
      <c r="S37" s="7">
        <v>37.64</v>
      </c>
    </row>
    <row r="38" spans="1:19" x14ac:dyDescent="0.2">
      <c r="A38" s="5"/>
      <c r="B38" s="7"/>
      <c r="C38" s="7"/>
      <c r="D38" s="7"/>
      <c r="E38" s="7"/>
      <c r="F38" s="7"/>
      <c r="G38" s="7"/>
      <c r="H38" s="7"/>
      <c r="I38" s="7"/>
      <c r="K38" s="5" t="s">
        <v>129</v>
      </c>
      <c r="L38" s="7">
        <v>75.680000000000007</v>
      </c>
      <c r="M38" s="7">
        <v>68.650000000000006</v>
      </c>
      <c r="N38" s="7">
        <v>7.0279999999999996</v>
      </c>
      <c r="O38" s="7">
        <v>8.0060000000000002</v>
      </c>
      <c r="P38" s="7">
        <v>21</v>
      </c>
      <c r="Q38" s="7">
        <v>18</v>
      </c>
      <c r="R38" s="7">
        <v>0.87790000000000001</v>
      </c>
      <c r="S38" s="7">
        <v>35.619999999999997</v>
      </c>
    </row>
    <row r="39" spans="1:19" x14ac:dyDescent="0.2">
      <c r="A39" s="5" t="s">
        <v>86</v>
      </c>
      <c r="B39" s="7" t="s">
        <v>87</v>
      </c>
      <c r="C39" s="7" t="s">
        <v>88</v>
      </c>
      <c r="D39" s="7" t="s">
        <v>89</v>
      </c>
      <c r="E39" s="7" t="s">
        <v>90</v>
      </c>
      <c r="F39" s="7" t="s">
        <v>91</v>
      </c>
      <c r="G39" s="7"/>
      <c r="H39" s="7"/>
      <c r="I39" s="7"/>
      <c r="K39" s="5" t="s">
        <v>156</v>
      </c>
      <c r="L39" s="7">
        <v>35.229999999999997</v>
      </c>
      <c r="M39" s="7">
        <v>68.650000000000006</v>
      </c>
      <c r="N39" s="7">
        <v>-33.42</v>
      </c>
      <c r="O39" s="7">
        <v>9.1110000000000007</v>
      </c>
      <c r="P39" s="7">
        <v>21</v>
      </c>
      <c r="Q39" s="7">
        <v>18</v>
      </c>
      <c r="R39" s="7">
        <v>3.6680000000000001</v>
      </c>
      <c r="S39" s="7">
        <v>36.880000000000003</v>
      </c>
    </row>
    <row r="40" spans="1:19" x14ac:dyDescent="0.2">
      <c r="A40" s="5" t="s">
        <v>92</v>
      </c>
      <c r="B40" s="7">
        <v>-1.075</v>
      </c>
      <c r="C40" s="7" t="s">
        <v>195</v>
      </c>
      <c r="D40" s="7" t="s">
        <v>61</v>
      </c>
      <c r="E40" s="7" t="s">
        <v>59</v>
      </c>
      <c r="F40" s="7" t="s">
        <v>57</v>
      </c>
      <c r="G40" s="7" t="s">
        <v>94</v>
      </c>
      <c r="H40" s="7"/>
      <c r="I40" s="7"/>
    </row>
    <row r="41" spans="1:19" x14ac:dyDescent="0.2">
      <c r="A41" s="5" t="s">
        <v>98</v>
      </c>
      <c r="B41" s="7">
        <v>-0.495</v>
      </c>
      <c r="C41" s="7" t="s">
        <v>196</v>
      </c>
      <c r="D41" s="7" t="s">
        <v>61</v>
      </c>
      <c r="E41" s="7" t="s">
        <v>59</v>
      </c>
      <c r="F41" s="7" t="s">
        <v>57</v>
      </c>
      <c r="G41" s="7" t="s">
        <v>100</v>
      </c>
      <c r="H41" s="7"/>
      <c r="I41" s="7"/>
    </row>
    <row r="42" spans="1:19" x14ac:dyDescent="0.2">
      <c r="A42" s="5" t="s">
        <v>111</v>
      </c>
      <c r="B42" s="7">
        <v>-1.1459999999999999</v>
      </c>
      <c r="C42" s="7" t="s">
        <v>197</v>
      </c>
      <c r="D42" s="7" t="s">
        <v>61</v>
      </c>
      <c r="E42" s="7" t="s">
        <v>59</v>
      </c>
      <c r="F42" s="7" t="s">
        <v>57</v>
      </c>
      <c r="G42" s="7" t="s">
        <v>53</v>
      </c>
      <c r="H42" s="7"/>
      <c r="I42" s="7"/>
    </row>
    <row r="43" spans="1:19" x14ac:dyDescent="0.2">
      <c r="A43" s="5" t="s">
        <v>117</v>
      </c>
      <c r="B43" s="7">
        <v>0.58030000000000004</v>
      </c>
      <c r="C43" s="7" t="s">
        <v>198</v>
      </c>
      <c r="D43" s="7" t="s">
        <v>61</v>
      </c>
      <c r="E43" s="7" t="s">
        <v>59</v>
      </c>
      <c r="F43" s="7" t="s">
        <v>57</v>
      </c>
      <c r="G43" s="7" t="s">
        <v>119</v>
      </c>
      <c r="H43" s="7"/>
      <c r="I43" s="7"/>
    </row>
    <row r="44" spans="1:19" x14ac:dyDescent="0.2">
      <c r="A44" s="5" t="s">
        <v>129</v>
      </c>
      <c r="B44" s="7">
        <v>-7.0480000000000001E-2</v>
      </c>
      <c r="C44" s="7" t="s">
        <v>199</v>
      </c>
      <c r="D44" s="7" t="s">
        <v>68</v>
      </c>
      <c r="E44" s="7" t="s">
        <v>66</v>
      </c>
      <c r="F44" s="7">
        <v>0.54679999999999995</v>
      </c>
      <c r="G44" s="7" t="s">
        <v>131</v>
      </c>
      <c r="H44" s="7"/>
      <c r="I44" s="7"/>
    </row>
    <row r="45" spans="1:19" x14ac:dyDescent="0.2">
      <c r="A45" s="5" t="s">
        <v>156</v>
      </c>
      <c r="B45" s="7">
        <v>-0.65080000000000005</v>
      </c>
      <c r="C45" s="7" t="s">
        <v>200</v>
      </c>
      <c r="D45" s="7" t="s">
        <v>61</v>
      </c>
      <c r="E45" s="7" t="s">
        <v>59</v>
      </c>
      <c r="F45" s="7" t="s">
        <v>57</v>
      </c>
      <c r="G45" s="7" t="s">
        <v>158</v>
      </c>
      <c r="H45" s="7"/>
      <c r="I45" s="7"/>
    </row>
    <row r="46" spans="1:19" x14ac:dyDescent="0.2">
      <c r="A46" s="5"/>
      <c r="B46" s="7"/>
      <c r="C46" s="7"/>
      <c r="D46" s="7"/>
      <c r="E46" s="7"/>
      <c r="F46" s="7"/>
      <c r="G46" s="7"/>
      <c r="H46" s="7"/>
      <c r="I46" s="7"/>
    </row>
    <row r="47" spans="1:19" x14ac:dyDescent="0.2">
      <c r="A47" s="5" t="s">
        <v>177</v>
      </c>
      <c r="B47" s="7" t="s">
        <v>178</v>
      </c>
      <c r="C47" s="7" t="s">
        <v>179</v>
      </c>
      <c r="D47" s="7" t="s">
        <v>87</v>
      </c>
      <c r="E47" s="7" t="s">
        <v>180</v>
      </c>
      <c r="F47" s="7" t="s">
        <v>181</v>
      </c>
      <c r="G47" s="7" t="s">
        <v>182</v>
      </c>
      <c r="H47" s="7" t="s">
        <v>183</v>
      </c>
      <c r="I47" s="7" t="s">
        <v>73</v>
      </c>
    </row>
    <row r="48" spans="1:19" x14ac:dyDescent="0.2">
      <c r="A48" s="5" t="s">
        <v>92</v>
      </c>
      <c r="B48" s="7">
        <v>1</v>
      </c>
      <c r="C48" s="7">
        <v>2.0750000000000002</v>
      </c>
      <c r="D48" s="7">
        <v>-1.075</v>
      </c>
      <c r="E48" s="7">
        <v>0.1148</v>
      </c>
      <c r="F48" s="7">
        <v>19</v>
      </c>
      <c r="G48" s="7">
        <v>21</v>
      </c>
      <c r="H48" s="7">
        <v>9.3680000000000003</v>
      </c>
      <c r="I48" s="7">
        <v>75</v>
      </c>
    </row>
    <row r="49" spans="1:9" x14ac:dyDescent="0.2">
      <c r="A49" s="5" t="s">
        <v>98</v>
      </c>
      <c r="B49" s="7">
        <v>1</v>
      </c>
      <c r="C49" s="7">
        <v>1.4950000000000001</v>
      </c>
      <c r="D49" s="7">
        <v>-0.495</v>
      </c>
      <c r="E49" s="7">
        <v>0.1148</v>
      </c>
      <c r="F49" s="7">
        <v>19</v>
      </c>
      <c r="G49" s="7">
        <v>21</v>
      </c>
      <c r="H49" s="7">
        <v>4.3120000000000003</v>
      </c>
      <c r="I49" s="7">
        <v>75</v>
      </c>
    </row>
    <row r="50" spans="1:9" x14ac:dyDescent="0.2">
      <c r="A50" s="5" t="s">
        <v>111</v>
      </c>
      <c r="B50" s="7">
        <v>1</v>
      </c>
      <c r="C50" s="7">
        <v>2.1459999999999999</v>
      </c>
      <c r="D50" s="7">
        <v>-1.1459999999999999</v>
      </c>
      <c r="E50" s="7">
        <v>0.1192</v>
      </c>
      <c r="F50" s="7">
        <v>19</v>
      </c>
      <c r="G50" s="7">
        <v>18</v>
      </c>
      <c r="H50" s="7">
        <v>9.609</v>
      </c>
      <c r="I50" s="7">
        <v>75</v>
      </c>
    </row>
    <row r="51" spans="1:9" x14ac:dyDescent="0.2">
      <c r="A51" s="5" t="s">
        <v>117</v>
      </c>
      <c r="B51" s="7">
        <v>2.0750000000000002</v>
      </c>
      <c r="C51" s="7">
        <v>1.4950000000000001</v>
      </c>
      <c r="D51" s="7">
        <v>0.58030000000000004</v>
      </c>
      <c r="E51" s="7">
        <v>0.1119</v>
      </c>
      <c r="F51" s="7">
        <v>21</v>
      </c>
      <c r="G51" s="7">
        <v>21</v>
      </c>
      <c r="H51" s="7">
        <v>5.1870000000000003</v>
      </c>
      <c r="I51" s="7">
        <v>75</v>
      </c>
    </row>
    <row r="52" spans="1:9" x14ac:dyDescent="0.2">
      <c r="A52" s="5" t="s">
        <v>129</v>
      </c>
      <c r="B52" s="7">
        <v>2.0750000000000002</v>
      </c>
      <c r="C52" s="7">
        <v>2.1459999999999999</v>
      </c>
      <c r="D52" s="7">
        <v>-7.0480000000000001E-2</v>
      </c>
      <c r="E52" s="7">
        <v>0.1164</v>
      </c>
      <c r="F52" s="7">
        <v>21</v>
      </c>
      <c r="G52" s="7">
        <v>18</v>
      </c>
      <c r="H52" s="7">
        <v>0.60529999999999995</v>
      </c>
      <c r="I52" s="7">
        <v>75</v>
      </c>
    </row>
    <row r="53" spans="1:9" x14ac:dyDescent="0.2">
      <c r="A53" s="5" t="s">
        <v>156</v>
      </c>
      <c r="B53" s="7">
        <v>1.4950000000000001</v>
      </c>
      <c r="C53" s="7">
        <v>2.1459999999999999</v>
      </c>
      <c r="D53" s="7">
        <v>-0.65080000000000005</v>
      </c>
      <c r="E53" s="7">
        <v>0.1164</v>
      </c>
      <c r="F53" s="7">
        <v>21</v>
      </c>
      <c r="G53" s="7">
        <v>18</v>
      </c>
      <c r="H53" s="7">
        <v>5.5890000000000004</v>
      </c>
      <c r="I53" s="7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6"/>
  <sheetViews>
    <sheetView workbookViewId="0">
      <selection activeCell="E31" sqref="E31"/>
    </sheetView>
  </sheetViews>
  <sheetFormatPr baseColWidth="10" defaultColWidth="8.83203125" defaultRowHeight="15" x14ac:dyDescent="0.2"/>
  <cols>
    <col min="1" max="1" width="29.33203125" customWidth="1"/>
    <col min="6" max="6" width="29.5" customWidth="1"/>
    <col min="8" max="8" width="25.6640625" customWidth="1"/>
  </cols>
  <sheetData>
    <row r="1" spans="1:14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">
      <c r="A2" s="5" t="s">
        <v>50</v>
      </c>
      <c r="B2" s="7" t="s">
        <v>51</v>
      </c>
      <c r="C2" s="7"/>
      <c r="D2" s="7"/>
      <c r="E2" s="7"/>
      <c r="F2" s="7"/>
      <c r="G2" s="7"/>
      <c r="H2" s="5" t="s">
        <v>50</v>
      </c>
      <c r="I2" s="7" t="s">
        <v>51</v>
      </c>
      <c r="J2" s="7"/>
      <c r="K2" s="7"/>
      <c r="L2" s="7"/>
      <c r="M2" s="7"/>
      <c r="N2" s="7"/>
    </row>
    <row r="3" spans="1:14" x14ac:dyDescent="0.2">
      <c r="A3" s="5" t="s">
        <v>52</v>
      </c>
      <c r="B3" s="7" t="s">
        <v>53</v>
      </c>
      <c r="C3" s="7"/>
      <c r="D3" s="7"/>
      <c r="E3" s="7"/>
      <c r="F3" s="7"/>
      <c r="G3" s="7"/>
      <c r="H3" s="5"/>
      <c r="I3" s="7"/>
      <c r="J3" s="7"/>
      <c r="K3" s="7"/>
      <c r="L3" s="7"/>
      <c r="M3" s="7"/>
      <c r="N3" s="7"/>
    </row>
    <row r="4" spans="1:14" x14ac:dyDescent="0.2">
      <c r="A4" s="5"/>
      <c r="B4" s="7"/>
      <c r="C4" s="7"/>
      <c r="D4" s="7"/>
      <c r="E4" s="7"/>
      <c r="F4" s="7"/>
      <c r="G4" s="7"/>
      <c r="H4" s="5" t="s">
        <v>201</v>
      </c>
      <c r="I4" s="7"/>
      <c r="J4" s="7"/>
      <c r="K4" s="7"/>
      <c r="L4" s="7"/>
      <c r="M4" s="7"/>
      <c r="N4" s="7"/>
    </row>
    <row r="5" spans="1:14" x14ac:dyDescent="0.2">
      <c r="A5" s="5" t="s">
        <v>54</v>
      </c>
      <c r="B5" s="7"/>
      <c r="C5" s="7"/>
      <c r="D5" s="7"/>
      <c r="E5" s="7"/>
      <c r="F5" s="7"/>
      <c r="G5" s="7"/>
      <c r="H5" s="10" t="s">
        <v>202</v>
      </c>
      <c r="I5" s="11" t="s">
        <v>203</v>
      </c>
      <c r="J5" s="7"/>
      <c r="K5" s="7"/>
      <c r="L5" s="7"/>
      <c r="M5" s="7"/>
      <c r="N5" s="7"/>
    </row>
    <row r="6" spans="1:14" x14ac:dyDescent="0.2">
      <c r="A6" s="8" t="s">
        <v>55</v>
      </c>
      <c r="B6" s="9">
        <v>34.33</v>
      </c>
      <c r="C6" s="7"/>
      <c r="D6" s="7"/>
      <c r="E6" s="7"/>
      <c r="F6" s="7"/>
      <c r="G6" s="7"/>
      <c r="H6" s="10" t="s">
        <v>56</v>
      </c>
      <c r="I6" s="11" t="s">
        <v>57</v>
      </c>
      <c r="J6" s="7"/>
      <c r="K6" s="7"/>
      <c r="L6" s="7"/>
      <c r="M6" s="7"/>
      <c r="N6" s="7"/>
    </row>
    <row r="7" spans="1:14" x14ac:dyDescent="0.2">
      <c r="A7" s="8" t="s">
        <v>56</v>
      </c>
      <c r="B7" s="9" t="s">
        <v>57</v>
      </c>
      <c r="C7" s="7"/>
      <c r="D7" s="7"/>
      <c r="E7" s="7"/>
      <c r="F7" s="7"/>
      <c r="G7" s="7"/>
      <c r="H7" s="5" t="s">
        <v>58</v>
      </c>
      <c r="I7" s="7" t="s">
        <v>59</v>
      </c>
      <c r="J7" s="7"/>
      <c r="K7" s="7"/>
      <c r="L7" s="7"/>
      <c r="M7" s="7"/>
      <c r="N7" s="7"/>
    </row>
    <row r="8" spans="1:14" x14ac:dyDescent="0.2">
      <c r="A8" s="5" t="s">
        <v>58</v>
      </c>
      <c r="B8" s="7" t="s">
        <v>59</v>
      </c>
      <c r="C8" s="7"/>
      <c r="D8" s="7"/>
      <c r="E8" s="7"/>
      <c r="F8" s="7"/>
      <c r="G8" s="7"/>
      <c r="H8" s="5" t="s">
        <v>60</v>
      </c>
      <c r="I8" s="7" t="s">
        <v>61</v>
      </c>
      <c r="J8" s="7"/>
      <c r="K8" s="7"/>
      <c r="L8" s="7"/>
      <c r="M8" s="7"/>
      <c r="N8" s="7"/>
    </row>
    <row r="9" spans="1:14" x14ac:dyDescent="0.2">
      <c r="A9" s="5" t="s">
        <v>60</v>
      </c>
      <c r="B9" s="7" t="s">
        <v>61</v>
      </c>
      <c r="C9" s="7"/>
      <c r="D9" s="7"/>
      <c r="E9" s="7"/>
      <c r="F9" s="7"/>
      <c r="G9" s="7"/>
      <c r="H9" s="5"/>
      <c r="I9" s="7"/>
      <c r="J9" s="7"/>
      <c r="K9" s="7"/>
      <c r="L9" s="7"/>
      <c r="M9" s="7"/>
      <c r="N9" s="7"/>
    </row>
    <row r="10" spans="1:14" x14ac:dyDescent="0.2">
      <c r="A10" s="5" t="s">
        <v>62</v>
      </c>
      <c r="B10" s="7">
        <v>0.65239999999999998</v>
      </c>
      <c r="C10" s="7"/>
      <c r="D10" s="7"/>
      <c r="E10" s="7"/>
      <c r="F10" s="7"/>
      <c r="G10" s="7"/>
      <c r="H10" s="5" t="s">
        <v>204</v>
      </c>
      <c r="I10" s="7"/>
      <c r="J10" s="7"/>
      <c r="K10" s="7"/>
      <c r="L10" s="7"/>
      <c r="M10" s="7"/>
      <c r="N10" s="7"/>
    </row>
    <row r="11" spans="1:14" x14ac:dyDescent="0.2">
      <c r="A11" s="5"/>
      <c r="B11" s="7"/>
      <c r="C11" s="7"/>
      <c r="D11" s="7"/>
      <c r="E11" s="7"/>
      <c r="F11" s="7"/>
      <c r="G11" s="7"/>
      <c r="H11" s="10" t="s">
        <v>205</v>
      </c>
      <c r="I11" s="11" t="s">
        <v>206</v>
      </c>
      <c r="J11" s="7"/>
      <c r="K11" s="7"/>
      <c r="L11" s="7"/>
      <c r="M11" s="7"/>
      <c r="N11" s="7"/>
    </row>
    <row r="12" spans="1:14" x14ac:dyDescent="0.2">
      <c r="A12" s="5" t="s">
        <v>63</v>
      </c>
      <c r="B12" s="7"/>
      <c r="C12" s="7"/>
      <c r="D12" s="7"/>
      <c r="E12" s="7"/>
      <c r="F12" s="7"/>
      <c r="G12" s="7"/>
      <c r="H12" s="10" t="s">
        <v>56</v>
      </c>
      <c r="I12" s="11" t="s">
        <v>57</v>
      </c>
      <c r="J12" s="7"/>
      <c r="K12" s="7"/>
      <c r="L12" s="7"/>
      <c r="M12" s="7"/>
      <c r="N12" s="7"/>
    </row>
    <row r="13" spans="1:14" x14ac:dyDescent="0.2">
      <c r="A13" s="5" t="s">
        <v>64</v>
      </c>
      <c r="B13" s="7" t="s">
        <v>65</v>
      </c>
      <c r="C13" s="7"/>
      <c r="D13" s="7"/>
      <c r="E13" s="7"/>
      <c r="F13" s="7"/>
      <c r="G13" s="7"/>
      <c r="H13" s="5" t="s">
        <v>58</v>
      </c>
      <c r="I13" s="7" t="s">
        <v>59</v>
      </c>
      <c r="J13" s="7"/>
      <c r="K13" s="7"/>
      <c r="L13" s="7"/>
      <c r="M13" s="7"/>
      <c r="N13" s="7"/>
    </row>
    <row r="14" spans="1:14" x14ac:dyDescent="0.2">
      <c r="A14" s="5" t="s">
        <v>56</v>
      </c>
      <c r="B14" s="7">
        <v>0.19550000000000001</v>
      </c>
      <c r="C14" s="7"/>
      <c r="D14" s="7"/>
      <c r="E14" s="7"/>
      <c r="F14" s="7"/>
      <c r="G14" s="7"/>
      <c r="H14" s="5" t="s">
        <v>60</v>
      </c>
      <c r="I14" s="7" t="s">
        <v>61</v>
      </c>
      <c r="J14" s="7"/>
      <c r="K14" s="7"/>
      <c r="L14" s="7"/>
      <c r="M14" s="7"/>
      <c r="N14" s="7"/>
    </row>
    <row r="15" spans="1:14" x14ac:dyDescent="0.2">
      <c r="A15" s="5" t="s">
        <v>58</v>
      </c>
      <c r="B15" s="7" t="s">
        <v>66</v>
      </c>
      <c r="C15" s="7"/>
      <c r="D15" s="7"/>
      <c r="E15" s="7"/>
      <c r="F15" s="7"/>
      <c r="G15" s="7"/>
      <c r="H15" s="5"/>
      <c r="I15" s="7"/>
      <c r="J15" s="7"/>
      <c r="K15" s="7"/>
      <c r="L15" s="7"/>
      <c r="M15" s="7"/>
      <c r="N15" s="7"/>
    </row>
    <row r="16" spans="1:14" x14ac:dyDescent="0.2">
      <c r="A16" s="5" t="s">
        <v>67</v>
      </c>
      <c r="B16" s="7" t="s">
        <v>68</v>
      </c>
      <c r="C16" s="7"/>
      <c r="D16" s="7"/>
      <c r="E16" s="7"/>
      <c r="F16" s="7"/>
      <c r="G16" s="7"/>
      <c r="H16" s="5" t="s">
        <v>80</v>
      </c>
      <c r="I16" s="7"/>
      <c r="J16" s="7"/>
      <c r="K16" s="7"/>
      <c r="L16" s="7"/>
      <c r="M16" s="7"/>
      <c r="N16" s="7"/>
    </row>
    <row r="17" spans="1:16" x14ac:dyDescent="0.2">
      <c r="A17" s="5"/>
      <c r="B17" s="7"/>
      <c r="C17" s="7"/>
      <c r="D17" s="7"/>
      <c r="E17" s="7"/>
      <c r="F17" s="7"/>
      <c r="G17" s="7"/>
      <c r="H17" s="5" t="s">
        <v>81</v>
      </c>
      <c r="I17" s="7">
        <v>8</v>
      </c>
      <c r="J17" s="7"/>
      <c r="K17" s="7"/>
      <c r="L17" s="7"/>
      <c r="M17" s="7"/>
      <c r="N17" s="7"/>
    </row>
    <row r="18" spans="1:16" x14ac:dyDescent="0.2">
      <c r="A18" s="5" t="s">
        <v>69</v>
      </c>
      <c r="B18" s="7"/>
      <c r="C18" s="7"/>
      <c r="D18" s="7"/>
      <c r="E18" s="7"/>
      <c r="F18" s="7"/>
      <c r="G18" s="7"/>
      <c r="H18" s="5" t="s">
        <v>82</v>
      </c>
      <c r="I18" s="7">
        <v>136</v>
      </c>
      <c r="J18" s="7"/>
      <c r="K18" s="7"/>
      <c r="L18" s="7"/>
      <c r="M18" s="7"/>
      <c r="N18" s="7"/>
    </row>
    <row r="19" spans="1:16" x14ac:dyDescent="0.2">
      <c r="A19" s="5" t="s">
        <v>70</v>
      </c>
      <c r="B19" s="7">
        <v>13.09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6" x14ac:dyDescent="0.2">
      <c r="A20" s="5" t="s">
        <v>56</v>
      </c>
      <c r="B20" s="7">
        <v>6.9800000000000001E-2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6" x14ac:dyDescent="0.2">
      <c r="A21" s="5" t="s">
        <v>58</v>
      </c>
      <c r="B21" s="7" t="s">
        <v>66</v>
      </c>
      <c r="C21" s="7"/>
      <c r="D21" s="7"/>
      <c r="E21" s="7"/>
      <c r="F21" s="7"/>
    </row>
    <row r="22" spans="1:16" x14ac:dyDescent="0.2">
      <c r="A22" s="5" t="s">
        <v>67</v>
      </c>
      <c r="B22" s="7" t="s">
        <v>68</v>
      </c>
      <c r="C22" s="7"/>
      <c r="D22" s="7"/>
      <c r="E22" s="7"/>
      <c r="F22" s="7"/>
      <c r="H22" s="6"/>
      <c r="I22" s="6"/>
      <c r="J22" s="6"/>
      <c r="K22" s="6"/>
      <c r="L22" s="6"/>
      <c r="M22" s="6"/>
      <c r="N22" s="6"/>
      <c r="O22" s="6"/>
      <c r="P22" s="6"/>
    </row>
    <row r="23" spans="1:16" x14ac:dyDescent="0.2">
      <c r="A23" s="5"/>
      <c r="B23" s="7"/>
      <c r="C23" s="7"/>
      <c r="D23" s="7"/>
      <c r="E23" s="7"/>
      <c r="F23" s="7"/>
      <c r="H23" s="5" t="s">
        <v>83</v>
      </c>
      <c r="I23" s="7">
        <v>1</v>
      </c>
      <c r="J23" s="7"/>
      <c r="K23" s="7"/>
      <c r="L23" s="7"/>
      <c r="M23" s="7"/>
      <c r="N23" s="7"/>
      <c r="O23" s="7"/>
      <c r="P23" s="7"/>
    </row>
    <row r="24" spans="1:16" x14ac:dyDescent="0.2">
      <c r="A24" s="5" t="s">
        <v>71</v>
      </c>
      <c r="B24" s="7" t="s">
        <v>72</v>
      </c>
      <c r="C24" s="7" t="s">
        <v>73</v>
      </c>
      <c r="D24" s="7" t="s">
        <v>74</v>
      </c>
      <c r="E24" s="7" t="s">
        <v>64</v>
      </c>
      <c r="F24" s="7" t="s">
        <v>56</v>
      </c>
      <c r="H24" s="5" t="s">
        <v>84</v>
      </c>
      <c r="I24" s="7">
        <v>28</v>
      </c>
      <c r="J24" s="7"/>
      <c r="K24" s="7"/>
      <c r="L24" s="7"/>
      <c r="M24" s="7"/>
      <c r="N24" s="7"/>
      <c r="O24" s="7"/>
      <c r="P24" s="7"/>
    </row>
    <row r="25" spans="1:16" x14ac:dyDescent="0.2">
      <c r="A25" s="5" t="s">
        <v>75</v>
      </c>
      <c r="B25" s="7">
        <v>28.58</v>
      </c>
      <c r="C25" s="7">
        <v>7</v>
      </c>
      <c r="D25" s="7">
        <v>4.0830000000000002</v>
      </c>
      <c r="E25" s="7" t="s">
        <v>76</v>
      </c>
      <c r="F25" s="7" t="s">
        <v>77</v>
      </c>
      <c r="H25" s="5" t="s">
        <v>85</v>
      </c>
      <c r="I25" s="7">
        <v>0.05</v>
      </c>
      <c r="J25" s="7"/>
      <c r="K25" s="7"/>
      <c r="L25" s="7"/>
      <c r="M25" s="7"/>
      <c r="N25" s="7"/>
      <c r="O25" s="7"/>
      <c r="P25" s="7"/>
    </row>
    <row r="26" spans="1:16" x14ac:dyDescent="0.2">
      <c r="A26" s="5" t="s">
        <v>78</v>
      </c>
      <c r="B26" s="7">
        <v>15.23</v>
      </c>
      <c r="C26" s="7">
        <v>128</v>
      </c>
      <c r="D26" s="7">
        <v>0.11899999999999999</v>
      </c>
      <c r="E26" s="7"/>
      <c r="F26" s="7"/>
      <c r="H26" s="5"/>
      <c r="I26" s="7"/>
      <c r="J26" s="7"/>
      <c r="K26" s="7"/>
      <c r="L26" s="7"/>
      <c r="M26" s="7"/>
      <c r="N26" s="7"/>
      <c r="O26" s="7"/>
      <c r="P26" s="7"/>
    </row>
    <row r="27" spans="1:16" x14ac:dyDescent="0.2">
      <c r="A27" s="5" t="s">
        <v>79</v>
      </c>
      <c r="B27" s="7">
        <v>43.81</v>
      </c>
      <c r="C27" s="7">
        <v>135</v>
      </c>
      <c r="D27" s="7"/>
      <c r="E27" s="7"/>
      <c r="F27" s="7"/>
      <c r="H27" s="5" t="s">
        <v>207</v>
      </c>
      <c r="I27" s="7" t="s">
        <v>87</v>
      </c>
      <c r="J27" s="7" t="s">
        <v>88</v>
      </c>
      <c r="K27" s="7" t="s">
        <v>89</v>
      </c>
      <c r="L27" s="7" t="s">
        <v>90</v>
      </c>
      <c r="M27" s="7" t="s">
        <v>91</v>
      </c>
      <c r="N27" s="7"/>
      <c r="O27" s="7"/>
      <c r="P27" s="7"/>
    </row>
    <row r="28" spans="1:16" x14ac:dyDescent="0.2">
      <c r="A28" s="5"/>
      <c r="B28" s="7"/>
      <c r="C28" s="7"/>
      <c r="D28" s="7"/>
      <c r="E28" s="7"/>
      <c r="F28" s="7"/>
      <c r="H28" s="5" t="s">
        <v>92</v>
      </c>
      <c r="I28" s="7">
        <v>-68.650000000000006</v>
      </c>
      <c r="J28" s="7" t="s">
        <v>208</v>
      </c>
      <c r="K28" s="7" t="s">
        <v>61</v>
      </c>
      <c r="L28" s="7" t="s">
        <v>59</v>
      </c>
      <c r="M28" s="7" t="s">
        <v>57</v>
      </c>
      <c r="N28" s="7" t="s">
        <v>94</v>
      </c>
      <c r="O28" s="7"/>
      <c r="P28" s="7"/>
    </row>
    <row r="29" spans="1:16" x14ac:dyDescent="0.2">
      <c r="A29" s="5" t="s">
        <v>80</v>
      </c>
      <c r="B29" s="7"/>
      <c r="C29" s="7"/>
      <c r="D29" s="7"/>
      <c r="E29" s="7"/>
      <c r="F29" s="7"/>
      <c r="H29" s="5" t="s">
        <v>95</v>
      </c>
      <c r="I29" s="7">
        <v>-31.42</v>
      </c>
      <c r="J29" s="7" t="s">
        <v>209</v>
      </c>
      <c r="K29" s="7" t="s">
        <v>61</v>
      </c>
      <c r="L29" s="7" t="s">
        <v>210</v>
      </c>
      <c r="M29" s="7">
        <v>3.0000000000000001E-3</v>
      </c>
      <c r="N29" s="7" t="s">
        <v>97</v>
      </c>
      <c r="O29" s="7"/>
      <c r="P29" s="7"/>
    </row>
    <row r="30" spans="1:16" x14ac:dyDescent="0.2">
      <c r="A30" s="5" t="s">
        <v>81</v>
      </c>
      <c r="B30" s="7">
        <v>8</v>
      </c>
      <c r="C30" s="7"/>
      <c r="D30" s="7"/>
      <c r="E30" s="7"/>
      <c r="F30" s="7"/>
      <c r="H30" s="5" t="s">
        <v>98</v>
      </c>
      <c r="I30" s="7">
        <v>-28.2</v>
      </c>
      <c r="J30" s="7" t="s">
        <v>211</v>
      </c>
      <c r="K30" s="7" t="s">
        <v>61</v>
      </c>
      <c r="L30" s="7" t="s">
        <v>210</v>
      </c>
      <c r="M30" s="7">
        <v>1E-3</v>
      </c>
      <c r="N30" s="7" t="s">
        <v>100</v>
      </c>
      <c r="O30" s="7"/>
      <c r="P30" s="7"/>
    </row>
    <row r="31" spans="1:16" x14ac:dyDescent="0.2">
      <c r="A31" s="5" t="s">
        <v>82</v>
      </c>
      <c r="B31" s="7">
        <v>136</v>
      </c>
      <c r="C31" s="7"/>
      <c r="D31" s="7"/>
      <c r="E31" s="7"/>
      <c r="F31" s="7"/>
      <c r="H31" s="5" t="s">
        <v>101</v>
      </c>
      <c r="I31" s="7">
        <v>-6.4909999999999997</v>
      </c>
      <c r="J31" s="7" t="s">
        <v>212</v>
      </c>
      <c r="K31" s="7" t="s">
        <v>68</v>
      </c>
      <c r="L31" s="7" t="s">
        <v>66</v>
      </c>
      <c r="M31" s="7">
        <v>0.1681</v>
      </c>
      <c r="N31" s="7" t="s">
        <v>104</v>
      </c>
      <c r="O31" s="7"/>
      <c r="P31" s="7"/>
    </row>
    <row r="32" spans="1:16" x14ac:dyDescent="0.2">
      <c r="H32" s="5" t="s">
        <v>105</v>
      </c>
      <c r="I32" s="7">
        <v>-71.86</v>
      </c>
      <c r="J32" s="7" t="s">
        <v>213</v>
      </c>
      <c r="K32" s="7" t="s">
        <v>61</v>
      </c>
      <c r="L32" s="7" t="s">
        <v>59</v>
      </c>
      <c r="M32" s="7" t="s">
        <v>57</v>
      </c>
      <c r="N32" s="7" t="s">
        <v>107</v>
      </c>
      <c r="O32" s="7"/>
      <c r="P32" s="7"/>
    </row>
    <row r="33" spans="1:16" x14ac:dyDescent="0.2">
      <c r="A33" s="6"/>
      <c r="B33" s="6"/>
      <c r="C33" s="6"/>
      <c r="D33" s="6"/>
      <c r="E33" s="6"/>
      <c r="F33" s="6"/>
      <c r="G33" s="6"/>
      <c r="H33" s="5" t="s">
        <v>108</v>
      </c>
      <c r="I33" s="7">
        <v>-72.680000000000007</v>
      </c>
      <c r="J33" s="7" t="s">
        <v>214</v>
      </c>
      <c r="K33" s="7" t="s">
        <v>61</v>
      </c>
      <c r="L33" s="7" t="s">
        <v>59</v>
      </c>
      <c r="M33" s="7" t="s">
        <v>57</v>
      </c>
      <c r="N33" s="7" t="s">
        <v>110</v>
      </c>
      <c r="O33" s="7"/>
      <c r="P33" s="7"/>
    </row>
    <row r="34" spans="1:16" x14ac:dyDescent="0.2">
      <c r="A34" s="5" t="s">
        <v>83</v>
      </c>
      <c r="B34" s="7">
        <v>1</v>
      </c>
      <c r="C34" s="7"/>
      <c r="D34" s="7"/>
      <c r="E34" s="7"/>
      <c r="F34" s="7"/>
      <c r="G34" s="7"/>
      <c r="H34" s="5" t="s">
        <v>111</v>
      </c>
      <c r="I34" s="7">
        <v>-61.62</v>
      </c>
      <c r="J34" s="7" t="s">
        <v>215</v>
      </c>
      <c r="K34" s="7" t="s">
        <v>61</v>
      </c>
      <c r="L34" s="7" t="s">
        <v>59</v>
      </c>
      <c r="M34" s="7" t="s">
        <v>57</v>
      </c>
      <c r="N34" s="7" t="s">
        <v>53</v>
      </c>
      <c r="O34" s="7"/>
      <c r="P34" s="7"/>
    </row>
    <row r="35" spans="1:16" x14ac:dyDescent="0.2">
      <c r="A35" s="5" t="s">
        <v>84</v>
      </c>
      <c r="B35" s="7">
        <v>28</v>
      </c>
      <c r="C35" s="7"/>
      <c r="D35" s="7"/>
      <c r="E35" s="7"/>
      <c r="F35" s="7"/>
      <c r="G35" s="7"/>
      <c r="H35" s="5" t="s">
        <v>113</v>
      </c>
      <c r="I35" s="7">
        <v>37.229999999999997</v>
      </c>
      <c r="J35" s="7" t="s">
        <v>216</v>
      </c>
      <c r="K35" s="7" t="s">
        <v>61</v>
      </c>
      <c r="L35" s="7" t="s">
        <v>210</v>
      </c>
      <c r="M35" s="7">
        <v>1.1000000000000001E-3</v>
      </c>
      <c r="N35" s="7" t="s">
        <v>116</v>
      </c>
      <c r="O35" s="7"/>
      <c r="P35" s="7"/>
    </row>
    <row r="36" spans="1:16" x14ac:dyDescent="0.2">
      <c r="A36" s="5" t="s">
        <v>85</v>
      </c>
      <c r="B36" s="7">
        <v>0.05</v>
      </c>
      <c r="C36" s="7"/>
      <c r="D36" s="7"/>
      <c r="E36" s="7"/>
      <c r="F36" s="7"/>
      <c r="G36" s="7"/>
      <c r="H36" s="5" t="s">
        <v>117</v>
      </c>
      <c r="I36" s="7">
        <v>40.450000000000003</v>
      </c>
      <c r="J36" s="7" t="s">
        <v>217</v>
      </c>
      <c r="K36" s="7" t="s">
        <v>61</v>
      </c>
      <c r="L36" s="7" t="s">
        <v>59</v>
      </c>
      <c r="M36" s="7" t="s">
        <v>57</v>
      </c>
      <c r="N36" s="7" t="s">
        <v>119</v>
      </c>
      <c r="O36" s="7"/>
      <c r="P36" s="7"/>
    </row>
    <row r="37" spans="1:16" x14ac:dyDescent="0.2">
      <c r="A37" s="5"/>
      <c r="B37" s="7"/>
      <c r="C37" s="7"/>
      <c r="D37" s="7"/>
      <c r="E37" s="7"/>
      <c r="F37" s="7"/>
      <c r="G37" s="7"/>
      <c r="H37" s="5" t="s">
        <v>120</v>
      </c>
      <c r="I37" s="7">
        <v>62.16</v>
      </c>
      <c r="J37" s="7" t="s">
        <v>218</v>
      </c>
      <c r="K37" s="7" t="s">
        <v>61</v>
      </c>
      <c r="L37" s="7" t="s">
        <v>59</v>
      </c>
      <c r="M37" s="7" t="s">
        <v>57</v>
      </c>
      <c r="N37" s="7" t="s">
        <v>122</v>
      </c>
      <c r="O37" s="7"/>
      <c r="P37" s="7"/>
    </row>
    <row r="38" spans="1:16" x14ac:dyDescent="0.2">
      <c r="A38" s="5" t="s">
        <v>86</v>
      </c>
      <c r="B38" s="7" t="s">
        <v>87</v>
      </c>
      <c r="C38" s="7" t="s">
        <v>88</v>
      </c>
      <c r="D38" s="7" t="s">
        <v>89</v>
      </c>
      <c r="E38" s="7" t="s">
        <v>90</v>
      </c>
      <c r="F38" s="7" t="s">
        <v>91</v>
      </c>
      <c r="G38" s="7"/>
      <c r="H38" s="5" t="s">
        <v>123</v>
      </c>
      <c r="I38" s="7">
        <v>-3.2069999999999999</v>
      </c>
      <c r="J38" s="7" t="s">
        <v>219</v>
      </c>
      <c r="K38" s="7" t="s">
        <v>68</v>
      </c>
      <c r="L38" s="7" t="s">
        <v>66</v>
      </c>
      <c r="M38" s="7">
        <v>0.68379999999999996</v>
      </c>
      <c r="N38" s="7" t="s">
        <v>125</v>
      </c>
      <c r="O38" s="7"/>
      <c r="P38" s="7"/>
    </row>
    <row r="39" spans="1:16" x14ac:dyDescent="0.2">
      <c r="A39" s="5" t="s">
        <v>92</v>
      </c>
      <c r="B39" s="7">
        <v>-1.075</v>
      </c>
      <c r="C39" s="7" t="s">
        <v>93</v>
      </c>
      <c r="D39" s="7" t="s">
        <v>61</v>
      </c>
      <c r="E39" s="7" t="s">
        <v>59</v>
      </c>
      <c r="F39" s="7" t="s">
        <v>57</v>
      </c>
      <c r="G39" s="7" t="s">
        <v>94</v>
      </c>
      <c r="H39" s="5" t="s">
        <v>126</v>
      </c>
      <c r="I39" s="7">
        <v>-4.0330000000000004</v>
      </c>
      <c r="J39" s="7" t="s">
        <v>220</v>
      </c>
      <c r="K39" s="7" t="s">
        <v>68</v>
      </c>
      <c r="L39" s="7" t="s">
        <v>66</v>
      </c>
      <c r="M39" s="7">
        <v>0.60509999999999997</v>
      </c>
      <c r="N39" s="7" t="s">
        <v>128</v>
      </c>
      <c r="O39" s="7"/>
      <c r="P39" s="7"/>
    </row>
    <row r="40" spans="1:16" x14ac:dyDescent="0.2">
      <c r="A40" s="5" t="s">
        <v>95</v>
      </c>
      <c r="B40" s="7">
        <v>-0.62490000000000001</v>
      </c>
      <c r="C40" s="7" t="s">
        <v>96</v>
      </c>
      <c r="D40" s="7" t="s">
        <v>61</v>
      </c>
      <c r="E40" s="7" t="s">
        <v>59</v>
      </c>
      <c r="F40" s="7" t="s">
        <v>57</v>
      </c>
      <c r="G40" s="7" t="s">
        <v>97</v>
      </c>
      <c r="H40" s="5" t="s">
        <v>129</v>
      </c>
      <c r="I40" s="7">
        <v>7.0279999999999996</v>
      </c>
      <c r="J40" s="7" t="s">
        <v>221</v>
      </c>
      <c r="K40" s="7" t="s">
        <v>68</v>
      </c>
      <c r="L40" s="7" t="s">
        <v>66</v>
      </c>
      <c r="M40" s="7">
        <v>0.38590000000000002</v>
      </c>
      <c r="N40" s="7" t="s">
        <v>131</v>
      </c>
      <c r="O40" s="7"/>
      <c r="P40" s="7"/>
    </row>
    <row r="41" spans="1:16" x14ac:dyDescent="0.2">
      <c r="A41" s="5" t="s">
        <v>98</v>
      </c>
      <c r="B41" s="7">
        <v>-0.495</v>
      </c>
      <c r="C41" s="7" t="s">
        <v>99</v>
      </c>
      <c r="D41" s="7" t="s">
        <v>61</v>
      </c>
      <c r="E41" s="7" t="s">
        <v>59</v>
      </c>
      <c r="F41" s="7" t="s">
        <v>57</v>
      </c>
      <c r="G41" s="7" t="s">
        <v>100</v>
      </c>
      <c r="H41" s="5" t="s">
        <v>132</v>
      </c>
      <c r="I41" s="7">
        <v>3.2170000000000001</v>
      </c>
      <c r="J41" s="7" t="s">
        <v>222</v>
      </c>
      <c r="K41" s="7" t="s">
        <v>68</v>
      </c>
      <c r="L41" s="7" t="s">
        <v>66</v>
      </c>
      <c r="M41" s="7">
        <v>0.77210000000000001</v>
      </c>
      <c r="N41" s="7" t="s">
        <v>134</v>
      </c>
      <c r="O41" s="7"/>
      <c r="P41" s="7"/>
    </row>
    <row r="42" spans="1:16" x14ac:dyDescent="0.2">
      <c r="A42" s="5" t="s">
        <v>101</v>
      </c>
      <c r="B42" s="7">
        <v>-0.29360000000000003</v>
      </c>
      <c r="C42" s="7" t="s">
        <v>102</v>
      </c>
      <c r="D42" s="7" t="s">
        <v>61</v>
      </c>
      <c r="E42" s="7" t="s">
        <v>103</v>
      </c>
      <c r="F42" s="7">
        <v>1.95E-2</v>
      </c>
      <c r="G42" s="7" t="s">
        <v>104</v>
      </c>
      <c r="H42" s="5" t="s">
        <v>135</v>
      </c>
      <c r="I42" s="7">
        <v>24.93</v>
      </c>
      <c r="J42" s="7" t="s">
        <v>223</v>
      </c>
      <c r="K42" s="7" t="s">
        <v>61</v>
      </c>
      <c r="L42" s="7" t="s">
        <v>103</v>
      </c>
      <c r="M42" s="7">
        <v>1.3100000000000001E-2</v>
      </c>
      <c r="N42" s="7" t="s">
        <v>137</v>
      </c>
      <c r="O42" s="7"/>
      <c r="P42" s="7"/>
    </row>
    <row r="43" spans="1:16" x14ac:dyDescent="0.2">
      <c r="A43" s="5" t="s">
        <v>105</v>
      </c>
      <c r="B43" s="7">
        <v>-1.3480000000000001</v>
      </c>
      <c r="C43" s="7" t="s">
        <v>106</v>
      </c>
      <c r="D43" s="7" t="s">
        <v>61</v>
      </c>
      <c r="E43" s="7" t="s">
        <v>59</v>
      </c>
      <c r="F43" s="7" t="s">
        <v>57</v>
      </c>
      <c r="G43" s="7" t="s">
        <v>107</v>
      </c>
      <c r="H43" s="5" t="s">
        <v>138</v>
      </c>
      <c r="I43" s="7">
        <v>-40.44</v>
      </c>
      <c r="J43" s="7" t="s">
        <v>224</v>
      </c>
      <c r="K43" s="7" t="s">
        <v>61</v>
      </c>
      <c r="L43" s="7" t="s">
        <v>115</v>
      </c>
      <c r="M43" s="7">
        <v>5.9999999999999995E-4</v>
      </c>
      <c r="N43" s="7" t="s">
        <v>140</v>
      </c>
      <c r="O43" s="7"/>
      <c r="P43" s="7"/>
    </row>
    <row r="44" spans="1:16" x14ac:dyDescent="0.2">
      <c r="A44" s="5" t="s">
        <v>108</v>
      </c>
      <c r="B44" s="7">
        <v>-1.2669999999999999</v>
      </c>
      <c r="C44" s="7" t="s">
        <v>109</v>
      </c>
      <c r="D44" s="7" t="s">
        <v>61</v>
      </c>
      <c r="E44" s="7" t="s">
        <v>59</v>
      </c>
      <c r="F44" s="7" t="s">
        <v>57</v>
      </c>
      <c r="G44" s="7" t="s">
        <v>110</v>
      </c>
      <c r="H44" s="5" t="s">
        <v>141</v>
      </c>
      <c r="I44" s="7">
        <v>-41.26</v>
      </c>
      <c r="J44" s="7" t="s">
        <v>225</v>
      </c>
      <c r="K44" s="7" t="s">
        <v>61</v>
      </c>
      <c r="L44" s="7" t="s">
        <v>115</v>
      </c>
      <c r="M44" s="7">
        <v>4.0000000000000002E-4</v>
      </c>
      <c r="N44" s="7" t="s">
        <v>143</v>
      </c>
      <c r="O44" s="7"/>
      <c r="P44" s="7"/>
    </row>
    <row r="45" spans="1:16" x14ac:dyDescent="0.2">
      <c r="A45" s="5" t="s">
        <v>111</v>
      </c>
      <c r="B45" s="7">
        <v>-1.1459999999999999</v>
      </c>
      <c r="C45" s="7" t="s">
        <v>112</v>
      </c>
      <c r="D45" s="7" t="s">
        <v>61</v>
      </c>
      <c r="E45" s="7" t="s">
        <v>59</v>
      </c>
      <c r="F45" s="7" t="s">
        <v>57</v>
      </c>
      <c r="G45" s="7" t="s">
        <v>53</v>
      </c>
      <c r="H45" s="5" t="s">
        <v>144</v>
      </c>
      <c r="I45" s="7">
        <v>-30.2</v>
      </c>
      <c r="J45" s="7" t="s">
        <v>226</v>
      </c>
      <c r="K45" s="7" t="s">
        <v>61</v>
      </c>
      <c r="L45" s="7" t="s">
        <v>210</v>
      </c>
      <c r="M45" s="7">
        <v>7.6E-3</v>
      </c>
      <c r="N45" s="7" t="s">
        <v>146</v>
      </c>
      <c r="O45" s="7"/>
      <c r="P45" s="7"/>
    </row>
    <row r="46" spans="1:16" x14ac:dyDescent="0.2">
      <c r="A46" s="5" t="s">
        <v>113</v>
      </c>
      <c r="B46" s="7">
        <v>0.45029999999999998</v>
      </c>
      <c r="C46" s="7" t="s">
        <v>114</v>
      </c>
      <c r="D46" s="7" t="s">
        <v>61</v>
      </c>
      <c r="E46" s="7" t="s">
        <v>115</v>
      </c>
      <c r="F46" s="7">
        <v>1E-4</v>
      </c>
      <c r="G46" s="7" t="s">
        <v>116</v>
      </c>
      <c r="H46" s="5" t="s">
        <v>147</v>
      </c>
      <c r="I46" s="7">
        <v>21.71</v>
      </c>
      <c r="J46" s="7" t="s">
        <v>227</v>
      </c>
      <c r="K46" s="7" t="s">
        <v>61</v>
      </c>
      <c r="L46" s="7" t="s">
        <v>210</v>
      </c>
      <c r="M46" s="7">
        <v>7.3000000000000001E-3</v>
      </c>
      <c r="N46" s="7" t="s">
        <v>149</v>
      </c>
      <c r="O46" s="7"/>
      <c r="P46" s="7"/>
    </row>
    <row r="47" spans="1:16" x14ac:dyDescent="0.2">
      <c r="A47" s="5" t="s">
        <v>117</v>
      </c>
      <c r="B47" s="7">
        <v>0.58030000000000004</v>
      </c>
      <c r="C47" s="7" t="s">
        <v>118</v>
      </c>
      <c r="D47" s="7" t="s">
        <v>61</v>
      </c>
      <c r="E47" s="7" t="s">
        <v>59</v>
      </c>
      <c r="F47" s="7" t="s">
        <v>57</v>
      </c>
      <c r="G47" s="7" t="s">
        <v>119</v>
      </c>
      <c r="H47" s="5" t="s">
        <v>150</v>
      </c>
      <c r="I47" s="7">
        <v>-43.65</v>
      </c>
      <c r="J47" s="7" t="s">
        <v>228</v>
      </c>
      <c r="K47" s="7" t="s">
        <v>61</v>
      </c>
      <c r="L47" s="7" t="s">
        <v>59</v>
      </c>
      <c r="M47" s="7" t="s">
        <v>57</v>
      </c>
      <c r="N47" s="7" t="s">
        <v>152</v>
      </c>
      <c r="O47" s="7"/>
      <c r="P47" s="7"/>
    </row>
    <row r="48" spans="1:16" x14ac:dyDescent="0.2">
      <c r="A48" s="5" t="s">
        <v>120</v>
      </c>
      <c r="B48" s="7">
        <v>0.78169999999999995</v>
      </c>
      <c r="C48" s="7" t="s">
        <v>121</v>
      </c>
      <c r="D48" s="7" t="s">
        <v>61</v>
      </c>
      <c r="E48" s="7" t="s">
        <v>59</v>
      </c>
      <c r="F48" s="7" t="s">
        <v>57</v>
      </c>
      <c r="G48" s="7" t="s">
        <v>122</v>
      </c>
      <c r="H48" s="5" t="s">
        <v>153</v>
      </c>
      <c r="I48" s="7">
        <v>-44.48</v>
      </c>
      <c r="J48" s="7" t="s">
        <v>229</v>
      </c>
      <c r="K48" s="7" t="s">
        <v>61</v>
      </c>
      <c r="L48" s="7" t="s">
        <v>59</v>
      </c>
      <c r="M48" s="7" t="s">
        <v>57</v>
      </c>
      <c r="N48" s="7" t="s">
        <v>155</v>
      </c>
      <c r="O48" s="7"/>
      <c r="P48" s="7"/>
    </row>
    <row r="49" spans="1:16" x14ac:dyDescent="0.2">
      <c r="A49" s="5" t="s">
        <v>123</v>
      </c>
      <c r="B49" s="7">
        <v>-0.27229999999999999</v>
      </c>
      <c r="C49" s="7" t="s">
        <v>124</v>
      </c>
      <c r="D49" s="7" t="s">
        <v>61</v>
      </c>
      <c r="E49" s="7" t="s">
        <v>103</v>
      </c>
      <c r="F49" s="7">
        <v>3.1E-2</v>
      </c>
      <c r="G49" s="7" t="s">
        <v>125</v>
      </c>
      <c r="H49" s="5" t="s">
        <v>156</v>
      </c>
      <c r="I49" s="7">
        <v>-33.42</v>
      </c>
      <c r="J49" s="7" t="s">
        <v>230</v>
      </c>
      <c r="K49" s="7" t="s">
        <v>61</v>
      </c>
      <c r="L49" s="7" t="s">
        <v>115</v>
      </c>
      <c r="M49" s="7">
        <v>8.0000000000000004E-4</v>
      </c>
      <c r="N49" s="7" t="s">
        <v>158</v>
      </c>
      <c r="O49" s="7"/>
      <c r="P49" s="7"/>
    </row>
    <row r="50" spans="1:16" x14ac:dyDescent="0.2">
      <c r="A50" s="5" t="s">
        <v>126</v>
      </c>
      <c r="B50" s="7">
        <v>-0.1913</v>
      </c>
      <c r="C50" s="7" t="s">
        <v>127</v>
      </c>
      <c r="D50" s="7" t="s">
        <v>68</v>
      </c>
      <c r="E50" s="7" t="s">
        <v>66</v>
      </c>
      <c r="F50" s="7">
        <v>9.7000000000000003E-2</v>
      </c>
      <c r="G50" s="7" t="s">
        <v>128</v>
      </c>
      <c r="H50" s="5" t="s">
        <v>159</v>
      </c>
      <c r="I50" s="7">
        <v>-65.37</v>
      </c>
      <c r="J50" s="7" t="s">
        <v>231</v>
      </c>
      <c r="K50" s="7" t="s">
        <v>61</v>
      </c>
      <c r="L50" s="7" t="s">
        <v>59</v>
      </c>
      <c r="M50" s="7" t="s">
        <v>57</v>
      </c>
      <c r="N50" s="7" t="s">
        <v>161</v>
      </c>
      <c r="O50" s="7"/>
      <c r="P50" s="7"/>
    </row>
    <row r="51" spans="1:16" x14ac:dyDescent="0.2">
      <c r="A51" s="5" t="s">
        <v>129</v>
      </c>
      <c r="B51" s="7">
        <v>-7.0480000000000001E-2</v>
      </c>
      <c r="C51" s="7" t="s">
        <v>130</v>
      </c>
      <c r="D51" s="7" t="s">
        <v>68</v>
      </c>
      <c r="E51" s="7" t="s">
        <v>66</v>
      </c>
      <c r="F51" s="7">
        <v>0.52580000000000005</v>
      </c>
      <c r="G51" s="7" t="s">
        <v>131</v>
      </c>
      <c r="H51" s="5" t="s">
        <v>162</v>
      </c>
      <c r="I51" s="7">
        <v>-66.19</v>
      </c>
      <c r="J51" s="7" t="s">
        <v>232</v>
      </c>
      <c r="K51" s="7" t="s">
        <v>61</v>
      </c>
      <c r="L51" s="7" t="s">
        <v>59</v>
      </c>
      <c r="M51" s="7" t="s">
        <v>57</v>
      </c>
      <c r="N51" s="7" t="s">
        <v>164</v>
      </c>
      <c r="O51" s="7"/>
      <c r="P51" s="7"/>
    </row>
    <row r="52" spans="1:16" x14ac:dyDescent="0.2">
      <c r="A52" s="5" t="s">
        <v>132</v>
      </c>
      <c r="B52" s="7">
        <v>0.13</v>
      </c>
      <c r="C52" s="7" t="s">
        <v>133</v>
      </c>
      <c r="D52" s="7" t="s">
        <v>68</v>
      </c>
      <c r="E52" s="7" t="s">
        <v>66</v>
      </c>
      <c r="F52" s="7">
        <v>0.25819999999999999</v>
      </c>
      <c r="G52" s="7" t="s">
        <v>134</v>
      </c>
      <c r="H52" s="5" t="s">
        <v>165</v>
      </c>
      <c r="I52" s="7">
        <v>-55.13</v>
      </c>
      <c r="J52" s="7" t="s">
        <v>233</v>
      </c>
      <c r="K52" s="7" t="s">
        <v>61</v>
      </c>
      <c r="L52" s="7" t="s">
        <v>59</v>
      </c>
      <c r="M52" s="7" t="s">
        <v>57</v>
      </c>
      <c r="N52" s="7" t="s">
        <v>167</v>
      </c>
      <c r="O52" s="7"/>
      <c r="P52" s="7"/>
    </row>
    <row r="53" spans="1:16" x14ac:dyDescent="0.2">
      <c r="A53" s="5" t="s">
        <v>135</v>
      </c>
      <c r="B53" s="7">
        <v>0.33129999999999998</v>
      </c>
      <c r="C53" s="7" t="s">
        <v>136</v>
      </c>
      <c r="D53" s="7" t="s">
        <v>61</v>
      </c>
      <c r="E53" s="7" t="s">
        <v>103</v>
      </c>
      <c r="F53" s="7">
        <v>1.12E-2</v>
      </c>
      <c r="G53" s="7" t="s">
        <v>137</v>
      </c>
      <c r="H53" s="5" t="s">
        <v>168</v>
      </c>
      <c r="I53" s="7">
        <v>-0.82530000000000003</v>
      </c>
      <c r="J53" s="7" t="s">
        <v>234</v>
      </c>
      <c r="K53" s="7" t="s">
        <v>68</v>
      </c>
      <c r="L53" s="7" t="s">
        <v>66</v>
      </c>
      <c r="M53" s="7">
        <v>0.91839999999999999</v>
      </c>
      <c r="N53" s="7" t="s">
        <v>170</v>
      </c>
      <c r="O53" s="7"/>
      <c r="P53" s="7"/>
    </row>
    <row r="54" spans="1:16" x14ac:dyDescent="0.2">
      <c r="A54" s="5" t="s">
        <v>138</v>
      </c>
      <c r="B54" s="7">
        <v>-0.72260000000000002</v>
      </c>
      <c r="C54" s="7" t="s">
        <v>139</v>
      </c>
      <c r="D54" s="7" t="s">
        <v>61</v>
      </c>
      <c r="E54" s="7" t="s">
        <v>59</v>
      </c>
      <c r="F54" s="7" t="s">
        <v>57</v>
      </c>
      <c r="G54" s="7" t="s">
        <v>140</v>
      </c>
      <c r="H54" s="5" t="s">
        <v>171</v>
      </c>
      <c r="I54" s="7">
        <v>10.24</v>
      </c>
      <c r="J54" s="7" t="s">
        <v>235</v>
      </c>
      <c r="K54" s="7" t="s">
        <v>68</v>
      </c>
      <c r="L54" s="7" t="s">
        <v>66</v>
      </c>
      <c r="M54" s="7">
        <v>0.22539999999999999</v>
      </c>
      <c r="N54" s="7" t="s">
        <v>173</v>
      </c>
      <c r="O54" s="7"/>
      <c r="P54" s="7"/>
    </row>
    <row r="55" spans="1:16" x14ac:dyDescent="0.2">
      <c r="A55" s="5" t="s">
        <v>141</v>
      </c>
      <c r="B55" s="7">
        <v>-0.64170000000000005</v>
      </c>
      <c r="C55" s="7" t="s">
        <v>142</v>
      </c>
      <c r="D55" s="7" t="s">
        <v>61</v>
      </c>
      <c r="E55" s="7" t="s">
        <v>59</v>
      </c>
      <c r="F55" s="7" t="s">
        <v>57</v>
      </c>
      <c r="G55" s="7" t="s">
        <v>143</v>
      </c>
      <c r="H55" s="5" t="s">
        <v>174</v>
      </c>
      <c r="I55" s="7">
        <v>11.06</v>
      </c>
      <c r="J55" s="7" t="s">
        <v>236</v>
      </c>
      <c r="K55" s="7" t="s">
        <v>68</v>
      </c>
      <c r="L55" s="7" t="s">
        <v>66</v>
      </c>
      <c r="M55" s="7">
        <v>0.18629999999999999</v>
      </c>
      <c r="N55" s="7" t="s">
        <v>176</v>
      </c>
      <c r="O55" s="7"/>
      <c r="P55" s="7"/>
    </row>
    <row r="56" spans="1:16" x14ac:dyDescent="0.2">
      <c r="A56" s="5" t="s">
        <v>144</v>
      </c>
      <c r="B56" s="7">
        <v>-0.52080000000000004</v>
      </c>
      <c r="C56" s="7" t="s">
        <v>145</v>
      </c>
      <c r="D56" s="7" t="s">
        <v>61</v>
      </c>
      <c r="E56" s="7" t="s">
        <v>59</v>
      </c>
      <c r="F56" s="7" t="s">
        <v>57</v>
      </c>
      <c r="G56" s="7" t="s">
        <v>146</v>
      </c>
      <c r="H56" s="5"/>
      <c r="I56" s="7"/>
      <c r="J56" s="7"/>
      <c r="K56" s="7"/>
      <c r="L56" s="7"/>
      <c r="M56" s="7"/>
      <c r="N56" s="7"/>
      <c r="O56" s="7"/>
      <c r="P56" s="7"/>
    </row>
    <row r="57" spans="1:16" x14ac:dyDescent="0.2">
      <c r="A57" s="5" t="s">
        <v>147</v>
      </c>
      <c r="B57" s="7">
        <v>0.2014</v>
      </c>
      <c r="C57" s="7" t="s">
        <v>148</v>
      </c>
      <c r="D57" s="7" t="s">
        <v>68</v>
      </c>
      <c r="E57" s="7" t="s">
        <v>66</v>
      </c>
      <c r="F57" s="7">
        <v>0.10050000000000001</v>
      </c>
      <c r="G57" s="7" t="s">
        <v>149</v>
      </c>
      <c r="H57" s="5" t="s">
        <v>177</v>
      </c>
      <c r="I57" s="7" t="s">
        <v>178</v>
      </c>
      <c r="J57" s="7" t="s">
        <v>179</v>
      </c>
      <c r="K57" s="7" t="s">
        <v>87</v>
      </c>
      <c r="L57" s="7" t="s">
        <v>180</v>
      </c>
      <c r="M57" s="7" t="s">
        <v>181</v>
      </c>
      <c r="N57" s="7" t="s">
        <v>182</v>
      </c>
      <c r="O57" s="7" t="s">
        <v>183</v>
      </c>
      <c r="P57" s="7" t="s">
        <v>73</v>
      </c>
    </row>
    <row r="58" spans="1:16" x14ac:dyDescent="0.2">
      <c r="A58" s="5" t="s">
        <v>150</v>
      </c>
      <c r="B58" s="7">
        <v>-0.85260000000000002</v>
      </c>
      <c r="C58" s="7" t="s">
        <v>151</v>
      </c>
      <c r="D58" s="7" t="s">
        <v>61</v>
      </c>
      <c r="E58" s="7" t="s">
        <v>59</v>
      </c>
      <c r="F58" s="7" t="s">
        <v>57</v>
      </c>
      <c r="G58" s="7" t="s">
        <v>152</v>
      </c>
      <c r="H58" s="5" t="s">
        <v>92</v>
      </c>
      <c r="I58" s="7">
        <v>7.0250000000000004</v>
      </c>
      <c r="J58" s="7">
        <v>75.680000000000007</v>
      </c>
      <c r="K58" s="7">
        <v>-68.650000000000006</v>
      </c>
      <c r="L58" s="7">
        <v>6.4080000000000004</v>
      </c>
      <c r="M58" s="7">
        <v>19</v>
      </c>
      <c r="N58" s="7">
        <v>21</v>
      </c>
      <c r="O58" s="7">
        <v>10.71</v>
      </c>
      <c r="P58" s="7">
        <v>34.29</v>
      </c>
    </row>
    <row r="59" spans="1:16" x14ac:dyDescent="0.2">
      <c r="A59" s="5" t="s">
        <v>153</v>
      </c>
      <c r="B59" s="7">
        <v>-0.77170000000000005</v>
      </c>
      <c r="C59" s="7" t="s">
        <v>154</v>
      </c>
      <c r="D59" s="7" t="s">
        <v>61</v>
      </c>
      <c r="E59" s="7" t="s">
        <v>59</v>
      </c>
      <c r="F59" s="7" t="s">
        <v>57</v>
      </c>
      <c r="G59" s="7" t="s">
        <v>155</v>
      </c>
      <c r="H59" s="5" t="s">
        <v>95</v>
      </c>
      <c r="I59" s="7">
        <v>7.0250000000000004</v>
      </c>
      <c r="J59" s="7">
        <v>38.450000000000003</v>
      </c>
      <c r="K59" s="7">
        <v>-31.42</v>
      </c>
      <c r="L59" s="7">
        <v>9.3059999999999992</v>
      </c>
      <c r="M59" s="7">
        <v>19</v>
      </c>
      <c r="N59" s="7">
        <v>16</v>
      </c>
      <c r="O59" s="7">
        <v>3.3769999999999998</v>
      </c>
      <c r="P59" s="7">
        <v>20.11</v>
      </c>
    </row>
    <row r="60" spans="1:16" x14ac:dyDescent="0.2">
      <c r="A60" s="5" t="s">
        <v>156</v>
      </c>
      <c r="B60" s="7">
        <v>-0.65080000000000005</v>
      </c>
      <c r="C60" s="7" t="s">
        <v>157</v>
      </c>
      <c r="D60" s="7" t="s">
        <v>61</v>
      </c>
      <c r="E60" s="7" t="s">
        <v>59</v>
      </c>
      <c r="F60" s="7" t="s">
        <v>57</v>
      </c>
      <c r="G60" s="7" t="s">
        <v>158</v>
      </c>
      <c r="H60" s="5" t="s">
        <v>98</v>
      </c>
      <c r="I60" s="7">
        <v>7.0250000000000004</v>
      </c>
      <c r="J60" s="7">
        <v>35.229999999999997</v>
      </c>
      <c r="K60" s="7">
        <v>-28.2</v>
      </c>
      <c r="L60" s="7">
        <v>7.7439999999999998</v>
      </c>
      <c r="M60" s="7">
        <v>19</v>
      </c>
      <c r="N60" s="7">
        <v>21</v>
      </c>
      <c r="O60" s="7">
        <v>3.6419999999999999</v>
      </c>
      <c r="P60" s="7">
        <v>29.81</v>
      </c>
    </row>
    <row r="61" spans="1:16" x14ac:dyDescent="0.2">
      <c r="A61" s="5" t="s">
        <v>159</v>
      </c>
      <c r="B61" s="7">
        <v>-1.054</v>
      </c>
      <c r="C61" s="7" t="s">
        <v>160</v>
      </c>
      <c r="D61" s="7" t="s">
        <v>61</v>
      </c>
      <c r="E61" s="7" t="s">
        <v>59</v>
      </c>
      <c r="F61" s="7" t="s">
        <v>57</v>
      </c>
      <c r="G61" s="7" t="s">
        <v>161</v>
      </c>
      <c r="H61" s="5" t="s">
        <v>101</v>
      </c>
      <c r="I61" s="7">
        <v>7.0250000000000004</v>
      </c>
      <c r="J61" s="7">
        <v>13.52</v>
      </c>
      <c r="K61" s="7">
        <v>-6.4909999999999997</v>
      </c>
      <c r="L61" s="7">
        <v>4.5949999999999998</v>
      </c>
      <c r="M61" s="7">
        <v>19</v>
      </c>
      <c r="N61" s="7">
        <v>13</v>
      </c>
      <c r="O61" s="7">
        <v>1.413</v>
      </c>
      <c r="P61" s="7">
        <v>30</v>
      </c>
    </row>
    <row r="62" spans="1:16" x14ac:dyDescent="0.2">
      <c r="A62" s="5" t="s">
        <v>162</v>
      </c>
      <c r="B62" s="7">
        <v>-0.97299999999999998</v>
      </c>
      <c r="C62" s="7" t="s">
        <v>163</v>
      </c>
      <c r="D62" s="7" t="s">
        <v>61</v>
      </c>
      <c r="E62" s="7" t="s">
        <v>59</v>
      </c>
      <c r="F62" s="7" t="s">
        <v>57</v>
      </c>
      <c r="G62" s="7" t="s">
        <v>164</v>
      </c>
      <c r="H62" s="5" t="s">
        <v>105</v>
      </c>
      <c r="I62" s="7">
        <v>7.0250000000000004</v>
      </c>
      <c r="J62" s="7">
        <v>78.88</v>
      </c>
      <c r="K62" s="7">
        <v>-71.86</v>
      </c>
      <c r="L62" s="7">
        <v>6.7110000000000003</v>
      </c>
      <c r="M62" s="7">
        <v>19</v>
      </c>
      <c r="N62" s="7">
        <v>12</v>
      </c>
      <c r="O62" s="7">
        <v>10.71</v>
      </c>
      <c r="P62" s="7">
        <v>19.510000000000002</v>
      </c>
    </row>
    <row r="63" spans="1:16" x14ac:dyDescent="0.2">
      <c r="A63" s="5" t="s">
        <v>165</v>
      </c>
      <c r="B63" s="7">
        <v>-0.85219999999999996</v>
      </c>
      <c r="C63" s="7" t="s">
        <v>166</v>
      </c>
      <c r="D63" s="7" t="s">
        <v>61</v>
      </c>
      <c r="E63" s="7" t="s">
        <v>59</v>
      </c>
      <c r="F63" s="7" t="s">
        <v>57</v>
      </c>
      <c r="G63" s="7" t="s">
        <v>167</v>
      </c>
      <c r="H63" s="5" t="s">
        <v>108</v>
      </c>
      <c r="I63" s="7">
        <v>7.0250000000000004</v>
      </c>
      <c r="J63" s="7">
        <v>79.709999999999994</v>
      </c>
      <c r="K63" s="7">
        <v>-72.680000000000007</v>
      </c>
      <c r="L63" s="7">
        <v>6.6360000000000001</v>
      </c>
      <c r="M63" s="7">
        <v>19</v>
      </c>
      <c r="N63" s="7">
        <v>16</v>
      </c>
      <c r="O63" s="7">
        <v>10.95</v>
      </c>
      <c r="P63" s="7">
        <v>26.07</v>
      </c>
    </row>
    <row r="64" spans="1:16" x14ac:dyDescent="0.2">
      <c r="A64" s="5" t="s">
        <v>168</v>
      </c>
      <c r="B64" s="7">
        <v>8.0949999999999994E-2</v>
      </c>
      <c r="C64" s="7" t="s">
        <v>169</v>
      </c>
      <c r="D64" s="7" t="s">
        <v>68</v>
      </c>
      <c r="E64" s="7" t="s">
        <v>66</v>
      </c>
      <c r="F64" s="7">
        <v>0.53990000000000005</v>
      </c>
      <c r="G64" s="7" t="s">
        <v>170</v>
      </c>
      <c r="H64" s="5" t="s">
        <v>111</v>
      </c>
      <c r="I64" s="7">
        <v>7.0250000000000004</v>
      </c>
      <c r="J64" s="7">
        <v>68.650000000000006</v>
      </c>
      <c r="K64" s="7">
        <v>-61.62</v>
      </c>
      <c r="L64" s="7">
        <v>6.9610000000000003</v>
      </c>
      <c r="M64" s="7">
        <v>19</v>
      </c>
      <c r="N64" s="7">
        <v>18</v>
      </c>
      <c r="O64" s="7">
        <v>8.8529999999999998</v>
      </c>
      <c r="P64" s="7">
        <v>27.91</v>
      </c>
    </row>
    <row r="65" spans="1:16" x14ac:dyDescent="0.2">
      <c r="A65" s="5" t="s">
        <v>171</v>
      </c>
      <c r="B65" s="7">
        <v>0.20180000000000001</v>
      </c>
      <c r="C65" s="7" t="s">
        <v>172</v>
      </c>
      <c r="D65" s="7" t="s">
        <v>68</v>
      </c>
      <c r="E65" s="7" t="s">
        <v>66</v>
      </c>
      <c r="F65" s="7">
        <v>0.11890000000000001</v>
      </c>
      <c r="G65" s="7" t="s">
        <v>173</v>
      </c>
      <c r="H65" s="5" t="s">
        <v>113</v>
      </c>
      <c r="I65" s="7">
        <v>75.680000000000007</v>
      </c>
      <c r="J65" s="7">
        <v>38.450000000000003</v>
      </c>
      <c r="K65" s="7">
        <v>37.229999999999997</v>
      </c>
      <c r="L65" s="7">
        <v>10.11</v>
      </c>
      <c r="M65" s="7">
        <v>21</v>
      </c>
      <c r="N65" s="7">
        <v>16</v>
      </c>
      <c r="O65" s="7">
        <v>3.6819999999999999</v>
      </c>
      <c r="P65" s="7">
        <v>25.86</v>
      </c>
    </row>
    <row r="66" spans="1:16" x14ac:dyDescent="0.2">
      <c r="A66" s="5" t="s">
        <v>174</v>
      </c>
      <c r="B66" s="7">
        <v>0.12089999999999999</v>
      </c>
      <c r="C66" s="7" t="s">
        <v>175</v>
      </c>
      <c r="D66" s="7" t="s">
        <v>68</v>
      </c>
      <c r="E66" s="7" t="s">
        <v>66</v>
      </c>
      <c r="F66" s="7">
        <v>0.30969999999999998</v>
      </c>
      <c r="G66" s="7" t="s">
        <v>176</v>
      </c>
      <c r="H66" s="5" t="s">
        <v>117</v>
      </c>
      <c r="I66" s="7">
        <v>75.680000000000007</v>
      </c>
      <c r="J66" s="7">
        <v>35.229999999999997</v>
      </c>
      <c r="K66" s="7">
        <v>40.450000000000003</v>
      </c>
      <c r="L66" s="7">
        <v>8.6959999999999997</v>
      </c>
      <c r="M66" s="7">
        <v>21</v>
      </c>
      <c r="N66" s="7">
        <v>21</v>
      </c>
      <c r="O66" s="7">
        <v>4.6509999999999998</v>
      </c>
      <c r="P66" s="7">
        <v>37.64</v>
      </c>
    </row>
    <row r="67" spans="1:16" x14ac:dyDescent="0.2">
      <c r="A67" s="5"/>
      <c r="B67" s="7"/>
      <c r="C67" s="7"/>
      <c r="D67" s="7"/>
      <c r="E67" s="7"/>
      <c r="F67" s="7"/>
      <c r="G67" s="7"/>
      <c r="H67" s="5" t="s">
        <v>120</v>
      </c>
      <c r="I67" s="7">
        <v>75.680000000000007</v>
      </c>
      <c r="J67" s="7">
        <v>13.52</v>
      </c>
      <c r="K67" s="7">
        <v>62.16</v>
      </c>
      <c r="L67" s="7">
        <v>6.0629999999999997</v>
      </c>
      <c r="M67" s="7">
        <v>21</v>
      </c>
      <c r="N67" s="7">
        <v>13</v>
      </c>
      <c r="O67" s="7">
        <v>10.25</v>
      </c>
      <c r="P67" s="7">
        <v>29.32</v>
      </c>
    </row>
    <row r="68" spans="1:16" x14ac:dyDescent="0.2">
      <c r="A68" s="5" t="s">
        <v>177</v>
      </c>
      <c r="B68" s="7" t="s">
        <v>178</v>
      </c>
      <c r="C68" s="7" t="s">
        <v>179</v>
      </c>
      <c r="D68" s="7" t="s">
        <v>87</v>
      </c>
      <c r="E68" s="7" t="s">
        <v>180</v>
      </c>
      <c r="F68" s="7" t="s">
        <v>181</v>
      </c>
      <c r="G68" s="7" t="s">
        <v>182</v>
      </c>
      <c r="H68" s="5" t="s">
        <v>123</v>
      </c>
      <c r="I68" s="7">
        <v>75.680000000000007</v>
      </c>
      <c r="J68" s="7">
        <v>78.88</v>
      </c>
      <c r="K68" s="7">
        <v>-3.2069999999999999</v>
      </c>
      <c r="L68" s="7">
        <v>7.79</v>
      </c>
      <c r="M68" s="7">
        <v>21</v>
      </c>
      <c r="N68" s="7">
        <v>12</v>
      </c>
      <c r="O68" s="7">
        <v>0.41170000000000001</v>
      </c>
      <c r="P68" s="7">
        <v>27.23</v>
      </c>
    </row>
    <row r="69" spans="1:16" x14ac:dyDescent="0.2">
      <c r="A69" s="5" t="s">
        <v>92</v>
      </c>
      <c r="B69" s="7">
        <v>1</v>
      </c>
      <c r="C69" s="7">
        <v>2.0750000000000002</v>
      </c>
      <c r="D69" s="7">
        <v>-1.075</v>
      </c>
      <c r="E69" s="7">
        <v>0.10920000000000001</v>
      </c>
      <c r="F69" s="7">
        <v>19</v>
      </c>
      <c r="G69" s="7">
        <v>21</v>
      </c>
      <c r="H69" s="5" t="s">
        <v>126</v>
      </c>
      <c r="I69" s="7">
        <v>75.680000000000007</v>
      </c>
      <c r="J69" s="7">
        <v>79.709999999999994</v>
      </c>
      <c r="K69" s="7">
        <v>-4.0330000000000004</v>
      </c>
      <c r="L69" s="7">
        <v>7.7249999999999996</v>
      </c>
      <c r="M69" s="7">
        <v>21</v>
      </c>
      <c r="N69" s="7">
        <v>16</v>
      </c>
      <c r="O69" s="7">
        <v>0.52200000000000002</v>
      </c>
      <c r="P69" s="7">
        <v>33.72</v>
      </c>
    </row>
    <row r="70" spans="1:16" x14ac:dyDescent="0.2">
      <c r="A70" s="5" t="s">
        <v>95</v>
      </c>
      <c r="B70" s="7">
        <v>1</v>
      </c>
      <c r="C70" s="7">
        <v>1.625</v>
      </c>
      <c r="D70" s="7">
        <v>-0.62490000000000001</v>
      </c>
      <c r="E70" s="7">
        <v>0.11700000000000001</v>
      </c>
      <c r="F70" s="7">
        <v>19</v>
      </c>
      <c r="G70" s="7">
        <v>16</v>
      </c>
      <c r="H70" s="5" t="s">
        <v>129</v>
      </c>
      <c r="I70" s="7">
        <v>75.680000000000007</v>
      </c>
      <c r="J70" s="7">
        <v>68.650000000000006</v>
      </c>
      <c r="K70" s="7">
        <v>7.0279999999999996</v>
      </c>
      <c r="L70" s="7">
        <v>8.0060000000000002</v>
      </c>
      <c r="M70" s="7">
        <v>21</v>
      </c>
      <c r="N70" s="7">
        <v>18</v>
      </c>
      <c r="O70" s="7">
        <v>0.87790000000000001</v>
      </c>
      <c r="P70" s="7">
        <v>35.619999999999997</v>
      </c>
    </row>
    <row r="71" spans="1:16" x14ac:dyDescent="0.2">
      <c r="A71" s="5" t="s">
        <v>98</v>
      </c>
      <c r="B71" s="7">
        <v>1</v>
      </c>
      <c r="C71" s="7">
        <v>1.4950000000000001</v>
      </c>
      <c r="D71" s="7">
        <v>-0.495</v>
      </c>
      <c r="E71" s="7">
        <v>0.10920000000000001</v>
      </c>
      <c r="F71" s="7">
        <v>19</v>
      </c>
      <c r="G71" s="7">
        <v>21</v>
      </c>
      <c r="H71" s="5" t="s">
        <v>132</v>
      </c>
      <c r="I71" s="7">
        <v>38.450000000000003</v>
      </c>
      <c r="J71" s="7">
        <v>35.229999999999997</v>
      </c>
      <c r="K71" s="7">
        <v>3.2170000000000001</v>
      </c>
      <c r="L71" s="7">
        <v>11.01</v>
      </c>
      <c r="M71" s="7">
        <v>16</v>
      </c>
      <c r="N71" s="7">
        <v>21</v>
      </c>
      <c r="O71" s="7">
        <v>0.29220000000000002</v>
      </c>
      <c r="P71" s="7">
        <v>30.86</v>
      </c>
    </row>
    <row r="72" spans="1:16" x14ac:dyDescent="0.2">
      <c r="A72" s="5" t="s">
        <v>101</v>
      </c>
      <c r="B72" s="7">
        <v>1</v>
      </c>
      <c r="C72" s="7">
        <v>1.294</v>
      </c>
      <c r="D72" s="7">
        <v>-0.29360000000000003</v>
      </c>
      <c r="E72" s="7">
        <v>0.1241</v>
      </c>
      <c r="F72" s="7">
        <v>19</v>
      </c>
      <c r="G72" s="7">
        <v>13</v>
      </c>
      <c r="H72" s="5" t="s">
        <v>135</v>
      </c>
      <c r="I72" s="7">
        <v>38.450000000000003</v>
      </c>
      <c r="J72" s="7">
        <v>13.52</v>
      </c>
      <c r="K72" s="7">
        <v>24.93</v>
      </c>
      <c r="L72" s="7">
        <v>9.0719999999999992</v>
      </c>
      <c r="M72" s="7">
        <v>16</v>
      </c>
      <c r="N72" s="7">
        <v>13</v>
      </c>
      <c r="O72" s="7">
        <v>2.7480000000000002</v>
      </c>
      <c r="P72" s="7">
        <v>18.309999999999999</v>
      </c>
    </row>
    <row r="73" spans="1:16" x14ac:dyDescent="0.2">
      <c r="A73" s="5" t="s">
        <v>105</v>
      </c>
      <c r="B73" s="7">
        <v>1</v>
      </c>
      <c r="C73" s="7">
        <v>2.3479999999999999</v>
      </c>
      <c r="D73" s="7">
        <v>-1.3480000000000001</v>
      </c>
      <c r="E73" s="7">
        <v>0.12720000000000001</v>
      </c>
      <c r="F73" s="7">
        <v>19</v>
      </c>
      <c r="G73" s="7">
        <v>12</v>
      </c>
      <c r="H73" s="5" t="s">
        <v>138</v>
      </c>
      <c r="I73" s="7">
        <v>38.450000000000003</v>
      </c>
      <c r="J73" s="7">
        <v>78.88</v>
      </c>
      <c r="K73" s="7">
        <v>-40.44</v>
      </c>
      <c r="L73" s="7">
        <v>10.31</v>
      </c>
      <c r="M73" s="7">
        <v>16</v>
      </c>
      <c r="N73" s="7">
        <v>12</v>
      </c>
      <c r="O73" s="7">
        <v>3.9239999999999999</v>
      </c>
      <c r="P73" s="7">
        <v>24.58</v>
      </c>
    </row>
    <row r="74" spans="1:16" x14ac:dyDescent="0.2">
      <c r="A74" s="5" t="s">
        <v>108</v>
      </c>
      <c r="B74" s="7">
        <v>1</v>
      </c>
      <c r="C74" s="7">
        <v>2.2669999999999999</v>
      </c>
      <c r="D74" s="7">
        <v>-1.2669999999999999</v>
      </c>
      <c r="E74" s="7">
        <v>0.11700000000000001</v>
      </c>
      <c r="F74" s="7">
        <v>19</v>
      </c>
      <c r="G74" s="7">
        <v>16</v>
      </c>
      <c r="H74" s="5" t="s">
        <v>141</v>
      </c>
      <c r="I74" s="7">
        <v>38.450000000000003</v>
      </c>
      <c r="J74" s="7">
        <v>79.709999999999994</v>
      </c>
      <c r="K74" s="7">
        <v>-41.26</v>
      </c>
      <c r="L74" s="7">
        <v>10.26</v>
      </c>
      <c r="M74" s="7">
        <v>16</v>
      </c>
      <c r="N74" s="7">
        <v>16</v>
      </c>
      <c r="O74" s="7">
        <v>4.0229999999999997</v>
      </c>
      <c r="P74" s="7">
        <v>25.78</v>
      </c>
    </row>
    <row r="75" spans="1:16" x14ac:dyDescent="0.2">
      <c r="A75" s="5" t="s">
        <v>111</v>
      </c>
      <c r="B75" s="7">
        <v>1</v>
      </c>
      <c r="C75" s="7">
        <v>2.1459999999999999</v>
      </c>
      <c r="D75" s="7">
        <v>-1.1459999999999999</v>
      </c>
      <c r="E75" s="7">
        <v>0.1134</v>
      </c>
      <c r="F75" s="7">
        <v>19</v>
      </c>
      <c r="G75" s="7">
        <v>18</v>
      </c>
      <c r="H75" s="5" t="s">
        <v>144</v>
      </c>
      <c r="I75" s="7">
        <v>38.450000000000003</v>
      </c>
      <c r="J75" s="7">
        <v>68.650000000000006</v>
      </c>
      <c r="K75" s="7">
        <v>-30.2</v>
      </c>
      <c r="L75" s="7">
        <v>10.47</v>
      </c>
      <c r="M75" s="7">
        <v>16</v>
      </c>
      <c r="N75" s="7">
        <v>18</v>
      </c>
      <c r="O75" s="7">
        <v>2.8839999999999999</v>
      </c>
      <c r="P75" s="7">
        <v>27.37</v>
      </c>
    </row>
    <row r="76" spans="1:16" x14ac:dyDescent="0.2">
      <c r="A76" s="5" t="s">
        <v>113</v>
      </c>
      <c r="B76" s="7">
        <v>2.0750000000000002</v>
      </c>
      <c r="C76" s="7">
        <v>1.625</v>
      </c>
      <c r="D76" s="7">
        <v>0.45029999999999998</v>
      </c>
      <c r="E76" s="7">
        <v>0.1145</v>
      </c>
      <c r="F76" s="7">
        <v>21</v>
      </c>
      <c r="G76" s="7">
        <v>16</v>
      </c>
      <c r="H76" s="5" t="s">
        <v>147</v>
      </c>
      <c r="I76" s="7">
        <v>35.229999999999997</v>
      </c>
      <c r="J76" s="7">
        <v>13.52</v>
      </c>
      <c r="K76" s="7">
        <v>21.71</v>
      </c>
      <c r="L76" s="7">
        <v>7.4610000000000003</v>
      </c>
      <c r="M76" s="7">
        <v>21</v>
      </c>
      <c r="N76" s="7">
        <v>13</v>
      </c>
      <c r="O76" s="7">
        <v>2.91</v>
      </c>
      <c r="P76" s="7">
        <v>26.36</v>
      </c>
    </row>
    <row r="77" spans="1:16" x14ac:dyDescent="0.2">
      <c r="A77" s="5" t="s">
        <v>117</v>
      </c>
      <c r="B77" s="7">
        <v>2.0750000000000002</v>
      </c>
      <c r="C77" s="7">
        <v>1.4950000000000001</v>
      </c>
      <c r="D77" s="7">
        <v>0.58030000000000004</v>
      </c>
      <c r="E77" s="7">
        <v>0.10639999999999999</v>
      </c>
      <c r="F77" s="7">
        <v>21</v>
      </c>
      <c r="G77" s="7">
        <v>21</v>
      </c>
      <c r="H77" s="5" t="s">
        <v>150</v>
      </c>
      <c r="I77" s="7">
        <v>35.229999999999997</v>
      </c>
      <c r="J77" s="7">
        <v>78.88</v>
      </c>
      <c r="K77" s="7">
        <v>-43.65</v>
      </c>
      <c r="L77" s="7">
        <v>8.9220000000000006</v>
      </c>
      <c r="M77" s="7">
        <v>21</v>
      </c>
      <c r="N77" s="7">
        <v>12</v>
      </c>
      <c r="O77" s="7">
        <v>4.8929999999999998</v>
      </c>
      <c r="P77" s="7">
        <v>30.65</v>
      </c>
    </row>
    <row r="78" spans="1:16" x14ac:dyDescent="0.2">
      <c r="A78" s="5" t="s">
        <v>120</v>
      </c>
      <c r="B78" s="7">
        <v>2.0750000000000002</v>
      </c>
      <c r="C78" s="7">
        <v>1.294</v>
      </c>
      <c r="D78" s="7">
        <v>0.78169999999999995</v>
      </c>
      <c r="E78" s="7">
        <v>0.1217</v>
      </c>
      <c r="F78" s="7">
        <v>21</v>
      </c>
      <c r="G78" s="7">
        <v>13</v>
      </c>
      <c r="H78" s="5" t="s">
        <v>153</v>
      </c>
      <c r="I78" s="7">
        <v>35.229999999999997</v>
      </c>
      <c r="J78" s="7">
        <v>79.709999999999994</v>
      </c>
      <c r="K78" s="7">
        <v>-44.48</v>
      </c>
      <c r="L78" s="7">
        <v>8.8650000000000002</v>
      </c>
      <c r="M78" s="7">
        <v>21</v>
      </c>
      <c r="N78" s="7">
        <v>16</v>
      </c>
      <c r="O78" s="7">
        <v>5.0170000000000003</v>
      </c>
      <c r="P78" s="7">
        <v>34.869999999999997</v>
      </c>
    </row>
    <row r="79" spans="1:16" x14ac:dyDescent="0.2">
      <c r="A79" s="5" t="s">
        <v>123</v>
      </c>
      <c r="B79" s="7">
        <v>2.0750000000000002</v>
      </c>
      <c r="C79" s="7">
        <v>2.3479999999999999</v>
      </c>
      <c r="D79" s="7">
        <v>-0.27229999999999999</v>
      </c>
      <c r="E79" s="7">
        <v>0.12479999999999999</v>
      </c>
      <c r="F79" s="7">
        <v>21</v>
      </c>
      <c r="G79" s="7">
        <v>12</v>
      </c>
      <c r="H79" s="5" t="s">
        <v>156</v>
      </c>
      <c r="I79" s="7">
        <v>35.229999999999997</v>
      </c>
      <c r="J79" s="7">
        <v>68.650000000000006</v>
      </c>
      <c r="K79" s="7">
        <v>-33.42</v>
      </c>
      <c r="L79" s="7">
        <v>9.1110000000000007</v>
      </c>
      <c r="M79" s="7">
        <v>21</v>
      </c>
      <c r="N79" s="7">
        <v>18</v>
      </c>
      <c r="O79" s="7">
        <v>3.6680000000000001</v>
      </c>
      <c r="P79" s="7">
        <v>36.880000000000003</v>
      </c>
    </row>
    <row r="80" spans="1:16" x14ac:dyDescent="0.2">
      <c r="A80" s="5" t="s">
        <v>126</v>
      </c>
      <c r="B80" s="7">
        <v>2.0750000000000002</v>
      </c>
      <c r="C80" s="7">
        <v>2.2669999999999999</v>
      </c>
      <c r="D80" s="7">
        <v>-0.1913</v>
      </c>
      <c r="E80" s="7">
        <v>0.1145</v>
      </c>
      <c r="F80" s="7">
        <v>21</v>
      </c>
      <c r="G80" s="7">
        <v>16</v>
      </c>
      <c r="H80" s="5" t="s">
        <v>159</v>
      </c>
      <c r="I80" s="7">
        <v>13.52</v>
      </c>
      <c r="J80" s="7">
        <v>78.88</v>
      </c>
      <c r="K80" s="7">
        <v>-65.37</v>
      </c>
      <c r="L80" s="7">
        <v>6.3819999999999997</v>
      </c>
      <c r="M80" s="7">
        <v>13</v>
      </c>
      <c r="N80" s="7">
        <v>12</v>
      </c>
      <c r="O80" s="7">
        <v>10.24</v>
      </c>
      <c r="P80" s="7">
        <v>16.440000000000001</v>
      </c>
    </row>
    <row r="81" spans="1:16" x14ac:dyDescent="0.2">
      <c r="A81" s="5" t="s">
        <v>129</v>
      </c>
      <c r="B81" s="7">
        <v>2.0750000000000002</v>
      </c>
      <c r="C81" s="7">
        <v>2.1459999999999999</v>
      </c>
      <c r="D81" s="7">
        <v>-7.0480000000000001E-2</v>
      </c>
      <c r="E81" s="7">
        <v>0.1108</v>
      </c>
      <c r="F81" s="7">
        <v>21</v>
      </c>
      <c r="G81" s="7">
        <v>18</v>
      </c>
      <c r="H81" s="5" t="s">
        <v>162</v>
      </c>
      <c r="I81" s="7">
        <v>13.52</v>
      </c>
      <c r="J81" s="7">
        <v>79.709999999999994</v>
      </c>
      <c r="K81" s="7">
        <v>-66.19</v>
      </c>
      <c r="L81" s="7">
        <v>6.3029999999999999</v>
      </c>
      <c r="M81" s="7">
        <v>13</v>
      </c>
      <c r="N81" s="7">
        <v>16</v>
      </c>
      <c r="O81" s="7">
        <v>10.5</v>
      </c>
      <c r="P81" s="7">
        <v>22.14</v>
      </c>
    </row>
    <row r="82" spans="1:16" x14ac:dyDescent="0.2">
      <c r="A82" s="5" t="s">
        <v>132</v>
      </c>
      <c r="B82" s="7">
        <v>1.625</v>
      </c>
      <c r="C82" s="7">
        <v>1.4950000000000001</v>
      </c>
      <c r="D82" s="7">
        <v>0.13</v>
      </c>
      <c r="E82" s="7">
        <v>0.1145</v>
      </c>
      <c r="F82" s="7">
        <v>16</v>
      </c>
      <c r="G82" s="7">
        <v>21</v>
      </c>
      <c r="H82" s="5" t="s">
        <v>165</v>
      </c>
      <c r="I82" s="7">
        <v>13.52</v>
      </c>
      <c r="J82" s="7">
        <v>68.650000000000006</v>
      </c>
      <c r="K82" s="7">
        <v>-55.13</v>
      </c>
      <c r="L82" s="7">
        <v>6.6449999999999996</v>
      </c>
      <c r="M82" s="7">
        <v>13</v>
      </c>
      <c r="N82" s="7">
        <v>18</v>
      </c>
      <c r="O82" s="7">
        <v>8.2970000000000006</v>
      </c>
      <c r="P82" s="7">
        <v>24.05</v>
      </c>
    </row>
    <row r="83" spans="1:16" x14ac:dyDescent="0.2">
      <c r="A83" s="5" t="s">
        <v>135</v>
      </c>
      <c r="B83" s="7">
        <v>1.625</v>
      </c>
      <c r="C83" s="7">
        <v>1.294</v>
      </c>
      <c r="D83" s="7">
        <v>0.33129999999999998</v>
      </c>
      <c r="E83" s="7">
        <v>0.1288</v>
      </c>
      <c r="F83" s="7">
        <v>16</v>
      </c>
      <c r="G83" s="7">
        <v>13</v>
      </c>
      <c r="H83" s="5" t="s">
        <v>168</v>
      </c>
      <c r="I83" s="7">
        <v>78.88</v>
      </c>
      <c r="J83" s="7">
        <v>79.709999999999994</v>
      </c>
      <c r="K83" s="7">
        <v>-0.82530000000000003</v>
      </c>
      <c r="L83" s="7">
        <v>7.9779999999999998</v>
      </c>
      <c r="M83" s="7">
        <v>12</v>
      </c>
      <c r="N83" s="7">
        <v>16</v>
      </c>
      <c r="O83" s="7">
        <v>0.10340000000000001</v>
      </c>
      <c r="P83" s="7">
        <v>25.26</v>
      </c>
    </row>
    <row r="84" spans="1:16" x14ac:dyDescent="0.2">
      <c r="A84" s="5" t="s">
        <v>138</v>
      </c>
      <c r="B84" s="7">
        <v>1.625</v>
      </c>
      <c r="C84" s="7">
        <v>2.3479999999999999</v>
      </c>
      <c r="D84" s="7">
        <v>-0.72260000000000002</v>
      </c>
      <c r="E84" s="7">
        <v>0.13170000000000001</v>
      </c>
      <c r="F84" s="7">
        <v>16</v>
      </c>
      <c r="G84" s="7">
        <v>12</v>
      </c>
      <c r="H84" s="5" t="s">
        <v>171</v>
      </c>
      <c r="I84" s="7">
        <v>78.88</v>
      </c>
      <c r="J84" s="7">
        <v>68.650000000000006</v>
      </c>
      <c r="K84" s="7">
        <v>10.24</v>
      </c>
      <c r="L84" s="7">
        <v>8.2509999999999994</v>
      </c>
      <c r="M84" s="7">
        <v>12</v>
      </c>
      <c r="N84" s="7">
        <v>18</v>
      </c>
      <c r="O84" s="7">
        <v>1.2410000000000001</v>
      </c>
      <c r="P84" s="7">
        <v>27.23</v>
      </c>
    </row>
    <row r="85" spans="1:16" x14ac:dyDescent="0.2">
      <c r="A85" s="5" t="s">
        <v>141</v>
      </c>
      <c r="B85" s="7">
        <v>1.625</v>
      </c>
      <c r="C85" s="7">
        <v>2.2669999999999999</v>
      </c>
      <c r="D85" s="7">
        <v>-0.64170000000000005</v>
      </c>
      <c r="E85" s="7">
        <v>0.12189999999999999</v>
      </c>
      <c r="F85" s="7">
        <v>16</v>
      </c>
      <c r="G85" s="7">
        <v>16</v>
      </c>
      <c r="H85" s="5" t="s">
        <v>174</v>
      </c>
      <c r="I85" s="7">
        <v>79.709999999999994</v>
      </c>
      <c r="J85" s="7">
        <v>68.650000000000006</v>
      </c>
      <c r="K85" s="7">
        <v>11.06</v>
      </c>
      <c r="L85" s="7">
        <v>8.1890000000000001</v>
      </c>
      <c r="M85" s="7">
        <v>16</v>
      </c>
      <c r="N85" s="7">
        <v>18</v>
      </c>
      <c r="O85" s="7">
        <v>1.351</v>
      </c>
      <c r="P85" s="7">
        <v>32</v>
      </c>
    </row>
    <row r="86" spans="1:16" x14ac:dyDescent="0.2">
      <c r="A86" s="5" t="s">
        <v>144</v>
      </c>
      <c r="B86" s="7">
        <v>1.625</v>
      </c>
      <c r="C86" s="7">
        <v>2.1459999999999999</v>
      </c>
      <c r="D86" s="7">
        <v>-0.52080000000000004</v>
      </c>
      <c r="E86" s="7">
        <v>0.11849999999999999</v>
      </c>
      <c r="F86" s="7">
        <v>16</v>
      </c>
      <c r="G86" s="7">
        <v>18</v>
      </c>
      <c r="H86" s="7">
        <v>4.3949999999999996</v>
      </c>
      <c r="I86" s="7">
        <v>128</v>
      </c>
    </row>
    <row r="87" spans="1:16" x14ac:dyDescent="0.2">
      <c r="A87" s="5" t="s">
        <v>147</v>
      </c>
      <c r="B87" s="7">
        <v>1.4950000000000001</v>
      </c>
      <c r="C87" s="7">
        <v>1.294</v>
      </c>
      <c r="D87" s="7">
        <v>0.2014</v>
      </c>
      <c r="E87" s="7">
        <v>0.1217</v>
      </c>
      <c r="F87" s="7">
        <v>21</v>
      </c>
      <c r="G87" s="7">
        <v>13</v>
      </c>
      <c r="H87" s="7">
        <v>1.6539999999999999</v>
      </c>
      <c r="I87" s="7">
        <v>128</v>
      </c>
    </row>
    <row r="88" spans="1:16" x14ac:dyDescent="0.2">
      <c r="A88" s="5" t="s">
        <v>150</v>
      </c>
      <c r="B88" s="7">
        <v>1.4950000000000001</v>
      </c>
      <c r="C88" s="7">
        <v>2.3479999999999999</v>
      </c>
      <c r="D88" s="7">
        <v>-0.85260000000000002</v>
      </c>
      <c r="E88" s="7">
        <v>0.12479999999999999</v>
      </c>
      <c r="F88" s="7">
        <v>21</v>
      </c>
      <c r="G88" s="7">
        <v>12</v>
      </c>
      <c r="H88" s="7">
        <v>6.8310000000000004</v>
      </c>
      <c r="I88" s="7">
        <v>128</v>
      </c>
    </row>
    <row r="89" spans="1:16" x14ac:dyDescent="0.2">
      <c r="A89" s="5" t="s">
        <v>153</v>
      </c>
      <c r="B89" s="7">
        <v>1.4950000000000001</v>
      </c>
      <c r="C89" s="7">
        <v>2.2669999999999999</v>
      </c>
      <c r="D89" s="7">
        <v>-0.77170000000000005</v>
      </c>
      <c r="E89" s="7">
        <v>0.1145</v>
      </c>
      <c r="F89" s="7">
        <v>21</v>
      </c>
      <c r="G89" s="7">
        <v>16</v>
      </c>
      <c r="H89" s="7">
        <v>6.742</v>
      </c>
      <c r="I89" s="7">
        <v>128</v>
      </c>
    </row>
    <row r="90" spans="1:16" x14ac:dyDescent="0.2">
      <c r="A90" s="5" t="s">
        <v>156</v>
      </c>
      <c r="B90" s="7">
        <v>1.4950000000000001</v>
      </c>
      <c r="C90" s="7">
        <v>2.1459999999999999</v>
      </c>
      <c r="D90" s="7">
        <v>-0.65080000000000005</v>
      </c>
      <c r="E90" s="7">
        <v>0.1108</v>
      </c>
      <c r="F90" s="7">
        <v>21</v>
      </c>
      <c r="G90" s="7">
        <v>18</v>
      </c>
      <c r="H90" s="7">
        <v>5.875</v>
      </c>
      <c r="I90" s="7">
        <v>128</v>
      </c>
    </row>
    <row r="91" spans="1:16" x14ac:dyDescent="0.2">
      <c r="A91" s="5" t="s">
        <v>159</v>
      </c>
      <c r="B91" s="7">
        <v>1.294</v>
      </c>
      <c r="C91" s="7">
        <v>2.3479999999999999</v>
      </c>
      <c r="D91" s="7">
        <v>-1.054</v>
      </c>
      <c r="E91" s="7">
        <v>0.1381</v>
      </c>
      <c r="F91" s="7">
        <v>13</v>
      </c>
      <c r="G91" s="7">
        <v>12</v>
      </c>
      <c r="H91" s="7">
        <v>7.6340000000000003</v>
      </c>
      <c r="I91" s="7">
        <v>128</v>
      </c>
    </row>
    <row r="92" spans="1:16" x14ac:dyDescent="0.2">
      <c r="A92" s="5" t="s">
        <v>162</v>
      </c>
      <c r="B92" s="7">
        <v>1.294</v>
      </c>
      <c r="C92" s="7">
        <v>2.2669999999999999</v>
      </c>
      <c r="D92" s="7">
        <v>-0.97299999999999998</v>
      </c>
      <c r="E92" s="7">
        <v>0.1288</v>
      </c>
      <c r="F92" s="7">
        <v>13</v>
      </c>
      <c r="G92" s="7">
        <v>16</v>
      </c>
      <c r="H92" s="7">
        <v>7.556</v>
      </c>
      <c r="I92" s="7">
        <v>128</v>
      </c>
    </row>
    <row r="93" spans="1:16" x14ac:dyDescent="0.2">
      <c r="A93" s="5" t="s">
        <v>165</v>
      </c>
      <c r="B93" s="7">
        <v>1.294</v>
      </c>
      <c r="C93" s="7">
        <v>2.1459999999999999</v>
      </c>
      <c r="D93" s="7">
        <v>-0.85219999999999996</v>
      </c>
      <c r="E93" s="7">
        <v>0.1255</v>
      </c>
      <c r="F93" s="7">
        <v>13</v>
      </c>
      <c r="G93" s="7">
        <v>18</v>
      </c>
      <c r="H93" s="7">
        <v>6.7880000000000003</v>
      </c>
      <c r="I93" s="7">
        <v>128</v>
      </c>
    </row>
    <row r="94" spans="1:16" x14ac:dyDescent="0.2">
      <c r="A94" s="5" t="s">
        <v>168</v>
      </c>
      <c r="B94" s="7">
        <v>2.3479999999999999</v>
      </c>
      <c r="C94" s="7">
        <v>2.2669999999999999</v>
      </c>
      <c r="D94" s="7">
        <v>8.0949999999999994E-2</v>
      </c>
      <c r="E94" s="7">
        <v>0.13170000000000001</v>
      </c>
      <c r="F94" s="7">
        <v>12</v>
      </c>
      <c r="G94" s="7">
        <v>16</v>
      </c>
      <c r="H94" s="7">
        <v>0.61460000000000004</v>
      </c>
      <c r="I94" s="7">
        <v>128</v>
      </c>
    </row>
    <row r="95" spans="1:16" x14ac:dyDescent="0.2">
      <c r="A95" s="5" t="s">
        <v>171</v>
      </c>
      <c r="B95" s="7">
        <v>2.3479999999999999</v>
      </c>
      <c r="C95" s="7">
        <v>2.1459999999999999</v>
      </c>
      <c r="D95" s="7">
        <v>0.20180000000000001</v>
      </c>
      <c r="E95" s="7">
        <v>0.1285</v>
      </c>
      <c r="F95" s="7">
        <v>12</v>
      </c>
      <c r="G95" s="7">
        <v>18</v>
      </c>
      <c r="H95" s="7">
        <v>1.57</v>
      </c>
      <c r="I95" s="7">
        <v>128</v>
      </c>
    </row>
    <row r="96" spans="1:16" x14ac:dyDescent="0.2">
      <c r="A96" s="5" t="s">
        <v>174</v>
      </c>
      <c r="B96" s="7">
        <v>2.2669999999999999</v>
      </c>
      <c r="C96" s="7">
        <v>2.1459999999999999</v>
      </c>
      <c r="D96" s="7">
        <v>0.12089999999999999</v>
      </c>
      <c r="E96" s="7">
        <v>0.11849999999999999</v>
      </c>
      <c r="F96" s="7">
        <v>16</v>
      </c>
      <c r="G96" s="7">
        <v>18</v>
      </c>
      <c r="H96" s="7">
        <v>1.02</v>
      </c>
      <c r="I96" s="7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Threshold</vt:lpstr>
      <vt:lpstr>Data</vt:lpstr>
      <vt:lpstr>ANOVA hg_pgrn</vt:lpstr>
      <vt:lpstr>ANOVA 4</vt:lpstr>
      <vt:lpstr>ANOVA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</dc:creator>
  <cp:lastModifiedBy>Fenglian Xu</cp:lastModifiedBy>
  <dcterms:created xsi:type="dcterms:W3CDTF">2015-06-05T18:17:20Z</dcterms:created>
  <dcterms:modified xsi:type="dcterms:W3CDTF">2024-07-04T13:24:02Z</dcterms:modified>
</cp:coreProperties>
</file>