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vis\Desktop\"/>
    </mc:Choice>
  </mc:AlternateContent>
  <xr:revisionPtr revIDLastSave="0" documentId="13_ncr:1_{C472394C-0B73-4763-A2ED-3F6C106AA3D9}" xr6:coauthVersionLast="47" xr6:coauthVersionMax="47" xr10:uidLastSave="{00000000-0000-0000-0000-000000000000}"/>
  <bookViews>
    <workbookView xWindow="-120" yWindow="-120" windowWidth="29040" windowHeight="1644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5" l="1"/>
  <c r="J5" i="5"/>
  <c r="J6" i="5"/>
  <c r="J7" i="5"/>
  <c r="J8" i="5"/>
  <c r="J3" i="5"/>
  <c r="R20" i="5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L4" i="4" s="1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L6" i="4" s="1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L7" i="4" s="1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73" i="5" l="1"/>
  <c r="Q73" i="5" s="1"/>
  <c r="M104" i="5"/>
  <c r="P104" i="5" s="1"/>
  <c r="N145" i="5"/>
  <c r="Q145" i="5" s="1"/>
  <c r="M98" i="5"/>
  <c r="P98" i="5" s="1"/>
  <c r="N20" i="5"/>
  <c r="Q20" i="5" s="1"/>
  <c r="N134" i="5"/>
  <c r="Q134" i="5" s="1"/>
  <c r="M78" i="5"/>
  <c r="P78" i="5" s="1"/>
  <c r="N16" i="4"/>
  <c r="M16" i="4"/>
  <c r="N119" i="5"/>
  <c r="Q119" i="5" s="1"/>
  <c r="N13" i="4"/>
  <c r="M13" i="4"/>
  <c r="N116" i="5"/>
  <c r="Q116" i="5" s="1"/>
  <c r="M71" i="5"/>
  <c r="P71" i="5" s="1"/>
  <c r="N10" i="4"/>
  <c r="M10" i="4"/>
  <c r="N113" i="5"/>
  <c r="Q113" i="5" s="1"/>
  <c r="M68" i="5"/>
  <c r="P68" i="5" s="1"/>
  <c r="M7" i="4"/>
  <c r="N7" i="4"/>
  <c r="N110" i="5"/>
  <c r="Q110" i="5" s="1"/>
  <c r="M65" i="5"/>
  <c r="P65" i="5" s="1"/>
  <c r="M4" i="4"/>
  <c r="L19" i="4"/>
  <c r="C3" i="5" s="1"/>
  <c r="N118" i="5" s="1"/>
  <c r="Q118" i="5" s="1"/>
  <c r="L20" i="4"/>
  <c r="C4" i="5" s="1"/>
  <c r="N16" i="5" s="1"/>
  <c r="Q16" i="5" s="1"/>
  <c r="N4" i="4"/>
  <c r="M63" i="5"/>
  <c r="P63" i="5" s="1"/>
  <c r="N12" i="5"/>
  <c r="Q12" i="5" s="1"/>
  <c r="N130" i="5"/>
  <c r="Q130" i="5" s="1"/>
  <c r="N127" i="5"/>
  <c r="Q127" i="5" s="1"/>
  <c r="N107" i="5"/>
  <c r="Q107" i="5" s="1"/>
  <c r="N105" i="5"/>
  <c r="Q105" i="5" s="1"/>
  <c r="N103" i="5"/>
  <c r="Q103" i="5" s="1"/>
  <c r="N102" i="5"/>
  <c r="Q102" i="5" s="1"/>
  <c r="N101" i="5"/>
  <c r="Q101" i="5" s="1"/>
  <c r="N99" i="5"/>
  <c r="Q99" i="5" s="1"/>
  <c r="N98" i="5"/>
  <c r="Q98" i="5" s="1"/>
  <c r="N97" i="5"/>
  <c r="Q97" i="5" s="1"/>
  <c r="N95" i="5"/>
  <c r="Q95" i="5" s="1"/>
  <c r="N94" i="5"/>
  <c r="Q94" i="5" s="1"/>
  <c r="N93" i="5"/>
  <c r="Q93" i="5" s="1"/>
  <c r="N132" i="5"/>
  <c r="Q132" i="5" s="1"/>
  <c r="N10" i="5"/>
  <c r="Q10" i="5" s="1"/>
  <c r="N9" i="5"/>
  <c r="Q9" i="5" s="1"/>
  <c r="N8" i="5"/>
  <c r="Q8" i="5" s="1"/>
  <c r="M82" i="5"/>
  <c r="P82" i="5" s="1"/>
  <c r="N122" i="5"/>
  <c r="Q122" i="5" s="1"/>
  <c r="N92" i="5"/>
  <c r="Q92" i="5" s="1"/>
  <c r="N91" i="5"/>
  <c r="Q91" i="5" s="1"/>
  <c r="M46" i="5"/>
  <c r="P46" i="5" s="1"/>
  <c r="N88" i="5"/>
  <c r="Q88" i="5" s="1"/>
  <c r="N87" i="5"/>
  <c r="Q87" i="5" s="1"/>
  <c r="M42" i="5"/>
  <c r="P42" i="5" s="1"/>
  <c r="N84" i="5"/>
  <c r="Q84" i="5" s="1"/>
  <c r="N83" i="5"/>
  <c r="Q83" i="5" s="1"/>
  <c r="M38" i="5"/>
  <c r="P38" i="5" s="1"/>
  <c r="N80" i="5"/>
  <c r="Q80" i="5" s="1"/>
  <c r="N79" i="5"/>
  <c r="Q79" i="5" s="1"/>
  <c r="M34" i="5"/>
  <c r="P34" i="5" s="1"/>
  <c r="N71" i="5"/>
  <c r="Q71" i="5" s="1"/>
  <c r="M26" i="5"/>
  <c r="P26" i="5" s="1"/>
  <c r="N69" i="5"/>
  <c r="Q69" i="5" s="1"/>
  <c r="N68" i="5"/>
  <c r="Q68" i="5" s="1"/>
  <c r="M143" i="5"/>
  <c r="P143" i="5" s="1"/>
  <c r="N66" i="5"/>
  <c r="Q66" i="5" s="1"/>
  <c r="N65" i="5"/>
  <c r="Q65" i="5" s="1"/>
  <c r="N63" i="5"/>
  <c r="Q63" i="5" s="1"/>
  <c r="M18" i="5"/>
  <c r="P18" i="5" s="1"/>
  <c r="N11" i="5"/>
  <c r="Q11" i="5" s="1"/>
  <c r="N126" i="5"/>
  <c r="Q126" i="5" s="1"/>
  <c r="M29" i="5"/>
  <c r="P29" i="5" s="1"/>
  <c r="N61" i="5"/>
  <c r="Q61" i="5" s="1"/>
  <c r="N60" i="5"/>
  <c r="Q60" i="5" s="1"/>
  <c r="N58" i="5"/>
  <c r="Q58" i="5" s="1"/>
  <c r="M13" i="5"/>
  <c r="P13" i="5" s="1"/>
  <c r="N56" i="5"/>
  <c r="Q56" i="5" s="1"/>
  <c r="N55" i="5"/>
  <c r="Q55" i="5" s="1"/>
  <c r="M130" i="5"/>
  <c r="P130" i="5" s="1"/>
  <c r="N53" i="5"/>
  <c r="Q53" i="5" s="1"/>
  <c r="N52" i="5"/>
  <c r="Q52" i="5" s="1"/>
  <c r="N50" i="5"/>
  <c r="Q50" i="5" s="1"/>
  <c r="M8" i="5"/>
  <c r="P8" i="5" s="1"/>
  <c r="N48" i="5"/>
  <c r="Q48" i="5" s="1"/>
  <c r="N136" i="5"/>
  <c r="Q136" i="5" s="1"/>
  <c r="N14" i="5"/>
  <c r="Q14" i="5" s="1"/>
  <c r="N76" i="5"/>
  <c r="Q76" i="5" s="1"/>
  <c r="N47" i="5"/>
  <c r="Q47" i="5" s="1"/>
  <c r="N46" i="5"/>
  <c r="Q46" i="5" s="1"/>
  <c r="N44" i="5"/>
  <c r="Q44" i="5" s="1"/>
  <c r="N43" i="5"/>
  <c r="Q43" i="5" s="1"/>
  <c r="N42" i="5"/>
  <c r="Q42" i="5" s="1"/>
  <c r="N40" i="5"/>
  <c r="Q40" i="5" s="1"/>
  <c r="N39" i="5"/>
  <c r="Q39" i="5" s="1"/>
  <c r="N38" i="5"/>
  <c r="Q38" i="5" s="1"/>
  <c r="N36" i="5"/>
  <c r="Q36" i="5" s="1"/>
  <c r="N35" i="5"/>
  <c r="Q35" i="5" s="1"/>
  <c r="N34" i="5"/>
  <c r="Q34" i="5" s="1"/>
  <c r="D19" i="4"/>
  <c r="B3" i="5" s="1"/>
  <c r="D20" i="4"/>
  <c r="B4" i="5" s="1"/>
  <c r="M95" i="5" s="1"/>
  <c r="P95" i="5" s="1"/>
  <c r="D3" i="4"/>
  <c r="B20" i="4" l="1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S75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S108" i="5" s="1"/>
  <c r="N111" i="5"/>
  <c r="Q111" i="5" s="1"/>
  <c r="M70" i="5"/>
  <c r="P70" i="5" s="1"/>
  <c r="M76" i="5"/>
  <c r="P76" i="5" s="1"/>
  <c r="N128" i="5"/>
  <c r="Q128" i="5" s="1"/>
  <c r="S126" i="5" s="1"/>
  <c r="N19" i="5"/>
  <c r="Q19" i="5" s="1"/>
  <c r="M97" i="5"/>
  <c r="P97" i="5" s="1"/>
  <c r="N144" i="5"/>
  <c r="Q144" i="5" s="1"/>
  <c r="S144" i="5" s="1"/>
  <c r="N27" i="5"/>
  <c r="Q27" i="5" s="1"/>
  <c r="N31" i="5"/>
  <c r="Q31" i="5" s="1"/>
  <c r="N131" i="5"/>
  <c r="Q131" i="5" s="1"/>
  <c r="S129" i="5" s="1"/>
  <c r="T130" i="5" s="1"/>
  <c r="M119" i="5"/>
  <c r="P119" i="5" s="1"/>
  <c r="T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T124" i="5" s="1"/>
  <c r="M132" i="5"/>
  <c r="P132" i="5" s="1"/>
  <c r="N135" i="5"/>
  <c r="Q135" i="5" s="1"/>
  <c r="S135" i="5" s="1"/>
  <c r="N67" i="5"/>
  <c r="Q67" i="5" s="1"/>
  <c r="M33" i="5"/>
  <c r="P33" i="5" s="1"/>
  <c r="M37" i="5"/>
  <c r="P37" i="5" s="1"/>
  <c r="M41" i="5"/>
  <c r="P41" i="5" s="1"/>
  <c r="N124" i="5"/>
  <c r="Q124" i="5" s="1"/>
  <c r="S123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S132" i="5" s="1"/>
  <c r="M133" i="5"/>
  <c r="P133" i="5" s="1"/>
  <c r="M138" i="5"/>
  <c r="P138" i="5" s="1"/>
  <c r="M111" i="5"/>
  <c r="P111" i="5" s="1"/>
  <c r="M115" i="5"/>
  <c r="P115" i="5" s="1"/>
  <c r="M123" i="5"/>
  <c r="P123" i="5" s="1"/>
  <c r="T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T117" i="5" s="1"/>
  <c r="M121" i="5"/>
  <c r="P121" i="5" s="1"/>
  <c r="M86" i="5"/>
  <c r="P86" i="5" s="1"/>
  <c r="N49" i="5"/>
  <c r="Q49" i="5" s="1"/>
  <c r="S48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S141" i="5" s="1"/>
  <c r="T143" i="5" s="1"/>
  <c r="N25" i="5"/>
  <c r="Q25" i="5" s="1"/>
  <c r="N28" i="5"/>
  <c r="Q28" i="5" s="1"/>
  <c r="N32" i="5"/>
  <c r="Q32" i="5" s="1"/>
  <c r="T2" i="4"/>
  <c r="K2" i="5" s="1"/>
  <c r="Q2" i="5" s="1"/>
  <c r="S2" i="4"/>
  <c r="J2" i="5" l="1"/>
  <c r="T134" i="5"/>
  <c r="T136" i="5"/>
  <c r="T113" i="5"/>
  <c r="T131" i="5"/>
  <c r="T146" i="5"/>
  <c r="S138" i="5"/>
  <c r="T139" i="5" s="1"/>
  <c r="T107" i="5"/>
  <c r="T126" i="5"/>
  <c r="T129" i="5"/>
  <c r="S6" i="5"/>
  <c r="S3" i="5"/>
  <c r="T3" i="5" s="1"/>
  <c r="T128" i="5"/>
  <c r="S120" i="5"/>
  <c r="T122" i="5"/>
  <c r="T109" i="5"/>
  <c r="T127" i="5"/>
  <c r="T145" i="5"/>
  <c r="T120" i="5"/>
  <c r="T111" i="5"/>
  <c r="T142" i="5"/>
  <c r="T108" i="5"/>
  <c r="T138" i="5"/>
  <c r="S114" i="5"/>
  <c r="T114" i="5" s="1"/>
  <c r="T135" i="5"/>
  <c r="X48" i="5" s="1"/>
  <c r="AA17" i="5" s="1"/>
  <c r="T140" i="5"/>
  <c r="T133" i="5"/>
  <c r="S111" i="5"/>
  <c r="T112" i="5" s="1"/>
  <c r="T144" i="5"/>
  <c r="X51" i="5" s="1"/>
  <c r="AD17" i="5" s="1"/>
  <c r="T141" i="5"/>
  <c r="X50" i="5" s="1"/>
  <c r="AC17" i="5" s="1"/>
  <c r="T118" i="5"/>
  <c r="X42" i="5" s="1"/>
  <c r="AC15" i="5" s="1"/>
  <c r="T125" i="5"/>
  <c r="X44" i="5" s="1"/>
  <c r="AA16" i="5" s="1"/>
  <c r="T121" i="5"/>
  <c r="T132" i="5"/>
  <c r="X47" i="5" s="1"/>
  <c r="AD16" i="5" s="1"/>
  <c r="T137" i="5"/>
  <c r="T110" i="5"/>
  <c r="F13" i="4"/>
  <c r="E13" i="4"/>
  <c r="E16" i="4"/>
  <c r="E7" i="4"/>
  <c r="F10" i="4"/>
  <c r="F16" i="4"/>
  <c r="F4" i="4"/>
  <c r="E4" i="4"/>
  <c r="E10" i="4"/>
  <c r="F7" i="4"/>
  <c r="P2" i="5" l="1"/>
  <c r="T2" i="5"/>
  <c r="X40" i="5"/>
  <c r="AA15" i="5" s="1"/>
  <c r="T115" i="5"/>
  <c r="X41" i="5" s="1"/>
  <c r="AB15" i="5" s="1"/>
  <c r="X43" i="5"/>
  <c r="AD15" i="5" s="1"/>
  <c r="X49" i="5"/>
  <c r="AB17" i="5" s="1"/>
  <c r="T116" i="5"/>
  <c r="X46" i="5"/>
  <c r="AC16" i="5" s="1"/>
  <c r="X45" i="5"/>
  <c r="AB16" i="5" s="1"/>
  <c r="X39" i="5"/>
  <c r="AD14" i="5" s="1"/>
  <c r="S39" i="5"/>
  <c r="T39" i="5" s="1"/>
  <c r="S99" i="5"/>
  <c r="T101" i="5" s="1"/>
  <c r="T100" i="5"/>
  <c r="S90" i="5"/>
  <c r="T92" i="5" s="1"/>
  <c r="S45" i="5"/>
  <c r="T47" i="5" s="1"/>
  <c r="T41" i="5"/>
  <c r="T6" i="5"/>
  <c r="S36" i="5"/>
  <c r="T37" i="5" s="1"/>
  <c r="T4" i="5"/>
  <c r="S51" i="5"/>
  <c r="T52" i="5" s="1"/>
  <c r="S57" i="5"/>
  <c r="T59" i="5" s="1"/>
  <c r="T40" i="5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16" i="5" l="1"/>
  <c r="AA8" i="5" s="1"/>
  <c r="T99" i="5"/>
  <c r="T82" i="5"/>
  <c r="X30" i="5" s="1"/>
  <c r="AC12" i="5" s="1"/>
  <c r="T58" i="5"/>
  <c r="T57" i="5"/>
  <c r="T68" i="5"/>
  <c r="T67" i="5"/>
  <c r="X25" i="5" s="1"/>
  <c r="AB10" i="5" s="1"/>
  <c r="T28" i="5"/>
  <c r="T53" i="5"/>
  <c r="T51" i="5"/>
  <c r="X20" i="5" s="1"/>
  <c r="AA9" i="5" s="1"/>
  <c r="T33" i="5"/>
  <c r="T88" i="5"/>
  <c r="X32" i="5" s="1"/>
  <c r="AA13" i="5" s="1"/>
  <c r="T105" i="5"/>
  <c r="X38" i="5" s="1"/>
  <c r="AC14" i="5" s="1"/>
  <c r="T49" i="5"/>
  <c r="T83" i="5"/>
  <c r="T48" i="5"/>
  <c r="X19" i="5" s="1"/>
  <c r="AD8" i="5" s="1"/>
  <c r="T27" i="5"/>
  <c r="T96" i="5"/>
  <c r="T76" i="5"/>
  <c r="X28" i="5" s="1"/>
  <c r="AA12" i="5" s="1"/>
  <c r="T98" i="5"/>
  <c r="T65" i="5"/>
  <c r="T46" i="5"/>
  <c r="T45" i="5"/>
  <c r="X18" i="5" s="1"/>
  <c r="AC8" i="5" s="1"/>
  <c r="T26" i="5"/>
  <c r="T70" i="5"/>
  <c r="T42" i="5"/>
  <c r="T84" i="5"/>
  <c r="T73" i="5"/>
  <c r="T95" i="5"/>
  <c r="T38" i="5"/>
  <c r="T77" i="5"/>
  <c r="T71" i="5"/>
  <c r="X26" i="5" s="1"/>
  <c r="AC10" i="5" s="1"/>
  <c r="T72" i="5"/>
  <c r="T106" i="5"/>
  <c r="T30" i="5"/>
  <c r="T32" i="5"/>
  <c r="T61" i="5"/>
  <c r="X23" i="5" s="1"/>
  <c r="AD9" i="5" s="1"/>
  <c r="T85" i="5"/>
  <c r="T64" i="5"/>
  <c r="X24" i="5" s="1"/>
  <c r="AA10" i="5" s="1"/>
  <c r="T78" i="5"/>
  <c r="X29" i="5" s="1"/>
  <c r="AB12" i="5" s="1"/>
  <c r="T79" i="5"/>
  <c r="T62" i="5"/>
  <c r="T93" i="5"/>
  <c r="T54" i="5"/>
  <c r="X21" i="5" s="1"/>
  <c r="AB9" i="5" s="1"/>
  <c r="T91" i="5"/>
  <c r="T25" i="5"/>
  <c r="X11" i="5" s="1"/>
  <c r="AD6" i="5" s="1"/>
  <c r="T102" i="5"/>
  <c r="T90" i="5"/>
  <c r="X33" i="5" s="1"/>
  <c r="AB13" i="5" s="1"/>
  <c r="T104" i="5"/>
  <c r="T56" i="5"/>
  <c r="T43" i="5"/>
  <c r="T36" i="5"/>
  <c r="X15" i="5" s="1"/>
  <c r="AD7" i="5" s="1"/>
  <c r="T89" i="5"/>
  <c r="T34" i="5"/>
  <c r="T15" i="5"/>
  <c r="X8" i="5" s="1"/>
  <c r="AA6" i="5" s="1"/>
  <c r="T11" i="5"/>
  <c r="T20" i="5"/>
  <c r="T16" i="5"/>
  <c r="T13" i="5"/>
  <c r="T19" i="5"/>
  <c r="T18" i="5"/>
  <c r="T12" i="5"/>
  <c r="X7" i="5" s="1"/>
  <c r="AD5" i="5" s="1"/>
  <c r="T10" i="5"/>
  <c r="T7" i="5"/>
  <c r="X5" i="5" s="1"/>
  <c r="AB5" i="5" s="1"/>
  <c r="T8" i="5"/>
  <c r="T9" i="5"/>
  <c r="T21" i="5"/>
  <c r="T22" i="5"/>
  <c r="T5" i="5"/>
  <c r="X4" i="5" s="1"/>
  <c r="AA5" i="5" s="1"/>
  <c r="X37" i="5" l="1"/>
  <c r="AB14" i="5" s="1"/>
  <c r="AH11" i="5" s="1"/>
  <c r="AH20" i="5" s="1"/>
  <c r="X36" i="5"/>
  <c r="AA14" i="5" s="1"/>
  <c r="AH10" i="5" s="1"/>
  <c r="AH17" i="5" s="1"/>
  <c r="X9" i="5"/>
  <c r="AB6" i="5" s="1"/>
  <c r="AH6" i="5" s="1"/>
  <c r="AH19" i="5" s="1"/>
  <c r="X22" i="5"/>
  <c r="AC9" i="5" s="1"/>
  <c r="X10" i="5"/>
  <c r="AC6" i="5" s="1"/>
  <c r="X34" i="5"/>
  <c r="AC13" i="5" s="1"/>
  <c r="AG12" i="5" s="1"/>
  <c r="AG23" i="5" s="1"/>
  <c r="X13" i="5"/>
  <c r="AB7" i="5" s="1"/>
  <c r="AG6" i="5" s="1"/>
  <c r="AG19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AG8" i="5" s="1"/>
  <c r="AG25" i="5" s="1"/>
  <c r="X12" i="5"/>
  <c r="AA7" i="5" s="1"/>
  <c r="AH5" i="5" s="1"/>
  <c r="AH16" i="5" s="1"/>
  <c r="AG11" i="5" l="1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<sst xmlns="http://schemas.openxmlformats.org/spreadsheetml/2006/main" count="3301" uniqueCount="635">
  <si>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</si>
  <si>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</si>
  <si>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</si>
  <si>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</si>
  <si>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</si>
  <si>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</si>
  <si>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</si>
  <si>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</si>
  <si>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</si>
  <si>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</si>
  <si>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</si>
  <si>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</si>
  <si>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</si>
  <si>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</si>
  <si>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</si>
  <si>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</si>
  <si>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</si>
  <si>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</si>
  <si>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</si>
  <si>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</si>
  <si>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</si>
  <si>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</si>
  <si>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</si>
  <si>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</si>
  <si>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</si>
  <si>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</si>
  <si>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</si>
  <si>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</si>
  <si>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</si>
  <si>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</si>
  <si>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</si>
  <si>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</si>
  <si>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</si>
  <si>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</si>
  <si>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</si>
  <si>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</si>
  <si>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</si>
  <si>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</si>
  <si>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</si>
  <si>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</si>
  <si>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</si>
  <si>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</si>
  <si>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</si>
  <si>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</si>
  <si>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</si>
  <si>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</si>
  <si>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</si>
  <si>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</si>
  <si>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</si>
  <si>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</si>
  <si>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</si>
  <si>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</si>
  <si>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</si>
  <si>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</si>
  <si>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</si>
  <si>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</si>
  <si>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</si>
  <si>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</si>
  <si>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</si>
  <si>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</si>
  <si>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</si>
  <si>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</si>
  <si>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</si>
  <si>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</si>
  <si>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</si>
  <si>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</si>
  <si>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</si>
  <si>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</si>
  <si>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</si>
  <si>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</si>
  <si>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</si>
  <si>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</si>
  <si>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</si>
  <si>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</si>
  <si>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</si>
  <si>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</si>
  <si>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</si>
  <si>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</si>
  <si>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</si>
  <si>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</si>
  <si>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</si>
  <si>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</si>
  <si>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</si>
  <si>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</si>
  <si>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</si>
  <si>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</si>
  <si>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</si>
  <si>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</si>
  <si>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</si>
  <si>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</si>
  <si>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</si>
  <si>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</si>
  <si>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</si>
  <si>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</si>
  <si>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</si>
  <si>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</si>
  <si>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</si>
  <si>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</si>
  <si>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</si>
  <si>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</si>
  <si>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</si>
  <si>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</si>
  <si>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</si>
  <si>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</si>
  <si>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</si>
  <si>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</si>
  <si>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</si>
  <si>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</si>
  <si>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</si>
  <si>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</si>
  <si>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</si>
  <si>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</si>
  <si>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</si>
  <si>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</si>
  <si>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</si>
  <si>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</si>
  <si>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</si>
  <si>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</si>
  <si>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</si>
  <si>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</si>
  <si>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</si>
  <si>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</si>
  <si>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</si>
  <si>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</si>
  <si>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</si>
  <si>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</si>
  <si>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</si>
  <si>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</si>
  <si>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</si>
  <si>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</si>
  <si>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</si>
  <si>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</si>
  <si>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</si>
  <si>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</si>
  <si>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</si>
  <si>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</si>
  <si>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</si>
  <si>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</si>
  <si>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</si>
  <si>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</si>
  <si>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</si>
  <si>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</si>
  <si>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</si>
  <si>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</si>
  <si>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</si>
  <si>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</si>
  <si>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</si>
  <si>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</si>
  <si>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</si>
  <si>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</si>
  <si>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</si>
  <si>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</si>
  <si>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</si>
  <si>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</si>
  <si>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</si>
  <si>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</si>
  <si>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</si>
  <si>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</si>
  <si>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</si>
  <si>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</si>
  <si>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</si>
  <si>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</si>
  <si>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</si>
  <si>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</si>
  <si>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</si>
  <si>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</si>
  <si>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</si>
  <si>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</si>
  <si>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</si>
  <si>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</si>
  <si>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</si>
  <si>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</si>
  <si>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</si>
  <si>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</si>
  <si>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</si>
  <si>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</si>
  <si>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</si>
  <si>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</si>
  <si>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</si>
  <si>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</si>
  <si>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</si>
  <si>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</si>
  <si>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</si>
  <si>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</si>
  <si>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</si>
  <si>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</si>
  <si>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</si>
  <si>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</si>
  <si>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</si>
  <si>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</si>
  <si>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</si>
  <si>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</si>
  <si>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</si>
  <si>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</si>
  <si>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</si>
  <si>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</si>
  <si>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</si>
  <si>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</si>
  <si>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</si>
  <si>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</si>
  <si>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</si>
  <si>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</si>
  <si>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</si>
  <si>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</si>
  <si>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</si>
  <si>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</si>
  <si>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</si>
  <si>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</si>
  <si>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</si>
  <si>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</si>
  <si>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</si>
  <si>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</si>
  <si>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</si>
  <si>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</si>
  <si>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</si>
  <si>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</si>
  <si>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</si>
  <si>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</si>
  <si>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</si>
  <si>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</si>
  <si>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</si>
  <si>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</si>
  <si>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</si>
  <si>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</si>
  <si>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</si>
  <si>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</si>
  <si>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</si>
  <si>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</si>
  <si>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</si>
  <si>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</si>
  <si>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</si>
  <si>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</si>
  <si>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</si>
  <si>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</si>
  <si>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</si>
  <si>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</si>
  <si>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</si>
  <si>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</si>
  <si>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</si>
  <si>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</si>
  <si>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</si>
  <si>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</si>
  <si>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</si>
  <si>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</si>
  <si>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</si>
  <si>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</si>
  <si>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</si>
  <si>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</si>
  <si>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</si>
  <si>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</si>
  <si>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</si>
  <si>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</si>
  <si>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</si>
  <si>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</si>
  <si>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</si>
  <si>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</si>
  <si>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</si>
  <si>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</si>
  <si>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</si>
  <si>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</si>
  <si>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</si>
  <si>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</si>
  <si>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</si>
  <si>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</si>
  <si>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</si>
  <si>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</si>
  <si>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</si>
  <si>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</si>
  <si>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</si>
  <si>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</si>
  <si>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</si>
  <si>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</si>
  <si>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</si>
  <si>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</si>
  <si>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</si>
  <si>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</si>
  <si>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</si>
  <si>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</si>
  <si>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</si>
  <si>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</si>
  <si>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</si>
  <si>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</si>
  <si>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</si>
  <si>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</si>
  <si>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</si>
  <si>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</si>
  <si>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</si>
  <si>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</si>
  <si>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</si>
  <si>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</si>
  <si>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</si>
  <si>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</si>
  <si>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</si>
  <si>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</si>
  <si>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</si>
  <si>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</si>
  <si>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</si>
  <si>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</si>
  <si>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</si>
  <si>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</si>
  <si>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</si>
  <si>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</si>
  <si>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</si>
  <si>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</si>
  <si>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</si>
  <si>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</si>
  <si>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</si>
  <si>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</si>
  <si>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</si>
  <si>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</si>
  <si>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</si>
  <si>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</si>
  <si>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</si>
  <si>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</si>
  <si>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</si>
  <si>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</si>
  <si>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</si>
  <si>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</si>
  <si>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</si>
  <si>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</si>
  <si>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</si>
  <si>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</si>
  <si>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</si>
  <si>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</si>
  <si>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</si>
  <si>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</si>
  <si>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</si>
  <si>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</si>
  <si>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</si>
  <si>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</si>
  <si>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</si>
  <si>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</si>
  <si>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</si>
  <si>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</si>
  <si>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</si>
  <si>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</si>
  <si>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</si>
  <si>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</si>
  <si>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</si>
  <si>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</si>
  <si>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</si>
  <si>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</si>
  <si>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</si>
  <si>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</si>
  <si>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</si>
  <si>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</si>
  <si>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</si>
  <si>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</si>
  <si>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</si>
  <si>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</si>
  <si>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</si>
  <si>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</si>
  <si>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</si>
  <si>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</si>
  <si>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</si>
  <si>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</si>
  <si>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</si>
  <si>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</si>
  <si>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</si>
  <si>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</si>
  <si>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</si>
  <si>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</si>
  <si>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</si>
  <si>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</si>
  <si>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</si>
  <si>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</si>
  <si>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</si>
  <si>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</si>
  <si>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</si>
  <si>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</si>
  <si>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</si>
  <si>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</si>
  <si>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</si>
  <si>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</si>
  <si>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</si>
  <si>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</si>
  <si>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</si>
  <si>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</si>
  <si>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</si>
  <si>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</si>
  <si>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</si>
  <si>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</si>
  <si>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</si>
  <si>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</si>
  <si>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</si>
  <si>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</si>
  <si>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</si>
  <si>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</si>
  <si>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</si>
  <si>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</si>
  <si>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</si>
  <si>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</si>
  <si>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</si>
  <si>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</si>
  <si>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</si>
  <si>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</si>
  <si>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</si>
  <si>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</si>
  <si>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</si>
  <si>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</si>
  <si>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</si>
  <si>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</si>
  <si>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</si>
  <si>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</si>
  <si>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</si>
  <si>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</si>
  <si>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</si>
  <si>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</si>
  <si>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</si>
  <si>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</si>
  <si>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</si>
  <si>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</si>
  <si>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</si>
  <si>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</si>
  <si>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</si>
  <si>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</si>
  <si>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</si>
  <si>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</si>
  <si>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</si>
  <si>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</si>
  <si>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</si>
  <si>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</si>
  <si>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</si>
  <si>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</si>
  <si>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</si>
  <si>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</si>
  <si>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</si>
  <si>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</si>
  <si>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</si>
  <si>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</si>
  <si>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</si>
  <si>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</si>
  <si>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</si>
  <si>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</si>
  <si>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</si>
  <si>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</si>
  <si>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</si>
  <si>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</si>
  <si>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</si>
  <si>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</si>
  <si>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</si>
  <si>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</si>
  <si>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</si>
  <si>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</si>
  <si>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</si>
  <si>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</si>
  <si>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</si>
  <si>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</si>
  <si>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</si>
  <si>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</si>
  <si>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</si>
  <si>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</si>
  <si>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</si>
  <si>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</si>
  <si>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</si>
  <si>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</si>
  <si>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</si>
  <si>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</si>
  <si>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</si>
  <si>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</si>
  <si>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</si>
  <si>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</si>
  <si>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</si>
  <si>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</si>
  <si>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</si>
  <si>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</si>
  <si>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</si>
  <si>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</si>
  <si>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</si>
  <si>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</si>
  <si>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</si>
  <si>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</si>
  <si>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</si>
  <si>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</si>
  <si>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</si>
  <si>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</si>
  <si>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</si>
  <si>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</si>
  <si>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</si>
  <si>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</si>
  <si>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</si>
  <si>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</si>
  <si>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</si>
  <si>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</si>
  <si>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</si>
  <si>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</si>
  <si>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</si>
  <si>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</si>
  <si>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</si>
  <si>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</si>
  <si>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</si>
  <si>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</si>
  <si>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</si>
  <si>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</si>
  <si>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</si>
  <si>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</si>
  <si>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</si>
  <si>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</si>
  <si>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</si>
  <si>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</si>
  <si>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</si>
  <si>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</si>
  <si>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</si>
  <si>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</si>
  <si>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</si>
  <si>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</si>
  <si>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</si>
  <si>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</si>
  <si>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</si>
  <si>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</si>
  <si>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</si>
  <si>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</si>
  <si>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</si>
  <si>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</si>
  <si>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</si>
  <si>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</si>
  <si>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</si>
  <si>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</si>
  <si>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</si>
  <si>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</si>
  <si>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</si>
  <si>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</si>
  <si>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</si>
  <si>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</si>
  <si>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</si>
  <si>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</si>
  <si>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</si>
  <si>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</si>
  <si>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</si>
  <si>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</si>
  <si>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</si>
  <si>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</si>
  <si>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</si>
  <si>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</si>
  <si>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</si>
  <si>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</si>
  <si>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</si>
  <si>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</si>
  <si>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</si>
  <si>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</si>
  <si>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</si>
  <si>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</si>
  <si>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</si>
  <si>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</si>
  <si>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</si>
  <si>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</si>
  <si>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</si>
  <si>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</si>
  <si>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</si>
  <si>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</si>
  <si>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</si>
  <si>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</si>
  <si>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</si>
  <si>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</si>
  <si>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</si>
  <si>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</si>
  <si>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</si>
  <si>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</si>
  <si>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</si>
  <si>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</si>
  <si>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</si>
  <si>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</si>
  <si>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</si>
  <si>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</si>
  <si>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</si>
  <si>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</si>
  <si>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</si>
  <si>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</si>
  <si>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</si>
  <si>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</si>
  <si>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</si>
  <si>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</si>
  <si>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</si>
  <si>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</si>
  <si>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</si>
  <si>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</si>
  <si>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</si>
  <si>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</si>
  <si>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</si>
  <si>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</si>
  <si>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</si>
  <si>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</si>
  <si>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</si>
  <si>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</si>
  <si>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</si>
  <si>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</si>
  <si>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</si>
  <si>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</si>
  <si>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</si>
  <si>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</si>
  <si>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</si>
  <si>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</si>
  <si>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</si>
  <si>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</si>
  <si>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</si>
  <si>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</si>
  <si>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</si>
  <si>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</si>
  <si>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</si>
  <si>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</si>
  <si>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</si>
  <si>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</si>
  <si>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</si>
  <si>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</si>
  <si>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</si>
  <si>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</si>
  <si>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</si>
  <si>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</si>
  <si>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</si>
  <si>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</si>
  <si>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</si>
  <si>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</si>
  <si>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</si>
  <si>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</si>
  <si>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</si>
  <si>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</si>
  <si>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</si>
  <si>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</si>
  <si>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</si>
  <si>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</si>
  <si>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</si>
  <si>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</si>
  <si>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</si>
  <si>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</si>
  <si>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</si>
  <si>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</si>
  <si>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</si>
  <si>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</si>
  <si>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</si>
  <si>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</si>
  <si>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</si>
  <si>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</si>
  <si>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MFN2</t>
  </si>
  <si>
    <t>MFN2 F</t>
  </si>
  <si>
    <t>MFN2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</si>
</sst>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charset val="1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826388888888889"/>
                  <c:y val="-7.175853018372703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21.699088372417101</c:v>
                </c:pt>
                <c:pt idx="1">
                  <c:v>21.514750173499799</c:v>
                </c:pt>
                <c:pt idx="2">
                  <c:v>21.326157730039</c:v>
                </c:pt>
                <c:pt idx="3">
                  <c:v>22.3764230093268</c:v>
                </c:pt>
                <c:pt idx="4">
                  <c:v>22.327307456820598</c:v>
                </c:pt>
                <c:pt idx="5">
                  <c:v>22.6838144144611</c:v>
                </c:pt>
                <c:pt idx="6">
                  <c:v>23.119943007989601</c:v>
                </c:pt>
                <c:pt idx="7">
                  <c:v>23.423119685905601</c:v>
                </c:pt>
                <c:pt idx="8">
                  <c:v>23.246730294826602</c:v>
                </c:pt>
                <c:pt idx="9">
                  <c:v>24.107476527296601</c:v>
                </c:pt>
                <c:pt idx="10">
                  <c:v>24.243335152196099</c:v>
                </c:pt>
                <c:pt idx="11">
                  <c:v>24.318011573033001</c:v>
                </c:pt>
                <c:pt idx="12">
                  <c:v>25.044762218233299</c:v>
                </c:pt>
                <c:pt idx="13">
                  <c:v>25.061371883988102</c:v>
                </c:pt>
                <c:pt idx="14">
                  <c:v>24.912377716401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8879314542769097"/>
                  <c:y val="0.31917943114356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21.731526163916801</c:v>
                </c:pt>
                <c:pt idx="1">
                  <c:v>21.4753538046523</c:v>
                </c:pt>
                <c:pt idx="2">
                  <c:v>21.318848859897699</c:v>
                </c:pt>
                <c:pt idx="3">
                  <c:v>22.437756573244599</c:v>
                </c:pt>
                <c:pt idx="4">
                  <c:v>22.5493487651447</c:v>
                </c:pt>
                <c:pt idx="5">
                  <c:v>22.653309570095502</c:v>
                </c:pt>
                <c:pt idx="6">
                  <c:v>23.8834885287521</c:v>
                </c:pt>
                <c:pt idx="7">
                  <c:v>23.5555744392416</c:v>
                </c:pt>
                <c:pt idx="8">
                  <c:v>23.388187845333501</c:v>
                </c:pt>
                <c:pt idx="10">
                  <c:v>24.4879661790733</c:v>
                </c:pt>
                <c:pt idx="11">
                  <c:v>24.917177852079199</c:v>
                </c:pt>
                <c:pt idx="12">
                  <c:v>25.514947595357299</c:v>
                </c:pt>
                <c:pt idx="13">
                  <c:v>25.556415972000199</c:v>
                </c:pt>
                <c:pt idx="14">
                  <c:v>25.486053608554101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90" zoomScaleNormal="90" workbookViewId="0">
      <selection activeCell="U18" sqref="U18"/>
    </sheetView>
  </sheetViews>
  <sheetFormatPr defaultColWidth="7.5" defaultRowHeight="15" customHeight="1" x14ac:dyDescent="0.25"/>
  <cols>
    <col min="1" max="1" width="1.125" style="33" customWidth="1"/>
    <col min="2" max="3" width="7.5" style="34" customWidth="1"/>
    <col min="4" max="4" width="10" style="34" customWidth="1"/>
    <col min="5" max="5" width="8.75" style="34" customWidth="1"/>
    <col min="6" max="6" width="11.25" style="34" customWidth="1"/>
    <col min="7" max="7" width="11.25" style="34" hidden="1" customWidth="1"/>
    <col min="8" max="8" width="11.25" style="35" customWidth="1"/>
    <col min="9" max="9" width="10" style="35" customWidth="1"/>
    <col min="10" max="10" width="11.25" style="36" customWidth="1"/>
    <col min="11" max="11" width="13.75" style="37" hidden="1" customWidth="1"/>
    <col min="12" max="12" width="13.75" style="36" hidden="1" customWidth="1"/>
    <col min="13" max="14" width="13.75" style="37" hidden="1" customWidth="1"/>
    <col min="15" max="15" width="7.5" style="38" hidden="1" customWidth="1"/>
    <col min="16" max="16" width="13.75" style="34" hidden="1" customWidth="1"/>
    <col min="17" max="17" width="7.5" style="39" customWidth="1"/>
    <col min="18" max="16384" width="7.5" style="39"/>
  </cols>
  <sheetData>
    <row r="1" spans="1:16" s="32" customFormat="1" ht="30" customHeight="1" x14ac:dyDescent="0.25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s="39" customFormat="1" ht="15" customHeight="1" x14ac:dyDescent="0.25">
      <c r="A2" s="33"/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21.699088372417101</v>
      </c>
      <c r="I2" s="35">
        <v>21.699088372417101</v>
      </c>
      <c r="J2" s="36">
        <v>0</v>
      </c>
      <c r="K2" s="37"/>
      <c r="L2" s="36"/>
      <c r="M2" s="37"/>
      <c r="N2" s="37">
        <v>0</v>
      </c>
      <c r="O2" s="38">
        <v>66</v>
      </c>
      <c r="P2" s="34" t="s">
        <v>18</v>
      </c>
    </row>
    <row r="3" spans="1:16" s="39" customFormat="1" ht="15" customHeight="1" x14ac:dyDescent="0.25">
      <c r="A3" s="33"/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24.2592458404708</v>
      </c>
      <c r="I3" s="35">
        <v>24.2592458404708</v>
      </c>
      <c r="J3" s="36">
        <v>0</v>
      </c>
      <c r="K3" s="37"/>
      <c r="L3" s="36"/>
      <c r="M3" s="37"/>
      <c r="N3" s="37">
        <v>0</v>
      </c>
      <c r="O3" s="38">
        <v>66</v>
      </c>
      <c r="P3" s="34" t="s">
        <v>18</v>
      </c>
    </row>
    <row r="4" spans="1:16" s="39" customFormat="1" ht="15" customHeight="1" x14ac:dyDescent="0.25">
      <c r="A4" s="33"/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23.907490219543</v>
      </c>
      <c r="I4" s="35">
        <v>23.907490219543</v>
      </c>
      <c r="J4" s="36">
        <v>0</v>
      </c>
      <c r="K4" s="37"/>
      <c r="L4" s="36"/>
      <c r="M4" s="37"/>
      <c r="N4" s="37">
        <v>0</v>
      </c>
      <c r="O4" s="38">
        <v>66</v>
      </c>
      <c r="P4" s="34" t="s">
        <v>18</v>
      </c>
    </row>
    <row r="5" spans="1:16" s="39" customFormat="1" ht="15" customHeight="1" x14ac:dyDescent="0.25">
      <c r="A5" s="33"/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23.410622614674001</v>
      </c>
      <c r="I5" s="35">
        <v>23.410622614674001</v>
      </c>
      <c r="J5" s="36">
        <v>0</v>
      </c>
      <c r="K5" s="37"/>
      <c r="L5" s="36"/>
      <c r="M5" s="37"/>
      <c r="N5" s="37">
        <v>0</v>
      </c>
      <c r="O5" s="38">
        <v>66</v>
      </c>
      <c r="P5" s="34" t="s">
        <v>18</v>
      </c>
    </row>
    <row r="6" spans="1:16" s="39" customFormat="1" ht="15" customHeight="1" x14ac:dyDescent="0.25">
      <c r="A6" s="33"/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23.133182644142199</v>
      </c>
      <c r="I6" s="35">
        <v>23.133182644142199</v>
      </c>
      <c r="J6" s="36">
        <v>0</v>
      </c>
      <c r="K6" s="37"/>
      <c r="L6" s="36"/>
      <c r="M6" s="37"/>
      <c r="N6" s="37">
        <v>0</v>
      </c>
      <c r="O6" s="38">
        <v>66</v>
      </c>
      <c r="P6" s="34" t="s">
        <v>18</v>
      </c>
    </row>
    <row r="7" spans="1:16" s="39" customFormat="1" ht="15" customHeight="1" x14ac:dyDescent="0.25">
      <c r="A7" s="33"/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24.018589717682801</v>
      </c>
      <c r="I7" s="35">
        <v>24.018589717682801</v>
      </c>
      <c r="J7" s="36">
        <v>0</v>
      </c>
      <c r="K7" s="37"/>
      <c r="L7" s="36"/>
      <c r="M7" s="37"/>
      <c r="N7" s="37">
        <v>0</v>
      </c>
      <c r="O7" s="38">
        <v>66</v>
      </c>
      <c r="P7" s="34" t="s">
        <v>18</v>
      </c>
    </row>
    <row r="8" spans="1:16" s="39" customFormat="1" ht="15" customHeight="1" x14ac:dyDescent="0.25">
      <c r="A8" s="33"/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24.297453623881399</v>
      </c>
      <c r="I8" s="35">
        <v>24.297453623881399</v>
      </c>
      <c r="J8" s="36">
        <v>0</v>
      </c>
      <c r="K8" s="37"/>
      <c r="L8" s="36"/>
      <c r="M8" s="37"/>
      <c r="N8" s="37">
        <v>0</v>
      </c>
      <c r="O8" s="38">
        <v>66</v>
      </c>
      <c r="P8" s="34" t="s">
        <v>18</v>
      </c>
    </row>
    <row r="9" spans="1:16" s="39" customFormat="1" ht="15" customHeight="1" x14ac:dyDescent="0.25">
      <c r="A9" s="33"/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24.3803840587472</v>
      </c>
      <c r="I9" s="35">
        <v>24.3803840587472</v>
      </c>
      <c r="J9" s="36">
        <v>0</v>
      </c>
      <c r="K9" s="37"/>
      <c r="L9" s="36"/>
      <c r="M9" s="37"/>
      <c r="N9" s="37">
        <v>0</v>
      </c>
      <c r="O9" s="38">
        <v>66</v>
      </c>
      <c r="P9" s="34" t="s">
        <v>18</v>
      </c>
    </row>
    <row r="10" spans="1:16" s="39" customFormat="1" ht="15" customHeight="1" x14ac:dyDescent="0.25">
      <c r="A10" s="33"/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23.516278809828599</v>
      </c>
      <c r="I10" s="35">
        <v>23.516278809828599</v>
      </c>
      <c r="J10" s="36">
        <v>0</v>
      </c>
      <c r="K10" s="37"/>
      <c r="L10" s="36"/>
      <c r="M10" s="37"/>
      <c r="N10" s="37">
        <v>0</v>
      </c>
      <c r="O10" s="38">
        <v>66</v>
      </c>
      <c r="P10" s="34" t="s">
        <v>18</v>
      </c>
    </row>
    <row r="11" spans="1:16" s="39" customFormat="1" ht="15" customHeight="1" x14ac:dyDescent="0.25">
      <c r="A11" s="33"/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23.380300995441601</v>
      </c>
      <c r="I11" s="35">
        <v>23.380300995441601</v>
      </c>
      <c r="J11" s="36">
        <v>0</v>
      </c>
      <c r="K11" s="37"/>
      <c r="L11" s="36"/>
      <c r="M11" s="37"/>
      <c r="N11" s="37">
        <v>0</v>
      </c>
      <c r="O11" s="38">
        <v>66</v>
      </c>
      <c r="P11" s="34" t="s">
        <v>18</v>
      </c>
    </row>
    <row r="12" spans="1:16" s="39" customFormat="1" ht="15" customHeight="1" x14ac:dyDescent="0.25">
      <c r="A12" s="33"/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23.227566549339201</v>
      </c>
      <c r="I12" s="35">
        <v>23.227566549339201</v>
      </c>
      <c r="J12" s="36">
        <v>0</v>
      </c>
      <c r="K12" s="37"/>
      <c r="L12" s="36"/>
      <c r="M12" s="37"/>
      <c r="N12" s="37">
        <v>0</v>
      </c>
      <c r="O12" s="38">
        <v>66</v>
      </c>
      <c r="P12" s="34" t="s">
        <v>18</v>
      </c>
    </row>
    <row r="13" spans="1:16" s="39" customFormat="1" ht="15" customHeight="1" x14ac:dyDescent="0.25">
      <c r="A13" s="33"/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H13" s="35"/>
      <c r="I13" s="35">
        <v>0</v>
      </c>
      <c r="J13" s="36">
        <v>0</v>
      </c>
      <c r="K13" s="37"/>
      <c r="L13" s="36"/>
      <c r="M13" s="37">
        <v>0</v>
      </c>
      <c r="N13" s="37">
        <v>0</v>
      </c>
      <c r="O13" s="38">
        <v>66</v>
      </c>
      <c r="P13" s="34" t="s">
        <v>18</v>
      </c>
    </row>
    <row r="14" spans="1:16" s="39" customFormat="1" ht="15" customHeight="1" x14ac:dyDescent="0.25">
      <c r="A14" s="33"/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H14" s="35"/>
      <c r="I14" s="35">
        <v>0</v>
      </c>
      <c r="J14" s="36">
        <v>0</v>
      </c>
      <c r="K14" s="37"/>
      <c r="L14" s="36"/>
      <c r="M14" s="37">
        <v>0</v>
      </c>
      <c r="N14" s="37">
        <v>0</v>
      </c>
      <c r="O14" s="38">
        <v>66</v>
      </c>
      <c r="P14" s="34" t="s">
        <v>18</v>
      </c>
    </row>
    <row r="15" spans="1:16" s="39" customFormat="1" ht="15" customHeight="1" x14ac:dyDescent="0.25">
      <c r="A15" s="33"/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21.731526163916801</v>
      </c>
      <c r="I15" s="35">
        <v>21.731526163916801</v>
      </c>
      <c r="J15" s="36">
        <v>0</v>
      </c>
      <c r="K15" s="37"/>
      <c r="L15" s="36"/>
      <c r="M15" s="37"/>
      <c r="N15" s="37">
        <v>0</v>
      </c>
      <c r="O15" s="38">
        <v>66</v>
      </c>
      <c r="P15" s="34" t="s">
        <v>18</v>
      </c>
    </row>
    <row r="16" spans="1:16" s="39" customFormat="1" ht="15" customHeight="1" x14ac:dyDescent="0.25">
      <c r="A16" s="33"/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24.760685149608499</v>
      </c>
      <c r="I16" s="35">
        <v>24.760685149608499</v>
      </c>
      <c r="J16" s="36">
        <v>0</v>
      </c>
      <c r="K16" s="37"/>
      <c r="L16" s="36"/>
      <c r="M16" s="37"/>
      <c r="N16" s="37">
        <v>0</v>
      </c>
      <c r="O16" s="38">
        <v>66</v>
      </c>
      <c r="P16" s="34" t="s">
        <v>18</v>
      </c>
    </row>
    <row r="17" spans="1:16" s="39" customFormat="1" ht="15" customHeight="1" x14ac:dyDescent="0.25">
      <c r="A17" s="33"/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23.814857383271502</v>
      </c>
      <c r="I17" s="35">
        <v>23.814857383271502</v>
      </c>
      <c r="J17" s="36">
        <v>0</v>
      </c>
      <c r="K17" s="37"/>
      <c r="L17" s="36"/>
      <c r="M17" s="37"/>
      <c r="N17" s="37">
        <v>0</v>
      </c>
      <c r="O17" s="38">
        <v>66</v>
      </c>
      <c r="P17" s="34" t="s">
        <v>18</v>
      </c>
    </row>
    <row r="18" spans="1:16" s="39" customFormat="1" ht="15" customHeight="1" x14ac:dyDescent="0.25">
      <c r="A18" s="33"/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23.9148105687315</v>
      </c>
      <c r="I18" s="35">
        <v>23.9148105687315</v>
      </c>
      <c r="J18" s="36">
        <v>0</v>
      </c>
      <c r="K18" s="37"/>
      <c r="L18" s="36"/>
      <c r="M18" s="37"/>
      <c r="N18" s="37">
        <v>0</v>
      </c>
      <c r="O18" s="38">
        <v>66</v>
      </c>
      <c r="P18" s="34" t="s">
        <v>18</v>
      </c>
    </row>
    <row r="19" spans="1:16" s="39" customFormat="1" ht="15" customHeight="1" x14ac:dyDescent="0.25">
      <c r="A19" s="33"/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23.606495810550701</v>
      </c>
      <c r="I19" s="35">
        <v>23.606495810550701</v>
      </c>
      <c r="J19" s="36">
        <v>0</v>
      </c>
      <c r="K19" s="37"/>
      <c r="L19" s="36"/>
      <c r="M19" s="37"/>
      <c r="N19" s="37">
        <v>0</v>
      </c>
      <c r="O19" s="38">
        <v>66</v>
      </c>
      <c r="P19" s="34" t="s">
        <v>18</v>
      </c>
    </row>
    <row r="20" spans="1:16" s="39" customFormat="1" ht="15" customHeight="1" x14ac:dyDescent="0.25">
      <c r="A20" s="33"/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24.284265349549301</v>
      </c>
      <c r="I20" s="35">
        <v>24.284265349549301</v>
      </c>
      <c r="J20" s="36">
        <v>0</v>
      </c>
      <c r="K20" s="37"/>
      <c r="L20" s="36"/>
      <c r="M20" s="37"/>
      <c r="N20" s="37">
        <v>0</v>
      </c>
      <c r="O20" s="38">
        <v>66</v>
      </c>
      <c r="P20" s="34" t="s">
        <v>18</v>
      </c>
    </row>
    <row r="21" spans="1:16" s="39" customFormat="1" ht="15" customHeight="1" x14ac:dyDescent="0.25">
      <c r="A21" s="33"/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23.858395875888899</v>
      </c>
      <c r="I21" s="35">
        <v>23.858395875888899</v>
      </c>
      <c r="J21" s="36">
        <v>0</v>
      </c>
      <c r="K21" s="37"/>
      <c r="L21" s="36"/>
      <c r="M21" s="37"/>
      <c r="N21" s="37">
        <v>0</v>
      </c>
      <c r="O21" s="38">
        <v>66</v>
      </c>
      <c r="P21" s="34" t="s">
        <v>18</v>
      </c>
    </row>
    <row r="22" spans="1:16" s="39" customFormat="1" ht="15" customHeight="1" x14ac:dyDescent="0.25">
      <c r="A22" s="33"/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25.303090690131601</v>
      </c>
      <c r="I22" s="35">
        <v>25.303090690131601</v>
      </c>
      <c r="J22" s="36">
        <v>0</v>
      </c>
      <c r="K22" s="37"/>
      <c r="L22" s="36"/>
      <c r="M22" s="37"/>
      <c r="N22" s="37">
        <v>0</v>
      </c>
      <c r="O22" s="38">
        <v>66</v>
      </c>
      <c r="P22" s="34" t="s">
        <v>18</v>
      </c>
    </row>
    <row r="23" spans="1:16" s="39" customFormat="1" ht="15" customHeight="1" x14ac:dyDescent="0.25">
      <c r="A23" s="33"/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24.430299737493598</v>
      </c>
      <c r="I23" s="35">
        <v>24.430299737493598</v>
      </c>
      <c r="J23" s="36">
        <v>0</v>
      </c>
      <c r="K23" s="37"/>
      <c r="L23" s="36"/>
      <c r="M23" s="37"/>
      <c r="N23" s="37">
        <v>0</v>
      </c>
      <c r="O23" s="38">
        <v>66</v>
      </c>
      <c r="P23" s="34" t="s">
        <v>18</v>
      </c>
    </row>
    <row r="24" spans="1:16" s="39" customFormat="1" ht="15" customHeight="1" x14ac:dyDescent="0.25">
      <c r="A24" s="33"/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23.993352412409699</v>
      </c>
      <c r="I24" s="35">
        <v>23.993352412409699</v>
      </c>
      <c r="J24" s="36">
        <v>0</v>
      </c>
      <c r="K24" s="37"/>
      <c r="L24" s="36"/>
      <c r="M24" s="37"/>
      <c r="N24" s="37">
        <v>0</v>
      </c>
      <c r="O24" s="38">
        <v>66</v>
      </c>
      <c r="P24" s="34" t="s">
        <v>18</v>
      </c>
    </row>
    <row r="25" spans="1:16" s="39" customFormat="1" ht="15" customHeight="1" x14ac:dyDescent="0.25">
      <c r="A25" s="33"/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23.9681611255894</v>
      </c>
      <c r="I25" s="35">
        <v>23.9681611255894</v>
      </c>
      <c r="J25" s="36">
        <v>0</v>
      </c>
      <c r="K25" s="37"/>
      <c r="L25" s="36"/>
      <c r="M25" s="37"/>
      <c r="N25" s="37">
        <v>0</v>
      </c>
      <c r="O25" s="38">
        <v>66</v>
      </c>
      <c r="P25" s="34" t="s">
        <v>18</v>
      </c>
    </row>
    <row r="26" spans="1:16" s="39" customFormat="1" ht="15" customHeight="1" x14ac:dyDescent="0.25">
      <c r="A26" s="33"/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21.514750173499799</v>
      </c>
      <c r="I26" s="35">
        <v>21.514750173499799</v>
      </c>
      <c r="J26" s="36">
        <v>0</v>
      </c>
      <c r="K26" s="37"/>
      <c r="L26" s="36"/>
      <c r="M26" s="37"/>
      <c r="N26" s="37">
        <v>0</v>
      </c>
      <c r="O26" s="38">
        <v>66</v>
      </c>
      <c r="P26" s="34" t="s">
        <v>18</v>
      </c>
    </row>
    <row r="27" spans="1:16" s="39" customFormat="1" ht="15" customHeight="1" x14ac:dyDescent="0.25">
      <c r="A27" s="33"/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24.0838855192704</v>
      </c>
      <c r="I27" s="35">
        <v>24.0838855192704</v>
      </c>
      <c r="J27" s="36">
        <v>0</v>
      </c>
      <c r="K27" s="37"/>
      <c r="L27" s="36"/>
      <c r="M27" s="37"/>
      <c r="N27" s="37">
        <v>0</v>
      </c>
      <c r="O27" s="38">
        <v>66</v>
      </c>
      <c r="P27" s="34" t="s">
        <v>18</v>
      </c>
    </row>
    <row r="28" spans="1:16" s="39" customFormat="1" ht="15" customHeight="1" x14ac:dyDescent="0.25">
      <c r="A28" s="33"/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23.544171715379601</v>
      </c>
      <c r="I28" s="35">
        <v>23.544171715379601</v>
      </c>
      <c r="J28" s="36">
        <v>0</v>
      </c>
      <c r="K28" s="37"/>
      <c r="L28" s="36"/>
      <c r="M28" s="37"/>
      <c r="N28" s="37">
        <v>0</v>
      </c>
      <c r="O28" s="38">
        <v>66</v>
      </c>
      <c r="P28" s="34" t="s">
        <v>18</v>
      </c>
    </row>
    <row r="29" spans="1:16" s="39" customFormat="1" ht="15" customHeight="1" x14ac:dyDescent="0.25">
      <c r="A29" s="33"/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23.507991638214001</v>
      </c>
      <c r="I29" s="35">
        <v>23.507991638214001</v>
      </c>
      <c r="J29" s="36">
        <v>0</v>
      </c>
      <c r="K29" s="37"/>
      <c r="L29" s="36"/>
      <c r="M29" s="37"/>
      <c r="N29" s="37">
        <v>0</v>
      </c>
      <c r="O29" s="38">
        <v>66</v>
      </c>
      <c r="P29" s="34" t="s">
        <v>18</v>
      </c>
    </row>
    <row r="30" spans="1:16" s="39" customFormat="1" ht="15" customHeight="1" x14ac:dyDescent="0.25">
      <c r="A30" s="33"/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23.349272519963499</v>
      </c>
      <c r="I30" s="35">
        <v>23.349272519963499</v>
      </c>
      <c r="J30" s="36">
        <v>0</v>
      </c>
      <c r="K30" s="37"/>
      <c r="L30" s="36"/>
      <c r="M30" s="37"/>
      <c r="N30" s="37">
        <v>0</v>
      </c>
      <c r="O30" s="38">
        <v>66</v>
      </c>
      <c r="P30" s="34" t="s">
        <v>18</v>
      </c>
    </row>
    <row r="31" spans="1:16" s="39" customFormat="1" ht="15" customHeight="1" x14ac:dyDescent="0.25">
      <c r="A31" s="33"/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23.842544107109202</v>
      </c>
      <c r="I31" s="35">
        <v>23.842544107109202</v>
      </c>
      <c r="J31" s="36">
        <v>0</v>
      </c>
      <c r="K31" s="37"/>
      <c r="L31" s="36"/>
      <c r="M31" s="37"/>
      <c r="N31" s="37">
        <v>0</v>
      </c>
      <c r="O31" s="38">
        <v>66</v>
      </c>
      <c r="P31" s="34" t="s">
        <v>18</v>
      </c>
    </row>
    <row r="32" spans="1:16" s="39" customFormat="1" ht="15" customHeight="1" x14ac:dyDescent="0.25">
      <c r="A32" s="33"/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24.127481943676599</v>
      </c>
      <c r="I32" s="35">
        <v>24.127481943676599</v>
      </c>
      <c r="J32" s="36">
        <v>0</v>
      </c>
      <c r="K32" s="37"/>
      <c r="L32" s="36"/>
      <c r="M32" s="37"/>
      <c r="N32" s="37">
        <v>0</v>
      </c>
      <c r="O32" s="38">
        <v>66</v>
      </c>
      <c r="P32" s="34" t="s">
        <v>18</v>
      </c>
    </row>
    <row r="33" spans="1:16" s="39" customFormat="1" ht="15" customHeight="1" x14ac:dyDescent="0.25">
      <c r="A33" s="33"/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24.788797100079101</v>
      </c>
      <c r="I33" s="35">
        <v>24.788797100079101</v>
      </c>
      <c r="J33" s="36">
        <v>0</v>
      </c>
      <c r="K33" s="37"/>
      <c r="L33" s="36"/>
      <c r="M33" s="37"/>
      <c r="N33" s="37">
        <v>0</v>
      </c>
      <c r="O33" s="38">
        <v>66</v>
      </c>
      <c r="P33" s="34" t="s">
        <v>18</v>
      </c>
    </row>
    <row r="34" spans="1:16" s="39" customFormat="1" ht="15" customHeight="1" x14ac:dyDescent="0.25">
      <c r="A34" s="33"/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23.752326707257701</v>
      </c>
      <c r="I34" s="35">
        <v>23.752326707257701</v>
      </c>
      <c r="J34" s="36">
        <v>0</v>
      </c>
      <c r="K34" s="37"/>
      <c r="L34" s="36"/>
      <c r="M34" s="37"/>
      <c r="N34" s="37">
        <v>0</v>
      </c>
      <c r="O34" s="38">
        <v>66</v>
      </c>
      <c r="P34" s="34" t="s">
        <v>18</v>
      </c>
    </row>
    <row r="35" spans="1:16" s="39" customFormat="1" ht="15" customHeight="1" x14ac:dyDescent="0.25">
      <c r="A35" s="33"/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23.3370400296835</v>
      </c>
      <c r="I35" s="35">
        <v>23.3370400296835</v>
      </c>
      <c r="J35" s="36">
        <v>0</v>
      </c>
      <c r="K35" s="37"/>
      <c r="L35" s="36"/>
      <c r="M35" s="37"/>
      <c r="N35" s="37">
        <v>0</v>
      </c>
      <c r="O35" s="38">
        <v>66</v>
      </c>
      <c r="P35" s="34" t="s">
        <v>18</v>
      </c>
    </row>
    <row r="36" spans="1:16" s="39" customFormat="1" ht="15" customHeight="1" x14ac:dyDescent="0.25">
      <c r="A36" s="33"/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23.437783112087399</v>
      </c>
      <c r="I36" s="35">
        <v>23.437783112087399</v>
      </c>
      <c r="J36" s="36">
        <v>0</v>
      </c>
      <c r="K36" s="37"/>
      <c r="L36" s="36"/>
      <c r="M36" s="37"/>
      <c r="N36" s="37">
        <v>0</v>
      </c>
      <c r="O36" s="38">
        <v>66</v>
      </c>
      <c r="P36" s="34" t="s">
        <v>18</v>
      </c>
    </row>
    <row r="37" spans="1:16" s="39" customFormat="1" ht="15" customHeight="1" x14ac:dyDescent="0.25">
      <c r="A37" s="33"/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H37" s="35"/>
      <c r="I37" s="35">
        <v>0</v>
      </c>
      <c r="J37" s="36">
        <v>0</v>
      </c>
      <c r="K37" s="37"/>
      <c r="L37" s="36"/>
      <c r="M37" s="37">
        <v>0</v>
      </c>
      <c r="N37" s="37">
        <v>0</v>
      </c>
      <c r="O37" s="38">
        <v>66</v>
      </c>
      <c r="P37" s="34" t="s">
        <v>18</v>
      </c>
    </row>
    <row r="38" spans="1:16" s="39" customFormat="1" ht="15" customHeight="1" x14ac:dyDescent="0.25">
      <c r="A38" s="33"/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H38" s="35"/>
      <c r="I38" s="35">
        <v>0</v>
      </c>
      <c r="J38" s="36">
        <v>0</v>
      </c>
      <c r="K38" s="37"/>
      <c r="L38" s="36"/>
      <c r="M38" s="37">
        <v>0</v>
      </c>
      <c r="N38" s="37">
        <v>0</v>
      </c>
      <c r="O38" s="38">
        <v>66</v>
      </c>
      <c r="P38" s="34" t="s">
        <v>18</v>
      </c>
    </row>
    <row r="39" spans="1:16" s="39" customFormat="1" ht="15" customHeight="1" x14ac:dyDescent="0.25">
      <c r="A39" s="33"/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21.4753538046523</v>
      </c>
      <c r="I39" s="35">
        <v>21.4753538046523</v>
      </c>
      <c r="J39" s="36">
        <v>0</v>
      </c>
      <c r="K39" s="37"/>
      <c r="L39" s="36"/>
      <c r="M39" s="37"/>
      <c r="N39" s="37">
        <v>0</v>
      </c>
      <c r="O39" s="38">
        <v>66</v>
      </c>
      <c r="P39" s="34" t="s">
        <v>18</v>
      </c>
    </row>
    <row r="40" spans="1:16" s="39" customFormat="1" ht="15" customHeight="1" x14ac:dyDescent="0.25">
      <c r="A40" s="33"/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25.0968359987457</v>
      </c>
      <c r="I40" s="35">
        <v>25.0968359987457</v>
      </c>
      <c r="J40" s="36">
        <v>0</v>
      </c>
      <c r="K40" s="37"/>
      <c r="L40" s="36"/>
      <c r="M40" s="37"/>
      <c r="N40" s="37">
        <v>0</v>
      </c>
      <c r="O40" s="38">
        <v>66</v>
      </c>
      <c r="P40" s="34" t="s">
        <v>18</v>
      </c>
    </row>
    <row r="41" spans="1:16" s="39" customFormat="1" ht="15" customHeight="1" x14ac:dyDescent="0.25">
      <c r="A41" s="33"/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23.9304661302013</v>
      </c>
      <c r="I41" s="35">
        <v>23.9304661302013</v>
      </c>
      <c r="J41" s="36">
        <v>0</v>
      </c>
      <c r="K41" s="37"/>
      <c r="L41" s="36"/>
      <c r="M41" s="37"/>
      <c r="N41" s="37">
        <v>0</v>
      </c>
      <c r="O41" s="38">
        <v>66</v>
      </c>
      <c r="P41" s="34" t="s">
        <v>18</v>
      </c>
    </row>
    <row r="42" spans="1:16" s="39" customFormat="1" ht="15" customHeight="1" x14ac:dyDescent="0.25">
      <c r="A42" s="33"/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23.868987078219799</v>
      </c>
      <c r="I42" s="35">
        <v>23.868987078219799</v>
      </c>
      <c r="J42" s="36">
        <v>0</v>
      </c>
      <c r="K42" s="37"/>
      <c r="L42" s="36"/>
      <c r="M42" s="37"/>
      <c r="N42" s="37">
        <v>0</v>
      </c>
      <c r="O42" s="38">
        <v>66</v>
      </c>
      <c r="P42" s="34" t="s">
        <v>18</v>
      </c>
    </row>
    <row r="43" spans="1:16" s="39" customFormat="1" ht="15" customHeight="1" x14ac:dyDescent="0.25">
      <c r="A43" s="33"/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23.909102331060399</v>
      </c>
      <c r="I43" s="35">
        <v>23.909102331060399</v>
      </c>
      <c r="J43" s="36">
        <v>0</v>
      </c>
      <c r="K43" s="37"/>
      <c r="L43" s="36"/>
      <c r="M43" s="37"/>
      <c r="N43" s="37">
        <v>0</v>
      </c>
      <c r="O43" s="38">
        <v>66</v>
      </c>
      <c r="P43" s="34" t="s">
        <v>18</v>
      </c>
    </row>
    <row r="44" spans="1:16" s="39" customFormat="1" ht="15" customHeight="1" x14ac:dyDescent="0.25">
      <c r="A44" s="33"/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23.988561982936002</v>
      </c>
      <c r="I44" s="35">
        <v>23.988561982936002</v>
      </c>
      <c r="J44" s="36">
        <v>0</v>
      </c>
      <c r="K44" s="37"/>
      <c r="L44" s="36"/>
      <c r="M44" s="37"/>
      <c r="N44" s="37">
        <v>0</v>
      </c>
      <c r="O44" s="38">
        <v>66</v>
      </c>
      <c r="P44" s="34" t="s">
        <v>18</v>
      </c>
    </row>
    <row r="45" spans="1:16" s="39" customFormat="1" ht="15" customHeight="1" x14ac:dyDescent="0.25">
      <c r="A45" s="33"/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24.276663926856202</v>
      </c>
      <c r="I45" s="35">
        <v>24.276663926856202</v>
      </c>
      <c r="J45" s="36">
        <v>0</v>
      </c>
      <c r="K45" s="37"/>
      <c r="L45" s="36"/>
      <c r="M45" s="37"/>
      <c r="N45" s="37">
        <v>0</v>
      </c>
      <c r="O45" s="38">
        <v>66</v>
      </c>
      <c r="P45" s="34" t="s">
        <v>18</v>
      </c>
    </row>
    <row r="46" spans="1:16" s="39" customFormat="1" ht="15" customHeight="1" x14ac:dyDescent="0.25">
      <c r="A46" s="33"/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24.676402811867401</v>
      </c>
      <c r="I46" s="35">
        <v>24.676402811867401</v>
      </c>
      <c r="J46" s="36">
        <v>0</v>
      </c>
      <c r="K46" s="37"/>
      <c r="L46" s="36"/>
      <c r="M46" s="37"/>
      <c r="N46" s="37">
        <v>0</v>
      </c>
      <c r="O46" s="38">
        <v>66</v>
      </c>
      <c r="P46" s="34" t="s">
        <v>18</v>
      </c>
    </row>
    <row r="47" spans="1:16" s="39" customFormat="1" ht="15" customHeight="1" x14ac:dyDescent="0.25">
      <c r="A47" s="33"/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24.546663437982499</v>
      </c>
      <c r="I47" s="35">
        <v>24.546663437982499</v>
      </c>
      <c r="J47" s="36">
        <v>0</v>
      </c>
      <c r="K47" s="37"/>
      <c r="L47" s="36"/>
      <c r="M47" s="37"/>
      <c r="N47" s="37">
        <v>0</v>
      </c>
      <c r="O47" s="38">
        <v>66</v>
      </c>
      <c r="P47" s="34" t="s">
        <v>18</v>
      </c>
    </row>
    <row r="48" spans="1:16" s="39" customFormat="1" ht="15" customHeight="1" x14ac:dyDescent="0.25">
      <c r="A48" s="33"/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24.027710799369</v>
      </c>
      <c r="I48" s="35">
        <v>24.027710799369</v>
      </c>
      <c r="J48" s="36">
        <v>0</v>
      </c>
      <c r="K48" s="37"/>
      <c r="L48" s="36"/>
      <c r="M48" s="37"/>
      <c r="N48" s="37">
        <v>0</v>
      </c>
      <c r="O48" s="38">
        <v>66</v>
      </c>
      <c r="P48" s="34" t="s">
        <v>18</v>
      </c>
    </row>
    <row r="49" spans="1:16" s="39" customFormat="1" ht="15" customHeight="1" x14ac:dyDescent="0.25">
      <c r="A49" s="33"/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24.057973057470001</v>
      </c>
      <c r="I49" s="35">
        <v>24.057973057470001</v>
      </c>
      <c r="J49" s="36">
        <v>0</v>
      </c>
      <c r="K49" s="37"/>
      <c r="L49" s="36"/>
      <c r="M49" s="37"/>
      <c r="N49" s="37">
        <v>0</v>
      </c>
      <c r="O49" s="38">
        <v>66</v>
      </c>
      <c r="P49" s="34" t="s">
        <v>18</v>
      </c>
    </row>
    <row r="50" spans="1:16" s="39" customFormat="1" ht="15" customHeight="1" x14ac:dyDescent="0.25">
      <c r="A50" s="33"/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21.326157730039</v>
      </c>
      <c r="I50" s="35">
        <v>21.326157730039</v>
      </c>
      <c r="J50" s="36">
        <v>0</v>
      </c>
      <c r="K50" s="37"/>
      <c r="L50" s="36"/>
      <c r="M50" s="37"/>
      <c r="N50" s="37">
        <v>0</v>
      </c>
      <c r="O50" s="38">
        <v>66</v>
      </c>
      <c r="P50" s="34" t="s">
        <v>18</v>
      </c>
    </row>
    <row r="51" spans="1:16" s="39" customFormat="1" ht="15" customHeight="1" x14ac:dyDescent="0.25">
      <c r="A51" s="33"/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24.536505745040401</v>
      </c>
      <c r="I51" s="35">
        <v>24.536505745040401</v>
      </c>
      <c r="J51" s="36">
        <v>0</v>
      </c>
      <c r="K51" s="37"/>
      <c r="L51" s="36"/>
      <c r="M51" s="37"/>
      <c r="N51" s="37">
        <v>0</v>
      </c>
      <c r="O51" s="38">
        <v>66</v>
      </c>
      <c r="P51" s="34" t="s">
        <v>18</v>
      </c>
    </row>
    <row r="52" spans="1:16" s="39" customFormat="1" ht="15" customHeight="1" x14ac:dyDescent="0.25">
      <c r="A52" s="33"/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23.349287575352498</v>
      </c>
      <c r="I52" s="35">
        <v>23.349287575352498</v>
      </c>
      <c r="J52" s="36">
        <v>0</v>
      </c>
      <c r="K52" s="37"/>
      <c r="L52" s="36"/>
      <c r="M52" s="37"/>
      <c r="N52" s="37">
        <v>0</v>
      </c>
      <c r="O52" s="38">
        <v>66</v>
      </c>
      <c r="P52" s="34" t="s">
        <v>18</v>
      </c>
    </row>
    <row r="53" spans="1:16" s="39" customFormat="1" ht="15" customHeight="1" x14ac:dyDescent="0.25">
      <c r="A53" s="33"/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23.436311988851099</v>
      </c>
      <c r="I53" s="35">
        <v>23.436311988851099</v>
      </c>
      <c r="J53" s="36">
        <v>0</v>
      </c>
      <c r="K53" s="37"/>
      <c r="L53" s="36"/>
      <c r="M53" s="37"/>
      <c r="N53" s="37">
        <v>0</v>
      </c>
      <c r="O53" s="38">
        <v>66</v>
      </c>
      <c r="P53" s="34" t="s">
        <v>18</v>
      </c>
    </row>
    <row r="54" spans="1:16" s="39" customFormat="1" ht="15" customHeight="1" x14ac:dyDescent="0.25">
      <c r="A54" s="33"/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23.2581553913504</v>
      </c>
      <c r="I54" s="35">
        <v>23.2581553913504</v>
      </c>
      <c r="J54" s="36">
        <v>0</v>
      </c>
      <c r="K54" s="37"/>
      <c r="L54" s="36"/>
      <c r="M54" s="37"/>
      <c r="N54" s="37">
        <v>0</v>
      </c>
      <c r="O54" s="38">
        <v>66</v>
      </c>
      <c r="P54" s="34" t="s">
        <v>18</v>
      </c>
    </row>
    <row r="55" spans="1:16" s="39" customFormat="1" ht="15" customHeight="1" x14ac:dyDescent="0.25">
      <c r="A55" s="33"/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24.108215441351799</v>
      </c>
      <c r="I55" s="35">
        <v>24.108215441351799</v>
      </c>
      <c r="J55" s="36">
        <v>0</v>
      </c>
      <c r="K55" s="37"/>
      <c r="L55" s="36"/>
      <c r="M55" s="37"/>
      <c r="N55" s="37">
        <v>0</v>
      </c>
      <c r="O55" s="38">
        <v>66</v>
      </c>
      <c r="P55" s="34" t="s">
        <v>18</v>
      </c>
    </row>
    <row r="56" spans="1:16" s="39" customFormat="1" ht="15" customHeight="1" x14ac:dyDescent="0.25">
      <c r="A56" s="33"/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24.211134717484299</v>
      </c>
      <c r="I56" s="35">
        <v>24.211134717484299</v>
      </c>
      <c r="J56" s="36">
        <v>0</v>
      </c>
      <c r="K56" s="37"/>
      <c r="L56" s="36"/>
      <c r="M56" s="37"/>
      <c r="N56" s="37">
        <v>0</v>
      </c>
      <c r="O56" s="38">
        <v>66</v>
      </c>
      <c r="P56" s="34" t="s">
        <v>18</v>
      </c>
    </row>
    <row r="57" spans="1:16" s="39" customFormat="1" ht="15" customHeight="1" x14ac:dyDescent="0.25">
      <c r="A57" s="33"/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24.545649503852601</v>
      </c>
      <c r="I57" s="35">
        <v>24.545649503852601</v>
      </c>
      <c r="J57" s="36">
        <v>0</v>
      </c>
      <c r="K57" s="37"/>
      <c r="L57" s="36"/>
      <c r="M57" s="37"/>
      <c r="N57" s="37">
        <v>0</v>
      </c>
      <c r="O57" s="38">
        <v>66</v>
      </c>
      <c r="P57" s="34" t="s">
        <v>18</v>
      </c>
    </row>
    <row r="58" spans="1:16" s="39" customFormat="1" ht="15" customHeight="1" x14ac:dyDescent="0.25">
      <c r="A58" s="33"/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23.530137280204801</v>
      </c>
      <c r="I58" s="35">
        <v>23.530137280204801</v>
      </c>
      <c r="J58" s="36">
        <v>0</v>
      </c>
      <c r="K58" s="37"/>
      <c r="L58" s="36"/>
      <c r="M58" s="37"/>
      <c r="N58" s="37">
        <v>0</v>
      </c>
      <c r="O58" s="38">
        <v>66</v>
      </c>
      <c r="P58" s="34" t="s">
        <v>18</v>
      </c>
    </row>
    <row r="59" spans="1:16" s="39" customFormat="1" ht="15" customHeight="1" x14ac:dyDescent="0.25">
      <c r="A59" s="33"/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23.386467513702101</v>
      </c>
      <c r="I59" s="35">
        <v>23.386467513702101</v>
      </c>
      <c r="J59" s="36">
        <v>0</v>
      </c>
      <c r="K59" s="37"/>
      <c r="L59" s="36"/>
      <c r="M59" s="37"/>
      <c r="N59" s="37">
        <v>0</v>
      </c>
      <c r="O59" s="38">
        <v>66</v>
      </c>
      <c r="P59" s="34" t="s">
        <v>18</v>
      </c>
    </row>
    <row r="60" spans="1:16" s="39" customFormat="1" ht="15" customHeight="1" x14ac:dyDescent="0.25">
      <c r="A60" s="33"/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23.390926389364399</v>
      </c>
      <c r="I60" s="35">
        <v>23.390926389364399</v>
      </c>
      <c r="J60" s="36">
        <v>0</v>
      </c>
      <c r="K60" s="37"/>
      <c r="L60" s="36"/>
      <c r="M60" s="37"/>
      <c r="N60" s="37">
        <v>0</v>
      </c>
      <c r="O60" s="38">
        <v>66</v>
      </c>
      <c r="P60" s="34" t="s">
        <v>18</v>
      </c>
    </row>
    <row r="61" spans="1:16" s="39" customFormat="1" ht="15" customHeight="1" x14ac:dyDescent="0.25">
      <c r="A61" s="33"/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H61" s="35"/>
      <c r="I61" s="35">
        <v>0</v>
      </c>
      <c r="J61" s="36">
        <v>0</v>
      </c>
      <c r="K61" s="37"/>
      <c r="L61" s="36"/>
      <c r="M61" s="37">
        <v>0</v>
      </c>
      <c r="N61" s="37">
        <v>0</v>
      </c>
      <c r="O61" s="38">
        <v>66</v>
      </c>
      <c r="P61" s="34" t="s">
        <v>18</v>
      </c>
    </row>
    <row r="62" spans="1:16" s="39" customFormat="1" ht="15" customHeight="1" x14ac:dyDescent="0.25">
      <c r="A62" s="33"/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H62" s="35"/>
      <c r="I62" s="35">
        <v>0</v>
      </c>
      <c r="J62" s="36">
        <v>0</v>
      </c>
      <c r="K62" s="37"/>
      <c r="L62" s="36"/>
      <c r="M62" s="37">
        <v>0</v>
      </c>
      <c r="N62" s="37">
        <v>0</v>
      </c>
      <c r="O62" s="38">
        <v>66</v>
      </c>
      <c r="P62" s="34" t="s">
        <v>18</v>
      </c>
    </row>
    <row r="63" spans="1:16" s="39" customFormat="1" ht="15" customHeight="1" x14ac:dyDescent="0.25">
      <c r="A63" s="33"/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21.318848859897699</v>
      </c>
      <c r="I63" s="35">
        <v>21.318848859897699</v>
      </c>
      <c r="J63" s="36">
        <v>0</v>
      </c>
      <c r="K63" s="37"/>
      <c r="L63" s="36"/>
      <c r="M63" s="37"/>
      <c r="N63" s="37">
        <v>0</v>
      </c>
      <c r="O63" s="38">
        <v>66</v>
      </c>
      <c r="P63" s="34" t="s">
        <v>18</v>
      </c>
    </row>
    <row r="64" spans="1:16" s="39" customFormat="1" ht="15" customHeight="1" x14ac:dyDescent="0.25">
      <c r="A64" s="33"/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24.599711741842398</v>
      </c>
      <c r="I64" s="35">
        <v>24.599711741842398</v>
      </c>
      <c r="J64" s="36">
        <v>0</v>
      </c>
      <c r="K64" s="37"/>
      <c r="L64" s="36"/>
      <c r="M64" s="37"/>
      <c r="N64" s="37">
        <v>0</v>
      </c>
      <c r="O64" s="38">
        <v>66</v>
      </c>
      <c r="P64" s="34" t="s">
        <v>18</v>
      </c>
    </row>
    <row r="65" spans="1:16" s="39" customFormat="1" ht="15" customHeight="1" x14ac:dyDescent="0.25">
      <c r="A65" s="33"/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23.5892981450781</v>
      </c>
      <c r="I65" s="35">
        <v>23.5892981450781</v>
      </c>
      <c r="J65" s="36">
        <v>0</v>
      </c>
      <c r="K65" s="37"/>
      <c r="L65" s="36"/>
      <c r="M65" s="37"/>
      <c r="N65" s="37">
        <v>0</v>
      </c>
      <c r="O65" s="38">
        <v>66</v>
      </c>
      <c r="P65" s="34" t="s">
        <v>18</v>
      </c>
    </row>
    <row r="66" spans="1:16" s="39" customFormat="1" ht="15" customHeight="1" x14ac:dyDescent="0.25">
      <c r="A66" s="33"/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23.390951657953199</v>
      </c>
      <c r="I66" s="35">
        <v>23.390951657953199</v>
      </c>
      <c r="J66" s="36">
        <v>0</v>
      </c>
      <c r="K66" s="37"/>
      <c r="L66" s="36"/>
      <c r="M66" s="37"/>
      <c r="N66" s="37">
        <v>0</v>
      </c>
      <c r="O66" s="38">
        <v>66</v>
      </c>
      <c r="P66" s="34" t="s">
        <v>18</v>
      </c>
    </row>
    <row r="67" spans="1:16" s="39" customFormat="1" ht="15" customHeight="1" x14ac:dyDescent="0.25">
      <c r="A67" s="33"/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23.609349953293101</v>
      </c>
      <c r="I67" s="35">
        <v>23.609349953293101</v>
      </c>
      <c r="J67" s="36">
        <v>0</v>
      </c>
      <c r="K67" s="37"/>
      <c r="L67" s="36"/>
      <c r="M67" s="37"/>
      <c r="N67" s="37">
        <v>0</v>
      </c>
      <c r="O67" s="38">
        <v>66</v>
      </c>
      <c r="P67" s="34" t="s">
        <v>18</v>
      </c>
    </row>
    <row r="68" spans="1:16" s="39" customFormat="1" ht="15" customHeight="1" x14ac:dyDescent="0.25">
      <c r="A68" s="33"/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23.995145460637001</v>
      </c>
      <c r="I68" s="35">
        <v>23.995145460637001</v>
      </c>
      <c r="J68" s="36">
        <v>0</v>
      </c>
      <c r="K68" s="37"/>
      <c r="L68" s="36"/>
      <c r="M68" s="37"/>
      <c r="N68" s="37">
        <v>0</v>
      </c>
      <c r="O68" s="38">
        <v>66</v>
      </c>
      <c r="P68" s="34" t="s">
        <v>18</v>
      </c>
    </row>
    <row r="69" spans="1:16" s="39" customFormat="1" ht="15" customHeight="1" x14ac:dyDescent="0.25">
      <c r="A69" s="33"/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23.9276090305666</v>
      </c>
      <c r="I69" s="35">
        <v>23.9276090305666</v>
      </c>
      <c r="J69" s="36">
        <v>0</v>
      </c>
      <c r="K69" s="37"/>
      <c r="L69" s="36"/>
      <c r="M69" s="37"/>
      <c r="N69" s="37">
        <v>0</v>
      </c>
      <c r="O69" s="38">
        <v>66</v>
      </c>
      <c r="P69" s="34" t="s">
        <v>18</v>
      </c>
    </row>
    <row r="70" spans="1:16" s="39" customFormat="1" ht="15" customHeight="1" x14ac:dyDescent="0.25">
      <c r="A70" s="33"/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25.0068936152873</v>
      </c>
      <c r="I70" s="35">
        <v>25.0068936152873</v>
      </c>
      <c r="J70" s="36">
        <v>0</v>
      </c>
      <c r="K70" s="37"/>
      <c r="L70" s="36"/>
      <c r="M70" s="37"/>
      <c r="N70" s="37">
        <v>0</v>
      </c>
      <c r="O70" s="38">
        <v>66</v>
      </c>
      <c r="P70" s="34" t="s">
        <v>18</v>
      </c>
    </row>
    <row r="71" spans="1:16" s="39" customFormat="1" ht="15" customHeight="1" x14ac:dyDescent="0.25">
      <c r="A71" s="33"/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24.148741518449999</v>
      </c>
      <c r="I71" s="35">
        <v>24.148741518449999</v>
      </c>
      <c r="J71" s="36">
        <v>0</v>
      </c>
      <c r="K71" s="37"/>
      <c r="L71" s="36"/>
      <c r="M71" s="37"/>
      <c r="N71" s="37">
        <v>0</v>
      </c>
      <c r="O71" s="38">
        <v>66</v>
      </c>
      <c r="P71" s="34" t="s">
        <v>18</v>
      </c>
    </row>
    <row r="72" spans="1:16" s="39" customFormat="1" ht="15" customHeight="1" x14ac:dyDescent="0.25">
      <c r="A72" s="33"/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23.598548753984801</v>
      </c>
      <c r="I72" s="35">
        <v>23.598548753984801</v>
      </c>
      <c r="J72" s="36">
        <v>0</v>
      </c>
      <c r="K72" s="37"/>
      <c r="L72" s="36"/>
      <c r="M72" s="37"/>
      <c r="N72" s="37">
        <v>0</v>
      </c>
      <c r="O72" s="38">
        <v>66</v>
      </c>
      <c r="P72" s="34" t="s">
        <v>18</v>
      </c>
    </row>
    <row r="73" spans="1:16" s="39" customFormat="1" ht="15" customHeight="1" x14ac:dyDescent="0.25">
      <c r="A73" s="33"/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24.083997050791801</v>
      </c>
      <c r="I73" s="35">
        <v>24.083997050791801</v>
      </c>
      <c r="J73" s="36">
        <v>0</v>
      </c>
      <c r="K73" s="37"/>
      <c r="L73" s="36"/>
      <c r="M73" s="37"/>
      <c r="N73" s="37">
        <v>0</v>
      </c>
      <c r="O73" s="38">
        <v>66</v>
      </c>
      <c r="P73" s="34" t="s">
        <v>18</v>
      </c>
    </row>
    <row r="74" spans="1:16" s="39" customFormat="1" ht="15" customHeight="1" x14ac:dyDescent="0.25">
      <c r="A74" s="33"/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22.3764230093268</v>
      </c>
      <c r="I74" s="35">
        <v>22.3764230093268</v>
      </c>
      <c r="J74" s="36">
        <v>0</v>
      </c>
      <c r="K74" s="37"/>
      <c r="L74" s="36"/>
      <c r="M74" s="37"/>
      <c r="N74" s="37">
        <v>0</v>
      </c>
      <c r="O74" s="38">
        <v>66</v>
      </c>
      <c r="P74" s="34" t="s">
        <v>18</v>
      </c>
    </row>
    <row r="75" spans="1:16" s="39" customFormat="1" ht="15" customHeight="1" x14ac:dyDescent="0.25">
      <c r="A75" s="33"/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23.601773915748598</v>
      </c>
      <c r="I75" s="35">
        <v>23.601773915748598</v>
      </c>
      <c r="J75" s="36">
        <v>0</v>
      </c>
      <c r="K75" s="37"/>
      <c r="L75" s="36"/>
      <c r="M75" s="37"/>
      <c r="N75" s="37">
        <v>0</v>
      </c>
      <c r="O75" s="38">
        <v>66</v>
      </c>
      <c r="P75" s="34" t="s">
        <v>18</v>
      </c>
    </row>
    <row r="76" spans="1:16" s="39" customFormat="1" ht="15" customHeight="1" x14ac:dyDescent="0.25">
      <c r="A76" s="33"/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24.9844382151141</v>
      </c>
      <c r="I76" s="35">
        <v>24.9844382151141</v>
      </c>
      <c r="J76" s="36">
        <v>0</v>
      </c>
      <c r="K76" s="37"/>
      <c r="L76" s="36"/>
      <c r="M76" s="37"/>
      <c r="N76" s="37">
        <v>0</v>
      </c>
      <c r="O76" s="38">
        <v>66</v>
      </c>
      <c r="P76" s="34" t="s">
        <v>18</v>
      </c>
    </row>
    <row r="77" spans="1:16" s="39" customFormat="1" ht="15" customHeight="1" x14ac:dyDescent="0.25">
      <c r="A77" s="33"/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24.6489450510106</v>
      </c>
      <c r="I77" s="35">
        <v>24.6489450510106</v>
      </c>
      <c r="J77" s="36">
        <v>0</v>
      </c>
      <c r="K77" s="37"/>
      <c r="L77" s="36"/>
      <c r="M77" s="37"/>
      <c r="N77" s="37">
        <v>0</v>
      </c>
      <c r="O77" s="38">
        <v>66</v>
      </c>
      <c r="P77" s="34" t="s">
        <v>18</v>
      </c>
    </row>
    <row r="78" spans="1:16" s="39" customFormat="1" ht="15" customHeight="1" x14ac:dyDescent="0.25">
      <c r="A78" s="33"/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24.263918723356198</v>
      </c>
      <c r="I78" s="35">
        <v>24.263918723356198</v>
      </c>
      <c r="J78" s="36">
        <v>0</v>
      </c>
      <c r="K78" s="37"/>
      <c r="L78" s="36"/>
      <c r="M78" s="37"/>
      <c r="N78" s="37">
        <v>0</v>
      </c>
      <c r="O78" s="38">
        <v>66</v>
      </c>
      <c r="P78" s="34" t="s">
        <v>18</v>
      </c>
    </row>
    <row r="79" spans="1:16" s="39" customFormat="1" ht="15" customHeight="1" x14ac:dyDescent="0.25">
      <c r="A79" s="33"/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23.629787886643101</v>
      </c>
      <c r="I79" s="35">
        <v>23.629787886643101</v>
      </c>
      <c r="J79" s="36">
        <v>0</v>
      </c>
      <c r="K79" s="37"/>
      <c r="L79" s="36"/>
      <c r="M79" s="37"/>
      <c r="N79" s="37">
        <v>0</v>
      </c>
      <c r="O79" s="38">
        <v>66</v>
      </c>
      <c r="P79" s="34" t="s">
        <v>18</v>
      </c>
    </row>
    <row r="80" spans="1:16" s="39" customFormat="1" ht="15" customHeight="1" x14ac:dyDescent="0.25">
      <c r="A80" s="33"/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25.2517618804001</v>
      </c>
      <c r="I80" s="35">
        <v>25.2517618804001</v>
      </c>
      <c r="J80" s="36">
        <v>0</v>
      </c>
      <c r="K80" s="37"/>
      <c r="L80" s="36"/>
      <c r="M80" s="37"/>
      <c r="N80" s="37">
        <v>0</v>
      </c>
      <c r="O80" s="38">
        <v>66</v>
      </c>
      <c r="P80" s="34" t="s">
        <v>18</v>
      </c>
    </row>
    <row r="81" spans="1:16" s="39" customFormat="1" ht="15" customHeight="1" x14ac:dyDescent="0.25">
      <c r="A81" s="33"/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24.325921876718599</v>
      </c>
      <c r="I81" s="35">
        <v>24.325921876718599</v>
      </c>
      <c r="J81" s="36">
        <v>0</v>
      </c>
      <c r="K81" s="37"/>
      <c r="L81" s="36"/>
      <c r="M81" s="37"/>
      <c r="N81" s="37">
        <v>0</v>
      </c>
      <c r="O81" s="38">
        <v>66</v>
      </c>
      <c r="P81" s="34" t="s">
        <v>18</v>
      </c>
    </row>
    <row r="82" spans="1:16" s="39" customFormat="1" ht="15" customHeight="1" x14ac:dyDescent="0.25">
      <c r="A82" s="33"/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24.765942504327899</v>
      </c>
      <c r="I82" s="35">
        <v>24.765942504327899</v>
      </c>
      <c r="J82" s="36">
        <v>0</v>
      </c>
      <c r="K82" s="37"/>
      <c r="L82" s="36"/>
      <c r="M82" s="37"/>
      <c r="N82" s="37">
        <v>0</v>
      </c>
      <c r="O82" s="38">
        <v>66</v>
      </c>
      <c r="P82" s="34" t="s">
        <v>18</v>
      </c>
    </row>
    <row r="83" spans="1:16" s="39" customFormat="1" ht="15" customHeight="1" x14ac:dyDescent="0.25">
      <c r="A83" s="33"/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23.266355738730098</v>
      </c>
      <c r="I83" s="35">
        <v>23.266355738730098</v>
      </c>
      <c r="J83" s="36">
        <v>0</v>
      </c>
      <c r="K83" s="37"/>
      <c r="L83" s="36"/>
      <c r="M83" s="37"/>
      <c r="N83" s="37">
        <v>0</v>
      </c>
      <c r="O83" s="38">
        <v>66</v>
      </c>
      <c r="P83" s="34" t="s">
        <v>18</v>
      </c>
    </row>
    <row r="84" spans="1:16" s="39" customFormat="1" ht="15" customHeight="1" x14ac:dyDescent="0.25">
      <c r="A84" s="33"/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23.698734564529001</v>
      </c>
      <c r="I84" s="35">
        <v>23.698734564529001</v>
      </c>
      <c r="J84" s="36">
        <v>0</v>
      </c>
      <c r="K84" s="37"/>
      <c r="L84" s="36"/>
      <c r="M84" s="37"/>
      <c r="N84" s="37">
        <v>0</v>
      </c>
      <c r="O84" s="38">
        <v>66</v>
      </c>
      <c r="P84" s="34" t="s">
        <v>18</v>
      </c>
    </row>
    <row r="85" spans="1:16" s="39" customFormat="1" ht="15" customHeight="1" x14ac:dyDescent="0.25">
      <c r="A85" s="33"/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H85" s="35"/>
      <c r="I85" s="35">
        <v>0</v>
      </c>
      <c r="J85" s="36">
        <v>0</v>
      </c>
      <c r="K85" s="37"/>
      <c r="L85" s="36"/>
      <c r="M85" s="37">
        <v>0</v>
      </c>
      <c r="N85" s="37">
        <v>0</v>
      </c>
      <c r="O85" s="38">
        <v>66</v>
      </c>
      <c r="P85" s="34" t="s">
        <v>18</v>
      </c>
    </row>
    <row r="86" spans="1:16" s="39" customFormat="1" ht="15" customHeight="1" x14ac:dyDescent="0.25">
      <c r="A86" s="33"/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H86" s="35"/>
      <c r="I86" s="35">
        <v>0</v>
      </c>
      <c r="J86" s="36">
        <v>0</v>
      </c>
      <c r="K86" s="37"/>
      <c r="L86" s="36"/>
      <c r="M86" s="37">
        <v>0</v>
      </c>
      <c r="N86" s="37">
        <v>0</v>
      </c>
      <c r="O86" s="38">
        <v>66</v>
      </c>
      <c r="P86" s="34" t="s">
        <v>18</v>
      </c>
    </row>
    <row r="87" spans="1:16" s="39" customFormat="1" ht="15" customHeight="1" x14ac:dyDescent="0.25">
      <c r="A87" s="33"/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22.437756573244599</v>
      </c>
      <c r="I87" s="35">
        <v>22.437756573244599</v>
      </c>
      <c r="J87" s="36">
        <v>0</v>
      </c>
      <c r="K87" s="37"/>
      <c r="L87" s="36"/>
      <c r="M87" s="37"/>
      <c r="N87" s="37">
        <v>0</v>
      </c>
      <c r="O87" s="38">
        <v>66</v>
      </c>
      <c r="P87" s="34" t="s">
        <v>18</v>
      </c>
    </row>
    <row r="88" spans="1:16" s="39" customFormat="1" ht="15" customHeight="1" x14ac:dyDescent="0.25">
      <c r="A88" s="33"/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25.193497013944501</v>
      </c>
      <c r="I88" s="35">
        <v>25.193497013944501</v>
      </c>
      <c r="J88" s="36">
        <v>0</v>
      </c>
      <c r="K88" s="37"/>
      <c r="L88" s="36"/>
      <c r="M88" s="37"/>
      <c r="N88" s="37">
        <v>0</v>
      </c>
      <c r="O88" s="38">
        <v>66</v>
      </c>
      <c r="P88" s="34" t="s">
        <v>18</v>
      </c>
    </row>
    <row r="89" spans="1:16" s="39" customFormat="1" ht="15" customHeight="1" x14ac:dyDescent="0.25">
      <c r="A89" s="33"/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25.063575711283399</v>
      </c>
      <c r="I89" s="35">
        <v>25.063575711283399</v>
      </c>
      <c r="J89" s="36">
        <v>0</v>
      </c>
      <c r="K89" s="37"/>
      <c r="L89" s="36"/>
      <c r="M89" s="37"/>
      <c r="N89" s="37">
        <v>0</v>
      </c>
      <c r="O89" s="38">
        <v>66</v>
      </c>
      <c r="P89" s="34" t="s">
        <v>18</v>
      </c>
    </row>
    <row r="90" spans="1:16" s="39" customFormat="1" ht="15" customHeight="1" x14ac:dyDescent="0.25">
      <c r="A90" s="33"/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25.089619400752898</v>
      </c>
      <c r="I90" s="35">
        <v>25.089619400752898</v>
      </c>
      <c r="J90" s="36">
        <v>0</v>
      </c>
      <c r="K90" s="37"/>
      <c r="L90" s="36"/>
      <c r="M90" s="37"/>
      <c r="N90" s="37">
        <v>0</v>
      </c>
      <c r="O90" s="38">
        <v>66</v>
      </c>
      <c r="P90" s="34" t="s">
        <v>18</v>
      </c>
    </row>
    <row r="91" spans="1:16" s="39" customFormat="1" ht="15" customHeight="1" x14ac:dyDescent="0.25">
      <c r="A91" s="33"/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24.4795749592482</v>
      </c>
      <c r="I91" s="35">
        <v>24.4795749592482</v>
      </c>
      <c r="J91" s="36">
        <v>0</v>
      </c>
      <c r="K91" s="37"/>
      <c r="L91" s="36"/>
      <c r="M91" s="37"/>
      <c r="N91" s="37">
        <v>0</v>
      </c>
      <c r="O91" s="38">
        <v>66</v>
      </c>
      <c r="P91" s="34" t="s">
        <v>18</v>
      </c>
    </row>
    <row r="92" spans="1:16" s="39" customFormat="1" ht="15" customHeight="1" x14ac:dyDescent="0.25">
      <c r="A92" s="33"/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23.964042141593499</v>
      </c>
      <c r="I92" s="35">
        <v>23.964042141593499</v>
      </c>
      <c r="J92" s="36">
        <v>0</v>
      </c>
      <c r="K92" s="37"/>
      <c r="L92" s="36"/>
      <c r="M92" s="37"/>
      <c r="N92" s="37">
        <v>0</v>
      </c>
      <c r="O92" s="38">
        <v>66</v>
      </c>
      <c r="P92" s="34" t="s">
        <v>18</v>
      </c>
    </row>
    <row r="93" spans="1:16" s="39" customFormat="1" ht="15" customHeight="1" x14ac:dyDescent="0.25">
      <c r="A93" s="33"/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25.186326877465099</v>
      </c>
      <c r="I93" s="35">
        <v>25.186326877465099</v>
      </c>
      <c r="J93" s="36">
        <v>0</v>
      </c>
      <c r="K93" s="37"/>
      <c r="L93" s="36"/>
      <c r="M93" s="37"/>
      <c r="N93" s="37">
        <v>0</v>
      </c>
      <c r="O93" s="38">
        <v>66</v>
      </c>
      <c r="P93" s="34" t="s">
        <v>18</v>
      </c>
    </row>
    <row r="94" spans="1:16" s="39" customFormat="1" ht="15" customHeight="1" x14ac:dyDescent="0.25">
      <c r="A94" s="33"/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24.904352039156599</v>
      </c>
      <c r="I94" s="35">
        <v>24.904352039156599</v>
      </c>
      <c r="J94" s="36">
        <v>0</v>
      </c>
      <c r="K94" s="37"/>
      <c r="L94" s="36"/>
      <c r="M94" s="37"/>
      <c r="N94" s="37">
        <v>0</v>
      </c>
      <c r="O94" s="38">
        <v>66</v>
      </c>
      <c r="P94" s="34" t="s">
        <v>18</v>
      </c>
    </row>
    <row r="95" spans="1:16" s="39" customFormat="1" ht="15" customHeight="1" x14ac:dyDescent="0.25">
      <c r="A95" s="33"/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24.103228329693302</v>
      </c>
      <c r="I95" s="35">
        <v>24.103228329693302</v>
      </c>
      <c r="J95" s="36">
        <v>0</v>
      </c>
      <c r="K95" s="37"/>
      <c r="L95" s="36"/>
      <c r="M95" s="37"/>
      <c r="N95" s="37">
        <v>0</v>
      </c>
      <c r="O95" s="38">
        <v>66</v>
      </c>
      <c r="P95" s="34" t="s">
        <v>18</v>
      </c>
    </row>
    <row r="96" spans="1:16" s="39" customFormat="1" ht="15" customHeight="1" x14ac:dyDescent="0.25">
      <c r="A96" s="33"/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24.021302941845999</v>
      </c>
      <c r="I96" s="35">
        <v>24.021302941845999</v>
      </c>
      <c r="J96" s="36">
        <v>0</v>
      </c>
      <c r="K96" s="37"/>
      <c r="L96" s="36"/>
      <c r="M96" s="37"/>
      <c r="N96" s="37">
        <v>0</v>
      </c>
      <c r="O96" s="38">
        <v>66</v>
      </c>
      <c r="P96" s="34" t="s">
        <v>18</v>
      </c>
    </row>
    <row r="97" spans="1:16" s="39" customFormat="1" ht="15" customHeight="1" x14ac:dyDescent="0.25">
      <c r="A97" s="33"/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24.475387958418001</v>
      </c>
      <c r="I97" s="35">
        <v>24.475387958418001</v>
      </c>
      <c r="J97" s="36">
        <v>0</v>
      </c>
      <c r="K97" s="37"/>
      <c r="L97" s="36"/>
      <c r="M97" s="37"/>
      <c r="N97" s="37">
        <v>0</v>
      </c>
      <c r="O97" s="38">
        <v>66</v>
      </c>
      <c r="P97" s="34" t="s">
        <v>18</v>
      </c>
    </row>
    <row r="98" spans="1:16" s="39" customFormat="1" ht="15" customHeight="1" x14ac:dyDescent="0.25">
      <c r="A98" s="33"/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22.327307456820598</v>
      </c>
      <c r="I98" s="35">
        <v>22.327307456820598</v>
      </c>
      <c r="J98" s="36">
        <v>0</v>
      </c>
      <c r="K98" s="37"/>
      <c r="L98" s="36"/>
      <c r="M98" s="37"/>
      <c r="N98" s="37">
        <v>0</v>
      </c>
      <c r="O98" s="38">
        <v>66</v>
      </c>
      <c r="P98" s="34" t="s">
        <v>18</v>
      </c>
    </row>
    <row r="99" spans="1:16" s="39" customFormat="1" ht="15" customHeight="1" x14ac:dyDescent="0.25">
      <c r="A99" s="33"/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24.2052241171655</v>
      </c>
      <c r="I99" s="35">
        <v>24.2052241171655</v>
      </c>
      <c r="J99" s="36">
        <v>0</v>
      </c>
      <c r="K99" s="37"/>
      <c r="L99" s="36"/>
      <c r="M99" s="37"/>
      <c r="N99" s="37">
        <v>0</v>
      </c>
      <c r="O99" s="38">
        <v>66</v>
      </c>
      <c r="P99" s="34" t="s">
        <v>18</v>
      </c>
    </row>
    <row r="100" spans="1:16" s="39" customFormat="1" ht="15" customHeight="1" x14ac:dyDescent="0.25">
      <c r="A100" s="33"/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24.857527001908</v>
      </c>
      <c r="I100" s="35">
        <v>24.857527001908</v>
      </c>
      <c r="J100" s="36">
        <v>0</v>
      </c>
      <c r="K100" s="37"/>
      <c r="L100" s="36"/>
      <c r="M100" s="37"/>
      <c r="N100" s="37">
        <v>0</v>
      </c>
      <c r="O100" s="38">
        <v>66</v>
      </c>
      <c r="P100" s="34" t="s">
        <v>18</v>
      </c>
    </row>
    <row r="101" spans="1:16" s="39" customFormat="1" ht="15" customHeight="1" x14ac:dyDescent="0.25">
      <c r="A101" s="33"/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24.377365293074298</v>
      </c>
      <c r="I101" s="35">
        <v>24.377365293074298</v>
      </c>
      <c r="J101" s="36">
        <v>0</v>
      </c>
      <c r="K101" s="37"/>
      <c r="L101" s="36"/>
      <c r="M101" s="37"/>
      <c r="N101" s="37">
        <v>0</v>
      </c>
      <c r="O101" s="38">
        <v>66</v>
      </c>
      <c r="P101" s="34" t="s">
        <v>18</v>
      </c>
    </row>
    <row r="102" spans="1:16" s="39" customFormat="1" ht="15" customHeight="1" x14ac:dyDescent="0.25">
      <c r="A102" s="33"/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24.295913441441702</v>
      </c>
      <c r="I102" s="35">
        <v>24.295913441441702</v>
      </c>
      <c r="J102" s="36">
        <v>0</v>
      </c>
      <c r="K102" s="37"/>
      <c r="L102" s="36"/>
      <c r="M102" s="37"/>
      <c r="N102" s="37">
        <v>0</v>
      </c>
      <c r="O102" s="38">
        <v>66</v>
      </c>
      <c r="P102" s="34" t="s">
        <v>18</v>
      </c>
    </row>
    <row r="103" spans="1:16" s="39" customFormat="1" ht="15" customHeight="1" x14ac:dyDescent="0.25">
      <c r="A103" s="33"/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23.689054231115801</v>
      </c>
      <c r="I103" s="35">
        <v>23.689054231115801</v>
      </c>
      <c r="J103" s="36">
        <v>0</v>
      </c>
      <c r="K103" s="37"/>
      <c r="L103" s="36"/>
      <c r="M103" s="37"/>
      <c r="N103" s="37">
        <v>0</v>
      </c>
      <c r="O103" s="38">
        <v>66</v>
      </c>
      <c r="P103" s="34" t="s">
        <v>18</v>
      </c>
    </row>
    <row r="104" spans="1:16" s="39" customFormat="1" ht="15" customHeight="1" x14ac:dyDescent="0.25">
      <c r="A104" s="33"/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25.260057774936801</v>
      </c>
      <c r="I104" s="35">
        <v>25.260057774936801</v>
      </c>
      <c r="J104" s="36">
        <v>0</v>
      </c>
      <c r="K104" s="37"/>
      <c r="L104" s="36"/>
      <c r="M104" s="37"/>
      <c r="N104" s="37">
        <v>0</v>
      </c>
      <c r="O104" s="38">
        <v>66</v>
      </c>
      <c r="P104" s="34" t="s">
        <v>18</v>
      </c>
    </row>
    <row r="105" spans="1:16" s="39" customFormat="1" ht="15" customHeight="1" x14ac:dyDescent="0.25">
      <c r="A105" s="33"/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24.895620919497802</v>
      </c>
      <c r="I105" s="35">
        <v>24.895620919497802</v>
      </c>
      <c r="J105" s="36">
        <v>0</v>
      </c>
      <c r="K105" s="37"/>
      <c r="L105" s="36"/>
      <c r="M105" s="37"/>
      <c r="N105" s="37">
        <v>0</v>
      </c>
      <c r="O105" s="38">
        <v>66</v>
      </c>
      <c r="P105" s="34" t="s">
        <v>18</v>
      </c>
    </row>
    <row r="106" spans="1:16" s="39" customFormat="1" ht="15" customHeight="1" x14ac:dyDescent="0.25">
      <c r="A106" s="33"/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24.534986432472301</v>
      </c>
      <c r="I106" s="35">
        <v>24.534986432472301</v>
      </c>
      <c r="J106" s="36">
        <v>0</v>
      </c>
      <c r="K106" s="37"/>
      <c r="L106" s="36"/>
      <c r="M106" s="37"/>
      <c r="N106" s="37">
        <v>0</v>
      </c>
      <c r="O106" s="38">
        <v>66</v>
      </c>
      <c r="P106" s="34" t="s">
        <v>18</v>
      </c>
    </row>
    <row r="107" spans="1:16" s="39" customFormat="1" ht="15" customHeight="1" x14ac:dyDescent="0.25">
      <c r="A107" s="33"/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23.487914875192299</v>
      </c>
      <c r="I107" s="35">
        <v>23.487914875192299</v>
      </c>
      <c r="J107" s="36">
        <v>0</v>
      </c>
      <c r="K107" s="37"/>
      <c r="L107" s="36"/>
      <c r="M107" s="37"/>
      <c r="N107" s="37">
        <v>0</v>
      </c>
      <c r="O107" s="38">
        <v>66</v>
      </c>
      <c r="P107" s="34" t="s">
        <v>18</v>
      </c>
    </row>
    <row r="108" spans="1:16" s="39" customFormat="1" ht="15" customHeight="1" x14ac:dyDescent="0.25">
      <c r="A108" s="33"/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23.776812643481598</v>
      </c>
      <c r="I108" s="35">
        <v>23.776812643481598</v>
      </c>
      <c r="J108" s="36">
        <v>0</v>
      </c>
      <c r="K108" s="37"/>
      <c r="L108" s="36"/>
      <c r="M108" s="37"/>
      <c r="N108" s="37">
        <v>0</v>
      </c>
      <c r="O108" s="38">
        <v>66</v>
      </c>
      <c r="P108" s="34" t="s">
        <v>18</v>
      </c>
    </row>
    <row r="109" spans="1:16" s="39" customFormat="1" ht="15" customHeight="1" x14ac:dyDescent="0.25">
      <c r="A109" s="33"/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H109" s="35"/>
      <c r="I109" s="35">
        <v>0</v>
      </c>
      <c r="J109" s="36">
        <v>0</v>
      </c>
      <c r="K109" s="37"/>
      <c r="L109" s="36"/>
      <c r="M109" s="37">
        <v>0</v>
      </c>
      <c r="N109" s="37">
        <v>0</v>
      </c>
      <c r="O109" s="38">
        <v>66</v>
      </c>
      <c r="P109" s="34" t="s">
        <v>18</v>
      </c>
    </row>
    <row r="110" spans="1:16" s="39" customFormat="1" ht="15" customHeight="1" x14ac:dyDescent="0.25">
      <c r="A110" s="33"/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H110" s="35"/>
      <c r="I110" s="35">
        <v>0</v>
      </c>
      <c r="J110" s="36">
        <v>0</v>
      </c>
      <c r="K110" s="37"/>
      <c r="L110" s="36"/>
      <c r="M110" s="37">
        <v>0</v>
      </c>
      <c r="N110" s="37">
        <v>0</v>
      </c>
      <c r="O110" s="38">
        <v>66</v>
      </c>
      <c r="P110" s="34" t="s">
        <v>18</v>
      </c>
    </row>
    <row r="111" spans="1:16" s="39" customFormat="1" ht="15" customHeight="1" x14ac:dyDescent="0.25">
      <c r="A111" s="33"/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22.5493487651447</v>
      </c>
      <c r="I111" s="35">
        <v>22.5493487651447</v>
      </c>
      <c r="J111" s="36">
        <v>0</v>
      </c>
      <c r="K111" s="37"/>
      <c r="L111" s="36"/>
      <c r="M111" s="37"/>
      <c r="N111" s="37">
        <v>0</v>
      </c>
      <c r="O111" s="38">
        <v>66</v>
      </c>
      <c r="P111" s="34" t="s">
        <v>18</v>
      </c>
    </row>
    <row r="112" spans="1:16" s="39" customFormat="1" ht="15" customHeight="1" x14ac:dyDescent="0.25">
      <c r="A112" s="33"/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24.726237085764101</v>
      </c>
      <c r="I112" s="35">
        <v>24.726237085764101</v>
      </c>
      <c r="J112" s="36">
        <v>0</v>
      </c>
      <c r="K112" s="37"/>
      <c r="L112" s="36"/>
      <c r="M112" s="37"/>
      <c r="N112" s="37">
        <v>0</v>
      </c>
      <c r="O112" s="38">
        <v>66</v>
      </c>
      <c r="P112" s="34" t="s">
        <v>18</v>
      </c>
    </row>
    <row r="113" spans="1:16" s="39" customFormat="1" ht="15" customHeight="1" x14ac:dyDescent="0.25">
      <c r="A113" s="33"/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24.906497563159402</v>
      </c>
      <c r="I113" s="35">
        <v>24.906497563159402</v>
      </c>
      <c r="J113" s="36">
        <v>0</v>
      </c>
      <c r="K113" s="37"/>
      <c r="L113" s="36"/>
      <c r="M113" s="37"/>
      <c r="N113" s="37">
        <v>0</v>
      </c>
      <c r="O113" s="38">
        <v>66</v>
      </c>
      <c r="P113" s="34" t="s">
        <v>18</v>
      </c>
    </row>
    <row r="114" spans="1:16" s="39" customFormat="1" ht="15" customHeight="1" x14ac:dyDescent="0.25">
      <c r="A114" s="33"/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24.9452129371011</v>
      </c>
      <c r="I114" s="35">
        <v>24.9452129371011</v>
      </c>
      <c r="J114" s="36">
        <v>0</v>
      </c>
      <c r="K114" s="37"/>
      <c r="L114" s="36"/>
      <c r="M114" s="37"/>
      <c r="N114" s="37">
        <v>0</v>
      </c>
      <c r="O114" s="38">
        <v>66</v>
      </c>
      <c r="P114" s="34" t="s">
        <v>18</v>
      </c>
    </row>
    <row r="115" spans="1:16" s="39" customFormat="1" ht="15" customHeight="1" x14ac:dyDescent="0.25">
      <c r="A115" s="33"/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24.382882079541702</v>
      </c>
      <c r="I115" s="35">
        <v>24.382882079541702</v>
      </c>
      <c r="J115" s="36">
        <v>0</v>
      </c>
      <c r="K115" s="37"/>
      <c r="L115" s="36"/>
      <c r="M115" s="37"/>
      <c r="N115" s="37">
        <v>0</v>
      </c>
      <c r="O115" s="38">
        <v>66</v>
      </c>
      <c r="P115" s="34" t="s">
        <v>18</v>
      </c>
    </row>
    <row r="116" spans="1:16" s="39" customFormat="1" ht="15" customHeight="1" x14ac:dyDescent="0.25">
      <c r="A116" s="33"/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23.8253189803421</v>
      </c>
      <c r="I116" s="35">
        <v>23.8253189803421</v>
      </c>
      <c r="J116" s="36">
        <v>0</v>
      </c>
      <c r="K116" s="37"/>
      <c r="L116" s="36"/>
      <c r="M116" s="37"/>
      <c r="N116" s="37">
        <v>0</v>
      </c>
      <c r="O116" s="38">
        <v>66</v>
      </c>
      <c r="P116" s="34" t="s">
        <v>18</v>
      </c>
    </row>
    <row r="117" spans="1:16" s="39" customFormat="1" ht="15" customHeight="1" x14ac:dyDescent="0.25">
      <c r="A117" s="33"/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24.606177500508998</v>
      </c>
      <c r="I117" s="35">
        <v>24.606177500508998</v>
      </c>
      <c r="J117" s="36">
        <v>0</v>
      </c>
      <c r="K117" s="37"/>
      <c r="L117" s="36"/>
      <c r="M117" s="37"/>
      <c r="N117" s="37">
        <v>0</v>
      </c>
      <c r="O117" s="38">
        <v>66</v>
      </c>
      <c r="P117" s="34" t="s">
        <v>18</v>
      </c>
    </row>
    <row r="118" spans="1:16" s="39" customFormat="1" ht="15" customHeight="1" x14ac:dyDescent="0.25">
      <c r="A118" s="33"/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24.750327423924201</v>
      </c>
      <c r="I118" s="35">
        <v>24.750327423924201</v>
      </c>
      <c r="J118" s="36">
        <v>0</v>
      </c>
      <c r="K118" s="37"/>
      <c r="L118" s="36"/>
      <c r="M118" s="37"/>
      <c r="N118" s="37">
        <v>0</v>
      </c>
      <c r="O118" s="38">
        <v>66</v>
      </c>
      <c r="P118" s="34" t="s">
        <v>18</v>
      </c>
    </row>
    <row r="119" spans="1:16" s="39" customFormat="1" ht="15" customHeight="1" x14ac:dyDescent="0.25">
      <c r="A119" s="33"/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24.801573090036101</v>
      </c>
      <c r="I119" s="35">
        <v>24.801573090036101</v>
      </c>
      <c r="J119" s="36">
        <v>0</v>
      </c>
      <c r="K119" s="37"/>
      <c r="L119" s="36"/>
      <c r="M119" s="37"/>
      <c r="N119" s="37">
        <v>0</v>
      </c>
      <c r="O119" s="38">
        <v>66</v>
      </c>
      <c r="P119" s="34" t="s">
        <v>18</v>
      </c>
    </row>
    <row r="120" spans="1:16" s="39" customFormat="1" ht="15" customHeight="1" x14ac:dyDescent="0.25">
      <c r="A120" s="33"/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24.098182281758</v>
      </c>
      <c r="I120" s="35">
        <v>24.098182281758</v>
      </c>
      <c r="J120" s="36">
        <v>0</v>
      </c>
      <c r="K120" s="37"/>
      <c r="L120" s="36"/>
      <c r="M120" s="37"/>
      <c r="N120" s="37">
        <v>0</v>
      </c>
      <c r="O120" s="38">
        <v>66</v>
      </c>
      <c r="P120" s="34" t="s">
        <v>18</v>
      </c>
    </row>
    <row r="121" spans="1:16" s="39" customFormat="1" ht="15" customHeight="1" x14ac:dyDescent="0.25">
      <c r="A121" s="33"/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24.224710345161199</v>
      </c>
      <c r="I121" s="35">
        <v>24.224710345161199</v>
      </c>
      <c r="J121" s="36">
        <v>0</v>
      </c>
      <c r="K121" s="37"/>
      <c r="L121" s="36"/>
      <c r="M121" s="37"/>
      <c r="N121" s="37">
        <v>0</v>
      </c>
      <c r="O121" s="38">
        <v>66</v>
      </c>
      <c r="P121" s="34" t="s">
        <v>18</v>
      </c>
    </row>
    <row r="122" spans="1:16" s="39" customFormat="1" ht="15" customHeight="1" x14ac:dyDescent="0.25">
      <c r="A122" s="33"/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22.6838144144611</v>
      </c>
      <c r="I122" s="35">
        <v>22.6838144144611</v>
      </c>
      <c r="J122" s="36">
        <v>0</v>
      </c>
      <c r="K122" s="37"/>
      <c r="L122" s="36"/>
      <c r="M122" s="37"/>
      <c r="N122" s="37">
        <v>0</v>
      </c>
      <c r="O122" s="38">
        <v>66</v>
      </c>
      <c r="P122" s="34" t="s">
        <v>18</v>
      </c>
    </row>
    <row r="123" spans="1:16" s="39" customFormat="1" ht="15" customHeight="1" x14ac:dyDescent="0.25">
      <c r="A123" s="33"/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24.397588832991001</v>
      </c>
      <c r="I123" s="35">
        <v>24.397588832991001</v>
      </c>
      <c r="J123" s="36">
        <v>0</v>
      </c>
      <c r="K123" s="37"/>
      <c r="L123" s="36"/>
      <c r="M123" s="37"/>
      <c r="N123" s="37">
        <v>0</v>
      </c>
      <c r="O123" s="38">
        <v>66</v>
      </c>
      <c r="P123" s="34" t="s">
        <v>18</v>
      </c>
    </row>
    <row r="124" spans="1:16" s="39" customFormat="1" ht="15" customHeight="1" x14ac:dyDescent="0.25">
      <c r="A124" s="33"/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24.358659409429901</v>
      </c>
      <c r="I124" s="35">
        <v>24.358659409429901</v>
      </c>
      <c r="J124" s="36">
        <v>0</v>
      </c>
      <c r="K124" s="37"/>
      <c r="L124" s="36"/>
      <c r="M124" s="37"/>
      <c r="N124" s="37">
        <v>0</v>
      </c>
      <c r="O124" s="38">
        <v>66</v>
      </c>
      <c r="P124" s="34" t="s">
        <v>18</v>
      </c>
    </row>
    <row r="125" spans="1:16" s="39" customFormat="1" ht="15" customHeight="1" x14ac:dyDescent="0.25">
      <c r="A125" s="33"/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24.8823718767425</v>
      </c>
      <c r="I125" s="35">
        <v>24.8823718767425</v>
      </c>
      <c r="J125" s="36">
        <v>0</v>
      </c>
      <c r="K125" s="37"/>
      <c r="L125" s="36"/>
      <c r="M125" s="37"/>
      <c r="N125" s="37">
        <v>0</v>
      </c>
      <c r="O125" s="38">
        <v>66</v>
      </c>
      <c r="P125" s="34" t="s">
        <v>18</v>
      </c>
    </row>
    <row r="126" spans="1:16" s="39" customFormat="1" ht="15" customHeight="1" x14ac:dyDescent="0.25">
      <c r="A126" s="33"/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24.312957754919601</v>
      </c>
      <c r="I126" s="35">
        <v>24.312957754919601</v>
      </c>
      <c r="J126" s="36">
        <v>0</v>
      </c>
      <c r="K126" s="37"/>
      <c r="L126" s="36"/>
      <c r="M126" s="37"/>
      <c r="N126" s="37">
        <v>0</v>
      </c>
      <c r="O126" s="38">
        <v>66</v>
      </c>
      <c r="P126" s="34" t="s">
        <v>18</v>
      </c>
    </row>
    <row r="127" spans="1:16" s="39" customFormat="1" ht="15" customHeight="1" x14ac:dyDescent="0.25">
      <c r="A127" s="33"/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22.9797088169014</v>
      </c>
      <c r="I127" s="35">
        <v>22.9797088169014</v>
      </c>
      <c r="J127" s="36">
        <v>0</v>
      </c>
      <c r="K127" s="37"/>
      <c r="L127" s="36"/>
      <c r="M127" s="37"/>
      <c r="N127" s="37">
        <v>0</v>
      </c>
      <c r="O127" s="38">
        <v>66</v>
      </c>
      <c r="P127" s="34" t="s">
        <v>18</v>
      </c>
    </row>
    <row r="128" spans="1:16" s="39" customFormat="1" ht="15" customHeight="1" x14ac:dyDescent="0.25">
      <c r="A128" s="33"/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25.159364884866999</v>
      </c>
      <c r="I128" s="35">
        <v>25.159364884866999</v>
      </c>
      <c r="J128" s="36">
        <v>0</v>
      </c>
      <c r="K128" s="37"/>
      <c r="L128" s="36"/>
      <c r="M128" s="37"/>
      <c r="N128" s="37">
        <v>0</v>
      </c>
      <c r="O128" s="38">
        <v>66</v>
      </c>
      <c r="P128" s="34" t="s">
        <v>18</v>
      </c>
    </row>
    <row r="129" spans="1:16" s="39" customFormat="1" ht="15" customHeight="1" x14ac:dyDescent="0.25">
      <c r="A129" s="33"/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24.678092418484599</v>
      </c>
      <c r="I129" s="35">
        <v>24.678092418484599</v>
      </c>
      <c r="J129" s="36">
        <v>0</v>
      </c>
      <c r="K129" s="37"/>
      <c r="L129" s="36"/>
      <c r="M129" s="37"/>
      <c r="N129" s="37">
        <v>0</v>
      </c>
      <c r="O129" s="38">
        <v>66</v>
      </c>
      <c r="P129" s="34" t="s">
        <v>18</v>
      </c>
    </row>
    <row r="130" spans="1:16" s="39" customFormat="1" ht="15" customHeight="1" x14ac:dyDescent="0.25">
      <c r="A130" s="33"/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24.4767709902744</v>
      </c>
      <c r="I130" s="35">
        <v>24.4767709902744</v>
      </c>
      <c r="J130" s="36">
        <v>0</v>
      </c>
      <c r="K130" s="37"/>
      <c r="L130" s="36"/>
      <c r="M130" s="37"/>
      <c r="N130" s="37">
        <v>0</v>
      </c>
      <c r="O130" s="38">
        <v>66</v>
      </c>
      <c r="P130" s="34" t="s">
        <v>18</v>
      </c>
    </row>
    <row r="131" spans="1:16" s="39" customFormat="1" ht="15" customHeight="1" x14ac:dyDescent="0.25">
      <c r="A131" s="33"/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23.763005945254399</v>
      </c>
      <c r="I131" s="35">
        <v>23.763005945254399</v>
      </c>
      <c r="J131" s="36">
        <v>0</v>
      </c>
      <c r="K131" s="37"/>
      <c r="L131" s="36"/>
      <c r="M131" s="37"/>
      <c r="N131" s="37">
        <v>0</v>
      </c>
      <c r="O131" s="38">
        <v>66</v>
      </c>
      <c r="P131" s="34" t="s">
        <v>18</v>
      </c>
    </row>
    <row r="132" spans="1:16" s="39" customFormat="1" ht="15" customHeight="1" x14ac:dyDescent="0.25">
      <c r="A132" s="33"/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23.770140289352899</v>
      </c>
      <c r="I132" s="35">
        <v>23.770140289352899</v>
      </c>
      <c r="J132" s="36">
        <v>0</v>
      </c>
      <c r="K132" s="37"/>
      <c r="L132" s="36"/>
      <c r="M132" s="37"/>
      <c r="N132" s="37">
        <v>0</v>
      </c>
      <c r="O132" s="38">
        <v>66</v>
      </c>
      <c r="P132" s="34" t="s">
        <v>18</v>
      </c>
    </row>
    <row r="133" spans="1:16" s="39" customFormat="1" ht="15" customHeight="1" x14ac:dyDescent="0.25">
      <c r="A133" s="33"/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H133" s="35"/>
      <c r="I133" s="35">
        <v>0</v>
      </c>
      <c r="J133" s="36">
        <v>0</v>
      </c>
      <c r="K133" s="37"/>
      <c r="L133" s="36"/>
      <c r="M133" s="37">
        <v>0</v>
      </c>
      <c r="N133" s="37">
        <v>0</v>
      </c>
      <c r="O133" s="38">
        <v>66</v>
      </c>
      <c r="P133" s="34" t="s">
        <v>18</v>
      </c>
    </row>
    <row r="134" spans="1:16" s="39" customFormat="1" ht="15" customHeight="1" x14ac:dyDescent="0.25">
      <c r="A134" s="33"/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H134" s="35"/>
      <c r="I134" s="35">
        <v>0</v>
      </c>
      <c r="J134" s="36">
        <v>0</v>
      </c>
      <c r="K134" s="37"/>
      <c r="L134" s="36"/>
      <c r="M134" s="37">
        <v>0</v>
      </c>
      <c r="N134" s="37">
        <v>0</v>
      </c>
      <c r="O134" s="38">
        <v>66</v>
      </c>
      <c r="P134" s="34" t="s">
        <v>18</v>
      </c>
    </row>
    <row r="135" spans="1:16" s="39" customFormat="1" ht="15" customHeight="1" x14ac:dyDescent="0.25">
      <c r="A135" s="33"/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22.653309570095502</v>
      </c>
      <c r="I135" s="35">
        <v>22.653309570095502</v>
      </c>
      <c r="J135" s="36">
        <v>0</v>
      </c>
      <c r="K135" s="37"/>
      <c r="L135" s="36"/>
      <c r="M135" s="37"/>
      <c r="N135" s="37">
        <v>0</v>
      </c>
      <c r="O135" s="38">
        <v>66</v>
      </c>
      <c r="P135" s="34" t="s">
        <v>18</v>
      </c>
    </row>
    <row r="136" spans="1:16" s="39" customFormat="1" ht="15" customHeight="1" x14ac:dyDescent="0.25">
      <c r="A136" s="33"/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24.094275341445801</v>
      </c>
      <c r="I136" s="35">
        <v>24.094275341445801</v>
      </c>
      <c r="J136" s="36">
        <v>0</v>
      </c>
      <c r="K136" s="37"/>
      <c r="L136" s="36"/>
      <c r="M136" s="37"/>
      <c r="N136" s="37">
        <v>0</v>
      </c>
      <c r="O136" s="38">
        <v>66</v>
      </c>
      <c r="P136" s="34" t="s">
        <v>18</v>
      </c>
    </row>
    <row r="137" spans="1:16" s="39" customFormat="1" ht="15" customHeight="1" x14ac:dyDescent="0.25">
      <c r="A137" s="33"/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25.562018102702702</v>
      </c>
      <c r="I137" s="35">
        <v>25.562018102702702</v>
      </c>
      <c r="J137" s="36">
        <v>0</v>
      </c>
      <c r="K137" s="37"/>
      <c r="L137" s="36"/>
      <c r="M137" s="37"/>
      <c r="N137" s="37">
        <v>0</v>
      </c>
      <c r="O137" s="38">
        <v>66</v>
      </c>
      <c r="P137" s="34" t="s">
        <v>18</v>
      </c>
    </row>
    <row r="138" spans="1:16" s="39" customFormat="1" ht="15" customHeight="1" x14ac:dyDescent="0.25">
      <c r="A138" s="33"/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24.685838516082502</v>
      </c>
      <c r="I138" s="35">
        <v>24.685838516082502</v>
      </c>
      <c r="J138" s="36">
        <v>0</v>
      </c>
      <c r="K138" s="37"/>
      <c r="L138" s="36"/>
      <c r="M138" s="37"/>
      <c r="N138" s="37">
        <v>0</v>
      </c>
      <c r="O138" s="38">
        <v>66</v>
      </c>
      <c r="P138" s="34" t="s">
        <v>18</v>
      </c>
    </row>
    <row r="139" spans="1:16" s="39" customFormat="1" ht="15" customHeight="1" x14ac:dyDescent="0.25">
      <c r="A139" s="33"/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23.687116825653401</v>
      </c>
      <c r="I139" s="35">
        <v>23.687116825653401</v>
      </c>
      <c r="J139" s="36">
        <v>0</v>
      </c>
      <c r="K139" s="37"/>
      <c r="L139" s="36"/>
      <c r="M139" s="37"/>
      <c r="N139" s="37">
        <v>0</v>
      </c>
      <c r="O139" s="38">
        <v>66</v>
      </c>
      <c r="P139" s="34" t="s">
        <v>18</v>
      </c>
    </row>
    <row r="140" spans="1:16" s="39" customFormat="1" ht="15" customHeight="1" x14ac:dyDescent="0.25">
      <c r="A140" s="33"/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23.5189613676033</v>
      </c>
      <c r="I140" s="35">
        <v>23.5189613676033</v>
      </c>
      <c r="J140" s="36">
        <v>0</v>
      </c>
      <c r="K140" s="37"/>
      <c r="L140" s="36"/>
      <c r="M140" s="37"/>
      <c r="N140" s="37">
        <v>0</v>
      </c>
      <c r="O140" s="38">
        <v>66</v>
      </c>
      <c r="P140" s="34" t="s">
        <v>18</v>
      </c>
    </row>
    <row r="141" spans="1:16" s="39" customFormat="1" ht="15" customHeight="1" x14ac:dyDescent="0.25">
      <c r="A141" s="33"/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25.092577201661001</v>
      </c>
      <c r="I141" s="35">
        <v>25.092577201661001</v>
      </c>
      <c r="J141" s="36">
        <v>0</v>
      </c>
      <c r="K141" s="37"/>
      <c r="L141" s="36"/>
      <c r="M141" s="37"/>
      <c r="N141" s="37">
        <v>0</v>
      </c>
      <c r="O141" s="38">
        <v>66</v>
      </c>
      <c r="P141" s="34" t="s">
        <v>18</v>
      </c>
    </row>
    <row r="142" spans="1:16" s="39" customFormat="1" ht="15" customHeight="1" x14ac:dyDescent="0.25">
      <c r="A142" s="33"/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25.086617547177401</v>
      </c>
      <c r="I142" s="35">
        <v>25.086617547177401</v>
      </c>
      <c r="J142" s="36">
        <v>0</v>
      </c>
      <c r="K142" s="37"/>
      <c r="L142" s="36"/>
      <c r="M142" s="37"/>
      <c r="N142" s="37">
        <v>0</v>
      </c>
      <c r="O142" s="38">
        <v>66</v>
      </c>
      <c r="P142" s="34" t="s">
        <v>18</v>
      </c>
    </row>
    <row r="143" spans="1:16" s="39" customFormat="1" ht="15" customHeight="1" x14ac:dyDescent="0.25">
      <c r="A143" s="33"/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24.369887256688699</v>
      </c>
      <c r="I143" s="35">
        <v>24.369887256688699</v>
      </c>
      <c r="J143" s="36">
        <v>0</v>
      </c>
      <c r="K143" s="37"/>
      <c r="L143" s="36"/>
      <c r="M143" s="37"/>
      <c r="N143" s="37">
        <v>0</v>
      </c>
      <c r="O143" s="38">
        <v>66</v>
      </c>
      <c r="P143" s="34" t="s">
        <v>18</v>
      </c>
    </row>
    <row r="144" spans="1:16" s="39" customFormat="1" ht="15" customHeight="1" x14ac:dyDescent="0.25">
      <c r="A144" s="33"/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24.111756746542099</v>
      </c>
      <c r="I144" s="35">
        <v>24.111756746542099</v>
      </c>
      <c r="J144" s="36">
        <v>0</v>
      </c>
      <c r="K144" s="37"/>
      <c r="L144" s="36"/>
      <c r="M144" s="37"/>
      <c r="N144" s="37">
        <v>0</v>
      </c>
      <c r="O144" s="38">
        <v>66</v>
      </c>
      <c r="P144" s="34" t="s">
        <v>18</v>
      </c>
    </row>
    <row r="145" spans="1:16" s="39" customFormat="1" ht="15" customHeight="1" x14ac:dyDescent="0.25">
      <c r="A145" s="33"/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24.0761937418015</v>
      </c>
      <c r="I145" s="35">
        <v>24.0761937418015</v>
      </c>
      <c r="J145" s="36">
        <v>0</v>
      </c>
      <c r="K145" s="37"/>
      <c r="L145" s="36"/>
      <c r="M145" s="37"/>
      <c r="N145" s="37">
        <v>0</v>
      </c>
      <c r="O145" s="38">
        <v>66</v>
      </c>
      <c r="P145" s="34" t="s">
        <v>18</v>
      </c>
    </row>
    <row r="146" spans="1:16" s="39" customFormat="1" ht="15" customHeight="1" x14ac:dyDescent="0.25">
      <c r="A146" s="33"/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23.119943007989601</v>
      </c>
      <c r="I146" s="35">
        <v>23.119943007989601</v>
      </c>
      <c r="J146" s="36">
        <v>0</v>
      </c>
      <c r="K146" s="37"/>
      <c r="L146" s="36"/>
      <c r="M146" s="37"/>
      <c r="N146" s="37">
        <v>0</v>
      </c>
      <c r="O146" s="38">
        <v>66</v>
      </c>
      <c r="P146" s="34" t="s">
        <v>18</v>
      </c>
    </row>
    <row r="147" spans="1:16" s="39" customFormat="1" ht="15" customHeight="1" x14ac:dyDescent="0.25">
      <c r="A147" s="33"/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23.787030827210501</v>
      </c>
      <c r="I147" s="35">
        <v>23.787030827210501</v>
      </c>
      <c r="J147" s="36">
        <v>0</v>
      </c>
      <c r="K147" s="37"/>
      <c r="L147" s="36"/>
      <c r="M147" s="37"/>
      <c r="N147" s="37">
        <v>0</v>
      </c>
      <c r="O147" s="38">
        <v>66</v>
      </c>
      <c r="P147" s="34" t="s">
        <v>18</v>
      </c>
    </row>
    <row r="148" spans="1:16" s="39" customFormat="1" ht="15" customHeight="1" x14ac:dyDescent="0.25">
      <c r="A148" s="33"/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23.549860132895599</v>
      </c>
      <c r="I148" s="35">
        <v>23.549860132895599</v>
      </c>
      <c r="J148" s="36">
        <v>0</v>
      </c>
      <c r="K148" s="37"/>
      <c r="L148" s="36"/>
      <c r="M148" s="37"/>
      <c r="N148" s="37">
        <v>0</v>
      </c>
      <c r="O148" s="38">
        <v>66</v>
      </c>
      <c r="P148" s="34" t="s">
        <v>18</v>
      </c>
    </row>
    <row r="149" spans="1:16" s="39" customFormat="1" ht="15" customHeight="1" x14ac:dyDescent="0.25">
      <c r="A149" s="33"/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23.221601561365599</v>
      </c>
      <c r="I149" s="35">
        <v>23.221601561365599</v>
      </c>
      <c r="J149" s="36">
        <v>0</v>
      </c>
      <c r="K149" s="37"/>
      <c r="L149" s="36"/>
      <c r="M149" s="37"/>
      <c r="N149" s="37">
        <v>0</v>
      </c>
      <c r="O149" s="38">
        <v>66</v>
      </c>
      <c r="P149" s="34" t="s">
        <v>18</v>
      </c>
    </row>
    <row r="150" spans="1:16" s="39" customFormat="1" ht="15" customHeight="1" x14ac:dyDescent="0.25">
      <c r="A150" s="33"/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24.017587362766101</v>
      </c>
      <c r="I150" s="35">
        <v>24.017587362766101</v>
      </c>
      <c r="J150" s="36">
        <v>0</v>
      </c>
      <c r="K150" s="37"/>
      <c r="L150" s="36"/>
      <c r="M150" s="37"/>
      <c r="N150" s="37">
        <v>0</v>
      </c>
      <c r="O150" s="38">
        <v>66</v>
      </c>
      <c r="P150" s="34" t="s">
        <v>18</v>
      </c>
    </row>
    <row r="151" spans="1:16" s="39" customFormat="1" ht="15" customHeight="1" x14ac:dyDescent="0.25">
      <c r="A151" s="33"/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24.086584475815499</v>
      </c>
      <c r="I151" s="35">
        <v>24.086584475815499</v>
      </c>
      <c r="J151" s="36">
        <v>0</v>
      </c>
      <c r="K151" s="37"/>
      <c r="L151" s="36"/>
      <c r="M151" s="37"/>
      <c r="N151" s="37">
        <v>0</v>
      </c>
      <c r="O151" s="38">
        <v>66</v>
      </c>
      <c r="P151" s="34" t="s">
        <v>18</v>
      </c>
    </row>
    <row r="152" spans="1:16" s="39" customFormat="1" ht="15" customHeight="1" x14ac:dyDescent="0.25">
      <c r="A152" s="33"/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25.0641774205559</v>
      </c>
      <c r="I152" s="35">
        <v>25.0641774205559</v>
      </c>
      <c r="J152" s="36">
        <v>0</v>
      </c>
      <c r="K152" s="37"/>
      <c r="L152" s="36"/>
      <c r="M152" s="37"/>
      <c r="N152" s="37">
        <v>0</v>
      </c>
      <c r="O152" s="38">
        <v>66</v>
      </c>
      <c r="P152" s="34" t="s">
        <v>18</v>
      </c>
    </row>
    <row r="153" spans="1:16" s="39" customFormat="1" ht="15" customHeight="1" x14ac:dyDescent="0.25">
      <c r="A153" s="33"/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24.200533989552799</v>
      </c>
      <c r="I153" s="35">
        <v>24.200533989552799</v>
      </c>
      <c r="J153" s="36">
        <v>0</v>
      </c>
      <c r="K153" s="37"/>
      <c r="L153" s="36"/>
      <c r="M153" s="37"/>
      <c r="N153" s="37">
        <v>0</v>
      </c>
      <c r="O153" s="38">
        <v>66</v>
      </c>
      <c r="P153" s="34" t="s">
        <v>18</v>
      </c>
    </row>
    <row r="154" spans="1:16" s="39" customFormat="1" ht="15" customHeight="1" x14ac:dyDescent="0.25">
      <c r="A154" s="33"/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24.4588469692915</v>
      </c>
      <c r="I154" s="35">
        <v>24.4588469692915</v>
      </c>
      <c r="J154" s="36">
        <v>0</v>
      </c>
      <c r="K154" s="37"/>
      <c r="L154" s="36"/>
      <c r="M154" s="37"/>
      <c r="N154" s="37">
        <v>0</v>
      </c>
      <c r="O154" s="38">
        <v>66</v>
      </c>
      <c r="P154" s="34" t="s">
        <v>18</v>
      </c>
    </row>
    <row r="155" spans="1:16" s="39" customFormat="1" ht="15" customHeight="1" x14ac:dyDescent="0.25">
      <c r="A155" s="33"/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24.033578884765699</v>
      </c>
      <c r="I155" s="35">
        <v>24.033578884765699</v>
      </c>
      <c r="J155" s="36">
        <v>0</v>
      </c>
      <c r="K155" s="37"/>
      <c r="L155" s="36"/>
      <c r="M155" s="37"/>
      <c r="N155" s="37">
        <v>0</v>
      </c>
      <c r="O155" s="38">
        <v>66</v>
      </c>
      <c r="P155" s="34" t="s">
        <v>18</v>
      </c>
    </row>
    <row r="156" spans="1:16" s="39" customFormat="1" ht="15" customHeight="1" x14ac:dyDescent="0.25">
      <c r="A156" s="33"/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23.954644541808701</v>
      </c>
      <c r="I156" s="35">
        <v>23.954644541808701</v>
      </c>
      <c r="J156" s="36">
        <v>0</v>
      </c>
      <c r="K156" s="37"/>
      <c r="L156" s="36"/>
      <c r="M156" s="37"/>
      <c r="N156" s="37">
        <v>0</v>
      </c>
      <c r="O156" s="38">
        <v>66</v>
      </c>
      <c r="P156" s="34" t="s">
        <v>18</v>
      </c>
    </row>
    <row r="157" spans="1:16" s="39" customFormat="1" ht="15" customHeight="1" x14ac:dyDescent="0.25">
      <c r="A157" s="33"/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H157" s="35"/>
      <c r="I157" s="35">
        <v>0</v>
      </c>
      <c r="J157" s="36">
        <v>0</v>
      </c>
      <c r="K157" s="37"/>
      <c r="L157" s="36"/>
      <c r="M157" s="37">
        <v>0</v>
      </c>
      <c r="N157" s="37">
        <v>0</v>
      </c>
      <c r="O157" s="38">
        <v>66</v>
      </c>
      <c r="P157" s="34" t="s">
        <v>18</v>
      </c>
    </row>
    <row r="158" spans="1:16" s="39" customFormat="1" ht="15" customHeight="1" x14ac:dyDescent="0.25">
      <c r="A158" s="33"/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H158" s="35"/>
      <c r="I158" s="35">
        <v>0</v>
      </c>
      <c r="J158" s="36">
        <v>0</v>
      </c>
      <c r="K158" s="37"/>
      <c r="L158" s="36"/>
      <c r="M158" s="37">
        <v>0</v>
      </c>
      <c r="N158" s="37">
        <v>0</v>
      </c>
      <c r="O158" s="38">
        <v>66</v>
      </c>
      <c r="P158" s="34" t="s">
        <v>18</v>
      </c>
    </row>
    <row r="159" spans="1:16" s="39" customFormat="1" ht="15" customHeight="1" x14ac:dyDescent="0.25">
      <c r="A159" s="33"/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23.8834885287521</v>
      </c>
      <c r="I159" s="35">
        <v>23.8834885287521</v>
      </c>
      <c r="J159" s="36">
        <v>0</v>
      </c>
      <c r="K159" s="37"/>
      <c r="L159" s="36"/>
      <c r="M159" s="37"/>
      <c r="N159" s="37">
        <v>0</v>
      </c>
      <c r="O159" s="38">
        <v>66</v>
      </c>
      <c r="P159" s="34" t="s">
        <v>18</v>
      </c>
    </row>
    <row r="160" spans="1:16" s="39" customFormat="1" ht="15" customHeight="1" x14ac:dyDescent="0.25">
      <c r="A160" s="33"/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24.158355323620899</v>
      </c>
      <c r="I160" s="35">
        <v>24.158355323620899</v>
      </c>
      <c r="J160" s="36">
        <v>0</v>
      </c>
      <c r="K160" s="37"/>
      <c r="L160" s="36"/>
      <c r="M160" s="37"/>
      <c r="N160" s="37">
        <v>0</v>
      </c>
      <c r="O160" s="38">
        <v>66</v>
      </c>
      <c r="P160" s="34" t="s">
        <v>18</v>
      </c>
    </row>
    <row r="161" spans="1:16" s="39" customFormat="1" ht="15" customHeight="1" x14ac:dyDescent="0.25">
      <c r="A161" s="33"/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24.6427903407054</v>
      </c>
      <c r="I161" s="35">
        <v>24.6427903407054</v>
      </c>
      <c r="J161" s="36">
        <v>0</v>
      </c>
      <c r="K161" s="37"/>
      <c r="L161" s="36"/>
      <c r="M161" s="37"/>
      <c r="N161" s="37">
        <v>0</v>
      </c>
      <c r="O161" s="38">
        <v>66</v>
      </c>
      <c r="P161" s="34" t="s">
        <v>18</v>
      </c>
    </row>
    <row r="162" spans="1:16" s="39" customFormat="1" ht="15" customHeight="1" x14ac:dyDescent="0.25">
      <c r="A162" s="33"/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23.961104870362298</v>
      </c>
      <c r="I162" s="35">
        <v>23.961104870362298</v>
      </c>
      <c r="J162" s="36">
        <v>0</v>
      </c>
      <c r="K162" s="37"/>
      <c r="L162" s="36"/>
      <c r="M162" s="37"/>
      <c r="N162" s="37">
        <v>0</v>
      </c>
      <c r="O162" s="38">
        <v>66</v>
      </c>
      <c r="P162" s="34" t="s">
        <v>18</v>
      </c>
    </row>
    <row r="163" spans="1:16" s="39" customFormat="1" ht="15" customHeight="1" x14ac:dyDescent="0.25">
      <c r="A163" s="33"/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24.698485541561499</v>
      </c>
      <c r="I163" s="35">
        <v>24.698485541561499</v>
      </c>
      <c r="J163" s="36">
        <v>0</v>
      </c>
      <c r="K163" s="37"/>
      <c r="L163" s="36"/>
      <c r="M163" s="37"/>
      <c r="N163" s="37">
        <v>0</v>
      </c>
      <c r="O163" s="38">
        <v>66</v>
      </c>
      <c r="P163" s="34" t="s">
        <v>18</v>
      </c>
    </row>
    <row r="164" spans="1:16" s="39" customFormat="1" ht="15" customHeight="1" x14ac:dyDescent="0.25">
      <c r="A164" s="33"/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24.891493427527699</v>
      </c>
      <c r="I164" s="35">
        <v>24.891493427527699</v>
      </c>
      <c r="J164" s="36">
        <v>0</v>
      </c>
      <c r="K164" s="37"/>
      <c r="L164" s="36"/>
      <c r="M164" s="37"/>
      <c r="N164" s="37">
        <v>0</v>
      </c>
      <c r="O164" s="38">
        <v>66</v>
      </c>
      <c r="P164" s="34" t="s">
        <v>18</v>
      </c>
    </row>
    <row r="165" spans="1:16" s="39" customFormat="1" ht="15" customHeight="1" x14ac:dyDescent="0.25">
      <c r="A165" s="33"/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25.196613571984798</v>
      </c>
      <c r="I165" s="35">
        <v>25.196613571984798</v>
      </c>
      <c r="J165" s="36">
        <v>0</v>
      </c>
      <c r="K165" s="37"/>
      <c r="L165" s="36"/>
      <c r="M165" s="37"/>
      <c r="N165" s="37">
        <v>0</v>
      </c>
      <c r="O165" s="38">
        <v>66</v>
      </c>
      <c r="P165" s="34" t="s">
        <v>18</v>
      </c>
    </row>
    <row r="166" spans="1:16" s="39" customFormat="1" ht="15" customHeight="1" x14ac:dyDescent="0.25">
      <c r="A166" s="33"/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24.231353532296598</v>
      </c>
      <c r="I166" s="35">
        <v>24.231353532296598</v>
      </c>
      <c r="J166" s="36">
        <v>0</v>
      </c>
      <c r="K166" s="37"/>
      <c r="L166" s="36"/>
      <c r="M166" s="37"/>
      <c r="N166" s="37">
        <v>0</v>
      </c>
      <c r="O166" s="38">
        <v>66</v>
      </c>
      <c r="P166" s="34" t="s">
        <v>18</v>
      </c>
    </row>
    <row r="167" spans="1:16" s="39" customFormat="1" ht="15" customHeight="1" x14ac:dyDescent="0.25">
      <c r="A167" s="33"/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24.8695911933427</v>
      </c>
      <c r="I167" s="35">
        <v>24.8695911933427</v>
      </c>
      <c r="J167" s="36">
        <v>0</v>
      </c>
      <c r="K167" s="37"/>
      <c r="L167" s="36"/>
      <c r="M167" s="37"/>
      <c r="N167" s="37">
        <v>0</v>
      </c>
      <c r="O167" s="38">
        <v>66</v>
      </c>
      <c r="P167" s="34" t="s">
        <v>18</v>
      </c>
    </row>
    <row r="168" spans="1:16" s="39" customFormat="1" ht="15" customHeight="1" x14ac:dyDescent="0.25">
      <c r="A168" s="33"/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24.455435784441701</v>
      </c>
      <c r="I168" s="35">
        <v>24.455435784441701</v>
      </c>
      <c r="J168" s="36">
        <v>0</v>
      </c>
      <c r="K168" s="37"/>
      <c r="L168" s="36"/>
      <c r="M168" s="37"/>
      <c r="N168" s="37">
        <v>0</v>
      </c>
      <c r="O168" s="38">
        <v>66</v>
      </c>
      <c r="P168" s="34" t="s">
        <v>18</v>
      </c>
    </row>
    <row r="169" spans="1:16" s="39" customFormat="1" ht="15" customHeight="1" x14ac:dyDescent="0.25">
      <c r="A169" s="33"/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24.1975249442836</v>
      </c>
      <c r="I169" s="35">
        <v>24.1975249442836</v>
      </c>
      <c r="J169" s="36">
        <v>0</v>
      </c>
      <c r="K169" s="37"/>
      <c r="L169" s="36"/>
      <c r="M169" s="37"/>
      <c r="N169" s="37">
        <v>0</v>
      </c>
      <c r="O169" s="38">
        <v>66</v>
      </c>
      <c r="P169" s="34" t="s">
        <v>18</v>
      </c>
    </row>
    <row r="170" spans="1:16" s="39" customFormat="1" ht="15" customHeight="1" x14ac:dyDescent="0.25">
      <c r="A170" s="33"/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23.423119685905601</v>
      </c>
      <c r="I170" s="35">
        <v>23.423119685905601</v>
      </c>
      <c r="J170" s="36">
        <v>0</v>
      </c>
      <c r="K170" s="37"/>
      <c r="L170" s="36"/>
      <c r="M170" s="37"/>
      <c r="N170" s="37">
        <v>0</v>
      </c>
      <c r="O170" s="38">
        <v>66</v>
      </c>
      <c r="P170" s="34" t="s">
        <v>18</v>
      </c>
    </row>
    <row r="171" spans="1:16" s="39" customFormat="1" ht="15" customHeight="1" x14ac:dyDescent="0.25">
      <c r="A171" s="33"/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23.595420783457101</v>
      </c>
      <c r="I171" s="35">
        <v>23.595420783457101</v>
      </c>
      <c r="J171" s="36">
        <v>0</v>
      </c>
      <c r="K171" s="37"/>
      <c r="L171" s="36"/>
      <c r="M171" s="37"/>
      <c r="N171" s="37">
        <v>0</v>
      </c>
      <c r="O171" s="38">
        <v>66</v>
      </c>
      <c r="P171" s="34" t="s">
        <v>18</v>
      </c>
    </row>
    <row r="172" spans="1:16" s="39" customFormat="1" ht="15" customHeight="1" x14ac:dyDescent="0.25">
      <c r="A172" s="33"/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23.8728448293162</v>
      </c>
      <c r="I172" s="35">
        <v>23.8728448293162</v>
      </c>
      <c r="J172" s="36">
        <v>0</v>
      </c>
      <c r="K172" s="37"/>
      <c r="L172" s="36"/>
      <c r="M172" s="37"/>
      <c r="N172" s="37">
        <v>0</v>
      </c>
      <c r="O172" s="38">
        <v>66</v>
      </c>
      <c r="P172" s="34" t="s">
        <v>18</v>
      </c>
    </row>
    <row r="173" spans="1:16" s="39" customFormat="1" ht="15" customHeight="1" x14ac:dyDescent="0.25">
      <c r="A173" s="33"/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23.360772691910402</v>
      </c>
      <c r="I173" s="35">
        <v>23.360772691910402</v>
      </c>
      <c r="J173" s="36">
        <v>0</v>
      </c>
      <c r="K173" s="37"/>
      <c r="L173" s="36"/>
      <c r="M173" s="37"/>
      <c r="N173" s="37">
        <v>0</v>
      </c>
      <c r="O173" s="38">
        <v>66</v>
      </c>
      <c r="P173" s="34" t="s">
        <v>18</v>
      </c>
    </row>
    <row r="174" spans="1:16" s="39" customFormat="1" ht="15" customHeight="1" x14ac:dyDescent="0.25">
      <c r="A174" s="33"/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23.468427779312702</v>
      </c>
      <c r="I174" s="35">
        <v>23.468427779312702</v>
      </c>
      <c r="J174" s="36">
        <v>0</v>
      </c>
      <c r="K174" s="37"/>
      <c r="L174" s="36"/>
      <c r="M174" s="37"/>
      <c r="N174" s="37">
        <v>0</v>
      </c>
      <c r="O174" s="38">
        <v>66</v>
      </c>
      <c r="P174" s="34" t="s">
        <v>18</v>
      </c>
    </row>
    <row r="175" spans="1:16" s="39" customFormat="1" ht="15" customHeight="1" x14ac:dyDescent="0.25">
      <c r="A175" s="33"/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24.358873835929899</v>
      </c>
      <c r="I175" s="35">
        <v>24.358873835929899</v>
      </c>
      <c r="J175" s="36">
        <v>0</v>
      </c>
      <c r="K175" s="37"/>
      <c r="L175" s="36"/>
      <c r="M175" s="37"/>
      <c r="N175" s="37">
        <v>0</v>
      </c>
      <c r="O175" s="38">
        <v>66</v>
      </c>
      <c r="P175" s="34" t="s">
        <v>18</v>
      </c>
    </row>
    <row r="176" spans="1:16" s="39" customFormat="1" ht="15" customHeight="1" x14ac:dyDescent="0.25">
      <c r="A176" s="33"/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24.888920933697101</v>
      </c>
      <c r="I176" s="35">
        <v>24.888920933697101</v>
      </c>
      <c r="J176" s="36">
        <v>0</v>
      </c>
      <c r="K176" s="37"/>
      <c r="L176" s="36"/>
      <c r="M176" s="37"/>
      <c r="N176" s="37">
        <v>0</v>
      </c>
      <c r="O176" s="38">
        <v>66</v>
      </c>
      <c r="P176" s="34" t="s">
        <v>18</v>
      </c>
    </row>
    <row r="177" spans="1:16" s="39" customFormat="1" ht="15" customHeight="1" x14ac:dyDescent="0.25">
      <c r="A177" s="33"/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24.187237616087</v>
      </c>
      <c r="I177" s="35">
        <v>24.187237616087</v>
      </c>
      <c r="J177" s="36">
        <v>0</v>
      </c>
      <c r="K177" s="37"/>
      <c r="L177" s="36"/>
      <c r="M177" s="37"/>
      <c r="N177" s="37">
        <v>0</v>
      </c>
      <c r="O177" s="38">
        <v>66</v>
      </c>
      <c r="P177" s="34" t="s">
        <v>18</v>
      </c>
    </row>
    <row r="178" spans="1:16" s="39" customFormat="1" ht="15" customHeight="1" x14ac:dyDescent="0.25">
      <c r="A178" s="33"/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24.482886251533401</v>
      </c>
      <c r="I178" s="35">
        <v>24.482886251533401</v>
      </c>
      <c r="J178" s="36">
        <v>0</v>
      </c>
      <c r="K178" s="37"/>
      <c r="L178" s="36"/>
      <c r="M178" s="37"/>
      <c r="N178" s="37">
        <v>0</v>
      </c>
      <c r="O178" s="38">
        <v>66</v>
      </c>
      <c r="P178" s="34" t="s">
        <v>18</v>
      </c>
    </row>
    <row r="179" spans="1:16" s="39" customFormat="1" ht="15" customHeight="1" x14ac:dyDescent="0.25">
      <c r="A179" s="33"/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24.215422215893501</v>
      </c>
      <c r="I179" s="35">
        <v>24.215422215893501</v>
      </c>
      <c r="J179" s="36">
        <v>0</v>
      </c>
      <c r="K179" s="37"/>
      <c r="L179" s="36"/>
      <c r="M179" s="37"/>
      <c r="N179" s="37">
        <v>0</v>
      </c>
      <c r="O179" s="38">
        <v>66</v>
      </c>
      <c r="P179" s="34" t="s">
        <v>18</v>
      </c>
    </row>
    <row r="180" spans="1:16" s="39" customFormat="1" ht="15" customHeight="1" x14ac:dyDescent="0.25">
      <c r="A180" s="33"/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23.766350759186199</v>
      </c>
      <c r="I180" s="35">
        <v>23.766350759186199</v>
      </c>
      <c r="J180" s="36">
        <v>0</v>
      </c>
      <c r="K180" s="37"/>
      <c r="L180" s="36"/>
      <c r="M180" s="37"/>
      <c r="N180" s="37">
        <v>0</v>
      </c>
      <c r="O180" s="38">
        <v>66</v>
      </c>
      <c r="P180" s="34" t="s">
        <v>18</v>
      </c>
    </row>
    <row r="181" spans="1:16" s="39" customFormat="1" ht="15" customHeight="1" x14ac:dyDescent="0.25">
      <c r="A181" s="33"/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H181" s="35"/>
      <c r="I181" s="35">
        <v>0</v>
      </c>
      <c r="J181" s="36">
        <v>0</v>
      </c>
      <c r="K181" s="37"/>
      <c r="L181" s="36"/>
      <c r="M181" s="37">
        <v>0</v>
      </c>
      <c r="N181" s="37">
        <v>0</v>
      </c>
      <c r="O181" s="38">
        <v>66</v>
      </c>
      <c r="P181" s="34" t="s">
        <v>18</v>
      </c>
    </row>
    <row r="182" spans="1:16" s="39" customFormat="1" ht="15" customHeight="1" x14ac:dyDescent="0.25">
      <c r="A182" s="33"/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H182" s="35"/>
      <c r="I182" s="35">
        <v>0</v>
      </c>
      <c r="J182" s="36">
        <v>0</v>
      </c>
      <c r="K182" s="37"/>
      <c r="L182" s="36"/>
      <c r="M182" s="37">
        <v>0</v>
      </c>
      <c r="N182" s="37">
        <v>0</v>
      </c>
      <c r="O182" s="38">
        <v>66</v>
      </c>
      <c r="P182" s="34" t="s">
        <v>18</v>
      </c>
    </row>
    <row r="183" spans="1:16" s="39" customFormat="1" ht="15" customHeight="1" x14ac:dyDescent="0.25">
      <c r="A183" s="33"/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23.5555744392416</v>
      </c>
      <c r="I183" s="35">
        <v>23.5555744392416</v>
      </c>
      <c r="J183" s="36">
        <v>0</v>
      </c>
      <c r="K183" s="37"/>
      <c r="L183" s="36"/>
      <c r="M183" s="37"/>
      <c r="N183" s="37">
        <v>0</v>
      </c>
      <c r="O183" s="38">
        <v>66</v>
      </c>
      <c r="P183" s="34" t="s">
        <v>18</v>
      </c>
    </row>
    <row r="184" spans="1:16" s="39" customFormat="1" ht="15" customHeight="1" x14ac:dyDescent="0.25">
      <c r="A184" s="33"/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24.2624387452917</v>
      </c>
      <c r="I184" s="35">
        <v>24.2624387452917</v>
      </c>
      <c r="J184" s="36">
        <v>0</v>
      </c>
      <c r="K184" s="37"/>
      <c r="L184" s="36"/>
      <c r="M184" s="37"/>
      <c r="N184" s="37">
        <v>0</v>
      </c>
      <c r="O184" s="38">
        <v>66</v>
      </c>
      <c r="P184" s="34" t="s">
        <v>18</v>
      </c>
    </row>
    <row r="185" spans="1:16" s="39" customFormat="1" ht="15" customHeight="1" x14ac:dyDescent="0.25">
      <c r="A185" s="33"/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24.400047181731999</v>
      </c>
      <c r="I185" s="35">
        <v>24.400047181731999</v>
      </c>
      <c r="J185" s="36">
        <v>0</v>
      </c>
      <c r="K185" s="37"/>
      <c r="L185" s="36"/>
      <c r="M185" s="37"/>
      <c r="N185" s="37">
        <v>0</v>
      </c>
      <c r="O185" s="38">
        <v>66</v>
      </c>
      <c r="P185" s="34" t="s">
        <v>18</v>
      </c>
    </row>
    <row r="186" spans="1:16" s="39" customFormat="1" ht="15" customHeight="1" x14ac:dyDescent="0.25">
      <c r="A186" s="33"/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23.775645330343799</v>
      </c>
      <c r="I186" s="35">
        <v>23.775645330343799</v>
      </c>
      <c r="J186" s="36">
        <v>0</v>
      </c>
      <c r="K186" s="37"/>
      <c r="L186" s="36"/>
      <c r="M186" s="37"/>
      <c r="N186" s="37">
        <v>0</v>
      </c>
      <c r="O186" s="38">
        <v>66</v>
      </c>
      <c r="P186" s="34" t="s">
        <v>18</v>
      </c>
    </row>
    <row r="187" spans="1:16" s="39" customFormat="1" ht="15" customHeight="1" x14ac:dyDescent="0.25">
      <c r="A187" s="33"/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23.827573139066399</v>
      </c>
      <c r="I187" s="35">
        <v>23.827573139066399</v>
      </c>
      <c r="J187" s="36">
        <v>0</v>
      </c>
      <c r="K187" s="37"/>
      <c r="L187" s="36"/>
      <c r="M187" s="37"/>
      <c r="N187" s="37">
        <v>0</v>
      </c>
      <c r="O187" s="38">
        <v>66</v>
      </c>
      <c r="P187" s="34" t="s">
        <v>18</v>
      </c>
    </row>
    <row r="188" spans="1:16" s="39" customFormat="1" ht="15" customHeight="1" x14ac:dyDescent="0.25">
      <c r="A188" s="33"/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24.535867332426101</v>
      </c>
      <c r="I188" s="35">
        <v>24.535867332426101</v>
      </c>
      <c r="J188" s="36">
        <v>0</v>
      </c>
      <c r="K188" s="37"/>
      <c r="L188" s="36"/>
      <c r="M188" s="37"/>
      <c r="N188" s="37">
        <v>0</v>
      </c>
      <c r="O188" s="38">
        <v>66</v>
      </c>
      <c r="P188" s="34" t="s">
        <v>18</v>
      </c>
    </row>
    <row r="189" spans="1:16" s="39" customFormat="1" ht="15" customHeight="1" x14ac:dyDescent="0.25">
      <c r="A189" s="33"/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25.200251836688601</v>
      </c>
      <c r="I189" s="35">
        <v>25.200251836688601</v>
      </c>
      <c r="J189" s="36">
        <v>0</v>
      </c>
      <c r="K189" s="37"/>
      <c r="L189" s="36"/>
      <c r="M189" s="37"/>
      <c r="N189" s="37">
        <v>0</v>
      </c>
      <c r="O189" s="38">
        <v>66</v>
      </c>
      <c r="P189" s="34" t="s">
        <v>18</v>
      </c>
    </row>
    <row r="190" spans="1:16" s="39" customFormat="1" ht="15" customHeight="1" x14ac:dyDescent="0.25">
      <c r="A190" s="33"/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24.2580119657163</v>
      </c>
      <c r="I190" s="35">
        <v>24.2580119657163</v>
      </c>
      <c r="J190" s="36">
        <v>0</v>
      </c>
      <c r="K190" s="37"/>
      <c r="L190" s="36"/>
      <c r="M190" s="37"/>
      <c r="N190" s="37">
        <v>0</v>
      </c>
      <c r="O190" s="38">
        <v>66</v>
      </c>
      <c r="P190" s="34" t="s">
        <v>18</v>
      </c>
    </row>
    <row r="191" spans="1:16" s="39" customFormat="1" ht="15" customHeight="1" x14ac:dyDescent="0.25">
      <c r="A191" s="33"/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25.280078003285599</v>
      </c>
      <c r="I191" s="35">
        <v>25.280078003285599</v>
      </c>
      <c r="J191" s="36">
        <v>0</v>
      </c>
      <c r="K191" s="37"/>
      <c r="L191" s="36"/>
      <c r="M191" s="37"/>
      <c r="N191" s="37">
        <v>0</v>
      </c>
      <c r="O191" s="38">
        <v>66</v>
      </c>
      <c r="P191" s="34" t="s">
        <v>18</v>
      </c>
    </row>
    <row r="192" spans="1:16" s="39" customFormat="1" ht="15" customHeight="1" x14ac:dyDescent="0.25">
      <c r="A192" s="33"/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25.007844073795098</v>
      </c>
      <c r="I192" s="35">
        <v>25.007844073795098</v>
      </c>
      <c r="J192" s="36">
        <v>0</v>
      </c>
      <c r="K192" s="37"/>
      <c r="L192" s="36"/>
      <c r="M192" s="37"/>
      <c r="N192" s="37">
        <v>0</v>
      </c>
      <c r="O192" s="38">
        <v>66</v>
      </c>
      <c r="P192" s="34" t="s">
        <v>18</v>
      </c>
    </row>
    <row r="193" spans="1:16" s="39" customFormat="1" ht="15" customHeight="1" x14ac:dyDescent="0.25">
      <c r="A193" s="33"/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24.518901665407299</v>
      </c>
      <c r="I193" s="35">
        <v>24.518901665407299</v>
      </c>
      <c r="J193" s="36">
        <v>0</v>
      </c>
      <c r="K193" s="37"/>
      <c r="L193" s="36"/>
      <c r="M193" s="37"/>
      <c r="N193" s="37">
        <v>0</v>
      </c>
      <c r="O193" s="38">
        <v>66</v>
      </c>
      <c r="P193" s="34" t="s">
        <v>18</v>
      </c>
    </row>
    <row r="194" spans="1:16" s="39" customFormat="1" ht="15" customHeight="1" x14ac:dyDescent="0.25">
      <c r="A194" s="33"/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23.246730294826602</v>
      </c>
      <c r="I194" s="35">
        <v>23.246730294826602</v>
      </c>
      <c r="J194" s="36">
        <v>0</v>
      </c>
      <c r="K194" s="37"/>
      <c r="L194" s="36"/>
      <c r="M194" s="37"/>
      <c r="N194" s="37">
        <v>0</v>
      </c>
      <c r="O194" s="38">
        <v>66</v>
      </c>
      <c r="P194" s="34" t="s">
        <v>18</v>
      </c>
    </row>
    <row r="195" spans="1:16" s="39" customFormat="1" ht="15" customHeight="1" x14ac:dyDescent="0.25">
      <c r="A195" s="33"/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23.421825371052599</v>
      </c>
      <c r="I195" s="35">
        <v>23.421825371052599</v>
      </c>
      <c r="J195" s="36">
        <v>0</v>
      </c>
      <c r="K195" s="37"/>
      <c r="L195" s="36"/>
      <c r="M195" s="37"/>
      <c r="N195" s="37">
        <v>0</v>
      </c>
      <c r="O195" s="38">
        <v>66</v>
      </c>
      <c r="P195" s="34" t="s">
        <v>18</v>
      </c>
    </row>
    <row r="196" spans="1:16" s="39" customFormat="1" ht="15" customHeight="1" x14ac:dyDescent="0.25">
      <c r="A196" s="33"/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23.574785738692899</v>
      </c>
      <c r="I196" s="35">
        <v>23.574785738692899</v>
      </c>
      <c r="J196" s="36">
        <v>0</v>
      </c>
      <c r="K196" s="37"/>
      <c r="L196" s="36"/>
      <c r="M196" s="37"/>
      <c r="N196" s="37">
        <v>0</v>
      </c>
      <c r="O196" s="38">
        <v>66</v>
      </c>
      <c r="P196" s="34" t="s">
        <v>18</v>
      </c>
    </row>
    <row r="197" spans="1:16" s="39" customFormat="1" ht="15" customHeight="1" x14ac:dyDescent="0.25">
      <c r="A197" s="33"/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23.283663574186399</v>
      </c>
      <c r="I197" s="35">
        <v>23.283663574186399</v>
      </c>
      <c r="J197" s="36">
        <v>0</v>
      </c>
      <c r="K197" s="37"/>
      <c r="L197" s="36"/>
      <c r="M197" s="37"/>
      <c r="N197" s="37">
        <v>0</v>
      </c>
      <c r="O197" s="38">
        <v>66</v>
      </c>
      <c r="P197" s="34" t="s">
        <v>18</v>
      </c>
    </row>
    <row r="198" spans="1:16" s="39" customFormat="1" ht="15" customHeight="1" x14ac:dyDescent="0.25">
      <c r="A198" s="33"/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23.871670415347602</v>
      </c>
      <c r="I198" s="35">
        <v>23.871670415347602</v>
      </c>
      <c r="J198" s="36">
        <v>0</v>
      </c>
      <c r="K198" s="37"/>
      <c r="L198" s="36"/>
      <c r="M198" s="37"/>
      <c r="N198" s="37">
        <v>0</v>
      </c>
      <c r="O198" s="38">
        <v>66</v>
      </c>
      <c r="P198" s="34" t="s">
        <v>18</v>
      </c>
    </row>
    <row r="199" spans="1:16" s="39" customFormat="1" ht="15" customHeight="1" x14ac:dyDescent="0.25">
      <c r="A199" s="33"/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23.936137569455902</v>
      </c>
      <c r="I199" s="35">
        <v>23.936137569455902</v>
      </c>
      <c r="J199" s="36">
        <v>0</v>
      </c>
      <c r="K199" s="37"/>
      <c r="L199" s="36"/>
      <c r="M199" s="37"/>
      <c r="N199" s="37">
        <v>0</v>
      </c>
      <c r="O199" s="38">
        <v>66</v>
      </c>
      <c r="P199" s="34" t="s">
        <v>18</v>
      </c>
    </row>
    <row r="200" spans="1:16" s="39" customFormat="1" ht="15" customHeight="1" x14ac:dyDescent="0.25">
      <c r="A200" s="33"/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24.903901359542399</v>
      </c>
      <c r="I200" s="35">
        <v>24.903901359542399</v>
      </c>
      <c r="J200" s="36">
        <v>0</v>
      </c>
      <c r="K200" s="37"/>
      <c r="L200" s="36"/>
      <c r="M200" s="37"/>
      <c r="N200" s="37">
        <v>0</v>
      </c>
      <c r="O200" s="38">
        <v>66</v>
      </c>
      <c r="P200" s="34" t="s">
        <v>18</v>
      </c>
    </row>
    <row r="201" spans="1:16" s="39" customFormat="1" ht="15" customHeight="1" x14ac:dyDescent="0.25">
      <c r="A201" s="33"/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23.863695163287801</v>
      </c>
      <c r="I201" s="35">
        <v>23.863695163287801</v>
      </c>
      <c r="J201" s="36">
        <v>0</v>
      </c>
      <c r="K201" s="37"/>
      <c r="L201" s="36"/>
      <c r="M201" s="37"/>
      <c r="N201" s="37">
        <v>0</v>
      </c>
      <c r="O201" s="38">
        <v>66</v>
      </c>
      <c r="P201" s="34" t="s">
        <v>18</v>
      </c>
    </row>
    <row r="202" spans="1:16" s="39" customFormat="1" ht="15" customHeight="1" x14ac:dyDescent="0.25">
      <c r="A202" s="33"/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23.905138147017201</v>
      </c>
      <c r="I202" s="35">
        <v>23.905138147017201</v>
      </c>
      <c r="J202" s="36">
        <v>0</v>
      </c>
      <c r="K202" s="37"/>
      <c r="L202" s="36"/>
      <c r="M202" s="37"/>
      <c r="N202" s="37">
        <v>0</v>
      </c>
      <c r="O202" s="38">
        <v>66</v>
      </c>
      <c r="P202" s="34" t="s">
        <v>18</v>
      </c>
    </row>
    <row r="203" spans="1:16" s="39" customFormat="1" ht="15" customHeight="1" x14ac:dyDescent="0.25">
      <c r="A203" s="33"/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24.011993435015199</v>
      </c>
      <c r="I203" s="35">
        <v>24.011993435015199</v>
      </c>
      <c r="J203" s="36">
        <v>0</v>
      </c>
      <c r="K203" s="37"/>
      <c r="L203" s="36"/>
      <c r="M203" s="37"/>
      <c r="N203" s="37">
        <v>0</v>
      </c>
      <c r="O203" s="38">
        <v>66</v>
      </c>
      <c r="P203" s="34" t="s">
        <v>18</v>
      </c>
    </row>
    <row r="204" spans="1:16" s="39" customFormat="1" ht="15" customHeight="1" x14ac:dyDescent="0.25">
      <c r="A204" s="33"/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24.496233481346401</v>
      </c>
      <c r="I204" s="35">
        <v>24.496233481346401</v>
      </c>
      <c r="J204" s="36">
        <v>0</v>
      </c>
      <c r="K204" s="37"/>
      <c r="L204" s="36"/>
      <c r="M204" s="37"/>
      <c r="N204" s="37">
        <v>0</v>
      </c>
      <c r="O204" s="38">
        <v>66</v>
      </c>
      <c r="P204" s="34" t="s">
        <v>18</v>
      </c>
    </row>
    <row r="205" spans="1:16" s="39" customFormat="1" ht="15" customHeight="1" x14ac:dyDescent="0.25">
      <c r="A205" s="33"/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H205" s="35"/>
      <c r="I205" s="35">
        <v>0</v>
      </c>
      <c r="J205" s="36">
        <v>0</v>
      </c>
      <c r="K205" s="37"/>
      <c r="L205" s="36"/>
      <c r="M205" s="37">
        <v>0</v>
      </c>
      <c r="N205" s="37">
        <v>0</v>
      </c>
      <c r="O205" s="38">
        <v>66</v>
      </c>
      <c r="P205" s="34" t="s">
        <v>18</v>
      </c>
    </row>
    <row r="206" spans="1:16" s="39" customFormat="1" ht="15" customHeight="1" x14ac:dyDescent="0.25">
      <c r="A206" s="33"/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H206" s="35"/>
      <c r="I206" s="35">
        <v>0</v>
      </c>
      <c r="J206" s="36">
        <v>0</v>
      </c>
      <c r="K206" s="37"/>
      <c r="L206" s="36"/>
      <c r="M206" s="37">
        <v>0</v>
      </c>
      <c r="N206" s="37">
        <v>0</v>
      </c>
      <c r="O206" s="38">
        <v>66</v>
      </c>
      <c r="P206" s="34" t="s">
        <v>18</v>
      </c>
    </row>
    <row r="207" spans="1:16" s="39" customFormat="1" ht="15" customHeight="1" x14ac:dyDescent="0.25">
      <c r="A207" s="33"/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23.388187845333501</v>
      </c>
      <c r="I207" s="35">
        <v>23.388187845333501</v>
      </c>
      <c r="J207" s="36">
        <v>0</v>
      </c>
      <c r="K207" s="37"/>
      <c r="L207" s="36"/>
      <c r="M207" s="37"/>
      <c r="N207" s="37">
        <v>0</v>
      </c>
      <c r="O207" s="38">
        <v>66</v>
      </c>
      <c r="P207" s="34" t="s">
        <v>18</v>
      </c>
    </row>
    <row r="208" spans="1:16" s="39" customFormat="1" ht="15" customHeight="1" x14ac:dyDescent="0.25">
      <c r="A208" s="33"/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24.236406269801801</v>
      </c>
      <c r="I208" s="35">
        <v>24.236406269801801</v>
      </c>
      <c r="J208" s="36">
        <v>0</v>
      </c>
      <c r="K208" s="37"/>
      <c r="L208" s="36"/>
      <c r="M208" s="37"/>
      <c r="N208" s="37">
        <v>0</v>
      </c>
      <c r="O208" s="38">
        <v>66</v>
      </c>
      <c r="P208" s="34" t="s">
        <v>18</v>
      </c>
    </row>
    <row r="209" spans="1:16" s="39" customFormat="1" ht="15" customHeight="1" x14ac:dyDescent="0.25">
      <c r="A209" s="33"/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24.623893497623602</v>
      </c>
      <c r="I209" s="35">
        <v>24.623893497623602</v>
      </c>
      <c r="J209" s="36">
        <v>0</v>
      </c>
      <c r="K209" s="37"/>
      <c r="L209" s="36"/>
      <c r="M209" s="37"/>
      <c r="N209" s="37">
        <v>0</v>
      </c>
      <c r="O209" s="38">
        <v>66</v>
      </c>
      <c r="P209" s="34" t="s">
        <v>18</v>
      </c>
    </row>
    <row r="210" spans="1:16" s="39" customFormat="1" ht="15" customHeight="1" x14ac:dyDescent="0.25">
      <c r="A210" s="33"/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23.787467340029199</v>
      </c>
      <c r="I210" s="35">
        <v>23.787467340029199</v>
      </c>
      <c r="J210" s="36">
        <v>0</v>
      </c>
      <c r="K210" s="37"/>
      <c r="L210" s="36"/>
      <c r="M210" s="37"/>
      <c r="N210" s="37">
        <v>0</v>
      </c>
      <c r="O210" s="38">
        <v>66</v>
      </c>
      <c r="P210" s="34" t="s">
        <v>18</v>
      </c>
    </row>
    <row r="211" spans="1:16" s="39" customFormat="1" ht="15" customHeight="1" x14ac:dyDescent="0.25">
      <c r="A211" s="33"/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23.943714959251899</v>
      </c>
      <c r="I211" s="35">
        <v>23.943714959251899</v>
      </c>
      <c r="J211" s="36">
        <v>0</v>
      </c>
      <c r="K211" s="37"/>
      <c r="L211" s="36"/>
      <c r="M211" s="37"/>
      <c r="N211" s="37">
        <v>0</v>
      </c>
      <c r="O211" s="38">
        <v>66</v>
      </c>
      <c r="P211" s="34" t="s">
        <v>18</v>
      </c>
    </row>
    <row r="212" spans="1:16" s="39" customFormat="1" ht="15" customHeight="1" x14ac:dyDescent="0.25">
      <c r="A212" s="33"/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24.2925465478319</v>
      </c>
      <c r="I212" s="35">
        <v>24.2925465478319</v>
      </c>
      <c r="J212" s="36">
        <v>0</v>
      </c>
      <c r="K212" s="37"/>
      <c r="L212" s="36"/>
      <c r="M212" s="37"/>
      <c r="N212" s="37">
        <v>0</v>
      </c>
      <c r="O212" s="38">
        <v>66</v>
      </c>
      <c r="P212" s="34" t="s">
        <v>18</v>
      </c>
    </row>
    <row r="213" spans="1:16" s="39" customFormat="1" ht="15" customHeight="1" x14ac:dyDescent="0.25">
      <c r="A213" s="33"/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24.811688875851399</v>
      </c>
      <c r="I213" s="35">
        <v>24.811688875851399</v>
      </c>
      <c r="J213" s="36">
        <v>0</v>
      </c>
      <c r="K213" s="37"/>
      <c r="L213" s="36"/>
      <c r="M213" s="37"/>
      <c r="N213" s="37">
        <v>0</v>
      </c>
      <c r="O213" s="38">
        <v>66</v>
      </c>
      <c r="P213" s="34" t="s">
        <v>18</v>
      </c>
    </row>
    <row r="214" spans="1:16" s="39" customFormat="1" ht="15" customHeight="1" x14ac:dyDescent="0.25">
      <c r="A214" s="33"/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24.0497032459491</v>
      </c>
      <c r="I214" s="35">
        <v>24.0497032459491</v>
      </c>
      <c r="J214" s="36">
        <v>0</v>
      </c>
      <c r="K214" s="37"/>
      <c r="L214" s="36"/>
      <c r="M214" s="37"/>
      <c r="N214" s="37">
        <v>0</v>
      </c>
      <c r="O214" s="38">
        <v>66</v>
      </c>
      <c r="P214" s="34" t="s">
        <v>18</v>
      </c>
    </row>
    <row r="215" spans="1:16" s="39" customFormat="1" ht="15" customHeight="1" x14ac:dyDescent="0.25">
      <c r="A215" s="33"/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24.5667131842199</v>
      </c>
      <c r="I215" s="35">
        <v>24.5667131842199</v>
      </c>
      <c r="J215" s="36">
        <v>0</v>
      </c>
      <c r="K215" s="37"/>
      <c r="L215" s="36"/>
      <c r="M215" s="37"/>
      <c r="N215" s="37">
        <v>0</v>
      </c>
      <c r="O215" s="38">
        <v>66</v>
      </c>
      <c r="P215" s="34" t="s">
        <v>18</v>
      </c>
    </row>
    <row r="216" spans="1:16" s="39" customFormat="1" ht="15" customHeight="1" x14ac:dyDescent="0.25">
      <c r="A216" s="33"/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24.542582993498101</v>
      </c>
      <c r="I216" s="35">
        <v>24.542582993498101</v>
      </c>
      <c r="J216" s="36">
        <v>0</v>
      </c>
      <c r="K216" s="37"/>
      <c r="L216" s="36"/>
      <c r="M216" s="37"/>
      <c r="N216" s="37">
        <v>0</v>
      </c>
      <c r="O216" s="38">
        <v>66</v>
      </c>
      <c r="P216" s="34" t="s">
        <v>18</v>
      </c>
    </row>
    <row r="217" spans="1:16" s="39" customFormat="1" ht="15" customHeight="1" x14ac:dyDescent="0.25">
      <c r="A217" s="33"/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24.384696954954599</v>
      </c>
      <c r="I217" s="35">
        <v>24.384696954954599</v>
      </c>
      <c r="J217" s="36">
        <v>0</v>
      </c>
      <c r="K217" s="37"/>
      <c r="L217" s="36"/>
      <c r="M217" s="37"/>
      <c r="N217" s="37">
        <v>0</v>
      </c>
      <c r="O217" s="38">
        <v>66</v>
      </c>
      <c r="P217" s="34" t="s">
        <v>18</v>
      </c>
    </row>
    <row r="218" spans="1:16" s="39" customFormat="1" ht="15" customHeight="1" x14ac:dyDescent="0.25">
      <c r="A218" s="33"/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24.107476527296601</v>
      </c>
      <c r="I218" s="35">
        <v>24.107476527296601</v>
      </c>
      <c r="J218" s="36">
        <v>0</v>
      </c>
      <c r="K218" s="37"/>
      <c r="L218" s="36"/>
      <c r="M218" s="37"/>
      <c r="N218" s="37">
        <v>0</v>
      </c>
      <c r="O218" s="38">
        <v>66</v>
      </c>
      <c r="P218" s="34" t="s">
        <v>18</v>
      </c>
    </row>
    <row r="219" spans="1:16" s="39" customFormat="1" ht="15" customHeight="1" x14ac:dyDescent="0.25">
      <c r="A219" s="33"/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23.850138481773101</v>
      </c>
      <c r="I219" s="35">
        <v>23.850138481773101</v>
      </c>
      <c r="J219" s="36">
        <v>0</v>
      </c>
      <c r="K219" s="37"/>
      <c r="L219" s="36"/>
      <c r="M219" s="37"/>
      <c r="N219" s="37">
        <v>0</v>
      </c>
      <c r="O219" s="38">
        <v>66</v>
      </c>
      <c r="P219" s="34" t="s">
        <v>18</v>
      </c>
    </row>
    <row r="220" spans="1:16" s="39" customFormat="1" ht="15" customHeight="1" x14ac:dyDescent="0.25">
      <c r="A220" s="33"/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23.229306726886399</v>
      </c>
      <c r="I220" s="35">
        <v>23.229306726886399</v>
      </c>
      <c r="J220" s="36">
        <v>0</v>
      </c>
      <c r="K220" s="37"/>
      <c r="L220" s="36"/>
      <c r="M220" s="37"/>
      <c r="N220" s="37">
        <v>0</v>
      </c>
      <c r="O220" s="38">
        <v>66</v>
      </c>
      <c r="P220" s="34" t="s">
        <v>18</v>
      </c>
    </row>
    <row r="221" spans="1:16" s="39" customFormat="1" ht="15" customHeight="1" x14ac:dyDescent="0.25">
      <c r="A221" s="33"/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23.4505889937296</v>
      </c>
      <c r="I221" s="35">
        <v>23.4505889937296</v>
      </c>
      <c r="J221" s="36">
        <v>0</v>
      </c>
      <c r="K221" s="37"/>
      <c r="L221" s="36"/>
      <c r="M221" s="37"/>
      <c r="N221" s="37">
        <v>0</v>
      </c>
      <c r="O221" s="38">
        <v>66</v>
      </c>
      <c r="P221" s="34" t="s">
        <v>18</v>
      </c>
    </row>
    <row r="222" spans="1:16" s="39" customFormat="1" ht="15" customHeight="1" x14ac:dyDescent="0.25">
      <c r="A222" s="33"/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23.921881758936799</v>
      </c>
      <c r="I222" s="35">
        <v>23.921881758936799</v>
      </c>
      <c r="J222" s="36">
        <v>0</v>
      </c>
      <c r="K222" s="37"/>
      <c r="L222" s="36"/>
      <c r="M222" s="37"/>
      <c r="N222" s="37">
        <v>0</v>
      </c>
      <c r="O222" s="38">
        <v>66</v>
      </c>
      <c r="P222" s="34" t="s">
        <v>18</v>
      </c>
    </row>
    <row r="223" spans="1:16" s="39" customFormat="1" ht="15" customHeight="1" x14ac:dyDescent="0.25">
      <c r="A223" s="33"/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24.140784529748899</v>
      </c>
      <c r="I223" s="35">
        <v>24.140784529748899</v>
      </c>
      <c r="J223" s="36">
        <v>0</v>
      </c>
      <c r="K223" s="37"/>
      <c r="L223" s="36"/>
      <c r="M223" s="37"/>
      <c r="N223" s="37">
        <v>0</v>
      </c>
      <c r="O223" s="38">
        <v>66</v>
      </c>
      <c r="P223" s="34" t="s">
        <v>18</v>
      </c>
    </row>
    <row r="224" spans="1:16" s="39" customFormat="1" ht="15" customHeight="1" x14ac:dyDescent="0.25">
      <c r="A224" s="33"/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24.131950578883199</v>
      </c>
      <c r="I224" s="35">
        <v>24.131950578883199</v>
      </c>
      <c r="J224" s="36">
        <v>0</v>
      </c>
      <c r="K224" s="37"/>
      <c r="L224" s="36"/>
      <c r="M224" s="37"/>
      <c r="N224" s="37">
        <v>0</v>
      </c>
      <c r="O224" s="38">
        <v>66</v>
      </c>
      <c r="P224" s="34" t="s">
        <v>18</v>
      </c>
    </row>
    <row r="225" spans="1:16" s="39" customFormat="1" ht="15" customHeight="1" x14ac:dyDescent="0.25">
      <c r="A225" s="33"/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23.729704253921302</v>
      </c>
      <c r="I225" s="35">
        <v>23.729704253921302</v>
      </c>
      <c r="J225" s="36">
        <v>0</v>
      </c>
      <c r="K225" s="37"/>
      <c r="L225" s="36"/>
      <c r="M225" s="37"/>
      <c r="N225" s="37">
        <v>0</v>
      </c>
      <c r="O225" s="38">
        <v>66</v>
      </c>
      <c r="P225" s="34" t="s">
        <v>18</v>
      </c>
    </row>
    <row r="226" spans="1:16" s="39" customFormat="1" ht="15" customHeight="1" x14ac:dyDescent="0.25">
      <c r="A226" s="33"/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25.236626549214701</v>
      </c>
      <c r="I226" s="35">
        <v>25.236626549214701</v>
      </c>
      <c r="J226" s="36">
        <v>0</v>
      </c>
      <c r="K226" s="37"/>
      <c r="L226" s="36"/>
      <c r="M226" s="37"/>
      <c r="N226" s="37">
        <v>0</v>
      </c>
      <c r="O226" s="38">
        <v>66</v>
      </c>
      <c r="P226" s="34" t="s">
        <v>18</v>
      </c>
    </row>
    <row r="227" spans="1:16" s="39" customFormat="1" ht="15" customHeight="1" x14ac:dyDescent="0.25">
      <c r="A227" s="33"/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24.0838194343943</v>
      </c>
      <c r="I227" s="35">
        <v>24.0838194343943</v>
      </c>
      <c r="J227" s="36">
        <v>0</v>
      </c>
      <c r="K227" s="37"/>
      <c r="L227" s="36"/>
      <c r="M227" s="37"/>
      <c r="N227" s="37">
        <v>0</v>
      </c>
      <c r="O227" s="38">
        <v>66</v>
      </c>
      <c r="P227" s="34" t="s">
        <v>18</v>
      </c>
    </row>
    <row r="228" spans="1:16" s="39" customFormat="1" ht="15" customHeight="1" x14ac:dyDescent="0.25">
      <c r="A228" s="33"/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H228" s="35"/>
      <c r="I228" s="35">
        <v>0</v>
      </c>
      <c r="J228" s="36">
        <v>0</v>
      </c>
      <c r="K228" s="37"/>
      <c r="L228" s="36"/>
      <c r="M228" s="37">
        <v>0</v>
      </c>
      <c r="N228" s="37">
        <v>0</v>
      </c>
      <c r="O228" s="38">
        <v>66</v>
      </c>
      <c r="P228" s="34" t="s">
        <v>18</v>
      </c>
    </row>
    <row r="229" spans="1:16" s="39" customFormat="1" ht="15" customHeight="1" x14ac:dyDescent="0.25">
      <c r="A229" s="33"/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H229" s="35"/>
      <c r="I229" s="35">
        <v>0</v>
      </c>
      <c r="J229" s="36">
        <v>0</v>
      </c>
      <c r="K229" s="37"/>
      <c r="L229" s="36"/>
      <c r="M229" s="37">
        <v>0</v>
      </c>
      <c r="N229" s="37">
        <v>0</v>
      </c>
      <c r="O229" s="38">
        <v>66</v>
      </c>
      <c r="P229" s="34" t="s">
        <v>18</v>
      </c>
    </row>
    <row r="230" spans="1:16" s="39" customFormat="1" ht="15" customHeight="1" x14ac:dyDescent="0.25">
      <c r="A230" s="33"/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H230" s="35"/>
      <c r="I230" s="35">
        <v>0</v>
      </c>
      <c r="J230" s="36">
        <v>0</v>
      </c>
      <c r="K230" s="37"/>
      <c r="L230" s="36"/>
      <c r="M230" s="37">
        <v>0</v>
      </c>
      <c r="N230" s="37">
        <v>0</v>
      </c>
      <c r="O230" s="38">
        <v>66</v>
      </c>
      <c r="P230" s="34" t="s">
        <v>18</v>
      </c>
    </row>
    <row r="231" spans="1:16" s="39" customFormat="1" ht="15" customHeight="1" x14ac:dyDescent="0.25">
      <c r="A231" s="33"/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24.598684693912301</v>
      </c>
      <c r="I231" s="35">
        <v>24.598684693912301</v>
      </c>
      <c r="J231" s="36">
        <v>0</v>
      </c>
      <c r="K231" s="37"/>
      <c r="L231" s="36"/>
      <c r="M231" s="37"/>
      <c r="N231" s="37">
        <v>0</v>
      </c>
      <c r="O231" s="38">
        <v>66</v>
      </c>
      <c r="P231" s="34" t="s">
        <v>18</v>
      </c>
    </row>
    <row r="232" spans="1:16" s="39" customFormat="1" ht="15" customHeight="1" x14ac:dyDescent="0.25">
      <c r="A232" s="33"/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24.111306672688901</v>
      </c>
      <c r="I232" s="35">
        <v>24.111306672688901</v>
      </c>
      <c r="J232" s="36">
        <v>0</v>
      </c>
      <c r="K232" s="37"/>
      <c r="L232" s="36"/>
      <c r="M232" s="37"/>
      <c r="N232" s="37">
        <v>0</v>
      </c>
      <c r="O232" s="38">
        <v>66</v>
      </c>
      <c r="P232" s="34" t="s">
        <v>18</v>
      </c>
    </row>
    <row r="233" spans="1:16" s="39" customFormat="1" ht="15" customHeight="1" x14ac:dyDescent="0.25">
      <c r="A233" s="33"/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23.511898229092399</v>
      </c>
      <c r="I233" s="35">
        <v>23.511898229092399</v>
      </c>
      <c r="J233" s="36">
        <v>0</v>
      </c>
      <c r="K233" s="37"/>
      <c r="L233" s="36"/>
      <c r="M233" s="37"/>
      <c r="N233" s="37">
        <v>0</v>
      </c>
      <c r="O233" s="38">
        <v>66</v>
      </c>
      <c r="P233" s="34" t="s">
        <v>18</v>
      </c>
    </row>
    <row r="234" spans="1:16" s="39" customFormat="1" ht="15" customHeight="1" x14ac:dyDescent="0.25">
      <c r="A234" s="33"/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23.900514547583601</v>
      </c>
      <c r="I234" s="35">
        <v>23.900514547583601</v>
      </c>
      <c r="J234" s="36">
        <v>0</v>
      </c>
      <c r="K234" s="37"/>
      <c r="L234" s="36"/>
      <c r="M234" s="37"/>
      <c r="N234" s="37">
        <v>0</v>
      </c>
      <c r="O234" s="38">
        <v>66</v>
      </c>
      <c r="P234" s="34" t="s">
        <v>18</v>
      </c>
    </row>
    <row r="235" spans="1:16" s="39" customFormat="1" ht="15" customHeight="1" x14ac:dyDescent="0.25">
      <c r="A235" s="33"/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24.311831954280901</v>
      </c>
      <c r="I235" s="35">
        <v>24.311831954280901</v>
      </c>
      <c r="J235" s="36">
        <v>0</v>
      </c>
      <c r="K235" s="37"/>
      <c r="L235" s="36"/>
      <c r="M235" s="37"/>
      <c r="N235" s="37">
        <v>0</v>
      </c>
      <c r="O235" s="38">
        <v>66</v>
      </c>
      <c r="P235" s="34" t="s">
        <v>18</v>
      </c>
    </row>
    <row r="236" spans="1:16" s="39" customFormat="1" ht="15" customHeight="1" x14ac:dyDescent="0.25">
      <c r="A236" s="33"/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24.340901764107802</v>
      </c>
      <c r="I236" s="35">
        <v>24.340901764107802</v>
      </c>
      <c r="J236" s="36">
        <v>0</v>
      </c>
      <c r="K236" s="37"/>
      <c r="L236" s="36"/>
      <c r="M236" s="37"/>
      <c r="N236" s="37">
        <v>0</v>
      </c>
      <c r="O236" s="38">
        <v>66</v>
      </c>
      <c r="P236" s="34" t="s">
        <v>18</v>
      </c>
    </row>
    <row r="237" spans="1:16" s="39" customFormat="1" ht="15" customHeight="1" x14ac:dyDescent="0.25">
      <c r="A237" s="33"/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24.307912428951699</v>
      </c>
      <c r="I237" s="35">
        <v>24.307912428951699</v>
      </c>
      <c r="J237" s="36">
        <v>0</v>
      </c>
      <c r="K237" s="37"/>
      <c r="L237" s="36"/>
      <c r="M237" s="37"/>
      <c r="N237" s="37">
        <v>0</v>
      </c>
      <c r="O237" s="38">
        <v>66</v>
      </c>
      <c r="P237" s="34" t="s">
        <v>18</v>
      </c>
    </row>
    <row r="238" spans="1:16" s="39" customFormat="1" ht="15" customHeight="1" x14ac:dyDescent="0.25">
      <c r="A238" s="33"/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24.2016287724989</v>
      </c>
      <c r="I238" s="35">
        <v>24.2016287724989</v>
      </c>
      <c r="J238" s="36">
        <v>0</v>
      </c>
      <c r="K238" s="37"/>
      <c r="L238" s="36"/>
      <c r="M238" s="37"/>
      <c r="N238" s="37">
        <v>0</v>
      </c>
      <c r="O238" s="38">
        <v>66</v>
      </c>
      <c r="P238" s="34" t="s">
        <v>18</v>
      </c>
    </row>
    <row r="239" spans="1:16" s="39" customFormat="1" ht="15" customHeight="1" x14ac:dyDescent="0.25">
      <c r="A239" s="33"/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26.527499217118699</v>
      </c>
      <c r="I239" s="35">
        <v>26.527499217118699</v>
      </c>
      <c r="J239" s="36">
        <v>0</v>
      </c>
      <c r="K239" s="37"/>
      <c r="L239" s="36"/>
      <c r="M239" s="37"/>
      <c r="N239" s="37">
        <v>0</v>
      </c>
      <c r="O239" s="38">
        <v>66</v>
      </c>
      <c r="P239" s="34" t="s">
        <v>18</v>
      </c>
    </row>
    <row r="240" spans="1:16" s="39" customFormat="1" ht="15" customHeight="1" x14ac:dyDescent="0.25">
      <c r="A240" s="33"/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24.433235148012798</v>
      </c>
      <c r="I240" s="35">
        <v>24.433235148012798</v>
      </c>
      <c r="J240" s="36">
        <v>0</v>
      </c>
      <c r="K240" s="37"/>
      <c r="L240" s="36"/>
      <c r="M240" s="37"/>
      <c r="N240" s="37">
        <v>0</v>
      </c>
      <c r="O240" s="38">
        <v>66</v>
      </c>
      <c r="P240" s="34" t="s">
        <v>18</v>
      </c>
    </row>
    <row r="241" spans="1:16" s="39" customFormat="1" ht="15" customHeight="1" x14ac:dyDescent="0.25">
      <c r="A241" s="33"/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H241" s="35"/>
      <c r="I241" s="35">
        <v>0</v>
      </c>
      <c r="J241" s="36">
        <v>0</v>
      </c>
      <c r="K241" s="37"/>
      <c r="L241" s="36"/>
      <c r="M241" s="37">
        <v>0</v>
      </c>
      <c r="N241" s="37">
        <v>0</v>
      </c>
      <c r="O241" s="38">
        <v>66</v>
      </c>
      <c r="P241" s="34" t="s">
        <v>18</v>
      </c>
    </row>
    <row r="242" spans="1:16" s="39" customFormat="1" ht="15" customHeight="1" x14ac:dyDescent="0.25">
      <c r="A242" s="33"/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24.243335152196099</v>
      </c>
      <c r="I242" s="35">
        <v>24.243335152196099</v>
      </c>
      <c r="J242" s="36">
        <v>0</v>
      </c>
      <c r="K242" s="37"/>
      <c r="L242" s="36"/>
      <c r="M242" s="37"/>
      <c r="N242" s="37">
        <v>0</v>
      </c>
      <c r="O242" s="38">
        <v>66</v>
      </c>
      <c r="P242" s="34" t="s">
        <v>18</v>
      </c>
    </row>
    <row r="243" spans="1:16" s="39" customFormat="1" ht="15" customHeight="1" x14ac:dyDescent="0.25">
      <c r="A243" s="33"/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24.4630134899643</v>
      </c>
      <c r="I243" s="35">
        <v>24.4630134899643</v>
      </c>
      <c r="J243" s="36">
        <v>0</v>
      </c>
      <c r="K243" s="37"/>
      <c r="L243" s="36"/>
      <c r="M243" s="37"/>
      <c r="N243" s="37">
        <v>0</v>
      </c>
      <c r="O243" s="38">
        <v>66</v>
      </c>
      <c r="P243" s="34" t="s">
        <v>18</v>
      </c>
    </row>
    <row r="244" spans="1:16" s="39" customFormat="1" ht="15" customHeight="1" x14ac:dyDescent="0.25">
      <c r="A244" s="33"/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23.3969293728568</v>
      </c>
      <c r="I244" s="35">
        <v>23.3969293728568</v>
      </c>
      <c r="J244" s="36">
        <v>0</v>
      </c>
      <c r="K244" s="37"/>
      <c r="L244" s="36"/>
      <c r="M244" s="37"/>
      <c r="N244" s="37">
        <v>0</v>
      </c>
      <c r="O244" s="38">
        <v>66</v>
      </c>
      <c r="P244" s="34" t="s">
        <v>18</v>
      </c>
    </row>
    <row r="245" spans="1:16" s="39" customFormat="1" ht="15" customHeight="1" x14ac:dyDescent="0.25">
      <c r="A245" s="33"/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23.408197244413799</v>
      </c>
      <c r="I245" s="35">
        <v>23.408197244413799</v>
      </c>
      <c r="J245" s="36">
        <v>0</v>
      </c>
      <c r="K245" s="37"/>
      <c r="L245" s="36"/>
      <c r="M245" s="37"/>
      <c r="N245" s="37">
        <v>0</v>
      </c>
      <c r="O245" s="38">
        <v>66</v>
      </c>
      <c r="P245" s="34" t="s">
        <v>18</v>
      </c>
    </row>
    <row r="246" spans="1:16" s="39" customFormat="1" ht="15" customHeight="1" x14ac:dyDescent="0.25">
      <c r="A246" s="33"/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23.805879641302401</v>
      </c>
      <c r="I246" s="35">
        <v>23.805879641302401</v>
      </c>
      <c r="J246" s="36">
        <v>0</v>
      </c>
      <c r="K246" s="37"/>
      <c r="L246" s="36"/>
      <c r="M246" s="37"/>
      <c r="N246" s="37">
        <v>0</v>
      </c>
      <c r="O246" s="38">
        <v>66</v>
      </c>
      <c r="P246" s="34" t="s">
        <v>18</v>
      </c>
    </row>
    <row r="247" spans="1:16" s="39" customFormat="1" ht="15" customHeight="1" x14ac:dyDescent="0.25">
      <c r="A247" s="33"/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24.1683838832822</v>
      </c>
      <c r="I247" s="35">
        <v>24.1683838832822</v>
      </c>
      <c r="J247" s="36">
        <v>0</v>
      </c>
      <c r="K247" s="37"/>
      <c r="L247" s="36"/>
      <c r="M247" s="37"/>
      <c r="N247" s="37">
        <v>0</v>
      </c>
      <c r="O247" s="38">
        <v>66</v>
      </c>
      <c r="P247" s="34" t="s">
        <v>18</v>
      </c>
    </row>
    <row r="248" spans="1:16" s="39" customFormat="1" ht="15" customHeight="1" x14ac:dyDescent="0.25">
      <c r="A248" s="33"/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24.331957566464499</v>
      </c>
      <c r="I248" s="35">
        <v>24.331957566464499</v>
      </c>
      <c r="J248" s="36">
        <v>0</v>
      </c>
      <c r="K248" s="37"/>
      <c r="L248" s="36"/>
      <c r="M248" s="37"/>
      <c r="N248" s="37">
        <v>0</v>
      </c>
      <c r="O248" s="38">
        <v>66</v>
      </c>
      <c r="P248" s="34" t="s">
        <v>18</v>
      </c>
    </row>
    <row r="249" spans="1:16" s="39" customFormat="1" ht="15" customHeight="1" x14ac:dyDescent="0.25">
      <c r="A249" s="33"/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23.777531068942199</v>
      </c>
      <c r="I249" s="35">
        <v>23.777531068942199</v>
      </c>
      <c r="J249" s="36">
        <v>0</v>
      </c>
      <c r="K249" s="37"/>
      <c r="L249" s="36"/>
      <c r="M249" s="37"/>
      <c r="N249" s="37">
        <v>0</v>
      </c>
      <c r="O249" s="38">
        <v>66</v>
      </c>
      <c r="P249" s="34" t="s">
        <v>18</v>
      </c>
    </row>
    <row r="250" spans="1:16" s="39" customFormat="1" ht="15" customHeight="1" x14ac:dyDescent="0.25">
      <c r="A250" s="33"/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25.3652104955423</v>
      </c>
      <c r="I250" s="35">
        <v>25.3652104955423</v>
      </c>
      <c r="J250" s="36">
        <v>0</v>
      </c>
      <c r="K250" s="37"/>
      <c r="L250" s="36"/>
      <c r="M250" s="37"/>
      <c r="N250" s="37">
        <v>0</v>
      </c>
      <c r="O250" s="38">
        <v>66</v>
      </c>
      <c r="P250" s="34" t="s">
        <v>18</v>
      </c>
    </row>
    <row r="251" spans="1:16" s="39" customFormat="1" ht="15" customHeight="1" x14ac:dyDescent="0.25">
      <c r="A251" s="33"/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24.077219314916601</v>
      </c>
      <c r="I251" s="35">
        <v>24.077219314916601</v>
      </c>
      <c r="J251" s="36">
        <v>0</v>
      </c>
      <c r="K251" s="37"/>
      <c r="L251" s="36"/>
      <c r="M251" s="37"/>
      <c r="N251" s="37">
        <v>0</v>
      </c>
      <c r="O251" s="38">
        <v>66</v>
      </c>
      <c r="P251" s="34" t="s">
        <v>18</v>
      </c>
    </row>
    <row r="252" spans="1:16" s="39" customFormat="1" ht="15" customHeight="1" x14ac:dyDescent="0.25">
      <c r="A252" s="33"/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H252" s="35"/>
      <c r="I252" s="35">
        <v>0</v>
      </c>
      <c r="J252" s="36">
        <v>0</v>
      </c>
      <c r="K252" s="37"/>
      <c r="L252" s="36"/>
      <c r="M252" s="37">
        <v>0</v>
      </c>
      <c r="N252" s="37">
        <v>0</v>
      </c>
      <c r="O252" s="38">
        <v>66</v>
      </c>
      <c r="P252" s="34" t="s">
        <v>18</v>
      </c>
    </row>
    <row r="253" spans="1:16" s="39" customFormat="1" ht="15" customHeight="1" x14ac:dyDescent="0.25">
      <c r="A253" s="33"/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H253" s="35"/>
      <c r="I253" s="35">
        <v>0</v>
      </c>
      <c r="J253" s="36">
        <v>0</v>
      </c>
      <c r="K253" s="37"/>
      <c r="L253" s="36"/>
      <c r="M253" s="37">
        <v>0</v>
      </c>
      <c r="N253" s="37">
        <v>0</v>
      </c>
      <c r="O253" s="38">
        <v>66</v>
      </c>
      <c r="P253" s="34" t="s">
        <v>18</v>
      </c>
    </row>
    <row r="254" spans="1:16" s="39" customFormat="1" ht="15" customHeight="1" x14ac:dyDescent="0.25">
      <c r="A254" s="33"/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H254" s="35"/>
      <c r="I254" s="35">
        <v>0</v>
      </c>
      <c r="J254" s="36">
        <v>0</v>
      </c>
      <c r="K254" s="37"/>
      <c r="L254" s="36"/>
      <c r="M254" s="37">
        <v>0</v>
      </c>
      <c r="N254" s="37">
        <v>0</v>
      </c>
      <c r="O254" s="38">
        <v>66</v>
      </c>
      <c r="P254" s="34" t="s">
        <v>18</v>
      </c>
    </row>
    <row r="255" spans="1:16" s="39" customFormat="1" ht="15" customHeight="1" x14ac:dyDescent="0.25">
      <c r="A255" s="33"/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24.4879661790733</v>
      </c>
      <c r="I255" s="35">
        <v>24.4879661790733</v>
      </c>
      <c r="J255" s="36">
        <v>0</v>
      </c>
      <c r="K255" s="37"/>
      <c r="L255" s="36"/>
      <c r="M255" s="37"/>
      <c r="N255" s="37">
        <v>0</v>
      </c>
      <c r="O255" s="38">
        <v>66</v>
      </c>
      <c r="P255" s="34" t="s">
        <v>18</v>
      </c>
    </row>
    <row r="256" spans="1:16" s="39" customFormat="1" ht="15" customHeight="1" x14ac:dyDescent="0.25">
      <c r="A256" s="33"/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25.188189189383401</v>
      </c>
      <c r="I256" s="35">
        <v>25.188189189383401</v>
      </c>
      <c r="J256" s="36">
        <v>0</v>
      </c>
      <c r="K256" s="37"/>
      <c r="L256" s="36"/>
      <c r="M256" s="37"/>
      <c r="N256" s="37">
        <v>0</v>
      </c>
      <c r="O256" s="38">
        <v>66</v>
      </c>
      <c r="P256" s="34" t="s">
        <v>18</v>
      </c>
    </row>
    <row r="257" spans="1:16" s="39" customFormat="1" ht="15" customHeight="1" x14ac:dyDescent="0.25">
      <c r="A257" s="33"/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23.480318916142799</v>
      </c>
      <c r="I257" s="35">
        <v>23.480318916142799</v>
      </c>
      <c r="J257" s="36">
        <v>0</v>
      </c>
      <c r="K257" s="37"/>
      <c r="L257" s="36"/>
      <c r="M257" s="37"/>
      <c r="N257" s="37">
        <v>0</v>
      </c>
      <c r="O257" s="38">
        <v>66</v>
      </c>
      <c r="P257" s="34" t="s">
        <v>18</v>
      </c>
    </row>
    <row r="258" spans="1:16" s="39" customFormat="1" ht="15" customHeight="1" x14ac:dyDescent="0.25">
      <c r="A258" s="33"/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23.9133073862073</v>
      </c>
      <c r="I258" s="35">
        <v>23.9133073862073</v>
      </c>
      <c r="J258" s="36">
        <v>0</v>
      </c>
      <c r="K258" s="37"/>
      <c r="L258" s="36"/>
      <c r="M258" s="37"/>
      <c r="N258" s="37">
        <v>0</v>
      </c>
      <c r="O258" s="38">
        <v>66</v>
      </c>
      <c r="P258" s="34" t="s">
        <v>18</v>
      </c>
    </row>
    <row r="259" spans="1:16" s="39" customFormat="1" ht="15" customHeight="1" x14ac:dyDescent="0.25">
      <c r="A259" s="33"/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24.567891738416201</v>
      </c>
      <c r="I259" s="35">
        <v>24.567891738416201</v>
      </c>
      <c r="J259" s="36">
        <v>0</v>
      </c>
      <c r="K259" s="37"/>
      <c r="L259" s="36"/>
      <c r="M259" s="37"/>
      <c r="N259" s="37">
        <v>0</v>
      </c>
      <c r="O259" s="38">
        <v>66</v>
      </c>
      <c r="P259" s="34" t="s">
        <v>18</v>
      </c>
    </row>
    <row r="260" spans="1:16" s="39" customFormat="1" ht="15" customHeight="1" x14ac:dyDescent="0.25">
      <c r="A260" s="33"/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24.345892108752601</v>
      </c>
      <c r="I260" s="35">
        <v>24.345892108752601</v>
      </c>
      <c r="J260" s="36">
        <v>0</v>
      </c>
      <c r="K260" s="37"/>
      <c r="L260" s="36"/>
      <c r="M260" s="37"/>
      <c r="N260" s="37">
        <v>0</v>
      </c>
      <c r="O260" s="38">
        <v>66</v>
      </c>
      <c r="P260" s="34" t="s">
        <v>18</v>
      </c>
    </row>
    <row r="261" spans="1:16" s="39" customFormat="1" ht="15" customHeight="1" x14ac:dyDescent="0.25">
      <c r="A261" s="33"/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23.973615666674402</v>
      </c>
      <c r="I261" s="35">
        <v>23.973615666674402</v>
      </c>
      <c r="J261" s="36">
        <v>0</v>
      </c>
      <c r="K261" s="37"/>
      <c r="L261" s="36"/>
      <c r="M261" s="37"/>
      <c r="N261" s="37">
        <v>0</v>
      </c>
      <c r="O261" s="38">
        <v>66</v>
      </c>
      <c r="P261" s="34" t="s">
        <v>18</v>
      </c>
    </row>
    <row r="262" spans="1:16" s="39" customFormat="1" ht="15" customHeight="1" x14ac:dyDescent="0.25">
      <c r="A262" s="33"/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24.255931389806801</v>
      </c>
      <c r="I262" s="35">
        <v>24.255931389806801</v>
      </c>
      <c r="J262" s="36">
        <v>0</v>
      </c>
      <c r="K262" s="37"/>
      <c r="L262" s="36"/>
      <c r="M262" s="37"/>
      <c r="N262" s="37">
        <v>0</v>
      </c>
      <c r="O262" s="38">
        <v>66</v>
      </c>
      <c r="P262" s="34" t="s">
        <v>18</v>
      </c>
    </row>
    <row r="263" spans="1:16" s="39" customFormat="1" ht="15" customHeight="1" x14ac:dyDescent="0.25">
      <c r="A263" s="33"/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26.043498295004401</v>
      </c>
      <c r="I263" s="35">
        <v>26.043498295004401</v>
      </c>
      <c r="J263" s="36">
        <v>0</v>
      </c>
      <c r="K263" s="37"/>
      <c r="L263" s="36"/>
      <c r="M263" s="37"/>
      <c r="N263" s="37">
        <v>0</v>
      </c>
      <c r="O263" s="38">
        <v>66</v>
      </c>
      <c r="P263" s="34" t="s">
        <v>18</v>
      </c>
    </row>
    <row r="264" spans="1:16" s="39" customFormat="1" ht="15" customHeight="1" x14ac:dyDescent="0.25">
      <c r="A264" s="33"/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24.2473979818743</v>
      </c>
      <c r="I264" s="35">
        <v>24.2473979818743</v>
      </c>
      <c r="J264" s="36">
        <v>0</v>
      </c>
      <c r="K264" s="37"/>
      <c r="L264" s="36"/>
      <c r="M264" s="37"/>
      <c r="N264" s="37">
        <v>0</v>
      </c>
      <c r="O264" s="38">
        <v>66</v>
      </c>
      <c r="P264" s="34" t="s">
        <v>18</v>
      </c>
    </row>
    <row r="265" spans="1:16" s="39" customFormat="1" ht="15" customHeight="1" x14ac:dyDescent="0.25">
      <c r="A265" s="33"/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H265" s="35"/>
      <c r="I265" s="35">
        <v>0</v>
      </c>
      <c r="J265" s="36">
        <v>0</v>
      </c>
      <c r="K265" s="37"/>
      <c r="L265" s="36"/>
      <c r="M265" s="37">
        <v>0</v>
      </c>
      <c r="N265" s="37">
        <v>0</v>
      </c>
      <c r="O265" s="38">
        <v>66</v>
      </c>
      <c r="P265" s="34" t="s">
        <v>18</v>
      </c>
    </row>
    <row r="266" spans="1:16" s="39" customFormat="1" ht="15" customHeight="1" x14ac:dyDescent="0.25">
      <c r="A266" s="33"/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24.318011573033001</v>
      </c>
      <c r="I266" s="35">
        <v>24.318011573033001</v>
      </c>
      <c r="J266" s="36">
        <v>0</v>
      </c>
      <c r="K266" s="37"/>
      <c r="L266" s="36"/>
      <c r="M266" s="37"/>
      <c r="N266" s="37">
        <v>0</v>
      </c>
      <c r="O266" s="38">
        <v>66</v>
      </c>
      <c r="P266" s="34" t="s">
        <v>18</v>
      </c>
    </row>
    <row r="267" spans="1:16" s="39" customFormat="1" ht="15" customHeight="1" x14ac:dyDescent="0.25">
      <c r="A267" s="33"/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24.3879473957833</v>
      </c>
      <c r="I267" s="35">
        <v>24.3879473957833</v>
      </c>
      <c r="J267" s="36">
        <v>0</v>
      </c>
      <c r="K267" s="37"/>
      <c r="L267" s="36"/>
      <c r="M267" s="37"/>
      <c r="N267" s="37">
        <v>0</v>
      </c>
      <c r="O267" s="38">
        <v>66</v>
      </c>
      <c r="P267" s="34" t="s">
        <v>18</v>
      </c>
    </row>
    <row r="268" spans="1:16" s="39" customFormat="1" ht="15" customHeight="1" x14ac:dyDescent="0.25">
      <c r="A268" s="33"/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23.383909337198698</v>
      </c>
      <c r="I268" s="35">
        <v>23.383909337198698</v>
      </c>
      <c r="J268" s="36">
        <v>0</v>
      </c>
      <c r="K268" s="37"/>
      <c r="L268" s="36"/>
      <c r="M268" s="37"/>
      <c r="N268" s="37">
        <v>0</v>
      </c>
      <c r="O268" s="38">
        <v>66</v>
      </c>
      <c r="P268" s="34" t="s">
        <v>18</v>
      </c>
    </row>
    <row r="269" spans="1:16" s="39" customFormat="1" ht="15" customHeight="1" x14ac:dyDescent="0.25">
      <c r="A269" s="33"/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23.168058490597499</v>
      </c>
      <c r="I269" s="35">
        <v>23.168058490597499</v>
      </c>
      <c r="J269" s="36">
        <v>0</v>
      </c>
      <c r="K269" s="37"/>
      <c r="L269" s="36"/>
      <c r="M269" s="37"/>
      <c r="N269" s="37">
        <v>0</v>
      </c>
      <c r="O269" s="38">
        <v>66</v>
      </c>
      <c r="P269" s="34" t="s">
        <v>18</v>
      </c>
    </row>
    <row r="270" spans="1:16" s="39" customFormat="1" ht="15" customHeight="1" x14ac:dyDescent="0.25">
      <c r="A270" s="33"/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23.8136557779561</v>
      </c>
      <c r="I270" s="35">
        <v>23.8136557779561</v>
      </c>
      <c r="J270" s="36">
        <v>0</v>
      </c>
      <c r="K270" s="37"/>
      <c r="L270" s="36"/>
      <c r="M270" s="37"/>
      <c r="N270" s="37">
        <v>0</v>
      </c>
      <c r="O270" s="38">
        <v>66</v>
      </c>
      <c r="P270" s="34" t="s">
        <v>18</v>
      </c>
    </row>
    <row r="271" spans="1:16" s="39" customFormat="1" ht="15" customHeight="1" x14ac:dyDescent="0.25">
      <c r="A271" s="33"/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24.293156634894199</v>
      </c>
      <c r="I271" s="35">
        <v>24.293156634894199</v>
      </c>
      <c r="J271" s="36">
        <v>0</v>
      </c>
      <c r="K271" s="37"/>
      <c r="L271" s="36"/>
      <c r="M271" s="37"/>
      <c r="N271" s="37">
        <v>0</v>
      </c>
      <c r="O271" s="38">
        <v>66</v>
      </c>
      <c r="P271" s="34" t="s">
        <v>18</v>
      </c>
    </row>
    <row r="272" spans="1:16" s="39" customFormat="1" ht="15" customHeight="1" x14ac:dyDescent="0.25">
      <c r="A272" s="33"/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23.926557171454299</v>
      </c>
      <c r="I272" s="35">
        <v>23.926557171454299</v>
      </c>
      <c r="J272" s="36">
        <v>0</v>
      </c>
      <c r="K272" s="37"/>
      <c r="L272" s="36"/>
      <c r="M272" s="37"/>
      <c r="N272" s="37">
        <v>0</v>
      </c>
      <c r="O272" s="38">
        <v>66</v>
      </c>
      <c r="P272" s="34" t="s">
        <v>18</v>
      </c>
    </row>
    <row r="273" spans="1:16" s="39" customFormat="1" ht="15" customHeight="1" x14ac:dyDescent="0.25">
      <c r="A273" s="33"/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23.961314033498201</v>
      </c>
      <c r="I273" s="35">
        <v>23.961314033498201</v>
      </c>
      <c r="J273" s="36">
        <v>0</v>
      </c>
      <c r="K273" s="37"/>
      <c r="L273" s="36"/>
      <c r="M273" s="37"/>
      <c r="N273" s="37">
        <v>0</v>
      </c>
      <c r="O273" s="38">
        <v>66</v>
      </c>
      <c r="P273" s="34" t="s">
        <v>18</v>
      </c>
    </row>
    <row r="274" spans="1:16" s="39" customFormat="1" ht="15" customHeight="1" x14ac:dyDescent="0.25">
      <c r="A274" s="33"/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25.587506513253199</v>
      </c>
      <c r="I274" s="35">
        <v>25.587506513253199</v>
      </c>
      <c r="J274" s="36">
        <v>0</v>
      </c>
      <c r="K274" s="37"/>
      <c r="L274" s="36"/>
      <c r="M274" s="37"/>
      <c r="N274" s="37">
        <v>0</v>
      </c>
      <c r="O274" s="38">
        <v>66</v>
      </c>
      <c r="P274" s="34" t="s">
        <v>18</v>
      </c>
    </row>
    <row r="275" spans="1:16" s="39" customFormat="1" ht="15" customHeight="1" x14ac:dyDescent="0.25">
      <c r="A275" s="33"/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23.9544276029489</v>
      </c>
      <c r="I275" s="35">
        <v>23.9544276029489</v>
      </c>
      <c r="J275" s="36">
        <v>0</v>
      </c>
      <c r="K275" s="37"/>
      <c r="L275" s="36"/>
      <c r="M275" s="37"/>
      <c r="N275" s="37">
        <v>0</v>
      </c>
      <c r="O275" s="38">
        <v>66</v>
      </c>
      <c r="P275" s="34" t="s">
        <v>18</v>
      </c>
    </row>
    <row r="276" spans="1:16" s="39" customFormat="1" ht="15" customHeight="1" x14ac:dyDescent="0.25">
      <c r="A276" s="33"/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H276" s="35"/>
      <c r="I276" s="35">
        <v>0</v>
      </c>
      <c r="J276" s="36">
        <v>0</v>
      </c>
      <c r="K276" s="37"/>
      <c r="L276" s="36"/>
      <c r="M276" s="37">
        <v>0</v>
      </c>
      <c r="N276" s="37">
        <v>0</v>
      </c>
      <c r="O276" s="38">
        <v>66</v>
      </c>
      <c r="P276" s="34" t="s">
        <v>18</v>
      </c>
    </row>
    <row r="277" spans="1:16" s="39" customFormat="1" ht="15" customHeight="1" x14ac:dyDescent="0.25">
      <c r="A277" s="33"/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H277" s="35"/>
      <c r="I277" s="35">
        <v>0</v>
      </c>
      <c r="J277" s="36">
        <v>0</v>
      </c>
      <c r="K277" s="37"/>
      <c r="L277" s="36"/>
      <c r="M277" s="37">
        <v>0</v>
      </c>
      <c r="N277" s="37">
        <v>0</v>
      </c>
      <c r="O277" s="38">
        <v>66</v>
      </c>
      <c r="P277" s="34" t="s">
        <v>18</v>
      </c>
    </row>
    <row r="278" spans="1:16" s="39" customFormat="1" ht="15" customHeight="1" x14ac:dyDescent="0.25">
      <c r="A278" s="33"/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H278" s="35"/>
      <c r="I278" s="35">
        <v>0</v>
      </c>
      <c r="J278" s="36">
        <v>0</v>
      </c>
      <c r="K278" s="37"/>
      <c r="L278" s="36"/>
      <c r="M278" s="37">
        <v>0</v>
      </c>
      <c r="N278" s="37">
        <v>0</v>
      </c>
      <c r="O278" s="38">
        <v>66</v>
      </c>
      <c r="P278" s="34" t="s">
        <v>18</v>
      </c>
    </row>
    <row r="279" spans="1:16" s="39" customFormat="1" ht="15" customHeight="1" x14ac:dyDescent="0.25">
      <c r="A279" s="33"/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24.917177852079199</v>
      </c>
      <c r="I279" s="35">
        <v>24.917177852079199</v>
      </c>
      <c r="J279" s="36">
        <v>0</v>
      </c>
      <c r="K279" s="37"/>
      <c r="L279" s="36"/>
      <c r="M279" s="37"/>
      <c r="N279" s="37">
        <v>0</v>
      </c>
      <c r="O279" s="38">
        <v>66</v>
      </c>
      <c r="P279" s="34" t="s">
        <v>18</v>
      </c>
    </row>
    <row r="280" spans="1:16" s="39" customFormat="1" ht="15" customHeight="1" x14ac:dyDescent="0.25">
      <c r="A280" s="33"/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24.644204776673099</v>
      </c>
      <c r="I280" s="35">
        <v>24.644204776673099</v>
      </c>
      <c r="J280" s="36">
        <v>0</v>
      </c>
      <c r="K280" s="37"/>
      <c r="L280" s="36"/>
      <c r="M280" s="37"/>
      <c r="N280" s="37">
        <v>0</v>
      </c>
      <c r="O280" s="38">
        <v>66</v>
      </c>
      <c r="P280" s="34" t="s">
        <v>18</v>
      </c>
    </row>
    <row r="281" spans="1:16" s="39" customFormat="1" ht="15" customHeight="1" x14ac:dyDescent="0.25">
      <c r="A281" s="33"/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23.486454112004399</v>
      </c>
      <c r="I281" s="35">
        <v>23.486454112004399</v>
      </c>
      <c r="J281" s="36">
        <v>0</v>
      </c>
      <c r="K281" s="37"/>
      <c r="L281" s="36"/>
      <c r="M281" s="37"/>
      <c r="N281" s="37">
        <v>0</v>
      </c>
      <c r="O281" s="38">
        <v>66</v>
      </c>
      <c r="P281" s="34" t="s">
        <v>18</v>
      </c>
    </row>
    <row r="282" spans="1:16" s="39" customFormat="1" ht="15" customHeight="1" x14ac:dyDescent="0.25">
      <c r="A282" s="33"/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23.763238399823798</v>
      </c>
      <c r="I282" s="35">
        <v>23.763238399823798</v>
      </c>
      <c r="J282" s="36">
        <v>0</v>
      </c>
      <c r="K282" s="37"/>
      <c r="L282" s="36"/>
      <c r="M282" s="37"/>
      <c r="N282" s="37">
        <v>0</v>
      </c>
      <c r="O282" s="38">
        <v>66</v>
      </c>
      <c r="P282" s="34" t="s">
        <v>18</v>
      </c>
    </row>
    <row r="283" spans="1:16" s="39" customFormat="1" ht="15" customHeight="1" x14ac:dyDescent="0.25">
      <c r="A283" s="33"/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24.215805779069498</v>
      </c>
      <c r="I283" s="35">
        <v>24.215805779069498</v>
      </c>
      <c r="J283" s="36">
        <v>0</v>
      </c>
      <c r="K283" s="37"/>
      <c r="L283" s="36"/>
      <c r="M283" s="37"/>
      <c r="N283" s="37">
        <v>0</v>
      </c>
      <c r="O283" s="38">
        <v>66</v>
      </c>
      <c r="P283" s="34" t="s">
        <v>18</v>
      </c>
    </row>
    <row r="284" spans="1:16" s="39" customFormat="1" ht="15" customHeight="1" x14ac:dyDescent="0.25">
      <c r="A284" s="33"/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24.296064725383001</v>
      </c>
      <c r="I284" s="35">
        <v>24.296064725383001</v>
      </c>
      <c r="J284" s="36">
        <v>0</v>
      </c>
      <c r="K284" s="37"/>
      <c r="L284" s="36"/>
      <c r="M284" s="37"/>
      <c r="N284" s="37">
        <v>0</v>
      </c>
      <c r="O284" s="38">
        <v>66</v>
      </c>
      <c r="P284" s="34" t="s">
        <v>18</v>
      </c>
    </row>
    <row r="285" spans="1:16" s="39" customFormat="1" ht="15" customHeight="1" x14ac:dyDescent="0.25">
      <c r="A285" s="33"/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23.9582496069815</v>
      </c>
      <c r="I285" s="35">
        <v>23.9582496069815</v>
      </c>
      <c r="J285" s="36">
        <v>0</v>
      </c>
      <c r="K285" s="37"/>
      <c r="L285" s="36"/>
      <c r="M285" s="37"/>
      <c r="N285" s="37">
        <v>0</v>
      </c>
      <c r="O285" s="38">
        <v>66</v>
      </c>
      <c r="P285" s="34" t="s">
        <v>18</v>
      </c>
    </row>
    <row r="286" spans="1:16" s="39" customFormat="1" ht="15" customHeight="1" x14ac:dyDescent="0.25">
      <c r="A286" s="33"/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24.106207983151702</v>
      </c>
      <c r="I286" s="35">
        <v>24.106207983151702</v>
      </c>
      <c r="J286" s="36">
        <v>0</v>
      </c>
      <c r="K286" s="37"/>
      <c r="L286" s="36"/>
      <c r="M286" s="37"/>
      <c r="N286" s="37">
        <v>0</v>
      </c>
      <c r="O286" s="38">
        <v>66</v>
      </c>
      <c r="P286" s="34" t="s">
        <v>18</v>
      </c>
    </row>
    <row r="287" spans="1:16" s="39" customFormat="1" ht="15" customHeight="1" x14ac:dyDescent="0.25">
      <c r="A287" s="33"/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25.773672843280401</v>
      </c>
      <c r="I287" s="35">
        <v>25.773672843280401</v>
      </c>
      <c r="J287" s="36">
        <v>0</v>
      </c>
      <c r="K287" s="37"/>
      <c r="L287" s="36"/>
      <c r="M287" s="37"/>
      <c r="N287" s="37">
        <v>0</v>
      </c>
      <c r="O287" s="38">
        <v>66</v>
      </c>
      <c r="P287" s="34" t="s">
        <v>18</v>
      </c>
    </row>
    <row r="288" spans="1:16" s="39" customFormat="1" ht="15" customHeight="1" x14ac:dyDescent="0.25">
      <c r="A288" s="33"/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23.971011135889999</v>
      </c>
      <c r="I288" s="35">
        <v>23.971011135889999</v>
      </c>
      <c r="J288" s="36">
        <v>0</v>
      </c>
      <c r="K288" s="37"/>
      <c r="L288" s="36"/>
      <c r="M288" s="37"/>
      <c r="N288" s="37">
        <v>0</v>
      </c>
      <c r="O288" s="38">
        <v>66</v>
      </c>
      <c r="P288" s="34" t="s">
        <v>18</v>
      </c>
    </row>
    <row r="289" spans="1:16" s="39" customFormat="1" ht="15" customHeight="1" x14ac:dyDescent="0.25">
      <c r="A289" s="33"/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H289" s="35"/>
      <c r="I289" s="35">
        <v>0</v>
      </c>
      <c r="J289" s="36">
        <v>0</v>
      </c>
      <c r="K289" s="37"/>
      <c r="L289" s="36"/>
      <c r="M289" s="37">
        <v>0</v>
      </c>
      <c r="N289" s="37">
        <v>0</v>
      </c>
      <c r="O289" s="38">
        <v>66</v>
      </c>
      <c r="P289" s="34" t="s">
        <v>18</v>
      </c>
    </row>
    <row r="290" spans="1:16" s="39" customFormat="1" ht="15" customHeight="1" x14ac:dyDescent="0.25">
      <c r="A290" s="33"/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25.044762218233299</v>
      </c>
      <c r="I290" s="35">
        <v>25.044762218233299</v>
      </c>
      <c r="J290" s="36">
        <v>0</v>
      </c>
      <c r="K290" s="37"/>
      <c r="L290" s="36"/>
      <c r="M290" s="37"/>
      <c r="N290" s="37">
        <v>0</v>
      </c>
      <c r="O290" s="38">
        <v>66</v>
      </c>
      <c r="P290" s="34" t="s">
        <v>18</v>
      </c>
    </row>
    <row r="291" spans="1:16" s="39" customFormat="1" ht="15" customHeight="1" x14ac:dyDescent="0.25">
      <c r="A291" s="33"/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25.078103688837501</v>
      </c>
      <c r="I291" s="35">
        <v>25.078103688837501</v>
      </c>
      <c r="J291" s="36">
        <v>0</v>
      </c>
      <c r="K291" s="37"/>
      <c r="L291" s="36"/>
      <c r="M291" s="37"/>
      <c r="N291" s="37">
        <v>0</v>
      </c>
      <c r="O291" s="38">
        <v>66</v>
      </c>
      <c r="P291" s="34" t="s">
        <v>18</v>
      </c>
    </row>
    <row r="292" spans="1:16" s="39" customFormat="1" ht="15" customHeight="1" x14ac:dyDescent="0.25">
      <c r="A292" s="33"/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23.4104811071782</v>
      </c>
      <c r="I292" s="35">
        <v>23.4104811071782</v>
      </c>
      <c r="J292" s="36">
        <v>0</v>
      </c>
      <c r="K292" s="37"/>
      <c r="L292" s="36"/>
      <c r="M292" s="37"/>
      <c r="N292" s="37">
        <v>0</v>
      </c>
      <c r="O292" s="38">
        <v>66</v>
      </c>
      <c r="P292" s="34" t="s">
        <v>18</v>
      </c>
    </row>
    <row r="293" spans="1:16" s="39" customFormat="1" ht="15" customHeight="1" x14ac:dyDescent="0.25">
      <c r="A293" s="33"/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23.8484114300147</v>
      </c>
      <c r="I293" s="35">
        <v>23.8484114300147</v>
      </c>
      <c r="J293" s="36">
        <v>0</v>
      </c>
      <c r="K293" s="37"/>
      <c r="L293" s="36"/>
      <c r="M293" s="37"/>
      <c r="N293" s="37">
        <v>0</v>
      </c>
      <c r="O293" s="38">
        <v>66</v>
      </c>
      <c r="P293" s="34" t="s">
        <v>18</v>
      </c>
    </row>
    <row r="294" spans="1:16" s="39" customFormat="1" ht="15" customHeight="1" x14ac:dyDescent="0.25">
      <c r="A294" s="33"/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24.066252621132801</v>
      </c>
      <c r="I294" s="35">
        <v>24.066252621132801</v>
      </c>
      <c r="J294" s="36">
        <v>0</v>
      </c>
      <c r="K294" s="37"/>
      <c r="L294" s="36"/>
      <c r="M294" s="37"/>
      <c r="N294" s="37">
        <v>0</v>
      </c>
      <c r="O294" s="38">
        <v>66</v>
      </c>
      <c r="P294" s="34" t="s">
        <v>18</v>
      </c>
    </row>
    <row r="295" spans="1:16" s="39" customFormat="1" ht="15" customHeight="1" x14ac:dyDescent="0.25">
      <c r="A295" s="33"/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24.656934225316601</v>
      </c>
      <c r="I295" s="35">
        <v>24.656934225316601</v>
      </c>
      <c r="J295" s="36">
        <v>0</v>
      </c>
      <c r="K295" s="37"/>
      <c r="L295" s="36"/>
      <c r="M295" s="37"/>
      <c r="N295" s="37">
        <v>0</v>
      </c>
      <c r="O295" s="38">
        <v>66</v>
      </c>
      <c r="P295" s="34" t="s">
        <v>18</v>
      </c>
    </row>
    <row r="296" spans="1:16" s="39" customFormat="1" ht="15" customHeight="1" x14ac:dyDescent="0.25">
      <c r="A296" s="33"/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24.029889477336202</v>
      </c>
      <c r="I296" s="35">
        <v>24.029889477336202</v>
      </c>
      <c r="J296" s="36">
        <v>0</v>
      </c>
      <c r="K296" s="37"/>
      <c r="L296" s="36"/>
      <c r="M296" s="37"/>
      <c r="N296" s="37">
        <v>0</v>
      </c>
      <c r="O296" s="38">
        <v>66</v>
      </c>
      <c r="P296" s="34" t="s">
        <v>18</v>
      </c>
    </row>
    <row r="297" spans="1:16" s="39" customFormat="1" ht="15" customHeight="1" x14ac:dyDescent="0.25">
      <c r="A297" s="33"/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25.15280137836</v>
      </c>
      <c r="I297" s="35">
        <v>25.15280137836</v>
      </c>
      <c r="J297" s="36">
        <v>0</v>
      </c>
      <c r="K297" s="37"/>
      <c r="L297" s="36"/>
      <c r="M297" s="37"/>
      <c r="N297" s="37">
        <v>0</v>
      </c>
      <c r="O297" s="38">
        <v>66</v>
      </c>
      <c r="P297" s="34" t="s">
        <v>18</v>
      </c>
    </row>
    <row r="298" spans="1:16" s="39" customFormat="1" ht="15" customHeight="1" x14ac:dyDescent="0.25">
      <c r="A298" s="33"/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23.620509218080699</v>
      </c>
      <c r="I298" s="35">
        <v>23.620509218080699</v>
      </c>
      <c r="J298" s="36">
        <v>0</v>
      </c>
      <c r="K298" s="37"/>
      <c r="L298" s="36"/>
      <c r="M298" s="37"/>
      <c r="N298" s="37">
        <v>0</v>
      </c>
      <c r="O298" s="38">
        <v>66</v>
      </c>
      <c r="P298" s="34" t="s">
        <v>18</v>
      </c>
    </row>
    <row r="299" spans="1:16" s="39" customFormat="1" ht="15" customHeight="1" x14ac:dyDescent="0.25">
      <c r="A299" s="33"/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23.8115376846931</v>
      </c>
      <c r="I299" s="35">
        <v>23.8115376846931</v>
      </c>
      <c r="J299" s="36">
        <v>0</v>
      </c>
      <c r="K299" s="37"/>
      <c r="L299" s="36"/>
      <c r="M299" s="37"/>
      <c r="N299" s="37">
        <v>0</v>
      </c>
      <c r="O299" s="38">
        <v>66</v>
      </c>
      <c r="P299" s="34" t="s">
        <v>18</v>
      </c>
    </row>
    <row r="300" spans="1:16" s="39" customFormat="1" ht="15" customHeight="1" x14ac:dyDescent="0.25">
      <c r="A300" s="33"/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H300" s="35"/>
      <c r="I300" s="35">
        <v>0</v>
      </c>
      <c r="J300" s="36">
        <v>0</v>
      </c>
      <c r="K300" s="37"/>
      <c r="L300" s="36"/>
      <c r="M300" s="37">
        <v>0</v>
      </c>
      <c r="N300" s="37">
        <v>0</v>
      </c>
      <c r="O300" s="38">
        <v>66</v>
      </c>
      <c r="P300" s="34" t="s">
        <v>18</v>
      </c>
    </row>
    <row r="301" spans="1:16" s="39" customFormat="1" ht="15" customHeight="1" x14ac:dyDescent="0.25">
      <c r="A301" s="33"/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H301" s="35"/>
      <c r="I301" s="35">
        <v>0</v>
      </c>
      <c r="J301" s="36">
        <v>0</v>
      </c>
      <c r="K301" s="37"/>
      <c r="L301" s="36"/>
      <c r="M301" s="37">
        <v>0</v>
      </c>
      <c r="N301" s="37">
        <v>0</v>
      </c>
      <c r="O301" s="38">
        <v>66</v>
      </c>
      <c r="P301" s="34" t="s">
        <v>18</v>
      </c>
    </row>
    <row r="302" spans="1:16" s="39" customFormat="1" ht="15" customHeight="1" x14ac:dyDescent="0.25">
      <c r="A302" s="33"/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H302" s="35"/>
      <c r="I302" s="35">
        <v>0</v>
      </c>
      <c r="J302" s="36">
        <v>0</v>
      </c>
      <c r="K302" s="37"/>
      <c r="L302" s="36"/>
      <c r="M302" s="37">
        <v>0</v>
      </c>
      <c r="N302" s="37">
        <v>0</v>
      </c>
      <c r="O302" s="38">
        <v>66</v>
      </c>
      <c r="P302" s="34" t="s">
        <v>18</v>
      </c>
    </row>
    <row r="303" spans="1:16" s="39" customFormat="1" ht="15" customHeight="1" x14ac:dyDescent="0.25">
      <c r="A303" s="33"/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25.514947595357299</v>
      </c>
      <c r="I303" s="35">
        <v>25.514947595357299</v>
      </c>
      <c r="J303" s="36">
        <v>0</v>
      </c>
      <c r="K303" s="37"/>
      <c r="L303" s="36"/>
      <c r="M303" s="37"/>
      <c r="N303" s="37">
        <v>0</v>
      </c>
      <c r="O303" s="38">
        <v>66</v>
      </c>
      <c r="P303" s="34" t="s">
        <v>18</v>
      </c>
    </row>
    <row r="304" spans="1:16" s="39" customFormat="1" ht="15" customHeight="1" x14ac:dyDescent="0.25">
      <c r="A304" s="33"/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24.295438586790201</v>
      </c>
      <c r="I304" s="35">
        <v>24.295438586790201</v>
      </c>
      <c r="J304" s="36">
        <v>0</v>
      </c>
      <c r="K304" s="37"/>
      <c r="L304" s="36"/>
      <c r="M304" s="37"/>
      <c r="N304" s="37">
        <v>0</v>
      </c>
      <c r="O304" s="38">
        <v>66</v>
      </c>
      <c r="P304" s="34" t="s">
        <v>18</v>
      </c>
    </row>
    <row r="305" spans="1:16" s="39" customFormat="1" ht="15" customHeight="1" x14ac:dyDescent="0.25">
      <c r="A305" s="33"/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23.183387638261198</v>
      </c>
      <c r="I305" s="35">
        <v>23.183387638261198</v>
      </c>
      <c r="J305" s="36">
        <v>0</v>
      </c>
      <c r="K305" s="37"/>
      <c r="L305" s="36"/>
      <c r="M305" s="37"/>
      <c r="N305" s="37">
        <v>0</v>
      </c>
      <c r="O305" s="38">
        <v>66</v>
      </c>
      <c r="P305" s="34" t="s">
        <v>18</v>
      </c>
    </row>
    <row r="306" spans="1:16" s="39" customFormat="1" ht="15" customHeight="1" x14ac:dyDescent="0.25">
      <c r="A306" s="33"/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24.528433784067602</v>
      </c>
      <c r="I306" s="35">
        <v>24.528433784067602</v>
      </c>
      <c r="J306" s="36">
        <v>0</v>
      </c>
      <c r="K306" s="37"/>
      <c r="L306" s="36"/>
      <c r="M306" s="37"/>
      <c r="N306" s="37">
        <v>0</v>
      </c>
      <c r="O306" s="38">
        <v>66</v>
      </c>
      <c r="P306" s="34" t="s">
        <v>18</v>
      </c>
    </row>
    <row r="307" spans="1:16" s="39" customFormat="1" ht="15" customHeight="1" x14ac:dyDescent="0.25">
      <c r="A307" s="33"/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24.593366291543699</v>
      </c>
      <c r="I307" s="35">
        <v>24.593366291543699</v>
      </c>
      <c r="J307" s="36">
        <v>0</v>
      </c>
      <c r="K307" s="37"/>
      <c r="L307" s="36"/>
      <c r="M307" s="37"/>
      <c r="N307" s="37">
        <v>0</v>
      </c>
      <c r="O307" s="38">
        <v>66</v>
      </c>
      <c r="P307" s="34" t="s">
        <v>18</v>
      </c>
    </row>
    <row r="308" spans="1:16" s="39" customFormat="1" ht="15" customHeight="1" x14ac:dyDescent="0.25">
      <c r="A308" s="33"/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24.492607652294701</v>
      </c>
      <c r="I308" s="35">
        <v>24.492607652294701</v>
      </c>
      <c r="J308" s="36">
        <v>0</v>
      </c>
      <c r="K308" s="37"/>
      <c r="L308" s="36"/>
      <c r="M308" s="37"/>
      <c r="N308" s="37">
        <v>0</v>
      </c>
      <c r="O308" s="38">
        <v>66</v>
      </c>
      <c r="P308" s="34" t="s">
        <v>18</v>
      </c>
    </row>
    <row r="309" spans="1:16" s="39" customFormat="1" ht="15" customHeight="1" x14ac:dyDescent="0.25">
      <c r="A309" s="33"/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24.104727752162098</v>
      </c>
      <c r="I309" s="35">
        <v>24.104727752162098</v>
      </c>
      <c r="J309" s="36">
        <v>0</v>
      </c>
      <c r="K309" s="37"/>
      <c r="L309" s="36"/>
      <c r="M309" s="37"/>
      <c r="N309" s="37">
        <v>0</v>
      </c>
      <c r="O309" s="38">
        <v>66</v>
      </c>
      <c r="P309" s="34" t="s">
        <v>18</v>
      </c>
    </row>
    <row r="310" spans="1:16" s="39" customFormat="1" ht="15" customHeight="1" x14ac:dyDescent="0.25">
      <c r="A310" s="33"/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24.680439046311601</v>
      </c>
      <c r="I310" s="35">
        <v>24.680439046311601</v>
      </c>
      <c r="J310" s="36">
        <v>0</v>
      </c>
      <c r="K310" s="37"/>
      <c r="L310" s="36"/>
      <c r="M310" s="37"/>
      <c r="N310" s="37">
        <v>0</v>
      </c>
      <c r="O310" s="38">
        <v>66</v>
      </c>
      <c r="P310" s="34" t="s">
        <v>18</v>
      </c>
    </row>
    <row r="311" spans="1:16" s="39" customFormat="1" ht="15" customHeight="1" x14ac:dyDescent="0.25">
      <c r="A311" s="33"/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24.3436180493587</v>
      </c>
      <c r="I311" s="35">
        <v>24.3436180493587</v>
      </c>
      <c r="J311" s="36">
        <v>0</v>
      </c>
      <c r="K311" s="37"/>
      <c r="L311" s="36"/>
      <c r="M311" s="37"/>
      <c r="N311" s="37">
        <v>0</v>
      </c>
      <c r="O311" s="38">
        <v>66</v>
      </c>
      <c r="P311" s="34" t="s">
        <v>18</v>
      </c>
    </row>
    <row r="312" spans="1:16" s="39" customFormat="1" ht="15" customHeight="1" x14ac:dyDescent="0.25">
      <c r="A312" s="33"/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24.392000454214099</v>
      </c>
      <c r="I312" s="35">
        <v>24.392000454214099</v>
      </c>
      <c r="J312" s="36">
        <v>0</v>
      </c>
      <c r="K312" s="37"/>
      <c r="L312" s="36"/>
      <c r="M312" s="37"/>
      <c r="N312" s="37">
        <v>0</v>
      </c>
      <c r="O312" s="38">
        <v>66</v>
      </c>
      <c r="P312" s="34" t="s">
        <v>18</v>
      </c>
    </row>
    <row r="313" spans="1:16" s="39" customFormat="1" ht="15" customHeight="1" x14ac:dyDescent="0.25">
      <c r="A313" s="33"/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H313" s="35"/>
      <c r="I313" s="35">
        <v>0</v>
      </c>
      <c r="J313" s="36">
        <v>0</v>
      </c>
      <c r="K313" s="37"/>
      <c r="L313" s="36"/>
      <c r="M313" s="37">
        <v>0</v>
      </c>
      <c r="N313" s="37">
        <v>0</v>
      </c>
      <c r="O313" s="38">
        <v>66</v>
      </c>
      <c r="P313" s="34" t="s">
        <v>18</v>
      </c>
    </row>
    <row r="314" spans="1:16" s="39" customFormat="1" ht="15" customHeight="1" x14ac:dyDescent="0.25">
      <c r="A314" s="33"/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25.061371883988102</v>
      </c>
      <c r="I314" s="35">
        <v>25.061371883988102</v>
      </c>
      <c r="J314" s="36">
        <v>0</v>
      </c>
      <c r="K314" s="37"/>
      <c r="L314" s="36"/>
      <c r="M314" s="37"/>
      <c r="N314" s="37">
        <v>0</v>
      </c>
      <c r="O314" s="38">
        <v>66</v>
      </c>
      <c r="P314" s="34" t="s">
        <v>18</v>
      </c>
    </row>
    <row r="315" spans="1:16" s="39" customFormat="1" ht="15" customHeight="1" x14ac:dyDescent="0.25">
      <c r="A315" s="33"/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25.546243962774</v>
      </c>
      <c r="I315" s="35">
        <v>25.546243962774</v>
      </c>
      <c r="J315" s="36">
        <v>0</v>
      </c>
      <c r="K315" s="37"/>
      <c r="L315" s="36"/>
      <c r="M315" s="37"/>
      <c r="N315" s="37">
        <v>0</v>
      </c>
      <c r="O315" s="38">
        <v>66</v>
      </c>
      <c r="P315" s="34" t="s">
        <v>18</v>
      </c>
    </row>
    <row r="316" spans="1:16" s="39" customFormat="1" ht="15" customHeight="1" x14ac:dyDescent="0.25">
      <c r="A316" s="33"/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23.4656280699608</v>
      </c>
      <c r="I316" s="35">
        <v>23.4656280699608</v>
      </c>
      <c r="J316" s="36">
        <v>0</v>
      </c>
      <c r="K316" s="37"/>
      <c r="L316" s="36"/>
      <c r="M316" s="37"/>
      <c r="N316" s="37">
        <v>0</v>
      </c>
      <c r="O316" s="38">
        <v>66</v>
      </c>
      <c r="P316" s="34" t="s">
        <v>18</v>
      </c>
    </row>
    <row r="317" spans="1:16" s="39" customFormat="1" ht="15" customHeight="1" x14ac:dyDescent="0.25">
      <c r="A317" s="33"/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24.077694683163699</v>
      </c>
      <c r="I317" s="35">
        <v>24.077694683163699</v>
      </c>
      <c r="J317" s="36">
        <v>0</v>
      </c>
      <c r="K317" s="37"/>
      <c r="L317" s="36"/>
      <c r="M317" s="37"/>
      <c r="N317" s="37">
        <v>0</v>
      </c>
      <c r="O317" s="38">
        <v>66</v>
      </c>
      <c r="P317" s="34" t="s">
        <v>18</v>
      </c>
    </row>
    <row r="318" spans="1:16" s="39" customFormat="1" ht="15" customHeight="1" x14ac:dyDescent="0.25">
      <c r="A318" s="33"/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24.520814487311501</v>
      </c>
      <c r="I318" s="35">
        <v>24.520814487311501</v>
      </c>
      <c r="J318" s="36">
        <v>0</v>
      </c>
      <c r="K318" s="37"/>
      <c r="L318" s="36"/>
      <c r="M318" s="37"/>
      <c r="N318" s="37">
        <v>0</v>
      </c>
      <c r="O318" s="38">
        <v>66</v>
      </c>
      <c r="P318" s="34" t="s">
        <v>18</v>
      </c>
    </row>
    <row r="319" spans="1:16" s="39" customFormat="1" ht="15" customHeight="1" x14ac:dyDescent="0.25">
      <c r="A319" s="33"/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24.6755409422138</v>
      </c>
      <c r="I319" s="35">
        <v>24.6755409422138</v>
      </c>
      <c r="J319" s="36">
        <v>0</v>
      </c>
      <c r="K319" s="37"/>
      <c r="L319" s="36"/>
      <c r="M319" s="37"/>
      <c r="N319" s="37">
        <v>0</v>
      </c>
      <c r="O319" s="38">
        <v>66</v>
      </c>
      <c r="P319" s="34" t="s">
        <v>18</v>
      </c>
    </row>
    <row r="320" spans="1:16" s="39" customFormat="1" ht="15" customHeight="1" x14ac:dyDescent="0.25">
      <c r="A320" s="33"/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24.296690191380101</v>
      </c>
      <c r="I320" s="35">
        <v>24.296690191380101</v>
      </c>
      <c r="J320" s="36">
        <v>0</v>
      </c>
      <c r="K320" s="37"/>
      <c r="L320" s="36"/>
      <c r="M320" s="37"/>
      <c r="N320" s="37">
        <v>0</v>
      </c>
      <c r="O320" s="38">
        <v>66</v>
      </c>
      <c r="P320" s="34" t="s">
        <v>18</v>
      </c>
    </row>
    <row r="321" spans="1:16" s="39" customFormat="1" ht="15" customHeight="1" x14ac:dyDescent="0.25">
      <c r="A321" s="33"/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24.616634428737498</v>
      </c>
      <c r="I321" s="35">
        <v>24.616634428737498</v>
      </c>
      <c r="J321" s="36">
        <v>0</v>
      </c>
      <c r="K321" s="37"/>
      <c r="L321" s="36"/>
      <c r="M321" s="37"/>
      <c r="N321" s="37">
        <v>0</v>
      </c>
      <c r="O321" s="38">
        <v>66</v>
      </c>
      <c r="P321" s="34" t="s">
        <v>18</v>
      </c>
    </row>
    <row r="322" spans="1:16" s="39" customFormat="1" ht="15" customHeight="1" x14ac:dyDescent="0.25">
      <c r="A322" s="33"/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24.018558834768399</v>
      </c>
      <c r="I322" s="35">
        <v>24.018558834768399</v>
      </c>
      <c r="J322" s="36">
        <v>0</v>
      </c>
      <c r="K322" s="37"/>
      <c r="L322" s="36"/>
      <c r="M322" s="37"/>
      <c r="N322" s="37">
        <v>0</v>
      </c>
      <c r="O322" s="38">
        <v>66</v>
      </c>
      <c r="P322" s="34" t="s">
        <v>18</v>
      </c>
    </row>
    <row r="323" spans="1:16" s="39" customFormat="1" ht="15" customHeight="1" x14ac:dyDescent="0.25">
      <c r="A323" s="33"/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23.9690346152838</v>
      </c>
      <c r="I323" s="35">
        <v>23.9690346152838</v>
      </c>
      <c r="J323" s="36">
        <v>0</v>
      </c>
      <c r="K323" s="37"/>
      <c r="L323" s="36"/>
      <c r="M323" s="37"/>
      <c r="N323" s="37">
        <v>0</v>
      </c>
      <c r="O323" s="38">
        <v>66</v>
      </c>
      <c r="P323" s="34" t="s">
        <v>18</v>
      </c>
    </row>
    <row r="324" spans="1:16" s="39" customFormat="1" ht="15" customHeight="1" x14ac:dyDescent="0.25">
      <c r="A324" s="33"/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H324" s="35"/>
      <c r="I324" s="35">
        <v>0</v>
      </c>
      <c r="J324" s="36">
        <v>0</v>
      </c>
      <c r="K324" s="37"/>
      <c r="L324" s="36"/>
      <c r="M324" s="37">
        <v>0</v>
      </c>
      <c r="N324" s="37">
        <v>0</v>
      </c>
      <c r="O324" s="38">
        <v>66</v>
      </c>
      <c r="P324" s="34" t="s">
        <v>18</v>
      </c>
    </row>
    <row r="325" spans="1:16" s="39" customFormat="1" ht="15" customHeight="1" x14ac:dyDescent="0.25">
      <c r="A325" s="33"/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H325" s="35"/>
      <c r="I325" s="35">
        <v>0</v>
      </c>
      <c r="J325" s="36">
        <v>0</v>
      </c>
      <c r="K325" s="37"/>
      <c r="L325" s="36"/>
      <c r="M325" s="37">
        <v>0</v>
      </c>
      <c r="N325" s="37">
        <v>0</v>
      </c>
      <c r="O325" s="38">
        <v>66</v>
      </c>
      <c r="P325" s="34" t="s">
        <v>18</v>
      </c>
    </row>
    <row r="326" spans="1:16" s="39" customFormat="1" ht="15" customHeight="1" x14ac:dyDescent="0.25">
      <c r="A326" s="33"/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H326" s="35"/>
      <c r="I326" s="35">
        <v>0</v>
      </c>
      <c r="J326" s="36">
        <v>0</v>
      </c>
      <c r="K326" s="37"/>
      <c r="L326" s="36"/>
      <c r="M326" s="37">
        <v>0</v>
      </c>
      <c r="N326" s="37">
        <v>0</v>
      </c>
      <c r="O326" s="38">
        <v>66</v>
      </c>
      <c r="P326" s="34" t="s">
        <v>18</v>
      </c>
    </row>
    <row r="327" spans="1:16" s="39" customFormat="1" ht="15" customHeight="1" x14ac:dyDescent="0.25">
      <c r="A327" s="33"/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25.556415972000199</v>
      </c>
      <c r="I327" s="35">
        <v>25.556415972000199</v>
      </c>
      <c r="J327" s="36">
        <v>0</v>
      </c>
      <c r="K327" s="37"/>
      <c r="L327" s="36"/>
      <c r="M327" s="37"/>
      <c r="N327" s="37">
        <v>0</v>
      </c>
      <c r="O327" s="38">
        <v>66</v>
      </c>
      <c r="P327" s="34" t="s">
        <v>18</v>
      </c>
    </row>
    <row r="328" spans="1:16" s="39" customFormat="1" ht="15" customHeight="1" x14ac:dyDescent="0.25">
      <c r="A328" s="33"/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22.867782525376001</v>
      </c>
      <c r="I328" s="35">
        <v>22.867782525376001</v>
      </c>
      <c r="J328" s="36">
        <v>0</v>
      </c>
      <c r="K328" s="37"/>
      <c r="L328" s="36"/>
      <c r="M328" s="37"/>
      <c r="N328" s="37">
        <v>0</v>
      </c>
      <c r="O328" s="38">
        <v>66</v>
      </c>
      <c r="P328" s="34" t="s">
        <v>18</v>
      </c>
    </row>
    <row r="329" spans="1:16" s="39" customFormat="1" ht="15" customHeight="1" x14ac:dyDescent="0.25">
      <c r="A329" s="33"/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23.508554539746701</v>
      </c>
      <c r="I329" s="35">
        <v>23.508554539746701</v>
      </c>
      <c r="J329" s="36">
        <v>0</v>
      </c>
      <c r="K329" s="37"/>
      <c r="L329" s="36"/>
      <c r="M329" s="37"/>
      <c r="N329" s="37">
        <v>0</v>
      </c>
      <c r="O329" s="38">
        <v>66</v>
      </c>
      <c r="P329" s="34" t="s">
        <v>18</v>
      </c>
    </row>
    <row r="330" spans="1:16" s="39" customFormat="1" ht="15" customHeight="1" x14ac:dyDescent="0.25">
      <c r="A330" s="33"/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24.983765518766798</v>
      </c>
      <c r="I330" s="35">
        <v>24.983765518766798</v>
      </c>
      <c r="J330" s="36">
        <v>0</v>
      </c>
      <c r="K330" s="37"/>
      <c r="L330" s="36"/>
      <c r="M330" s="37"/>
      <c r="N330" s="37">
        <v>0</v>
      </c>
      <c r="O330" s="38">
        <v>66</v>
      </c>
      <c r="P330" s="34" t="s">
        <v>18</v>
      </c>
    </row>
    <row r="331" spans="1:16" s="39" customFormat="1" ht="15" customHeight="1" x14ac:dyDescent="0.25">
      <c r="A331" s="33"/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25.114860295214498</v>
      </c>
      <c r="I331" s="35">
        <v>25.114860295214498</v>
      </c>
      <c r="J331" s="36">
        <v>0</v>
      </c>
      <c r="K331" s="37"/>
      <c r="L331" s="36"/>
      <c r="M331" s="37"/>
      <c r="N331" s="37">
        <v>0</v>
      </c>
      <c r="O331" s="38">
        <v>66</v>
      </c>
      <c r="P331" s="34" t="s">
        <v>18</v>
      </c>
    </row>
    <row r="332" spans="1:16" s="39" customFormat="1" ht="15" customHeight="1" x14ac:dyDescent="0.25">
      <c r="A332" s="33"/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25.1152117422447</v>
      </c>
      <c r="I332" s="35">
        <v>25.1152117422447</v>
      </c>
      <c r="J332" s="36">
        <v>0</v>
      </c>
      <c r="K332" s="37"/>
      <c r="L332" s="36"/>
      <c r="M332" s="37"/>
      <c r="N332" s="37">
        <v>0</v>
      </c>
      <c r="O332" s="38">
        <v>66</v>
      </c>
      <c r="P332" s="34" t="s">
        <v>18</v>
      </c>
    </row>
    <row r="333" spans="1:16" s="39" customFormat="1" ht="15" customHeight="1" x14ac:dyDescent="0.25">
      <c r="A333" s="33"/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24.377356318632799</v>
      </c>
      <c r="I333" s="35">
        <v>24.377356318632799</v>
      </c>
      <c r="J333" s="36">
        <v>0</v>
      </c>
      <c r="K333" s="37"/>
      <c r="L333" s="36"/>
      <c r="M333" s="37"/>
      <c r="N333" s="37">
        <v>0</v>
      </c>
      <c r="O333" s="38">
        <v>66</v>
      </c>
      <c r="P333" s="34" t="s">
        <v>18</v>
      </c>
    </row>
    <row r="334" spans="1:16" s="39" customFormat="1" ht="15" customHeight="1" x14ac:dyDescent="0.25">
      <c r="A334" s="33"/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24.86812895972</v>
      </c>
      <c r="I334" s="35">
        <v>24.86812895972</v>
      </c>
      <c r="J334" s="36">
        <v>0</v>
      </c>
      <c r="K334" s="37"/>
      <c r="L334" s="36"/>
      <c r="M334" s="37"/>
      <c r="N334" s="37">
        <v>0</v>
      </c>
      <c r="O334" s="38">
        <v>66</v>
      </c>
      <c r="P334" s="34" t="s">
        <v>18</v>
      </c>
    </row>
    <row r="335" spans="1:16" s="39" customFormat="1" ht="15" customHeight="1" x14ac:dyDescent="0.25">
      <c r="A335" s="33"/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24.543856362960501</v>
      </c>
      <c r="I335" s="35">
        <v>24.543856362960501</v>
      </c>
      <c r="J335" s="36">
        <v>0</v>
      </c>
      <c r="K335" s="37"/>
      <c r="L335" s="36"/>
      <c r="M335" s="37"/>
      <c r="N335" s="37">
        <v>0</v>
      </c>
      <c r="O335" s="38">
        <v>66</v>
      </c>
      <c r="P335" s="34" t="s">
        <v>18</v>
      </c>
    </row>
    <row r="336" spans="1:16" s="39" customFormat="1" ht="15" customHeight="1" x14ac:dyDescent="0.25">
      <c r="A336" s="33"/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24.0380766974585</v>
      </c>
      <c r="I336" s="35">
        <v>24.0380766974585</v>
      </c>
      <c r="J336" s="36">
        <v>0</v>
      </c>
      <c r="K336" s="37"/>
      <c r="L336" s="36"/>
      <c r="M336" s="37"/>
      <c r="N336" s="37">
        <v>0</v>
      </c>
      <c r="O336" s="38">
        <v>66</v>
      </c>
      <c r="P336" s="34" t="s">
        <v>18</v>
      </c>
    </row>
    <row r="337" spans="1:16" s="39" customFormat="1" ht="15" customHeight="1" x14ac:dyDescent="0.25">
      <c r="A337" s="33"/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H337" s="35"/>
      <c r="I337" s="35">
        <v>0</v>
      </c>
      <c r="J337" s="36">
        <v>0</v>
      </c>
      <c r="K337" s="37"/>
      <c r="L337" s="36"/>
      <c r="M337" s="37">
        <v>0</v>
      </c>
      <c r="N337" s="37">
        <v>0</v>
      </c>
      <c r="O337" s="38">
        <v>66</v>
      </c>
      <c r="P337" s="34" t="s">
        <v>18</v>
      </c>
    </row>
    <row r="338" spans="1:16" s="39" customFormat="1" ht="15" customHeight="1" x14ac:dyDescent="0.25">
      <c r="A338" s="33"/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24.912377716401</v>
      </c>
      <c r="I338" s="35">
        <v>24.912377716401</v>
      </c>
      <c r="J338" s="36">
        <v>0</v>
      </c>
      <c r="K338" s="37"/>
      <c r="L338" s="36"/>
      <c r="M338" s="37"/>
      <c r="N338" s="37">
        <v>0</v>
      </c>
      <c r="O338" s="38">
        <v>66</v>
      </c>
      <c r="P338" s="34" t="s">
        <v>18</v>
      </c>
    </row>
    <row r="339" spans="1:16" s="39" customFormat="1" ht="15" customHeight="1" x14ac:dyDescent="0.25">
      <c r="A339" s="33"/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25.190991487680101</v>
      </c>
      <c r="I339" s="35">
        <v>25.190991487680101</v>
      </c>
      <c r="J339" s="36">
        <v>0</v>
      </c>
      <c r="K339" s="37"/>
      <c r="L339" s="36"/>
      <c r="M339" s="37"/>
      <c r="N339" s="37">
        <v>0</v>
      </c>
      <c r="O339" s="38">
        <v>66</v>
      </c>
      <c r="P339" s="34" t="s">
        <v>18</v>
      </c>
    </row>
    <row r="340" spans="1:16" s="39" customFormat="1" ht="15" customHeight="1" x14ac:dyDescent="0.25">
      <c r="A340" s="33"/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23.469944213563501</v>
      </c>
      <c r="I340" s="35">
        <v>23.469944213563501</v>
      </c>
      <c r="J340" s="36">
        <v>0</v>
      </c>
      <c r="K340" s="37"/>
      <c r="L340" s="36"/>
      <c r="M340" s="37"/>
      <c r="N340" s="37">
        <v>0</v>
      </c>
      <c r="O340" s="38">
        <v>66</v>
      </c>
      <c r="P340" s="34" t="s">
        <v>18</v>
      </c>
    </row>
    <row r="341" spans="1:16" s="39" customFormat="1" ht="15" customHeight="1" x14ac:dyDescent="0.25">
      <c r="A341" s="33"/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23.522050641101501</v>
      </c>
      <c r="I341" s="35">
        <v>23.522050641101501</v>
      </c>
      <c r="J341" s="36">
        <v>0</v>
      </c>
      <c r="K341" s="37"/>
      <c r="L341" s="36"/>
      <c r="M341" s="37"/>
      <c r="N341" s="37">
        <v>0</v>
      </c>
      <c r="O341" s="38">
        <v>66</v>
      </c>
      <c r="P341" s="34" t="s">
        <v>18</v>
      </c>
    </row>
    <row r="342" spans="1:16" s="39" customFormat="1" ht="15" customHeight="1" x14ac:dyDescent="0.25">
      <c r="A342" s="33"/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24.2439241845086</v>
      </c>
      <c r="I342" s="35">
        <v>24.2439241845086</v>
      </c>
      <c r="J342" s="36">
        <v>0</v>
      </c>
      <c r="K342" s="37"/>
      <c r="L342" s="36"/>
      <c r="M342" s="37"/>
      <c r="N342" s="37">
        <v>0</v>
      </c>
      <c r="O342" s="38">
        <v>66</v>
      </c>
      <c r="P342" s="34" t="s">
        <v>18</v>
      </c>
    </row>
    <row r="343" spans="1:16" s="39" customFormat="1" ht="15" customHeight="1" x14ac:dyDescent="0.25">
      <c r="A343" s="33"/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24.723083084266602</v>
      </c>
      <c r="I343" s="35">
        <v>24.723083084266602</v>
      </c>
      <c r="J343" s="36">
        <v>0</v>
      </c>
      <c r="K343" s="37"/>
      <c r="L343" s="36"/>
      <c r="M343" s="37"/>
      <c r="N343" s="37">
        <v>0</v>
      </c>
      <c r="O343" s="38">
        <v>66</v>
      </c>
      <c r="P343" s="34" t="s">
        <v>18</v>
      </c>
    </row>
    <row r="344" spans="1:16" s="39" customFormat="1" ht="15" customHeight="1" x14ac:dyDescent="0.25">
      <c r="A344" s="33"/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24.082570981899799</v>
      </c>
      <c r="I344" s="35">
        <v>24.082570981899799</v>
      </c>
      <c r="J344" s="36">
        <v>0</v>
      </c>
      <c r="K344" s="37"/>
      <c r="L344" s="36"/>
      <c r="M344" s="37"/>
      <c r="N344" s="37">
        <v>0</v>
      </c>
      <c r="O344" s="38">
        <v>66</v>
      </c>
      <c r="P344" s="34" t="s">
        <v>18</v>
      </c>
    </row>
    <row r="345" spans="1:16" s="39" customFormat="1" ht="15" customHeight="1" x14ac:dyDescent="0.25">
      <c r="A345" s="33"/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24.4418739779648</v>
      </c>
      <c r="I345" s="35">
        <v>24.4418739779648</v>
      </c>
      <c r="J345" s="36">
        <v>0</v>
      </c>
      <c r="K345" s="37"/>
      <c r="L345" s="36"/>
      <c r="M345" s="37"/>
      <c r="N345" s="37">
        <v>0</v>
      </c>
      <c r="O345" s="38">
        <v>66</v>
      </c>
      <c r="P345" s="34" t="s">
        <v>18</v>
      </c>
    </row>
    <row r="346" spans="1:16" s="39" customFormat="1" ht="15" customHeight="1" x14ac:dyDescent="0.25">
      <c r="A346" s="33"/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24.059891352184</v>
      </c>
      <c r="I346" s="35">
        <v>24.059891352184</v>
      </c>
      <c r="J346" s="36">
        <v>0</v>
      </c>
      <c r="K346" s="37"/>
      <c r="L346" s="36"/>
      <c r="M346" s="37"/>
      <c r="N346" s="37">
        <v>0</v>
      </c>
      <c r="O346" s="38">
        <v>66</v>
      </c>
      <c r="P346" s="34" t="s">
        <v>18</v>
      </c>
    </row>
    <row r="347" spans="1:16" s="39" customFormat="1" ht="15" customHeight="1" x14ac:dyDescent="0.25">
      <c r="A347" s="33"/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23.926395838997902</v>
      </c>
      <c r="I347" s="35">
        <v>23.926395838997902</v>
      </c>
      <c r="J347" s="36">
        <v>0</v>
      </c>
      <c r="K347" s="37"/>
      <c r="L347" s="36"/>
      <c r="M347" s="37"/>
      <c r="N347" s="37">
        <v>0</v>
      </c>
      <c r="O347" s="38">
        <v>66</v>
      </c>
      <c r="P347" s="34" t="s">
        <v>18</v>
      </c>
    </row>
    <row r="348" spans="1:16" s="39" customFormat="1" ht="15" customHeight="1" x14ac:dyDescent="0.25">
      <c r="A348" s="33"/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H348" s="35"/>
      <c r="I348" s="35">
        <v>0</v>
      </c>
      <c r="J348" s="36">
        <v>0</v>
      </c>
      <c r="K348" s="37"/>
      <c r="L348" s="36"/>
      <c r="M348" s="37">
        <v>0</v>
      </c>
      <c r="N348" s="37">
        <v>0</v>
      </c>
      <c r="O348" s="38">
        <v>66</v>
      </c>
      <c r="P348" s="34" t="s">
        <v>18</v>
      </c>
    </row>
    <row r="349" spans="1:16" s="39" customFormat="1" ht="15" customHeight="1" x14ac:dyDescent="0.25">
      <c r="A349" s="33"/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H349" s="35"/>
      <c r="I349" s="35">
        <v>0</v>
      </c>
      <c r="J349" s="36">
        <v>0</v>
      </c>
      <c r="K349" s="37"/>
      <c r="L349" s="36"/>
      <c r="M349" s="37">
        <v>0</v>
      </c>
      <c r="N349" s="37">
        <v>0</v>
      </c>
      <c r="O349" s="38">
        <v>66</v>
      </c>
      <c r="P349" s="34" t="s">
        <v>18</v>
      </c>
    </row>
    <row r="350" spans="1:16" s="39" customFormat="1" ht="15" customHeight="1" x14ac:dyDescent="0.25">
      <c r="A350" s="33"/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H350" s="35"/>
      <c r="I350" s="35">
        <v>0</v>
      </c>
      <c r="J350" s="36">
        <v>0</v>
      </c>
      <c r="K350" s="37"/>
      <c r="L350" s="36"/>
      <c r="M350" s="37">
        <v>0</v>
      </c>
      <c r="N350" s="37">
        <v>0</v>
      </c>
      <c r="O350" s="38">
        <v>66</v>
      </c>
      <c r="P350" s="34" t="s">
        <v>18</v>
      </c>
    </row>
    <row r="351" spans="1:16" s="39" customFormat="1" ht="15" customHeight="1" x14ac:dyDescent="0.25">
      <c r="A351" s="33"/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25.486053608554101</v>
      </c>
      <c r="I351" s="35">
        <v>25.486053608554101</v>
      </c>
      <c r="J351" s="36">
        <v>0</v>
      </c>
      <c r="K351" s="37"/>
      <c r="L351" s="36"/>
      <c r="M351" s="37"/>
      <c r="N351" s="37">
        <v>0</v>
      </c>
      <c r="O351" s="38">
        <v>66</v>
      </c>
      <c r="P351" s="34" t="s">
        <v>18</v>
      </c>
    </row>
    <row r="352" spans="1:16" s="39" customFormat="1" ht="15" customHeight="1" x14ac:dyDescent="0.25">
      <c r="A352" s="33"/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24.389260556684899</v>
      </c>
      <c r="I352" s="35">
        <v>24.389260556684899</v>
      </c>
      <c r="J352" s="36">
        <v>0</v>
      </c>
      <c r="K352" s="37"/>
      <c r="L352" s="36"/>
      <c r="M352" s="37"/>
      <c r="N352" s="37">
        <v>0</v>
      </c>
      <c r="O352" s="38">
        <v>66</v>
      </c>
      <c r="P352" s="34" t="s">
        <v>18</v>
      </c>
    </row>
    <row r="353" spans="1:16" s="39" customFormat="1" ht="15" customHeight="1" x14ac:dyDescent="0.25">
      <c r="A353" s="33"/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23.594634054865701</v>
      </c>
      <c r="I353" s="35">
        <v>23.594634054865701</v>
      </c>
      <c r="J353" s="36">
        <v>0</v>
      </c>
      <c r="K353" s="37"/>
      <c r="L353" s="36"/>
      <c r="M353" s="37"/>
      <c r="N353" s="37">
        <v>0</v>
      </c>
      <c r="O353" s="38">
        <v>66</v>
      </c>
      <c r="P353" s="34" t="s">
        <v>18</v>
      </c>
    </row>
    <row r="354" spans="1:16" s="39" customFormat="1" ht="15" customHeight="1" x14ac:dyDescent="0.25">
      <c r="A354" s="33"/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24.360121054173799</v>
      </c>
      <c r="I354" s="35">
        <v>24.360121054173799</v>
      </c>
      <c r="J354" s="36">
        <v>0</v>
      </c>
      <c r="K354" s="37"/>
      <c r="L354" s="36"/>
      <c r="M354" s="37"/>
      <c r="N354" s="37">
        <v>0</v>
      </c>
      <c r="O354" s="38">
        <v>66</v>
      </c>
      <c r="P354" s="34" t="s">
        <v>18</v>
      </c>
    </row>
    <row r="355" spans="1:16" s="39" customFormat="1" ht="15" customHeight="1" x14ac:dyDescent="0.25">
      <c r="A355" s="33"/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24.184344306456499</v>
      </c>
      <c r="I355" s="35">
        <v>24.184344306456499</v>
      </c>
      <c r="J355" s="36">
        <v>0</v>
      </c>
      <c r="K355" s="37"/>
      <c r="L355" s="36"/>
      <c r="M355" s="37"/>
      <c r="N355" s="37">
        <v>0</v>
      </c>
      <c r="O355" s="38">
        <v>66</v>
      </c>
      <c r="P355" s="34" t="s">
        <v>18</v>
      </c>
    </row>
    <row r="356" spans="1:16" s="39" customFormat="1" ht="15" customHeight="1" x14ac:dyDescent="0.25">
      <c r="A356" s="33"/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24.609774924949999</v>
      </c>
      <c r="I356" s="35">
        <v>24.609774924949999</v>
      </c>
      <c r="J356" s="36">
        <v>0</v>
      </c>
      <c r="K356" s="37"/>
      <c r="L356" s="36"/>
      <c r="M356" s="37"/>
      <c r="N356" s="37">
        <v>0</v>
      </c>
      <c r="O356" s="38">
        <v>66</v>
      </c>
      <c r="P356" s="34" t="s">
        <v>18</v>
      </c>
    </row>
    <row r="357" spans="1:16" s="39" customFormat="1" ht="15" customHeight="1" x14ac:dyDescent="0.25">
      <c r="A357" s="33"/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24.315494424895899</v>
      </c>
      <c r="I357" s="35">
        <v>24.315494424895899</v>
      </c>
      <c r="J357" s="36">
        <v>0</v>
      </c>
      <c r="K357" s="37"/>
      <c r="L357" s="36"/>
      <c r="M357" s="37"/>
      <c r="N357" s="37">
        <v>0</v>
      </c>
      <c r="O357" s="38">
        <v>66</v>
      </c>
      <c r="P357" s="34" t="s">
        <v>18</v>
      </c>
    </row>
    <row r="358" spans="1:16" s="39" customFormat="1" ht="15" customHeight="1" x14ac:dyDescent="0.25">
      <c r="A358" s="33"/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24.788349441955901</v>
      </c>
      <c r="I358" s="35">
        <v>24.788349441955901</v>
      </c>
      <c r="J358" s="36">
        <v>0</v>
      </c>
      <c r="K358" s="37"/>
      <c r="L358" s="36"/>
      <c r="M358" s="37"/>
      <c r="N358" s="37">
        <v>0</v>
      </c>
      <c r="O358" s="38">
        <v>66</v>
      </c>
      <c r="P358" s="34" t="s">
        <v>18</v>
      </c>
    </row>
    <row r="359" spans="1:16" s="39" customFormat="1" ht="15" customHeight="1" x14ac:dyDescent="0.25">
      <c r="A359" s="33"/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24.548668042324401</v>
      </c>
      <c r="I359" s="35">
        <v>24.548668042324401</v>
      </c>
      <c r="J359" s="36">
        <v>0</v>
      </c>
      <c r="K359" s="37"/>
      <c r="L359" s="36"/>
      <c r="M359" s="37"/>
      <c r="N359" s="37">
        <v>0</v>
      </c>
      <c r="O359" s="38">
        <v>66</v>
      </c>
      <c r="P359" s="34" t="s">
        <v>18</v>
      </c>
    </row>
    <row r="360" spans="1:16" s="39" customFormat="1" ht="15" customHeight="1" x14ac:dyDescent="0.25">
      <c r="A360" s="33"/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24.260045440136299</v>
      </c>
      <c r="I360" s="35">
        <v>24.260045440136299</v>
      </c>
      <c r="J360" s="36">
        <v>0</v>
      </c>
      <c r="K360" s="37"/>
      <c r="L360" s="36"/>
      <c r="M360" s="37"/>
      <c r="N360" s="37">
        <v>0</v>
      </c>
      <c r="O360" s="38">
        <v>66</v>
      </c>
      <c r="P360" s="34" t="s">
        <v>18</v>
      </c>
    </row>
    <row r="361" spans="1:16" s="39" customFormat="1" ht="15" customHeight="1" x14ac:dyDescent="0.25">
      <c r="A361" s="33"/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H361" s="35"/>
      <c r="I361" s="35">
        <v>0</v>
      </c>
      <c r="J361" s="36">
        <v>0</v>
      </c>
      <c r="K361" s="37"/>
      <c r="L361" s="36"/>
      <c r="M361" s="37">
        <v>0</v>
      </c>
      <c r="N361" s="37">
        <v>0</v>
      </c>
      <c r="O361" s="38">
        <v>66</v>
      </c>
      <c r="P361" s="34" t="s">
        <v>18</v>
      </c>
    </row>
    <row r="362" spans="1:16" s="39" customFormat="1" ht="15" customHeight="1" x14ac:dyDescent="0.25">
      <c r="A362" s="33"/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H362" s="35"/>
      <c r="I362" s="35">
        <v>0</v>
      </c>
      <c r="J362" s="36">
        <v>0</v>
      </c>
      <c r="K362" s="37"/>
      <c r="L362" s="36"/>
      <c r="M362" s="37">
        <v>0</v>
      </c>
      <c r="N362" s="37">
        <v>0</v>
      </c>
      <c r="O362" s="38">
        <v>66</v>
      </c>
      <c r="P362" s="34" t="s">
        <v>18</v>
      </c>
    </row>
    <row r="363" spans="1:16" s="39" customFormat="1" ht="15" customHeight="1" x14ac:dyDescent="0.25">
      <c r="A363" s="33"/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H363" s="35"/>
      <c r="I363" s="35">
        <v>0</v>
      </c>
      <c r="J363" s="36">
        <v>0</v>
      </c>
      <c r="K363" s="37"/>
      <c r="L363" s="36"/>
      <c r="M363" s="37">
        <v>0</v>
      </c>
      <c r="N363" s="37">
        <v>0</v>
      </c>
      <c r="O363" s="38">
        <v>66</v>
      </c>
      <c r="P363" s="34" t="s">
        <v>18</v>
      </c>
    </row>
    <row r="364" spans="1:16" s="39" customFormat="1" ht="15" customHeight="1" x14ac:dyDescent="0.25">
      <c r="A364" s="33"/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H364" s="35"/>
      <c r="I364" s="35">
        <v>0</v>
      </c>
      <c r="J364" s="36">
        <v>0</v>
      </c>
      <c r="K364" s="37"/>
      <c r="L364" s="36"/>
      <c r="M364" s="37">
        <v>0</v>
      </c>
      <c r="N364" s="37">
        <v>0</v>
      </c>
      <c r="O364" s="38">
        <v>66</v>
      </c>
      <c r="P364" s="34" t="s">
        <v>18</v>
      </c>
    </row>
    <row r="365" spans="1:16" s="39" customFormat="1" ht="15" customHeight="1" x14ac:dyDescent="0.25">
      <c r="A365" s="33"/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H365" s="35"/>
      <c r="I365" s="35">
        <v>0</v>
      </c>
      <c r="J365" s="36">
        <v>0</v>
      </c>
      <c r="K365" s="37"/>
      <c r="L365" s="36"/>
      <c r="M365" s="37">
        <v>0</v>
      </c>
      <c r="N365" s="37">
        <v>0</v>
      </c>
      <c r="O365" s="38">
        <v>66</v>
      </c>
      <c r="P365" s="34" t="s">
        <v>18</v>
      </c>
    </row>
    <row r="366" spans="1:16" s="39" customFormat="1" ht="15" customHeight="1" x14ac:dyDescent="0.25">
      <c r="A366" s="33"/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H366" s="35"/>
      <c r="I366" s="35">
        <v>0</v>
      </c>
      <c r="J366" s="36">
        <v>0</v>
      </c>
      <c r="K366" s="37"/>
      <c r="L366" s="36"/>
      <c r="M366" s="37">
        <v>0</v>
      </c>
      <c r="N366" s="37">
        <v>0</v>
      </c>
      <c r="O366" s="38">
        <v>66</v>
      </c>
      <c r="P366" s="34" t="s">
        <v>18</v>
      </c>
    </row>
    <row r="367" spans="1:16" s="39" customFormat="1" ht="15" customHeight="1" x14ac:dyDescent="0.25">
      <c r="A367" s="33"/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H367" s="35"/>
      <c r="I367" s="35">
        <v>0</v>
      </c>
      <c r="J367" s="36">
        <v>0</v>
      </c>
      <c r="K367" s="37"/>
      <c r="L367" s="36"/>
      <c r="M367" s="37">
        <v>0</v>
      </c>
      <c r="N367" s="37">
        <v>0</v>
      </c>
      <c r="O367" s="38">
        <v>66</v>
      </c>
      <c r="P367" s="34" t="s">
        <v>18</v>
      </c>
    </row>
    <row r="368" spans="1:16" s="39" customFormat="1" ht="15" customHeight="1" x14ac:dyDescent="0.25">
      <c r="A368" s="33"/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H368" s="35"/>
      <c r="I368" s="35">
        <v>0</v>
      </c>
      <c r="J368" s="36">
        <v>0</v>
      </c>
      <c r="K368" s="37"/>
      <c r="L368" s="36"/>
      <c r="M368" s="37">
        <v>0</v>
      </c>
      <c r="N368" s="37">
        <v>0</v>
      </c>
      <c r="O368" s="38">
        <v>66</v>
      </c>
      <c r="P368" s="34" t="s">
        <v>18</v>
      </c>
    </row>
    <row r="369" spans="1:16" s="39" customFormat="1" ht="15" customHeight="1" x14ac:dyDescent="0.25">
      <c r="A369" s="33"/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H369" s="35"/>
      <c r="I369" s="35">
        <v>0</v>
      </c>
      <c r="J369" s="36">
        <v>0</v>
      </c>
      <c r="K369" s="37"/>
      <c r="L369" s="36"/>
      <c r="M369" s="37">
        <v>0</v>
      </c>
      <c r="N369" s="37">
        <v>0</v>
      </c>
      <c r="O369" s="38">
        <v>66</v>
      </c>
      <c r="P369" s="34" t="s">
        <v>18</v>
      </c>
    </row>
    <row r="370" spans="1:16" s="39" customFormat="1" ht="15" customHeight="1" x14ac:dyDescent="0.25">
      <c r="A370" s="33"/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H370" s="35"/>
      <c r="I370" s="35">
        <v>0</v>
      </c>
      <c r="J370" s="36">
        <v>0</v>
      </c>
      <c r="K370" s="37"/>
      <c r="L370" s="36"/>
      <c r="M370" s="37">
        <v>0</v>
      </c>
      <c r="N370" s="37">
        <v>0</v>
      </c>
      <c r="O370" s="38">
        <v>66</v>
      </c>
      <c r="P370" s="34" t="s">
        <v>18</v>
      </c>
    </row>
    <row r="371" spans="1:16" s="39" customFormat="1" ht="15" customHeight="1" x14ac:dyDescent="0.25">
      <c r="A371" s="33"/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H371" s="35"/>
      <c r="I371" s="35">
        <v>0</v>
      </c>
      <c r="J371" s="36">
        <v>0</v>
      </c>
      <c r="K371" s="37"/>
      <c r="L371" s="36"/>
      <c r="M371" s="37">
        <v>0</v>
      </c>
      <c r="N371" s="37">
        <v>0</v>
      </c>
      <c r="O371" s="38">
        <v>66</v>
      </c>
      <c r="P371" s="34" t="s">
        <v>18</v>
      </c>
    </row>
    <row r="372" spans="1:16" s="39" customFormat="1" ht="15" customHeight="1" x14ac:dyDescent="0.25">
      <c r="A372" s="33"/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H372" s="35"/>
      <c r="I372" s="35">
        <v>0</v>
      </c>
      <c r="J372" s="36">
        <v>0</v>
      </c>
      <c r="K372" s="37"/>
      <c r="L372" s="36"/>
      <c r="M372" s="37">
        <v>0</v>
      </c>
      <c r="N372" s="37">
        <v>0</v>
      </c>
      <c r="O372" s="38">
        <v>66</v>
      </c>
      <c r="P372" s="34" t="s">
        <v>18</v>
      </c>
    </row>
    <row r="373" spans="1:16" s="39" customFormat="1" ht="15" customHeight="1" x14ac:dyDescent="0.25">
      <c r="A373" s="33"/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H373" s="35"/>
      <c r="I373" s="35">
        <v>0</v>
      </c>
      <c r="J373" s="36">
        <v>0</v>
      </c>
      <c r="K373" s="37"/>
      <c r="L373" s="36"/>
      <c r="M373" s="37">
        <v>0</v>
      </c>
      <c r="N373" s="37">
        <v>0</v>
      </c>
      <c r="O373" s="38">
        <v>66</v>
      </c>
      <c r="P373" s="34" t="s">
        <v>18</v>
      </c>
    </row>
    <row r="374" spans="1:16" s="39" customFormat="1" ht="15" customHeight="1" x14ac:dyDescent="0.25">
      <c r="A374" s="33"/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H374" s="35"/>
      <c r="I374" s="35">
        <v>0</v>
      </c>
      <c r="J374" s="36">
        <v>0</v>
      </c>
      <c r="K374" s="37"/>
      <c r="L374" s="36"/>
      <c r="M374" s="37">
        <v>0</v>
      </c>
      <c r="N374" s="37">
        <v>0</v>
      </c>
      <c r="O374" s="38">
        <v>66</v>
      </c>
      <c r="P374" s="34" t="s">
        <v>18</v>
      </c>
    </row>
    <row r="375" spans="1:16" s="39" customFormat="1" ht="15" customHeight="1" x14ac:dyDescent="0.25">
      <c r="A375" s="33"/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H375" s="35"/>
      <c r="I375" s="35">
        <v>0</v>
      </c>
      <c r="J375" s="36">
        <v>0</v>
      </c>
      <c r="K375" s="37"/>
      <c r="L375" s="36"/>
      <c r="M375" s="37">
        <v>0</v>
      </c>
      <c r="N375" s="37">
        <v>0</v>
      </c>
      <c r="O375" s="38">
        <v>66</v>
      </c>
      <c r="P375" s="34" t="s">
        <v>18</v>
      </c>
    </row>
    <row r="376" spans="1:16" s="39" customFormat="1" ht="15" customHeight="1" x14ac:dyDescent="0.25">
      <c r="A376" s="33"/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H376" s="35"/>
      <c r="I376" s="35">
        <v>0</v>
      </c>
      <c r="J376" s="36">
        <v>0</v>
      </c>
      <c r="K376" s="37"/>
      <c r="L376" s="36"/>
      <c r="M376" s="37">
        <v>0</v>
      </c>
      <c r="N376" s="37">
        <v>0</v>
      </c>
      <c r="O376" s="38">
        <v>66</v>
      </c>
      <c r="P376" s="34" t="s">
        <v>18</v>
      </c>
    </row>
    <row r="377" spans="1:16" s="39" customFormat="1" ht="15" customHeight="1" x14ac:dyDescent="0.25">
      <c r="A377" s="33"/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H377" s="35"/>
      <c r="I377" s="35">
        <v>0</v>
      </c>
      <c r="J377" s="36">
        <v>0</v>
      </c>
      <c r="K377" s="37"/>
      <c r="L377" s="36"/>
      <c r="M377" s="37">
        <v>0</v>
      </c>
      <c r="N377" s="37">
        <v>0</v>
      </c>
      <c r="O377" s="38">
        <v>66</v>
      </c>
      <c r="P377" s="34" t="s">
        <v>18</v>
      </c>
    </row>
    <row r="378" spans="1:16" s="39" customFormat="1" ht="15" customHeight="1" x14ac:dyDescent="0.25">
      <c r="A378" s="33"/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H378" s="35"/>
      <c r="I378" s="35">
        <v>0</v>
      </c>
      <c r="J378" s="36">
        <v>0</v>
      </c>
      <c r="K378" s="37"/>
      <c r="L378" s="36"/>
      <c r="M378" s="37">
        <v>0</v>
      </c>
      <c r="N378" s="37">
        <v>0</v>
      </c>
      <c r="O378" s="38">
        <v>66</v>
      </c>
      <c r="P378" s="34" t="s">
        <v>18</v>
      </c>
    </row>
    <row r="379" spans="1:16" s="39" customFormat="1" ht="15" customHeight="1" x14ac:dyDescent="0.25">
      <c r="A379" s="33"/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H379" s="35"/>
      <c r="I379" s="35">
        <v>0</v>
      </c>
      <c r="J379" s="36">
        <v>0</v>
      </c>
      <c r="K379" s="37"/>
      <c r="L379" s="36"/>
      <c r="M379" s="37">
        <v>0</v>
      </c>
      <c r="N379" s="37">
        <v>0</v>
      </c>
      <c r="O379" s="38">
        <v>66</v>
      </c>
      <c r="P379" s="34" t="s">
        <v>18</v>
      </c>
    </row>
    <row r="380" spans="1:16" s="39" customFormat="1" ht="15" customHeight="1" x14ac:dyDescent="0.25">
      <c r="A380" s="33"/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H380" s="35"/>
      <c r="I380" s="35">
        <v>0</v>
      </c>
      <c r="J380" s="36">
        <v>0</v>
      </c>
      <c r="K380" s="37"/>
      <c r="L380" s="36"/>
      <c r="M380" s="37">
        <v>0</v>
      </c>
      <c r="N380" s="37">
        <v>0</v>
      </c>
      <c r="O380" s="38">
        <v>66</v>
      </c>
      <c r="P380" s="34" t="s">
        <v>18</v>
      </c>
    </row>
    <row r="381" spans="1:16" s="39" customFormat="1" ht="15" customHeight="1" x14ac:dyDescent="0.25">
      <c r="A381" s="33"/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H381" s="35"/>
      <c r="I381" s="35">
        <v>0</v>
      </c>
      <c r="J381" s="36">
        <v>0</v>
      </c>
      <c r="K381" s="37"/>
      <c r="L381" s="36"/>
      <c r="M381" s="37">
        <v>0</v>
      </c>
      <c r="N381" s="37">
        <v>0</v>
      </c>
      <c r="O381" s="38">
        <v>66</v>
      </c>
      <c r="P381" s="34" t="s">
        <v>18</v>
      </c>
    </row>
    <row r="382" spans="1:16" s="39" customFormat="1" ht="15" customHeight="1" x14ac:dyDescent="0.25">
      <c r="A382" s="33"/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H382" s="35"/>
      <c r="I382" s="35">
        <v>0</v>
      </c>
      <c r="J382" s="36">
        <v>0</v>
      </c>
      <c r="K382" s="37"/>
      <c r="L382" s="36"/>
      <c r="M382" s="37">
        <v>0</v>
      </c>
      <c r="N382" s="37">
        <v>0</v>
      </c>
      <c r="O382" s="38">
        <v>66</v>
      </c>
      <c r="P382" s="34" t="s">
        <v>18</v>
      </c>
    </row>
    <row r="383" spans="1:16" s="39" customFormat="1" ht="15" customHeight="1" x14ac:dyDescent="0.25">
      <c r="A383" s="33"/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H383" s="35"/>
      <c r="I383" s="35">
        <v>0</v>
      </c>
      <c r="J383" s="36">
        <v>0</v>
      </c>
      <c r="K383" s="37"/>
      <c r="L383" s="36"/>
      <c r="M383" s="37">
        <v>0</v>
      </c>
      <c r="N383" s="37">
        <v>0</v>
      </c>
      <c r="O383" s="38">
        <v>66</v>
      </c>
      <c r="P383" s="34" t="s">
        <v>18</v>
      </c>
    </row>
    <row r="384" spans="1:16" s="39" customFormat="1" ht="15" customHeight="1" x14ac:dyDescent="0.25">
      <c r="A384" s="33"/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H384" s="35"/>
      <c r="I384" s="35">
        <v>0</v>
      </c>
      <c r="J384" s="36">
        <v>0</v>
      </c>
      <c r="K384" s="37"/>
      <c r="L384" s="36"/>
      <c r="M384" s="37">
        <v>0</v>
      </c>
      <c r="N384" s="37">
        <v>0</v>
      </c>
      <c r="O384" s="38">
        <v>66</v>
      </c>
      <c r="P384" s="34" t="s">
        <v>18</v>
      </c>
    </row>
    <row r="385" spans="1:16" s="39" customFormat="1" ht="15" customHeight="1" x14ac:dyDescent="0.25">
      <c r="A385" s="33"/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H385" s="35"/>
      <c r="I385" s="35">
        <v>0</v>
      </c>
      <c r="J385" s="36">
        <v>0</v>
      </c>
      <c r="K385" s="37"/>
      <c r="L385" s="36"/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A10" zoomScale="90" zoomScaleNormal="90" workbookViewId="0">
      <selection activeCell="I44" sqref="I44"/>
    </sheetView>
  </sheetViews>
  <sheetFormatPr defaultColWidth="11" defaultRowHeight="15.75" x14ac:dyDescent="0.25"/>
  <cols>
    <col min="1" max="1" width="14.625" bestFit="1" customWidth="1"/>
    <col min="2" max="3" width="11" customWidth="1"/>
    <col min="4" max="4" width="17.875" bestFit="1" customWidth="1"/>
    <col min="5" max="5" width="12" customWidth="1"/>
    <col min="6" max="6" width="15.375" bestFit="1" customWidth="1"/>
    <col min="7" max="8" width="14.5" bestFit="1" customWidth="1"/>
  </cols>
  <sheetData>
    <row r="1" spans="1:25" x14ac:dyDescent="0.25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5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5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5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5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5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5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5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5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5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5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5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5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5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5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5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5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5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5">
      <c r="A21" s="1" t="s">
        <v>402</v>
      </c>
      <c r="B21" s="13">
        <f>raw_data!$H2</f>
        <v>21.699088372417101</v>
      </c>
      <c r="C21" s="13">
        <f>raw_data!$H3</f>
        <v>24.2592458404708</v>
      </c>
      <c r="D21" s="13">
        <f>raw_data!$H4</f>
        <v>23.907490219543</v>
      </c>
      <c r="E21" s="13">
        <f>raw_data!$H5</f>
        <v>23.410622614674001</v>
      </c>
      <c r="F21" s="13">
        <f>raw_data!$H6</f>
        <v>23.133182644142199</v>
      </c>
      <c r="G21" s="13">
        <f>raw_data!$H7</f>
        <v>24.018589717682801</v>
      </c>
      <c r="H21" s="13">
        <f>raw_data!$H8</f>
        <v>24.297453623881399</v>
      </c>
      <c r="I21" s="13">
        <f>raw_data!$H9</f>
        <v>24.3803840587472</v>
      </c>
      <c r="J21" s="13">
        <f>raw_data!$H10</f>
        <v>23.516278809828599</v>
      </c>
      <c r="K21" s="13">
        <f>raw_data!$H11</f>
        <v>23.380300995441601</v>
      </c>
      <c r="L21" s="13">
        <f>raw_data!$H12</f>
        <v>23.227566549339201</v>
      </c>
      <c r="M21" s="20">
        <f>raw_data!$H13</f>
        <v>0</v>
      </c>
      <c r="N21" s="20">
        <f>raw_data!$H14</f>
        <v>0</v>
      </c>
      <c r="O21" s="14">
        <f>raw_data!$H15</f>
        <v>21.731526163916801</v>
      </c>
      <c r="P21" s="14">
        <f>raw_data!$H16</f>
        <v>24.760685149608499</v>
      </c>
      <c r="Q21" s="14">
        <f>raw_data!$H17</f>
        <v>23.814857383271502</v>
      </c>
      <c r="R21" s="14">
        <f>raw_data!$H18</f>
        <v>23.9148105687315</v>
      </c>
      <c r="S21" s="14">
        <f>raw_data!$H19</f>
        <v>23.606495810550701</v>
      </c>
      <c r="T21" s="14">
        <f>raw_data!$H20</f>
        <v>24.284265349549301</v>
      </c>
      <c r="U21" s="14">
        <f>raw_data!$H21</f>
        <v>23.858395875888899</v>
      </c>
      <c r="V21" s="14">
        <f>raw_data!$H22</f>
        <v>25.303090690131601</v>
      </c>
      <c r="W21" s="14">
        <f>raw_data!$H23</f>
        <v>24.430299737493598</v>
      </c>
      <c r="X21" s="14">
        <f>raw_data!$H24</f>
        <v>23.993352412409699</v>
      </c>
      <c r="Y21" s="14">
        <f>raw_data!$H25</f>
        <v>23.9681611255894</v>
      </c>
    </row>
    <row r="22" spans="1:25" x14ac:dyDescent="0.25">
      <c r="A22" s="1" t="s">
        <v>405</v>
      </c>
      <c r="B22" s="13">
        <f>raw_data!$H26</f>
        <v>21.514750173499799</v>
      </c>
      <c r="C22" s="13">
        <f>raw_data!$H27</f>
        <v>24.0838855192704</v>
      </c>
      <c r="D22" s="13">
        <f>raw_data!$H28</f>
        <v>23.544171715379601</v>
      </c>
      <c r="E22" s="13">
        <f>raw_data!$H29</f>
        <v>23.507991638214001</v>
      </c>
      <c r="F22" s="13">
        <f>raw_data!$H30</f>
        <v>23.349272519963499</v>
      </c>
      <c r="G22" s="13">
        <f>raw_data!$H31</f>
        <v>23.842544107109202</v>
      </c>
      <c r="H22" s="13">
        <f>raw_data!$H32</f>
        <v>24.127481943676599</v>
      </c>
      <c r="I22" s="13">
        <f>raw_data!$H33</f>
        <v>24.788797100079101</v>
      </c>
      <c r="J22" s="13">
        <f>raw_data!$H34</f>
        <v>23.752326707257701</v>
      </c>
      <c r="K22" s="13">
        <f>raw_data!$H35</f>
        <v>23.3370400296835</v>
      </c>
      <c r="L22" s="13">
        <f>raw_data!$H36</f>
        <v>23.437783112087399</v>
      </c>
      <c r="M22" s="20">
        <f>raw_data!$H37</f>
        <v>0</v>
      </c>
      <c r="N22" s="20">
        <f>raw_data!$H38</f>
        <v>0</v>
      </c>
      <c r="O22" s="14">
        <f>raw_data!$H39</f>
        <v>21.4753538046523</v>
      </c>
      <c r="P22" s="14">
        <f>raw_data!$H40</f>
        <v>25.0968359987457</v>
      </c>
      <c r="Q22" s="14">
        <f>raw_data!$H41</f>
        <v>23.9304661302013</v>
      </c>
      <c r="R22" s="14">
        <f>raw_data!$H42</f>
        <v>23.868987078219799</v>
      </c>
      <c r="S22" s="14">
        <f>raw_data!$H43</f>
        <v>23.909102331060399</v>
      </c>
      <c r="T22" s="14">
        <f>raw_data!$H44</f>
        <v>23.988561982936002</v>
      </c>
      <c r="U22" s="14">
        <f>raw_data!$H45</f>
        <v>24.276663926856202</v>
      </c>
      <c r="V22" s="14">
        <f>raw_data!$H46</f>
        <v>24.676402811867401</v>
      </c>
      <c r="W22" s="14">
        <f>raw_data!$H47</f>
        <v>24.546663437982499</v>
      </c>
      <c r="X22" s="14">
        <f>raw_data!$H48</f>
        <v>24.027710799369</v>
      </c>
      <c r="Y22" s="14">
        <f>raw_data!$H49</f>
        <v>24.057973057470001</v>
      </c>
    </row>
    <row r="23" spans="1:25" x14ac:dyDescent="0.25">
      <c r="A23" s="1" t="s">
        <v>407</v>
      </c>
      <c r="B23" s="13">
        <f>raw_data!$H50</f>
        <v>21.326157730039</v>
      </c>
      <c r="C23" s="13">
        <f>raw_data!$H51</f>
        <v>24.536505745040401</v>
      </c>
      <c r="D23" s="13">
        <f>raw_data!$H52</f>
        <v>23.349287575352498</v>
      </c>
      <c r="E23" s="13">
        <f>raw_data!$H53</f>
        <v>23.436311988851099</v>
      </c>
      <c r="F23" s="13">
        <f>raw_data!$H54</f>
        <v>23.2581553913504</v>
      </c>
      <c r="G23" s="13">
        <f>raw_data!$H55</f>
        <v>24.108215441351799</v>
      </c>
      <c r="H23" s="13">
        <f>raw_data!$H56</f>
        <v>24.211134717484299</v>
      </c>
      <c r="I23" s="13">
        <f>raw_data!$H57</f>
        <v>24.545649503852601</v>
      </c>
      <c r="J23" s="13">
        <f>raw_data!$H58</f>
        <v>23.530137280204801</v>
      </c>
      <c r="K23" s="13">
        <f>raw_data!$H59</f>
        <v>23.386467513702101</v>
      </c>
      <c r="L23" s="13">
        <f>raw_data!$H60</f>
        <v>23.390926389364399</v>
      </c>
      <c r="M23" s="20">
        <f>raw_data!$H61</f>
        <v>0</v>
      </c>
      <c r="N23" s="20">
        <f>raw_data!$H62</f>
        <v>0</v>
      </c>
      <c r="O23" s="14">
        <f>raw_data!$H63</f>
        <v>21.318848859897699</v>
      </c>
      <c r="P23" s="14">
        <f>raw_data!$H64</f>
        <v>24.599711741842398</v>
      </c>
      <c r="Q23" s="14">
        <f>raw_data!$H65</f>
        <v>23.5892981450781</v>
      </c>
      <c r="R23" s="14">
        <f>raw_data!$H66</f>
        <v>23.390951657953199</v>
      </c>
      <c r="S23" s="14">
        <f>raw_data!$H67</f>
        <v>23.609349953293101</v>
      </c>
      <c r="T23" s="14">
        <f>raw_data!$H68</f>
        <v>23.995145460637001</v>
      </c>
      <c r="U23" s="14">
        <f>raw_data!$H69</f>
        <v>23.9276090305666</v>
      </c>
      <c r="V23" s="14">
        <f>raw_data!$H70</f>
        <v>25.0068936152873</v>
      </c>
      <c r="W23" s="14">
        <f>raw_data!$H71</f>
        <v>24.148741518449999</v>
      </c>
      <c r="X23" s="14">
        <f>raw_data!$H72</f>
        <v>23.598548753984801</v>
      </c>
      <c r="Y23" s="14">
        <f>raw_data!$H73</f>
        <v>24.083997050791801</v>
      </c>
    </row>
    <row r="24" spans="1:25" x14ac:dyDescent="0.25">
      <c r="A24" s="1" t="s">
        <v>409</v>
      </c>
      <c r="B24" s="13">
        <f>raw_data!$H74</f>
        <v>22.3764230093268</v>
      </c>
      <c r="C24" s="13">
        <f>raw_data!$H75</f>
        <v>23.601773915748598</v>
      </c>
      <c r="D24" s="13">
        <f>raw_data!$H76</f>
        <v>24.9844382151141</v>
      </c>
      <c r="E24" s="13">
        <f>raw_data!$H77</f>
        <v>24.6489450510106</v>
      </c>
      <c r="F24" s="13">
        <f>raw_data!$H78</f>
        <v>24.263918723356198</v>
      </c>
      <c r="G24" s="13">
        <f>raw_data!$H79</f>
        <v>23.629787886643101</v>
      </c>
      <c r="H24" s="13">
        <f>raw_data!$H80</f>
        <v>25.2517618804001</v>
      </c>
      <c r="I24" s="13">
        <f>raw_data!$H81</f>
        <v>24.325921876718599</v>
      </c>
      <c r="J24" s="13">
        <f>raw_data!$H82</f>
        <v>24.765942504327899</v>
      </c>
      <c r="K24" s="13">
        <f>raw_data!$H83</f>
        <v>23.266355738730098</v>
      </c>
      <c r="L24" s="13">
        <f>raw_data!$H84</f>
        <v>23.698734564529001</v>
      </c>
      <c r="M24" s="20">
        <f>raw_data!$H85</f>
        <v>0</v>
      </c>
      <c r="N24" s="20">
        <f>raw_data!$H86</f>
        <v>0</v>
      </c>
      <c r="O24" s="14">
        <f>raw_data!$H87</f>
        <v>22.437756573244599</v>
      </c>
      <c r="P24" s="14">
        <f>raw_data!$H88</f>
        <v>25.193497013944501</v>
      </c>
      <c r="Q24" s="14">
        <f>raw_data!$H89</f>
        <v>25.063575711283399</v>
      </c>
      <c r="R24" s="14">
        <f>raw_data!$H90</f>
        <v>25.089619400752898</v>
      </c>
      <c r="S24" s="14">
        <f>raw_data!$H91</f>
        <v>24.4795749592482</v>
      </c>
      <c r="T24" s="14">
        <f>raw_data!$H92</f>
        <v>23.964042141593499</v>
      </c>
      <c r="U24" s="14">
        <f>raw_data!$H93</f>
        <v>25.186326877465099</v>
      </c>
      <c r="V24" s="14">
        <f>raw_data!$H94</f>
        <v>24.904352039156599</v>
      </c>
      <c r="W24" s="14">
        <f>raw_data!$H95</f>
        <v>24.103228329693302</v>
      </c>
      <c r="X24" s="14">
        <f>raw_data!$H96</f>
        <v>24.021302941845999</v>
      </c>
      <c r="Y24" s="14">
        <f>raw_data!$H97</f>
        <v>24.475387958418001</v>
      </c>
    </row>
    <row r="25" spans="1:25" x14ac:dyDescent="0.25">
      <c r="A25" s="1" t="s">
        <v>411</v>
      </c>
      <c r="B25" s="13">
        <f>raw_data!$H98</f>
        <v>22.327307456820598</v>
      </c>
      <c r="C25" s="13">
        <f>raw_data!$H99</f>
        <v>24.2052241171655</v>
      </c>
      <c r="D25" s="13">
        <f>raw_data!$H100</f>
        <v>24.857527001908</v>
      </c>
      <c r="E25" s="13">
        <f>raw_data!$H101</f>
        <v>24.377365293074298</v>
      </c>
      <c r="F25" s="13">
        <f>raw_data!$H102</f>
        <v>24.295913441441702</v>
      </c>
      <c r="G25" s="13">
        <f>raw_data!$H103</f>
        <v>23.689054231115801</v>
      </c>
      <c r="H25" s="13">
        <f>raw_data!$H104</f>
        <v>25.260057774936801</v>
      </c>
      <c r="I25" s="13">
        <f>raw_data!$H105</f>
        <v>24.895620919497802</v>
      </c>
      <c r="J25" s="13">
        <f>raw_data!$H106</f>
        <v>24.534986432472301</v>
      </c>
      <c r="K25" s="13">
        <f>raw_data!$H107</f>
        <v>23.487914875192299</v>
      </c>
      <c r="L25" s="13">
        <f>raw_data!$H108</f>
        <v>23.776812643481598</v>
      </c>
      <c r="M25" s="20">
        <f>raw_data!$H109</f>
        <v>0</v>
      </c>
      <c r="N25" s="20">
        <f>raw_data!$H110</f>
        <v>0</v>
      </c>
      <c r="O25" s="14">
        <f>raw_data!$H111</f>
        <v>22.5493487651447</v>
      </c>
      <c r="P25" s="14">
        <f>raw_data!$H112</f>
        <v>24.726237085764101</v>
      </c>
      <c r="Q25" s="14">
        <f>raw_data!$H113</f>
        <v>24.906497563159402</v>
      </c>
      <c r="R25" s="14">
        <f>raw_data!$H114</f>
        <v>24.9452129371011</v>
      </c>
      <c r="S25" s="14">
        <f>raw_data!$H115</f>
        <v>24.382882079541702</v>
      </c>
      <c r="T25" s="14">
        <f>raw_data!$H116</f>
        <v>23.8253189803421</v>
      </c>
      <c r="U25" s="14">
        <f>raw_data!$H117</f>
        <v>24.606177500508998</v>
      </c>
      <c r="V25" s="14">
        <f>raw_data!$H118</f>
        <v>24.750327423924201</v>
      </c>
      <c r="W25" s="14">
        <f>raw_data!$H119</f>
        <v>24.801573090036101</v>
      </c>
      <c r="X25" s="14">
        <f>raw_data!$H120</f>
        <v>24.098182281758</v>
      </c>
      <c r="Y25" s="14">
        <f>raw_data!$H121</f>
        <v>24.224710345161199</v>
      </c>
    </row>
    <row r="26" spans="1:25" x14ac:dyDescent="0.25">
      <c r="A26" s="1" t="s">
        <v>413</v>
      </c>
      <c r="B26" s="13">
        <f>raw_data!$H122</f>
        <v>22.6838144144611</v>
      </c>
      <c r="C26" s="13">
        <f>raw_data!$H123</f>
        <v>24.397588832991001</v>
      </c>
      <c r="D26" s="13">
        <f>raw_data!$H124</f>
        <v>24.358659409429901</v>
      </c>
      <c r="E26" s="13">
        <f>raw_data!$H125</f>
        <v>24.8823718767425</v>
      </c>
      <c r="F26" s="13">
        <f>raw_data!$H126</f>
        <v>24.312957754919601</v>
      </c>
      <c r="G26" s="13">
        <f>raw_data!$H127</f>
        <v>22.9797088169014</v>
      </c>
      <c r="H26" s="13">
        <f>raw_data!$H128</f>
        <v>25.159364884866999</v>
      </c>
      <c r="I26" s="13">
        <f>raw_data!$H129</f>
        <v>24.678092418484599</v>
      </c>
      <c r="J26" s="13">
        <f>raw_data!$H130</f>
        <v>24.4767709902744</v>
      </c>
      <c r="K26" s="13">
        <f>raw_data!$H131</f>
        <v>23.763005945254399</v>
      </c>
      <c r="L26" s="13">
        <f>raw_data!$H132</f>
        <v>23.770140289352899</v>
      </c>
      <c r="M26" s="20">
        <f>raw_data!$H133</f>
        <v>0</v>
      </c>
      <c r="N26" s="20">
        <f>raw_data!$H134</f>
        <v>0</v>
      </c>
      <c r="O26" s="14">
        <f>raw_data!$H135</f>
        <v>22.653309570095502</v>
      </c>
      <c r="P26" s="14">
        <f>raw_data!$H136</f>
        <v>24.094275341445801</v>
      </c>
      <c r="Q26" s="14">
        <f>raw_data!$H137</f>
        <v>25.562018102702702</v>
      </c>
      <c r="R26" s="14">
        <f>raw_data!$H138</f>
        <v>24.685838516082502</v>
      </c>
      <c r="S26" s="14">
        <f>raw_data!$H139</f>
        <v>23.687116825653401</v>
      </c>
      <c r="T26" s="14">
        <f>raw_data!$H140</f>
        <v>23.5189613676033</v>
      </c>
      <c r="U26" s="14">
        <f>raw_data!$H141</f>
        <v>25.092577201661001</v>
      </c>
      <c r="V26" s="14">
        <f>raw_data!$H142</f>
        <v>25.086617547177401</v>
      </c>
      <c r="W26" s="14">
        <f>raw_data!$H143</f>
        <v>24.369887256688699</v>
      </c>
      <c r="X26" s="14">
        <f>raw_data!$H144</f>
        <v>24.111756746542099</v>
      </c>
      <c r="Y26" s="14">
        <f>raw_data!$H145</f>
        <v>24.0761937418015</v>
      </c>
    </row>
    <row r="27" spans="1:25" x14ac:dyDescent="0.25">
      <c r="A27" s="1" t="s">
        <v>415</v>
      </c>
      <c r="B27" s="13">
        <f>raw_data!$H146</f>
        <v>23.119943007989601</v>
      </c>
      <c r="C27" s="13">
        <f>raw_data!$H147</f>
        <v>23.787030827210501</v>
      </c>
      <c r="D27" s="13">
        <f>raw_data!$H148</f>
        <v>23.549860132895599</v>
      </c>
      <c r="E27" s="13">
        <f>raw_data!$H149</f>
        <v>23.221601561365599</v>
      </c>
      <c r="F27" s="13">
        <f>raw_data!$H150</f>
        <v>24.017587362766101</v>
      </c>
      <c r="G27" s="13">
        <f>raw_data!$H151</f>
        <v>24.086584475815499</v>
      </c>
      <c r="H27" s="13">
        <f>raw_data!$H152</f>
        <v>25.0641774205559</v>
      </c>
      <c r="I27" s="13">
        <f>raw_data!$H153</f>
        <v>24.200533989552799</v>
      </c>
      <c r="J27" s="13">
        <f>raw_data!$H154</f>
        <v>24.4588469692915</v>
      </c>
      <c r="K27" s="13">
        <f>raw_data!$H155</f>
        <v>24.033578884765699</v>
      </c>
      <c r="L27" s="13">
        <f>raw_data!$H156</f>
        <v>23.954644541808701</v>
      </c>
      <c r="M27" s="20">
        <f>raw_data!$H157</f>
        <v>0</v>
      </c>
      <c r="N27" s="20">
        <f>raw_data!$H158</f>
        <v>0</v>
      </c>
      <c r="O27" s="14">
        <f>raw_data!$H159</f>
        <v>23.8834885287521</v>
      </c>
      <c r="P27" s="14">
        <f>raw_data!$H160</f>
        <v>24.158355323620899</v>
      </c>
      <c r="Q27" s="14">
        <f>raw_data!$H161</f>
        <v>24.6427903407054</v>
      </c>
      <c r="R27" s="14">
        <f>raw_data!$H162</f>
        <v>23.961104870362298</v>
      </c>
      <c r="S27" s="14">
        <f>raw_data!$H163</f>
        <v>24.698485541561499</v>
      </c>
      <c r="T27" s="14">
        <f>raw_data!$H164</f>
        <v>24.891493427527699</v>
      </c>
      <c r="U27" s="14">
        <f>raw_data!$H165</f>
        <v>25.196613571984798</v>
      </c>
      <c r="V27" s="14">
        <f>raw_data!$H166</f>
        <v>24.231353532296598</v>
      </c>
      <c r="W27" s="14">
        <f>raw_data!$H167</f>
        <v>24.8695911933427</v>
      </c>
      <c r="X27" s="14">
        <f>raw_data!$H168</f>
        <v>24.455435784441701</v>
      </c>
      <c r="Y27" s="14">
        <f>raw_data!$H169</f>
        <v>24.1975249442836</v>
      </c>
    </row>
    <row r="28" spans="1:25" x14ac:dyDescent="0.25">
      <c r="A28" s="1" t="s">
        <v>417</v>
      </c>
      <c r="B28" s="13">
        <f>raw_data!$H170</f>
        <v>23.423119685905601</v>
      </c>
      <c r="C28" s="13">
        <f>raw_data!$H171</f>
        <v>23.595420783457101</v>
      </c>
      <c r="D28" s="13">
        <f>raw_data!$H172</f>
        <v>23.8728448293162</v>
      </c>
      <c r="E28" s="13">
        <f>raw_data!$H173</f>
        <v>23.360772691910402</v>
      </c>
      <c r="F28" s="13">
        <f>raw_data!$H174</f>
        <v>23.468427779312702</v>
      </c>
      <c r="G28" s="13">
        <f>raw_data!$H175</f>
        <v>24.358873835929899</v>
      </c>
      <c r="H28" s="13">
        <f>raw_data!$H176</f>
        <v>24.888920933697101</v>
      </c>
      <c r="I28" s="13">
        <f>raw_data!$H177</f>
        <v>24.187237616087</v>
      </c>
      <c r="J28" s="13">
        <f>raw_data!$H178</f>
        <v>24.482886251533401</v>
      </c>
      <c r="K28" s="13">
        <f>raw_data!$H179</f>
        <v>24.215422215893501</v>
      </c>
      <c r="L28" s="13">
        <f>raw_data!$H180</f>
        <v>23.766350759186199</v>
      </c>
      <c r="M28" s="20">
        <f>raw_data!$H181</f>
        <v>0</v>
      </c>
      <c r="N28" s="20">
        <f>raw_data!$H182</f>
        <v>0</v>
      </c>
      <c r="O28" s="14">
        <f>raw_data!$H183</f>
        <v>23.5555744392416</v>
      </c>
      <c r="P28" s="14">
        <f>raw_data!$H184</f>
        <v>24.2624387452917</v>
      </c>
      <c r="Q28" s="14">
        <f>raw_data!$H185</f>
        <v>24.400047181731999</v>
      </c>
      <c r="R28" s="14">
        <f>raw_data!$H186</f>
        <v>23.775645330343799</v>
      </c>
      <c r="S28" s="14">
        <f>raw_data!$H187</f>
        <v>23.827573139066399</v>
      </c>
      <c r="T28" s="14">
        <f>raw_data!$H188</f>
        <v>24.535867332426101</v>
      </c>
      <c r="U28" s="14">
        <f>raw_data!$H189</f>
        <v>25.200251836688601</v>
      </c>
      <c r="V28" s="14">
        <f>raw_data!$H190</f>
        <v>24.2580119657163</v>
      </c>
      <c r="W28" s="14">
        <f>raw_data!$H191</f>
        <v>25.280078003285599</v>
      </c>
      <c r="X28" s="14">
        <f>raw_data!$H192</f>
        <v>25.007844073795098</v>
      </c>
      <c r="Y28" s="14">
        <f>raw_data!$H193</f>
        <v>24.518901665407299</v>
      </c>
    </row>
    <row r="29" spans="1:25" x14ac:dyDescent="0.25">
      <c r="A29" s="1" t="s">
        <v>419</v>
      </c>
      <c r="B29" s="13">
        <f>raw_data!$H194</f>
        <v>23.246730294826602</v>
      </c>
      <c r="C29" s="13">
        <f>raw_data!$H195</f>
        <v>23.421825371052599</v>
      </c>
      <c r="D29" s="13">
        <f>raw_data!$H196</f>
        <v>23.574785738692899</v>
      </c>
      <c r="E29" s="13">
        <f>raw_data!$H197</f>
        <v>23.283663574186399</v>
      </c>
      <c r="F29" s="13">
        <f>raw_data!$H198</f>
        <v>23.871670415347602</v>
      </c>
      <c r="G29" s="13">
        <f>raw_data!$H199</f>
        <v>23.936137569455902</v>
      </c>
      <c r="H29" s="13">
        <f>raw_data!$H200</f>
        <v>24.903901359542399</v>
      </c>
      <c r="I29" s="13">
        <f>raw_data!$H201</f>
        <v>23.863695163287801</v>
      </c>
      <c r="J29" s="13">
        <f>raw_data!$H202</f>
        <v>23.905138147017201</v>
      </c>
      <c r="K29" s="13">
        <f>raw_data!$H203</f>
        <v>24.011993435015199</v>
      </c>
      <c r="L29" s="13">
        <f>raw_data!$H204</f>
        <v>24.496233481346401</v>
      </c>
      <c r="M29" s="20">
        <f>raw_data!$H205</f>
        <v>0</v>
      </c>
      <c r="N29" s="20">
        <f>raw_data!$H206</f>
        <v>0</v>
      </c>
      <c r="O29" s="14">
        <f>raw_data!$H207</f>
        <v>23.388187845333501</v>
      </c>
      <c r="P29" s="14">
        <f>raw_data!$H208</f>
        <v>24.236406269801801</v>
      </c>
      <c r="Q29" s="14">
        <f>raw_data!$H209</f>
        <v>24.623893497623602</v>
      </c>
      <c r="R29" s="14">
        <f>raw_data!$H210</f>
        <v>23.787467340029199</v>
      </c>
      <c r="S29" s="14">
        <f>raw_data!$H211</f>
        <v>23.943714959251899</v>
      </c>
      <c r="T29" s="14">
        <f>raw_data!$H212</f>
        <v>24.2925465478319</v>
      </c>
      <c r="U29" s="14">
        <f>raw_data!$H213</f>
        <v>24.811688875851399</v>
      </c>
      <c r="V29" s="14">
        <f>raw_data!$H214</f>
        <v>24.0497032459491</v>
      </c>
      <c r="W29" s="14">
        <f>raw_data!$H215</f>
        <v>24.5667131842199</v>
      </c>
      <c r="X29" s="14">
        <f>raw_data!$H216</f>
        <v>24.542582993498101</v>
      </c>
      <c r="Y29" s="14">
        <f>raw_data!$H217</f>
        <v>24.384696954954599</v>
      </c>
    </row>
    <row r="30" spans="1:25" x14ac:dyDescent="0.25">
      <c r="A30" s="1" t="s">
        <v>421</v>
      </c>
      <c r="B30" s="13">
        <f>raw_data!$H218</f>
        <v>24.107476527296601</v>
      </c>
      <c r="C30" s="13">
        <f>raw_data!$H219</f>
        <v>23.850138481773101</v>
      </c>
      <c r="D30" s="13">
        <f>raw_data!$H220</f>
        <v>23.229306726886399</v>
      </c>
      <c r="E30" s="13">
        <f>raw_data!$H221</f>
        <v>23.4505889937296</v>
      </c>
      <c r="F30" s="13">
        <f>raw_data!$H222</f>
        <v>23.921881758936799</v>
      </c>
      <c r="G30" s="13">
        <f>raw_data!$H223</f>
        <v>24.140784529748899</v>
      </c>
      <c r="H30" s="13">
        <f>raw_data!$H224</f>
        <v>24.131950578883199</v>
      </c>
      <c r="I30" s="13">
        <f>raw_data!$H225</f>
        <v>23.729704253921302</v>
      </c>
      <c r="J30" s="13">
        <f>raw_data!$H226</f>
        <v>25.236626549214701</v>
      </c>
      <c r="K30" s="13">
        <f>raw_data!$H227</f>
        <v>24.0838194343943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24.598684693912301</v>
      </c>
      <c r="P30" s="14">
        <f>raw_data!$H232</f>
        <v>24.111306672688901</v>
      </c>
      <c r="Q30" s="14">
        <f>raw_data!$H233</f>
        <v>23.511898229092399</v>
      </c>
      <c r="R30" s="14">
        <f>raw_data!$H234</f>
        <v>23.900514547583601</v>
      </c>
      <c r="S30" s="14">
        <f>raw_data!$H235</f>
        <v>24.311831954280901</v>
      </c>
      <c r="T30" s="14">
        <f>raw_data!$H236</f>
        <v>24.340901764107802</v>
      </c>
      <c r="U30" s="14">
        <f>raw_data!$H237</f>
        <v>24.307912428951699</v>
      </c>
      <c r="V30" s="14">
        <f>raw_data!$H238</f>
        <v>24.2016287724989</v>
      </c>
      <c r="W30" s="14">
        <f>raw_data!$H239</f>
        <v>26.527499217118699</v>
      </c>
      <c r="X30" s="14">
        <f>raw_data!$H240</f>
        <v>24.433235148012798</v>
      </c>
      <c r="Y30" s="20">
        <f>raw_data!$H241</f>
        <v>0</v>
      </c>
    </row>
    <row r="31" spans="1:25" x14ac:dyDescent="0.25">
      <c r="A31" s="1" t="s">
        <v>423</v>
      </c>
      <c r="B31" s="13">
        <f>raw_data!$H242</f>
        <v>24.243335152196099</v>
      </c>
      <c r="C31" s="13">
        <f>raw_data!$H243</f>
        <v>24.4630134899643</v>
      </c>
      <c r="D31" s="13">
        <f>raw_data!$H244</f>
        <v>23.3969293728568</v>
      </c>
      <c r="E31" s="13">
        <f>raw_data!$H245</f>
        <v>23.408197244413799</v>
      </c>
      <c r="F31" s="13">
        <f>raw_data!$H246</f>
        <v>23.805879641302401</v>
      </c>
      <c r="G31" s="13">
        <f>raw_data!$H247</f>
        <v>24.1683838832822</v>
      </c>
      <c r="H31" s="13">
        <f>raw_data!$H248</f>
        <v>24.331957566464499</v>
      </c>
      <c r="I31" s="13">
        <f>raw_data!$H249</f>
        <v>23.777531068942199</v>
      </c>
      <c r="J31" s="13">
        <f>raw_data!$H250</f>
        <v>25.3652104955423</v>
      </c>
      <c r="K31" s="13">
        <f>raw_data!$H251</f>
        <v>24.077219314916601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24.4879661790733</v>
      </c>
      <c r="P31" s="14">
        <f>raw_data!$H256</f>
        <v>25.188189189383401</v>
      </c>
      <c r="Q31" s="14">
        <f>raw_data!$H257</f>
        <v>23.480318916142799</v>
      </c>
      <c r="R31" s="14">
        <f>raw_data!$H258</f>
        <v>23.9133073862073</v>
      </c>
      <c r="S31" s="14">
        <f>raw_data!$H259</f>
        <v>24.567891738416201</v>
      </c>
      <c r="T31" s="14">
        <f>raw_data!$H260</f>
        <v>24.345892108752601</v>
      </c>
      <c r="U31" s="14">
        <f>raw_data!$H261</f>
        <v>23.973615666674402</v>
      </c>
      <c r="V31" s="14">
        <f>raw_data!$H262</f>
        <v>24.255931389806801</v>
      </c>
      <c r="W31" s="14">
        <f>raw_data!$H263</f>
        <v>26.043498295004401</v>
      </c>
      <c r="X31" s="14">
        <f>raw_data!$H264</f>
        <v>24.2473979818743</v>
      </c>
      <c r="Y31" s="20">
        <f>raw_data!$H265</f>
        <v>0</v>
      </c>
    </row>
    <row r="32" spans="1:25" x14ac:dyDescent="0.25">
      <c r="A32" s="1" t="s">
        <v>425</v>
      </c>
      <c r="B32" s="13">
        <f>raw_data!$H266</f>
        <v>24.318011573033001</v>
      </c>
      <c r="C32" s="13">
        <f>raw_data!$H267</f>
        <v>24.3879473957833</v>
      </c>
      <c r="D32" s="13">
        <f>raw_data!$H268</f>
        <v>23.383909337198698</v>
      </c>
      <c r="E32" s="13">
        <f>raw_data!$H269</f>
        <v>23.168058490597499</v>
      </c>
      <c r="F32" s="13">
        <f>raw_data!$H270</f>
        <v>23.8136557779561</v>
      </c>
      <c r="G32" s="13">
        <f>raw_data!$H271</f>
        <v>24.293156634894199</v>
      </c>
      <c r="H32" s="13">
        <f>raw_data!$H272</f>
        <v>23.926557171454299</v>
      </c>
      <c r="I32" s="13">
        <f>raw_data!$H273</f>
        <v>23.961314033498201</v>
      </c>
      <c r="J32" s="13">
        <f>raw_data!$H274</f>
        <v>25.587506513253199</v>
      </c>
      <c r="K32" s="13">
        <f>raw_data!$H275</f>
        <v>23.9544276029489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24.917177852079199</v>
      </c>
      <c r="P32" s="14">
        <f>raw_data!$H280</f>
        <v>24.644204776673099</v>
      </c>
      <c r="Q32" s="14">
        <f>raw_data!$H281</f>
        <v>23.486454112004399</v>
      </c>
      <c r="R32" s="14">
        <f>raw_data!$H282</f>
        <v>23.763238399823798</v>
      </c>
      <c r="S32" s="14">
        <f>raw_data!$H283</f>
        <v>24.215805779069498</v>
      </c>
      <c r="T32" s="14">
        <f>raw_data!$H284</f>
        <v>24.296064725383001</v>
      </c>
      <c r="U32" s="14">
        <f>raw_data!$H285</f>
        <v>23.9582496069815</v>
      </c>
      <c r="V32" s="14">
        <f>raw_data!$H286</f>
        <v>24.106207983151702</v>
      </c>
      <c r="W32" s="14">
        <f>raw_data!$H287</f>
        <v>25.773672843280401</v>
      </c>
      <c r="X32" s="14">
        <f>raw_data!$H288</f>
        <v>23.971011135889999</v>
      </c>
      <c r="Y32" s="20">
        <f>raw_data!$H289</f>
        <v>0</v>
      </c>
    </row>
    <row r="33" spans="1:25" x14ac:dyDescent="0.25">
      <c r="A33" s="1" t="s">
        <v>427</v>
      </c>
      <c r="B33" s="13">
        <f>raw_data!$H290</f>
        <v>25.044762218233299</v>
      </c>
      <c r="C33" s="13">
        <f>raw_data!$H291</f>
        <v>25.078103688837501</v>
      </c>
      <c r="D33" s="13">
        <f>raw_data!$H292</f>
        <v>23.4104811071782</v>
      </c>
      <c r="E33" s="13">
        <f>raw_data!$H293</f>
        <v>23.8484114300147</v>
      </c>
      <c r="F33" s="13">
        <f>raw_data!$H294</f>
        <v>24.066252621132801</v>
      </c>
      <c r="G33" s="13">
        <f>raw_data!$H295</f>
        <v>24.656934225316601</v>
      </c>
      <c r="H33" s="13">
        <f>raw_data!$H296</f>
        <v>24.029889477336202</v>
      </c>
      <c r="I33" s="13">
        <f>raw_data!$H297</f>
        <v>25.15280137836</v>
      </c>
      <c r="J33" s="13">
        <f>raw_data!$H298</f>
        <v>23.620509218080699</v>
      </c>
      <c r="K33" s="13">
        <f>raw_data!$H299</f>
        <v>23.8115376846931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25.514947595357299</v>
      </c>
      <c r="P33" s="14">
        <f>raw_data!$H304</f>
        <v>24.295438586790201</v>
      </c>
      <c r="Q33" s="14">
        <f>raw_data!$H305</f>
        <v>23.183387638261198</v>
      </c>
      <c r="R33" s="14">
        <f>raw_data!$H306</f>
        <v>24.528433784067602</v>
      </c>
      <c r="S33" s="14">
        <f>raw_data!$H307</f>
        <v>24.593366291543699</v>
      </c>
      <c r="T33" s="14">
        <f>raw_data!$H308</f>
        <v>24.492607652294701</v>
      </c>
      <c r="U33" s="14">
        <f>raw_data!$H309</f>
        <v>24.104727752162098</v>
      </c>
      <c r="V33" s="14">
        <f>raw_data!$H310</f>
        <v>24.680439046311601</v>
      </c>
      <c r="W33" s="14">
        <f>raw_data!$H311</f>
        <v>24.3436180493587</v>
      </c>
      <c r="X33" s="14">
        <f>raw_data!$H312</f>
        <v>24.392000454214099</v>
      </c>
      <c r="Y33" s="20">
        <f>raw_data!$H313</f>
        <v>0</v>
      </c>
    </row>
    <row r="34" spans="1:25" x14ac:dyDescent="0.25">
      <c r="A34" s="1" t="s">
        <v>429</v>
      </c>
      <c r="B34" s="13">
        <f>raw_data!$H314</f>
        <v>25.061371883988102</v>
      </c>
      <c r="C34" s="13">
        <f>raw_data!$H315</f>
        <v>25.546243962774</v>
      </c>
      <c r="D34" s="13">
        <f>raw_data!$H316</f>
        <v>23.4656280699608</v>
      </c>
      <c r="E34" s="13">
        <f>raw_data!$H317</f>
        <v>24.077694683163699</v>
      </c>
      <c r="F34" s="13">
        <f>raw_data!$H318</f>
        <v>24.520814487311501</v>
      </c>
      <c r="G34" s="13">
        <f>raw_data!$H319</f>
        <v>24.6755409422138</v>
      </c>
      <c r="H34" s="13">
        <f>raw_data!$H320</f>
        <v>24.296690191380101</v>
      </c>
      <c r="I34" s="13">
        <f>raw_data!$H321</f>
        <v>24.616634428737498</v>
      </c>
      <c r="J34" s="13">
        <f>raw_data!$H322</f>
        <v>24.018558834768399</v>
      </c>
      <c r="K34" s="13">
        <f>raw_data!$H323</f>
        <v>23.9690346152838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25.556415972000199</v>
      </c>
      <c r="P34" s="14">
        <f>raw_data!$H328</f>
        <v>22.867782525376001</v>
      </c>
      <c r="Q34" s="14">
        <f>raw_data!$H329</f>
        <v>23.508554539746701</v>
      </c>
      <c r="R34" s="14">
        <f>raw_data!$H330</f>
        <v>24.983765518766798</v>
      </c>
      <c r="S34" s="14">
        <f>raw_data!$H331</f>
        <v>25.114860295214498</v>
      </c>
      <c r="T34" s="14">
        <f>raw_data!$H332</f>
        <v>25.1152117422447</v>
      </c>
      <c r="U34" s="14">
        <f>raw_data!$H333</f>
        <v>24.377356318632799</v>
      </c>
      <c r="V34" s="14">
        <f>raw_data!$H334</f>
        <v>24.86812895972</v>
      </c>
      <c r="W34" s="14">
        <f>raw_data!$H335</f>
        <v>24.543856362960501</v>
      </c>
      <c r="X34" s="14">
        <f>raw_data!$H336</f>
        <v>24.0380766974585</v>
      </c>
      <c r="Y34" s="20">
        <f>raw_data!$H337</f>
        <v>0</v>
      </c>
    </row>
    <row r="35" spans="1:25" x14ac:dyDescent="0.25">
      <c r="A35" s="1" t="s">
        <v>431</v>
      </c>
      <c r="B35" s="13">
        <f>raw_data!$H338</f>
        <v>24.912377716401</v>
      </c>
      <c r="C35" s="13">
        <f>raw_data!$H339</f>
        <v>25.190991487680101</v>
      </c>
      <c r="D35" s="13">
        <f>raw_data!$H340</f>
        <v>23.469944213563501</v>
      </c>
      <c r="E35" s="13">
        <f>raw_data!$H341</f>
        <v>23.522050641101501</v>
      </c>
      <c r="F35" s="13">
        <f>raw_data!$H342</f>
        <v>24.2439241845086</v>
      </c>
      <c r="G35" s="13">
        <f>raw_data!$H343</f>
        <v>24.723083084266602</v>
      </c>
      <c r="H35" s="13">
        <f>raw_data!$H344</f>
        <v>24.082570981899799</v>
      </c>
      <c r="I35" s="13">
        <f>raw_data!$H345</f>
        <v>24.4418739779648</v>
      </c>
      <c r="J35" s="13">
        <f>raw_data!$H346</f>
        <v>24.059891352184</v>
      </c>
      <c r="K35" s="13">
        <f>raw_data!$H347</f>
        <v>23.926395838997902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25.486053608554101</v>
      </c>
      <c r="P35" s="14">
        <f>raw_data!$H352</f>
        <v>24.389260556684899</v>
      </c>
      <c r="Q35" s="14">
        <f>raw_data!$H353</f>
        <v>23.594634054865701</v>
      </c>
      <c r="R35" s="14">
        <f>raw_data!$H354</f>
        <v>24.360121054173799</v>
      </c>
      <c r="S35" s="14">
        <f>raw_data!$H355</f>
        <v>24.184344306456499</v>
      </c>
      <c r="T35" s="14">
        <f>raw_data!$H356</f>
        <v>24.609774924949999</v>
      </c>
      <c r="U35" s="14">
        <f>raw_data!$H357</f>
        <v>24.315494424895899</v>
      </c>
      <c r="V35" s="14">
        <f>raw_data!$H358</f>
        <v>24.788349441955901</v>
      </c>
      <c r="W35" s="14">
        <f>raw_data!$H359</f>
        <v>24.548668042324401</v>
      </c>
      <c r="X35" s="14">
        <f>raw_data!$H360</f>
        <v>24.260045440136299</v>
      </c>
      <c r="Y35" s="20">
        <f>raw_data!$H361</f>
        <v>0</v>
      </c>
    </row>
    <row r="36" spans="1:25" x14ac:dyDescent="0.25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5">
      <c r="H38" s="16"/>
      <c r="I38" s="16"/>
      <c r="J38" s="16"/>
      <c r="K38" s="16"/>
    </row>
    <row r="39" spans="1:25" x14ac:dyDescent="0.25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5">
      <c r="A40" s="1" t="str">
        <f>F40</f>
        <v>MFN2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5">
      <c r="A41" s="1" t="str">
        <f>G40</f>
        <v>HPRT</v>
      </c>
      <c r="B41" s="14"/>
      <c r="D41" s="1" t="s">
        <v>440</v>
      </c>
      <c r="E41" s="1"/>
      <c r="F41" s="18" t="s">
        <v>633</v>
      </c>
      <c r="G41" s="19" t="s">
        <v>441</v>
      </c>
      <c r="H41" s="17"/>
      <c r="I41" s="17"/>
      <c r="J41" s="17"/>
      <c r="K41" s="17"/>
    </row>
    <row r="42" spans="1:25" x14ac:dyDescent="0.25">
      <c r="D42" s="1" t="s">
        <v>442</v>
      </c>
      <c r="E42" s="1"/>
      <c r="F42" s="18" t="s">
        <v>634</v>
      </c>
      <c r="G42" s="19" t="s">
        <v>443</v>
      </c>
      <c r="H42" s="17"/>
      <c r="I42" s="17"/>
      <c r="J42" s="17"/>
      <c r="K42" s="17"/>
    </row>
    <row r="43" spans="1:25" x14ac:dyDescent="0.25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5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5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5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5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5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3"/>
  <sheetViews>
    <sheetView topLeftCell="A16" zoomScale="150" zoomScaleNormal="150" workbookViewId="0">
      <selection activeCell="H29" sqref="H29"/>
    </sheetView>
  </sheetViews>
  <sheetFormatPr defaultColWidth="11" defaultRowHeight="15.75" x14ac:dyDescent="0.25"/>
  <cols>
    <col min="1" max="1" width="7.375" bestFit="1" customWidth="1"/>
    <col min="2" max="2" width="8.375" bestFit="1" customWidth="1"/>
    <col min="3" max="3" width="11.375" bestFit="1" customWidth="1"/>
    <col min="4" max="6" width="12.125" bestFit="1" customWidth="1"/>
    <col min="7" max="7" width="11.5" bestFit="1" customWidth="1"/>
    <col min="8" max="8" width="14.5" customWidth="1"/>
    <col min="9" max="9" width="7.375" bestFit="1" customWidth="1"/>
    <col min="10" max="10" width="8.375" bestFit="1" customWidth="1"/>
    <col min="11" max="11" width="11.375" bestFit="1" customWidth="1"/>
    <col min="12" max="14" width="12.125" bestFit="1" customWidth="1"/>
    <col min="15" max="16" width="11.5" bestFit="1" customWidth="1"/>
    <col min="17" max="17" width="11" customWidth="1"/>
    <col min="18" max="18" width="30.875" bestFit="1" customWidth="1"/>
    <col min="19" max="19" width="14.875" bestFit="1" customWidth="1"/>
    <col min="20" max="20" width="13" bestFit="1" customWidth="1"/>
    <col min="21" max="21" width="15.5" bestFit="1" customWidth="1"/>
  </cols>
  <sheetData>
    <row r="1" spans="1:24" x14ac:dyDescent="0.25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5">
      <c r="J2" s="16"/>
      <c r="K2" s="16"/>
      <c r="L2" s="16"/>
      <c r="M2" s="16"/>
      <c r="N2" s="16"/>
      <c r="O2" s="16"/>
      <c r="P2" s="16"/>
      <c r="R2" s="11"/>
      <c r="S2" s="11" t="str">
        <f>D3</f>
        <v>MFN2</v>
      </c>
      <c r="T2" s="11">
        <f>D20</f>
        <v>21.544423983945606</v>
      </c>
      <c r="U2" s="11"/>
      <c r="V2" s="11"/>
    </row>
    <row r="3" spans="1:24" x14ac:dyDescent="0.25">
      <c r="A3" s="1" t="s">
        <v>4</v>
      </c>
      <c r="B3" s="1" t="s">
        <v>455</v>
      </c>
      <c r="C3" s="1" t="s">
        <v>456</v>
      </c>
      <c r="D3" s="2" t="str">
        <f>Plate!A40</f>
        <v>MFN2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5">
      <c r="A4" s="1" t="s">
        <v>403</v>
      </c>
      <c r="B4" s="6">
        <v>1</v>
      </c>
      <c r="C4" s="1">
        <f>LOG(B4,2)</f>
        <v>0</v>
      </c>
      <c r="D4" s="2">
        <f>Plate!$B21</f>
        <v>21.699088372417101</v>
      </c>
      <c r="E4" s="1">
        <f>AVERAGE(D4:D6)</f>
        <v>21.513332091985301</v>
      </c>
      <c r="F4" s="7">
        <f>STDEV(D4:D6)</f>
        <v>0.18646936537276601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21.731526163916801</v>
      </c>
      <c r="M4" s="1">
        <f>AVERAGE(L4:L6)</f>
        <v>21.508576276155598</v>
      </c>
      <c r="N4" s="1">
        <f>STDEV(L4:L6)</f>
        <v>0.20833491971512894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5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21.514750173499799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21.4753538046523</v>
      </c>
      <c r="O5" s="8"/>
      <c r="P5" s="16"/>
    </row>
    <row r="6" spans="1:24" x14ac:dyDescent="0.25">
      <c r="A6" s="1" t="s">
        <v>416</v>
      </c>
      <c r="B6" s="6">
        <v>1</v>
      </c>
      <c r="C6" s="1">
        <f t="shared" si="0"/>
        <v>0</v>
      </c>
      <c r="D6" s="2">
        <f>Plate!$B23</f>
        <v>21.326157730039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21.318848859897699</v>
      </c>
      <c r="O6" s="8"/>
      <c r="P6" s="16"/>
    </row>
    <row r="7" spans="1:24" x14ac:dyDescent="0.25">
      <c r="A7" s="1" t="s">
        <v>410</v>
      </c>
      <c r="B7" s="6">
        <v>0.5</v>
      </c>
      <c r="C7" s="1">
        <f t="shared" si="0"/>
        <v>-1</v>
      </c>
      <c r="D7" s="2">
        <f>Plate!$B24</f>
        <v>22.3764230093268</v>
      </c>
      <c r="E7" s="1">
        <f>AVERAGE(D7:D9)</f>
        <v>22.462514960202835</v>
      </c>
      <c r="F7" s="7">
        <f>STDEV(D7:D9)</f>
        <v>0.19321793580243155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22.437756573244599</v>
      </c>
      <c r="M7" s="1">
        <f>AVERAGE(L7:L9)</f>
        <v>22.546804969494932</v>
      </c>
      <c r="N7" s="1">
        <f>STDEV(L7:L9)</f>
        <v>0.10779901105799704</v>
      </c>
      <c r="O7" s="8"/>
      <c r="P7" s="16"/>
    </row>
    <row r="8" spans="1:24" x14ac:dyDescent="0.25">
      <c r="A8" s="1" t="s">
        <v>412</v>
      </c>
      <c r="B8" s="6">
        <v>0.5</v>
      </c>
      <c r="C8" s="1">
        <f t="shared" si="0"/>
        <v>-1</v>
      </c>
      <c r="D8" s="2">
        <f>Plate!$B25</f>
        <v>22.327307456820598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22.5493487651447</v>
      </c>
      <c r="O8" s="8"/>
      <c r="P8" s="16"/>
    </row>
    <row r="9" spans="1:24" x14ac:dyDescent="0.25">
      <c r="A9" s="1" t="s">
        <v>414</v>
      </c>
      <c r="B9" s="6">
        <v>0.5</v>
      </c>
      <c r="C9" s="1">
        <f t="shared" si="0"/>
        <v>-1</v>
      </c>
      <c r="D9" s="2">
        <f>Plate!$B26</f>
        <v>22.6838144144611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22.653309570095502</v>
      </c>
      <c r="O9" s="8"/>
      <c r="P9" s="16"/>
    </row>
    <row r="10" spans="1:24" x14ac:dyDescent="0.25">
      <c r="A10" s="1" t="s">
        <v>416</v>
      </c>
      <c r="B10" s="6">
        <v>0.25</v>
      </c>
      <c r="C10" s="1">
        <f t="shared" si="0"/>
        <v>-2</v>
      </c>
      <c r="D10" s="2">
        <f>Plate!$B27</f>
        <v>23.119943007989601</v>
      </c>
      <c r="E10" s="1">
        <f>AVERAGE(D10,D12)</f>
        <v>23.183336651408101</v>
      </c>
      <c r="F10" s="1">
        <f>STDEV(D10,D12)</f>
        <v>8.9652150290687016E-2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23.8834885287521</v>
      </c>
      <c r="M10" s="1">
        <f>AVERAGE(L10:L12)</f>
        <v>23.6090836044424</v>
      </c>
      <c r="N10" s="1">
        <f>STDEV(L10:L12)</f>
        <v>0.25194863527929179</v>
      </c>
      <c r="O10" s="8"/>
      <c r="P10" s="16"/>
    </row>
    <row r="11" spans="1:24" x14ac:dyDescent="0.25">
      <c r="A11" s="1" t="s">
        <v>418</v>
      </c>
      <c r="B11" s="6">
        <v>0.25</v>
      </c>
      <c r="C11" s="1">
        <f t="shared" si="0"/>
        <v>-2</v>
      </c>
      <c r="D11" s="2">
        <f>Plate!$B28</f>
        <v>23.423119685905601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23.5555744392416</v>
      </c>
      <c r="O11" s="8"/>
      <c r="P11" s="16"/>
    </row>
    <row r="12" spans="1:24" x14ac:dyDescent="0.25">
      <c r="A12" s="1" t="s">
        <v>420</v>
      </c>
      <c r="B12" s="6">
        <v>0.25</v>
      </c>
      <c r="C12" s="1">
        <f t="shared" si="0"/>
        <v>-2</v>
      </c>
      <c r="D12" s="2">
        <f>Plate!$B29</f>
        <v>23.246730294826602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23.388187845333501</v>
      </c>
      <c r="O12" s="8"/>
      <c r="P12" s="16"/>
    </row>
    <row r="13" spans="1:24" x14ac:dyDescent="0.25">
      <c r="A13" s="1" t="s">
        <v>422</v>
      </c>
      <c r="B13" s="6">
        <v>0.125</v>
      </c>
      <c r="C13" s="1">
        <f t="shared" si="0"/>
        <v>-3</v>
      </c>
      <c r="D13" s="2">
        <f>Plate!$B30</f>
        <v>24.107476527296601</v>
      </c>
      <c r="E13" s="1">
        <f>AVERAGE(D13:D15)</f>
        <v>24.222941084175233</v>
      </c>
      <c r="F13" s="7">
        <f>STDEV(D13:D15)</f>
        <v>0.10673888644086908</v>
      </c>
      <c r="G13" s="8"/>
      <c r="I13" s="1" t="s">
        <v>422</v>
      </c>
      <c r="J13" s="6">
        <v>0.125</v>
      </c>
      <c r="K13" s="1">
        <f t="shared" si="1"/>
        <v>-3</v>
      </c>
      <c r="L13" s="3"/>
      <c r="M13" s="1">
        <f>AVERAGE(L13:L15)</f>
        <v>24.702572015576251</v>
      </c>
      <c r="N13" s="1">
        <f>STDEV(L13:L15)</f>
        <v>0.30349848454689393</v>
      </c>
      <c r="O13" s="8"/>
      <c r="P13" s="16"/>
    </row>
    <row r="14" spans="1:24" x14ac:dyDescent="0.25">
      <c r="A14" s="1" t="s">
        <v>424</v>
      </c>
      <c r="B14" s="6">
        <v>0.125</v>
      </c>
      <c r="C14" s="1">
        <f t="shared" si="0"/>
        <v>-3</v>
      </c>
      <c r="D14" s="2">
        <f>Plate!$B31</f>
        <v>24.243335152196099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24.4879661790733</v>
      </c>
      <c r="O14" s="8"/>
      <c r="P14" s="16"/>
    </row>
    <row r="15" spans="1:24" x14ac:dyDescent="0.25">
      <c r="A15" s="1" t="s">
        <v>426</v>
      </c>
      <c r="B15" s="6">
        <v>0.125</v>
      </c>
      <c r="C15" s="1">
        <f t="shared" si="0"/>
        <v>-3</v>
      </c>
      <c r="D15" s="2">
        <f>Plate!$B32</f>
        <v>24.318011573033001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24.917177852079199</v>
      </c>
      <c r="O15" s="8"/>
      <c r="P15" s="16"/>
    </row>
    <row r="16" spans="1:24" x14ac:dyDescent="0.25">
      <c r="A16" s="1" t="s">
        <v>428</v>
      </c>
      <c r="B16" s="6">
        <v>6.25E-2</v>
      </c>
      <c r="C16" s="1">
        <f t="shared" si="0"/>
        <v>-4</v>
      </c>
      <c r="D16" s="2">
        <f>Plate!$B33</f>
        <v>25.044762218233299</v>
      </c>
      <c r="E16" s="1">
        <f>AVERAGE(D16:D18)</f>
        <v>25.006170606207466</v>
      </c>
      <c r="F16" s="7">
        <f>STDEV(D16:D18)</f>
        <v>8.1650473867624127E-2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25.514947595357299</v>
      </c>
      <c r="M16" s="1">
        <f>AVERAGE(L16:L18)</f>
        <v>25.519139058637197</v>
      </c>
      <c r="N16" s="1">
        <f>STDEV(L16:L18)</f>
        <v>3.5367949060558297E-2</v>
      </c>
      <c r="O16" s="8"/>
      <c r="P16" s="16"/>
    </row>
    <row r="17" spans="1:16" x14ac:dyDescent="0.25">
      <c r="A17" s="1" t="s">
        <v>430</v>
      </c>
      <c r="B17" s="6">
        <v>6.25E-2</v>
      </c>
      <c r="C17" s="1">
        <f t="shared" si="0"/>
        <v>-4</v>
      </c>
      <c r="D17" s="2">
        <f>Plate!$B34</f>
        <v>25.061371883988102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25.556415972000199</v>
      </c>
      <c r="O17" s="8"/>
      <c r="P17" s="16"/>
    </row>
    <row r="18" spans="1:16" x14ac:dyDescent="0.25">
      <c r="A18" s="1" t="s">
        <v>432</v>
      </c>
      <c r="B18" s="6">
        <v>6.25E-2</v>
      </c>
      <c r="C18" s="1">
        <f t="shared" si="0"/>
        <v>-4</v>
      </c>
      <c r="D18" s="2">
        <f>Plate!$B35</f>
        <v>24.912377716401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25.486053608554101</v>
      </c>
      <c r="O18" s="8"/>
      <c r="P18" s="16"/>
    </row>
    <row r="19" spans="1:16" x14ac:dyDescent="0.25">
      <c r="C19" t="s">
        <v>460</v>
      </c>
      <c r="D19" s="23">
        <f>SLOPE(D4:D18,C4:C18)</f>
        <v>-0.87461031524167343</v>
      </c>
      <c r="J19" s="16"/>
      <c r="K19" s="16" t="s">
        <v>460</v>
      </c>
      <c r="L19" s="21">
        <f>SLOPE(L4:L18,K4:K18)</f>
        <v>-1.0137023140818398</v>
      </c>
      <c r="M19" s="16"/>
      <c r="N19" s="16"/>
      <c r="O19" s="16"/>
      <c r="P19" s="16"/>
    </row>
    <row r="20" spans="1:16" x14ac:dyDescent="0.25">
      <c r="A20" s="16"/>
      <c r="B20" s="16" t="str">
        <f>D3</f>
        <v>MFN2</v>
      </c>
      <c r="C20" s="16" t="s">
        <v>461</v>
      </c>
      <c r="D20" s="21">
        <f>INTERCEPT(D4:D18,C4:C18)</f>
        <v>21.544423983945606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21.541856662652378</v>
      </c>
      <c r="M20" s="16"/>
      <c r="N20" s="16"/>
      <c r="O20" s="16"/>
      <c r="P20" s="16"/>
    </row>
    <row r="21" spans="1:16" x14ac:dyDescent="0.25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5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5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5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5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5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5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5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5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5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5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5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5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5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5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5">
      <c r="J36" s="16"/>
      <c r="K36" s="16"/>
      <c r="L36" s="16"/>
      <c r="M36" s="16"/>
      <c r="N36" s="16"/>
      <c r="O36" s="16"/>
      <c r="P36" s="16"/>
    </row>
    <row r="37" spans="1:16" x14ac:dyDescent="0.25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5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5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5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5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5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5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5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5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5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5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5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5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5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5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5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5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55"/>
  <sheetViews>
    <sheetView tabSelected="1" topLeftCell="W1" zoomScale="110" zoomScaleNormal="110" workbookViewId="0">
      <selection activeCell="AJ31" sqref="AJ31"/>
    </sheetView>
  </sheetViews>
  <sheetFormatPr defaultColWidth="11" defaultRowHeight="15.75" x14ac:dyDescent="0.25"/>
  <cols>
    <col min="1" max="1" width="9.375" bestFit="1" customWidth="1"/>
    <col min="2" max="2" width="14.125" bestFit="1" customWidth="1"/>
    <col min="3" max="4" width="14.5" bestFit="1" customWidth="1"/>
    <col min="5" max="5" width="9.87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25" bestFit="1" customWidth="1"/>
    <col min="18" max="18" width="11" customWidth="1"/>
    <col min="19" max="19" width="20.125" bestFit="1" customWidth="1"/>
    <col min="20" max="20" width="18.625" customWidth="1"/>
    <col min="21" max="21" width="13.625" customWidth="1"/>
    <col min="22" max="22" width="14.875" bestFit="1" customWidth="1"/>
    <col min="23" max="23" width="13.625" customWidth="1"/>
    <col min="24" max="24" width="13.375" bestFit="1" customWidth="1"/>
    <col min="25" max="26" width="12.625" bestFit="1" customWidth="1"/>
    <col min="27" max="27" width="22.875" bestFit="1" customWidth="1"/>
    <col min="28" max="28" width="13" bestFit="1" customWidth="1"/>
    <col min="30" max="30" width="13.125" bestFit="1" customWidth="1"/>
    <col min="31" max="32" width="12.5" bestFit="1" customWidth="1"/>
    <col min="36" max="37" width="14" bestFit="1" customWidth="1"/>
    <col min="38" max="38" width="13.375" bestFit="1" customWidth="1"/>
    <col min="40" max="40" width="10.5" bestFit="1" customWidth="1"/>
    <col min="41" max="41" width="13.125" bestFit="1" customWidth="1"/>
    <col min="42" max="43" width="11.625" bestFit="1" customWidth="1"/>
  </cols>
  <sheetData>
    <row r="1" spans="1:38" x14ac:dyDescent="0.25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5">
      <c r="A2" s="11"/>
      <c r="B2" s="11" t="str">
        <f>SDGraphs!D3</f>
        <v>MFN2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MFN2</v>
      </c>
      <c r="K2" s="11" t="str">
        <f t="shared" si="0"/>
        <v>HPRT</v>
      </c>
      <c r="M2" t="str">
        <f>B2</f>
        <v>MFN2</v>
      </c>
      <c r="N2" t="str">
        <f>C2</f>
        <v>HPRT</v>
      </c>
      <c r="P2" t="str">
        <f>M2</f>
        <v>MFN2</v>
      </c>
      <c r="Q2" t="str">
        <f>N2</f>
        <v>HPRT</v>
      </c>
      <c r="S2" t="s">
        <v>439</v>
      </c>
      <c r="T2" t="str">
        <f>J2</f>
        <v>MFN2</v>
      </c>
    </row>
    <row r="3" spans="1:38" x14ac:dyDescent="0.25">
      <c r="A3" t="s">
        <v>460</v>
      </c>
      <c r="B3">
        <f>SDGraphs!D19</f>
        <v>-0.87461031524167343</v>
      </c>
      <c r="C3">
        <f>SDGraphs!L19</f>
        <v>-1.0137023140818398</v>
      </c>
      <c r="I3" s="25" t="str">
        <f>Plate!C2</f>
        <v>9300-A1.1</v>
      </c>
      <c r="J3" s="15">
        <f>Plate!$C21</f>
        <v>24.2592458404708</v>
      </c>
      <c r="K3">
        <f>Plate!$P21</f>
        <v>24.760685149608499</v>
      </c>
      <c r="L3" s="12" t="str">
        <f t="shared" ref="L3:L52" si="1">I3</f>
        <v>9300-A1.1</v>
      </c>
      <c r="M3">
        <f>(J3-$B$4)/$B$3</f>
        <v>-3.1040359451683708</v>
      </c>
      <c r="N3">
        <f>(K3-$C$4)/$C$3</f>
        <v>-3.1753192650759332</v>
      </c>
      <c r="O3" s="12" t="str">
        <f>I3</f>
        <v>9300-A1.1</v>
      </c>
      <c r="P3">
        <f>2^M3</f>
        <v>0.11630330944584939</v>
      </c>
      <c r="Q3" s="26">
        <f>2^N3</f>
        <v>0.11069644031081935</v>
      </c>
      <c r="R3" s="24" t="str">
        <f>I3</f>
        <v>9300-A1.1</v>
      </c>
      <c r="S3">
        <f>AVERAGE(Q3:Q5)</f>
        <v>0.10741270682276494</v>
      </c>
      <c r="T3">
        <f>P3/$S$3</f>
        <v>1.0827704923008252</v>
      </c>
      <c r="V3" t="s">
        <v>610</v>
      </c>
      <c r="W3" t="s">
        <v>611</v>
      </c>
      <c r="X3" s="15"/>
    </row>
    <row r="4" spans="1:38" x14ac:dyDescent="0.25">
      <c r="A4" t="s">
        <v>461</v>
      </c>
      <c r="B4">
        <f>SDGraphs!D20</f>
        <v>21.544423983945606</v>
      </c>
      <c r="C4">
        <f>SDGraphs!L20</f>
        <v>21.541856662652378</v>
      </c>
      <c r="I4" s="25" t="str">
        <f>Plate!C3</f>
        <v>9300-A1.2</v>
      </c>
      <c r="J4" s="15">
        <f>Plate!$C22</f>
        <v>24.0838855192704</v>
      </c>
      <c r="K4">
        <f>Plate!$P22</f>
        <v>25.0968359987457</v>
      </c>
      <c r="L4" s="12" t="str">
        <f t="shared" si="1"/>
        <v>9300-A1.2</v>
      </c>
      <c r="M4">
        <f t="shared" ref="M4:M67" si="2">(J4-$B$4)/$B$3</f>
        <v>-2.9035348555465945</v>
      </c>
      <c r="N4">
        <f t="shared" ref="N4:N67" si="3">(K4-$C$4)/$C$3</f>
        <v>-3.5069263300570066</v>
      </c>
      <c r="O4" s="12" t="str">
        <f t="shared" ref="O4:O67" si="4">I4</f>
        <v>9300-A1.2</v>
      </c>
      <c r="P4">
        <f t="shared" ref="P4:P67" si="5">2^M4</f>
        <v>0.13364383053998638</v>
      </c>
      <c r="Q4" s="26">
        <f t="shared" ref="Q4:Q67" si="6">2^N4</f>
        <v>8.7965015198653615E-2</v>
      </c>
      <c r="R4" s="24" t="str">
        <f t="shared" ref="R4:R67" si="7">I4</f>
        <v>9300-A1.2</v>
      </c>
      <c r="T4">
        <f>P4/$S$3</f>
        <v>1.2442087579126351</v>
      </c>
      <c r="V4">
        <v>9300</v>
      </c>
      <c r="W4" t="s">
        <v>612</v>
      </c>
      <c r="X4" s="15">
        <f>AVERAGE(T3:T5)</f>
        <v>1.0653845992176141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5">
      <c r="G5" s="15"/>
      <c r="H5" s="15"/>
      <c r="I5" s="25" t="str">
        <f>Plate!C4</f>
        <v>9300-A1.3</v>
      </c>
      <c r="J5" s="15">
        <f>Plate!$C23</f>
        <v>24.536505745040401</v>
      </c>
      <c r="K5">
        <f>Plate!$P23</f>
        <v>24.599711741842398</v>
      </c>
      <c r="L5" s="12" t="str">
        <f t="shared" si="1"/>
        <v>9300-A1.3</v>
      </c>
      <c r="M5">
        <f t="shared" si="2"/>
        <v>-3.4210455890495863</v>
      </c>
      <c r="N5">
        <f t="shared" si="3"/>
        <v>-3.0165217507268594</v>
      </c>
      <c r="O5" s="12" t="str">
        <f t="shared" si="4"/>
        <v>9300-A1.3</v>
      </c>
      <c r="P5">
        <f t="shared" si="5"/>
        <v>9.3360390841915733E-2</v>
      </c>
      <c r="Q5" s="26">
        <f t="shared" si="6"/>
        <v>0.12357666495882187</v>
      </c>
      <c r="R5" s="24" t="str">
        <f t="shared" si="7"/>
        <v>9300-A1.3</v>
      </c>
      <c r="T5">
        <f>P5/$S$3</f>
        <v>0.86917454743938205</v>
      </c>
      <c r="W5" t="s">
        <v>613</v>
      </c>
      <c r="X5" s="15">
        <f>AVERAGE(T6:T8)</f>
        <v>1.1382269805319245</v>
      </c>
      <c r="Z5" t="s">
        <v>624</v>
      </c>
      <c r="AA5">
        <f>X4</f>
        <v>1.0653845992176141</v>
      </c>
      <c r="AB5">
        <f>X5</f>
        <v>1.1382269805319245</v>
      </c>
      <c r="AC5">
        <f>X6</f>
        <v>1.2298570174358734</v>
      </c>
      <c r="AD5">
        <f>X7</f>
        <v>0.97265293125135488</v>
      </c>
      <c r="AF5" t="s">
        <v>612</v>
      </c>
      <c r="AG5">
        <f>AVERAGE(AA5:AA10)</f>
        <v>0.81843492602881518</v>
      </c>
      <c r="AH5">
        <f>STDEV(AA5:AA10)</f>
        <v>0.34516478450294069</v>
      </c>
      <c r="AJ5" t="s">
        <v>612</v>
      </c>
      <c r="AK5">
        <f>_xlfn.T.TEST(AA5:AA10,AA12:AA17,2,2)</f>
        <v>0.76268418501992052</v>
      </c>
      <c r="AL5" t="str">
        <f>IF(AK5&lt;0.05,"Significant","Not Significant")</f>
        <v>Not Significant</v>
      </c>
    </row>
    <row r="6" spans="1:38" x14ac:dyDescent="0.25">
      <c r="I6" s="25" t="str">
        <f>Plate!C5</f>
        <v>9300-B1.1</v>
      </c>
      <c r="J6" s="15">
        <f>Plate!$C24</f>
        <v>23.601773915748598</v>
      </c>
      <c r="K6">
        <f>Plate!$P24</f>
        <v>25.193497013944501</v>
      </c>
      <c r="L6" s="12" t="str">
        <f t="shared" si="1"/>
        <v>9300-B1.1</v>
      </c>
      <c r="M6">
        <f t="shared" si="2"/>
        <v>-2.3523046732355346</v>
      </c>
      <c r="N6">
        <f t="shared" si="3"/>
        <v>-3.6022807687872294</v>
      </c>
      <c r="O6" s="12" t="str">
        <f t="shared" si="4"/>
        <v>9300-B1.1</v>
      </c>
      <c r="P6">
        <f t="shared" si="5"/>
        <v>0.19583293570604832</v>
      </c>
      <c r="Q6">
        <f t="shared" si="6"/>
        <v>8.2338971099802621E-2</v>
      </c>
      <c r="R6" s="12" t="str">
        <f t="shared" si="7"/>
        <v>9300-B1.1</v>
      </c>
      <c r="S6">
        <f>AVERAGE(Q6:Q8)</f>
        <v>0.12342287075768725</v>
      </c>
      <c r="T6">
        <f>P6/$S$6</f>
        <v>1.5866827153171779</v>
      </c>
      <c r="W6" t="s">
        <v>614</v>
      </c>
      <c r="X6" s="15">
        <f>AVERAGE(T9:T11)</f>
        <v>1.2298570174358734</v>
      </c>
      <c r="Z6" t="s">
        <v>619</v>
      </c>
      <c r="AA6">
        <f>X8</f>
        <v>0.22654414908916931</v>
      </c>
      <c r="AB6">
        <f>X9</f>
        <v>0.91527115527290981</v>
      </c>
      <c r="AC6">
        <f>X10</f>
        <v>0.96523596320365679</v>
      </c>
      <c r="AD6">
        <f>X11</f>
        <v>1.4668791412319255</v>
      </c>
      <c r="AF6" t="s">
        <v>613</v>
      </c>
      <c r="AG6">
        <f>AVERAGE(AB5:AB10)</f>
        <v>1.0131219252553687</v>
      </c>
      <c r="AH6">
        <f>STDEV(AB5:AB10)</f>
        <v>0.14187913275236194</v>
      </c>
      <c r="AJ6" t="s">
        <v>613</v>
      </c>
      <c r="AK6">
        <f>_xlfn.T.TEST(AB5:AB10,AB12:AB17,2,2)</f>
        <v>0.79840707746865391</v>
      </c>
      <c r="AL6" t="str">
        <f t="shared" ref="AL6:AL8" si="8">IF(AK6&lt;0.05,"Significant","Not Significant")</f>
        <v>Not Significant</v>
      </c>
    </row>
    <row r="7" spans="1:38" x14ac:dyDescent="0.25">
      <c r="I7" s="25" t="str">
        <f>Plate!C6</f>
        <v>9300-B1.2</v>
      </c>
      <c r="J7" s="15">
        <f>Plate!$C25</f>
        <v>24.2052241171655</v>
      </c>
      <c r="K7">
        <f>Plate!$P25</f>
        <v>24.726237085764101</v>
      </c>
      <c r="L7" s="12" t="str">
        <f t="shared" si="1"/>
        <v>9300-B1.2</v>
      </c>
      <c r="M7">
        <f t="shared" si="2"/>
        <v>-3.0422693248074237</v>
      </c>
      <c r="N7">
        <f t="shared" si="3"/>
        <v>-3.1413368391054459</v>
      </c>
      <c r="O7" s="12" t="str">
        <f t="shared" si="4"/>
        <v>9300-B1.2</v>
      </c>
      <c r="P7">
        <f t="shared" si="5"/>
        <v>0.12139077338764036</v>
      </c>
      <c r="Q7">
        <f t="shared" si="6"/>
        <v>0.11333482671667337</v>
      </c>
      <c r="R7" s="12" t="str">
        <f t="shared" si="7"/>
        <v>9300-B1.2</v>
      </c>
      <c r="T7">
        <f>P7/$S$6</f>
        <v>0.98353548772952748</v>
      </c>
      <c r="W7" t="s">
        <v>615</v>
      </c>
      <c r="X7" s="15">
        <f>AVERAGE(T12:T14)</f>
        <v>0.97265293125135488</v>
      </c>
      <c r="Z7" t="s">
        <v>620</v>
      </c>
      <c r="AA7">
        <f>X12</f>
        <v>0.91892221642620397</v>
      </c>
      <c r="AB7">
        <f>X13</f>
        <v>0.79760994240722083</v>
      </c>
      <c r="AC7">
        <f>X14</f>
        <v>0.96869012934771348</v>
      </c>
      <c r="AD7">
        <f>X15</f>
        <v>0.86711496551711742</v>
      </c>
      <c r="AF7" t="s">
        <v>614</v>
      </c>
      <c r="AG7">
        <f>AVERAGE(AC5:AC10)</f>
        <v>1.1088205693963771</v>
      </c>
      <c r="AH7">
        <f>STDEV(AC5:AC10)</f>
        <v>0.15872754993400293</v>
      </c>
      <c r="AJ7" t="s">
        <v>614</v>
      </c>
      <c r="AK7">
        <f>_xlfn.T.TEST(AC5:AC10,AC12:AC17,2,2)</f>
        <v>0.13590036221575386</v>
      </c>
      <c r="AL7" t="str">
        <f t="shared" si="8"/>
        <v>Not Significant</v>
      </c>
    </row>
    <row r="8" spans="1:38" x14ac:dyDescent="0.25">
      <c r="I8" s="25" t="str">
        <f>Plate!C7</f>
        <v>9300-B1.3</v>
      </c>
      <c r="J8" s="15">
        <f>Plate!$C26</f>
        <v>24.397588832991001</v>
      </c>
      <c r="K8">
        <f>Plate!$P26</f>
        <v>24.094275341445801</v>
      </c>
      <c r="L8" s="12" t="str">
        <f t="shared" si="1"/>
        <v>9300-B1.3</v>
      </c>
      <c r="M8">
        <f t="shared" si="2"/>
        <v>-3.2622126669715819</v>
      </c>
      <c r="N8">
        <f t="shared" si="3"/>
        <v>-2.5179173839661937</v>
      </c>
      <c r="O8" s="12" t="str">
        <f t="shared" si="4"/>
        <v>9300-B1.3</v>
      </c>
      <c r="P8">
        <f t="shared" si="5"/>
        <v>0.10422601543962429</v>
      </c>
      <c r="Q8">
        <f t="shared" si="6"/>
        <v>0.17459481445658576</v>
      </c>
      <c r="R8" s="12" t="str">
        <f t="shared" si="7"/>
        <v>9300-B1.3</v>
      </c>
      <c r="T8">
        <f>P8/$S$6</f>
        <v>0.84446273854906828</v>
      </c>
      <c r="V8">
        <v>9301</v>
      </c>
      <c r="W8" t="s">
        <v>612</v>
      </c>
      <c r="X8" s="15">
        <f>AVERAGE(T15:T17)</f>
        <v>0.22654414908916931</v>
      </c>
      <c r="Z8" t="s">
        <v>621</v>
      </c>
      <c r="AA8">
        <f>X16</f>
        <v>1.2085002184116711</v>
      </c>
      <c r="AB8">
        <f>X17</f>
        <v>1.1775689548044228</v>
      </c>
      <c r="AC8">
        <f>X18</f>
        <v>1.360759116991443</v>
      </c>
      <c r="AD8">
        <f>X19</f>
        <v>1.1388579719317067</v>
      </c>
      <c r="AF8" t="s">
        <v>615</v>
      </c>
      <c r="AG8">
        <f>AVERAGE(AD5:AD10)</f>
        <v>1.0319906227851583</v>
      </c>
      <c r="AH8">
        <f>STDEV(AD5:AD10)</f>
        <v>0.23977197285781901</v>
      </c>
      <c r="AJ8" t="s">
        <v>615</v>
      </c>
      <c r="AK8">
        <f>_xlfn.T.TEST(AD5:AD10,AD12:AD17,2,2)</f>
        <v>0.77633220276997994</v>
      </c>
      <c r="AL8" t="str">
        <f t="shared" si="8"/>
        <v>Not Significant</v>
      </c>
    </row>
    <row r="9" spans="1:38" x14ac:dyDescent="0.25">
      <c r="I9" s="25" t="str">
        <f>Plate!C8</f>
        <v>9300-C1.1</v>
      </c>
      <c r="J9">
        <f>Plate!$C27</f>
        <v>23.787030827210501</v>
      </c>
      <c r="K9">
        <f>Plate!$P27</f>
        <v>24.158355323620899</v>
      </c>
      <c r="L9" s="12" t="str">
        <f t="shared" si="1"/>
        <v>9300-C1.1</v>
      </c>
      <c r="M9">
        <f t="shared" si="2"/>
        <v>-2.564121191098935</v>
      </c>
      <c r="N9">
        <f t="shared" si="3"/>
        <v>-2.58113119070702</v>
      </c>
      <c r="O9" s="12" t="str">
        <f t="shared" si="4"/>
        <v>9300-C1.1</v>
      </c>
      <c r="P9">
        <f t="shared" si="5"/>
        <v>0.16909182401876496</v>
      </c>
      <c r="Q9" s="26">
        <f t="shared" si="6"/>
        <v>0.16710986518789545</v>
      </c>
      <c r="R9" s="24" t="str">
        <f t="shared" si="7"/>
        <v>9300-C1.1</v>
      </c>
      <c r="S9">
        <f>AVERAGE(Q9:Q11)</f>
        <v>0.16038833091363949</v>
      </c>
      <c r="T9">
        <f>P9/$S$9</f>
        <v>1.0542651267429912</v>
      </c>
      <c r="W9" t="s">
        <v>613</v>
      </c>
      <c r="X9" s="15">
        <f>AVERAGE(T18:T20)</f>
        <v>0.91527115527290981</v>
      </c>
      <c r="Z9" t="s">
        <v>622</v>
      </c>
      <c r="AA9">
        <f>X20</f>
        <v>0.6697186137167771</v>
      </c>
      <c r="AB9">
        <f>X21</f>
        <v>0.9962985342876346</v>
      </c>
      <c r="AC9">
        <f>X22</f>
        <v>1.1066910263172509</v>
      </c>
      <c r="AD9">
        <f>X23</f>
        <v>0.92699097036687217</v>
      </c>
      <c r="AG9" t="s">
        <v>617</v>
      </c>
    </row>
    <row r="10" spans="1:38" x14ac:dyDescent="0.25">
      <c r="I10" s="25" t="str">
        <f>Plate!C9</f>
        <v>9300-C1.2</v>
      </c>
      <c r="J10">
        <f>Plate!$C28</f>
        <v>23.595420783457101</v>
      </c>
      <c r="K10">
        <f>Plate!$P28</f>
        <v>24.2624387452917</v>
      </c>
      <c r="L10" s="12" t="str">
        <f t="shared" si="1"/>
        <v>9300-C1.2</v>
      </c>
      <c r="M10">
        <f t="shared" si="2"/>
        <v>-2.3450407155840152</v>
      </c>
      <c r="N10">
        <f t="shared" si="3"/>
        <v>-2.6838077065094668</v>
      </c>
      <c r="O10" s="12" t="str">
        <f t="shared" si="4"/>
        <v>9300-C1.2</v>
      </c>
      <c r="P10">
        <f t="shared" si="5"/>
        <v>0.19682143939046051</v>
      </c>
      <c r="Q10" s="26">
        <f t="shared" si="6"/>
        <v>0.15563002160660125</v>
      </c>
      <c r="R10" s="24" t="str">
        <f t="shared" si="7"/>
        <v>9300-C1.2</v>
      </c>
      <c r="T10">
        <f>P10/$S$9</f>
        <v>1.2271556058304409</v>
      </c>
      <c r="W10" t="s">
        <v>614</v>
      </c>
      <c r="X10" s="15">
        <f>AVERAGE(T21:T23)</f>
        <v>0.96523596320365679</v>
      </c>
      <c r="Z10" t="s">
        <v>623</v>
      </c>
      <c r="AA10">
        <f>X24</f>
        <v>0.82153975931145473</v>
      </c>
      <c r="AB10">
        <f>X25</f>
        <v>1.0537559842280999</v>
      </c>
      <c r="AC10">
        <f>X26</f>
        <v>1.0216901630823254</v>
      </c>
      <c r="AD10">
        <f>X27</f>
        <v>0.81944775641197276</v>
      </c>
      <c r="AF10" t="s">
        <v>612</v>
      </c>
      <c r="AG10">
        <f>AVERAGE(AA12:AA17)</f>
        <v>0.86904259405551521</v>
      </c>
      <c r="AH10">
        <f>STDEV(AA12:AA17)</f>
        <v>0.20107193159583442</v>
      </c>
    </row>
    <row r="11" spans="1:38" x14ac:dyDescent="0.25">
      <c r="I11" s="25" t="str">
        <f>Plate!C10</f>
        <v>9300-C1.3</v>
      </c>
      <c r="J11">
        <f>Plate!$C29</f>
        <v>23.421825371052599</v>
      </c>
      <c r="K11">
        <f>Plate!$P29</f>
        <v>24.236406269801801</v>
      </c>
      <c r="L11" s="12" t="str">
        <f t="shared" si="1"/>
        <v>9300-C1.3</v>
      </c>
      <c r="M11">
        <f t="shared" si="2"/>
        <v>-2.1465575632825993</v>
      </c>
      <c r="N11">
        <f t="shared" si="3"/>
        <v>-2.6581271145563177</v>
      </c>
      <c r="O11" s="12" t="str">
        <f t="shared" si="4"/>
        <v>9300-C1.3</v>
      </c>
      <c r="P11">
        <f t="shared" si="5"/>
        <v>0.22585087945767432</v>
      </c>
      <c r="Q11" s="26">
        <f t="shared" si="6"/>
        <v>0.15842510594642181</v>
      </c>
      <c r="R11" s="24" t="str">
        <f t="shared" si="7"/>
        <v>9300-C1.3</v>
      </c>
      <c r="T11">
        <f>P11/$S$9</f>
        <v>1.4081503197341887</v>
      </c>
      <c r="W11" t="s">
        <v>615</v>
      </c>
      <c r="X11" s="15">
        <f>AVERAGE(T24:T26)</f>
        <v>1.4668791412319255</v>
      </c>
      <c r="AF11" t="s">
        <v>613</v>
      </c>
      <c r="AG11">
        <f>AVERAGE(AB12:AB17)</f>
        <v>1.0458647312031535</v>
      </c>
      <c r="AH11">
        <f>STDEV(AB12:AB17)</f>
        <v>0.27084673113297419</v>
      </c>
    </row>
    <row r="12" spans="1:38" x14ac:dyDescent="0.25">
      <c r="I12" s="25" t="str">
        <f>Plate!C11</f>
        <v>9300-D1.1</v>
      </c>
      <c r="J12">
        <f>Plate!$C30</f>
        <v>23.850138481773101</v>
      </c>
      <c r="K12">
        <f>Plate!$P30</f>
        <v>24.111306672688901</v>
      </c>
      <c r="L12" s="12" t="str">
        <f t="shared" si="1"/>
        <v>9300-D1.1</v>
      </c>
      <c r="M12">
        <f t="shared" si="2"/>
        <v>-2.636276359478309</v>
      </c>
      <c r="N12">
        <f t="shared" si="3"/>
        <v>-2.5347185010264086</v>
      </c>
      <c r="O12" s="12" t="str">
        <f t="shared" si="4"/>
        <v>9300-D1.1</v>
      </c>
      <c r="P12">
        <f t="shared" si="5"/>
        <v>0.16084284226153817</v>
      </c>
      <c r="Q12">
        <f t="shared" si="6"/>
        <v>0.17257333843743539</v>
      </c>
      <c r="R12" s="12" t="str">
        <f t="shared" si="7"/>
        <v>9300-D1.1</v>
      </c>
      <c r="S12">
        <f>AVERAGE(Q12:Q14)</f>
        <v>0.12502845148600233</v>
      </c>
      <c r="T12">
        <f>P12/$S$12</f>
        <v>1.286449926795626</v>
      </c>
      <c r="V12">
        <v>9302</v>
      </c>
      <c r="W12" s="29" t="s">
        <v>612</v>
      </c>
      <c r="X12" s="15">
        <f>AVERAGE(T27:T29)</f>
        <v>0.91892221642620397</v>
      </c>
      <c r="Z12" t="s">
        <v>625</v>
      </c>
      <c r="AA12">
        <f>X28</f>
        <v>0.72690177472661432</v>
      </c>
      <c r="AB12">
        <f>X29</f>
        <v>0.65368945239861143</v>
      </c>
      <c r="AC12">
        <f>X30</f>
        <v>0.5529608598173803</v>
      </c>
      <c r="AD12">
        <f>X31</f>
        <v>0.74472551007220955</v>
      </c>
      <c r="AF12" t="s">
        <v>614</v>
      </c>
      <c r="AG12">
        <f>AVERAGE(AC12:AC17)</f>
        <v>0.92455047659940048</v>
      </c>
      <c r="AH12">
        <f>STDEV(AC12:AC17)</f>
        <v>0.22860083435185666</v>
      </c>
    </row>
    <row r="13" spans="1:38" x14ac:dyDescent="0.25">
      <c r="I13" s="25" t="str">
        <f>Plate!C12</f>
        <v>9300-D1.2</v>
      </c>
      <c r="J13">
        <f>Plate!$C31</f>
        <v>24.4630134899643</v>
      </c>
      <c r="K13">
        <f>Plate!$P31</f>
        <v>25.188189189383401</v>
      </c>
      <c r="L13" s="12" t="str">
        <f t="shared" si="1"/>
        <v>9300-D1.2</v>
      </c>
      <c r="M13">
        <f t="shared" si="2"/>
        <v>-3.3370170179301235</v>
      </c>
      <c r="N13">
        <f t="shared" si="3"/>
        <v>-3.597044690613818</v>
      </c>
      <c r="O13" s="12" t="str">
        <f t="shared" si="4"/>
        <v>9300-D1.2</v>
      </c>
      <c r="P13">
        <f t="shared" si="5"/>
        <v>9.8959565906883734E-2</v>
      </c>
      <c r="Q13">
        <f t="shared" si="6"/>
        <v>8.2638352879210536E-2</v>
      </c>
      <c r="R13" s="12" t="str">
        <f t="shared" si="7"/>
        <v>9300-D1.2</v>
      </c>
      <c r="T13">
        <f>P13/$S$12</f>
        <v>0.79149637327118971</v>
      </c>
      <c r="W13" s="29" t="s">
        <v>613</v>
      </c>
      <c r="X13" s="15">
        <f>AVERAGE(T30:T32)</f>
        <v>0.79760994240722083</v>
      </c>
      <c r="Z13" t="s">
        <v>626</v>
      </c>
      <c r="AA13">
        <f>X32</f>
        <v>0.73264068115930525</v>
      </c>
      <c r="AB13">
        <f>X33</f>
        <v>0.82638154805965447</v>
      </c>
      <c r="AC13">
        <f>X34</f>
        <v>0.95676231997157268</v>
      </c>
      <c r="AD13">
        <f>X35</f>
        <v>0.87882915034446407</v>
      </c>
      <c r="AF13" t="s">
        <v>615</v>
      </c>
      <c r="AG13">
        <f>AVERAGE(AD12:AD17)</f>
        <v>0.99266919570557965</v>
      </c>
      <c r="AH13">
        <f>STDEV(AD12:AD17)</f>
        <v>0.22669591725166571</v>
      </c>
    </row>
    <row r="14" spans="1:38" x14ac:dyDescent="0.25">
      <c r="I14" s="25" t="str">
        <f>Plate!C13</f>
        <v>9300-D1.3</v>
      </c>
      <c r="J14">
        <f>Plate!$C32</f>
        <v>24.3879473957833</v>
      </c>
      <c r="K14">
        <f>Plate!$P32</f>
        <v>24.644204776673099</v>
      </c>
      <c r="L14" s="12" t="str">
        <f t="shared" si="1"/>
        <v>9300-D1.3</v>
      </c>
      <c r="M14">
        <f t="shared" si="2"/>
        <v>-3.2511889721446607</v>
      </c>
      <c r="N14">
        <f t="shared" si="3"/>
        <v>-3.0604133688208761</v>
      </c>
      <c r="O14" s="12" t="str">
        <f t="shared" si="4"/>
        <v>9300-D1.3</v>
      </c>
      <c r="P14">
        <f t="shared" si="5"/>
        <v>0.10502546131461205</v>
      </c>
      <c r="Q14">
        <f t="shared" si="6"/>
        <v>0.11987366314136109</v>
      </c>
      <c r="R14" s="12" t="str">
        <f t="shared" si="7"/>
        <v>9300-D1.3</v>
      </c>
      <c r="T14">
        <f>P14/$S$12</f>
        <v>0.84001249368724895</v>
      </c>
      <c r="W14" s="29" t="s">
        <v>614</v>
      </c>
      <c r="X14" s="15">
        <f>AVERAGE(T33:T35)</f>
        <v>0.96869012934771348</v>
      </c>
      <c r="Z14" t="s">
        <v>627</v>
      </c>
      <c r="AA14">
        <f>X36</f>
        <v>1.0058176808926469</v>
      </c>
      <c r="AB14">
        <f>X37</f>
        <v>1.0058176808926469</v>
      </c>
      <c r="AC14">
        <f>X38</f>
        <v>0.74762263929454542</v>
      </c>
      <c r="AD14">
        <f>X39</f>
        <v>1.3574614908030325</v>
      </c>
    </row>
    <row r="15" spans="1:38" x14ac:dyDescent="0.25">
      <c r="I15" s="25" t="str">
        <f>Plate!C14</f>
        <v>9301-A1.1</v>
      </c>
      <c r="J15">
        <f>Plate!$C33</f>
        <v>25.078103688837501</v>
      </c>
      <c r="K15">
        <f>Plate!$P33</f>
        <v>24.295438586790201</v>
      </c>
      <c r="L15" s="12" t="str">
        <f t="shared" si="1"/>
        <v>9301-A1.1</v>
      </c>
      <c r="M15">
        <f t="shared" si="2"/>
        <v>-4.0402904508569222</v>
      </c>
      <c r="N15">
        <f t="shared" si="3"/>
        <v>-2.7163614858982323</v>
      </c>
      <c r="O15" s="12" t="str">
        <f t="shared" si="4"/>
        <v>9301-A1.1</v>
      </c>
      <c r="P15">
        <f t="shared" si="5"/>
        <v>6.077869669863236E-2</v>
      </c>
      <c r="Q15" s="26">
        <f t="shared" si="6"/>
        <v>0.15215762249621814</v>
      </c>
      <c r="R15" s="24" t="str">
        <f t="shared" si="7"/>
        <v>9301-A1.1</v>
      </c>
      <c r="S15">
        <f>AVERAGE(Q15:Q17)</f>
        <v>0.23291327942426709</v>
      </c>
      <c r="T15">
        <f>P15/$S$15</f>
        <v>0.26094989881585884</v>
      </c>
      <c r="W15" s="29" t="s">
        <v>615</v>
      </c>
      <c r="X15" s="15">
        <f>AVERAGE(T36:T38)</f>
        <v>0.86711496551711742</v>
      </c>
      <c r="Z15" t="s">
        <v>628</v>
      </c>
      <c r="AA15">
        <f>X40</f>
        <v>0.63224682832731727</v>
      </c>
      <c r="AB15">
        <f>X41</f>
        <v>1.1432006140478717</v>
      </c>
      <c r="AC15">
        <f>X42</f>
        <v>1.0603026627814394</v>
      </c>
      <c r="AD15">
        <f>X43</f>
        <v>1.1643319182607157</v>
      </c>
      <c r="AG15" t="s">
        <v>612</v>
      </c>
      <c r="AH15" t="s">
        <v>618</v>
      </c>
    </row>
    <row r="16" spans="1:38" x14ac:dyDescent="0.25">
      <c r="I16" s="25" t="str">
        <f>Plate!C15</f>
        <v>9301-A1.2</v>
      </c>
      <c r="J16">
        <f>Plate!$C34</f>
        <v>25.546243962774</v>
      </c>
      <c r="K16">
        <f>Plate!$P34</f>
        <v>22.867782525376001</v>
      </c>
      <c r="L16" s="12" t="str">
        <f t="shared" si="1"/>
        <v>9301-A1.2</v>
      </c>
      <c r="M16">
        <f t="shared" si="2"/>
        <v>-4.5755462851162525</v>
      </c>
      <c r="N16">
        <f t="shared" si="3"/>
        <v>-1.3080031921645348</v>
      </c>
      <c r="O16" s="12" t="str">
        <f t="shared" si="4"/>
        <v>9301-A1.2</v>
      </c>
      <c r="P16">
        <f t="shared" si="5"/>
        <v>4.193950705936645E-2</v>
      </c>
      <c r="Q16" s="26">
        <f t="shared" si="6"/>
        <v>0.40387949516395094</v>
      </c>
      <c r="R16" s="24" t="str">
        <f t="shared" si="7"/>
        <v>9301-A1.2</v>
      </c>
      <c r="T16">
        <f>P16/$S$15</f>
        <v>0.18006490296747243</v>
      </c>
      <c r="V16">
        <v>9305</v>
      </c>
      <c r="W16" s="29" t="s">
        <v>612</v>
      </c>
      <c r="X16" s="15">
        <f>AVERAGE(T39:T41)</f>
        <v>1.2085002184116711</v>
      </c>
      <c r="Z16" t="s">
        <v>629</v>
      </c>
      <c r="AA16">
        <f>X44</f>
        <v>1.1502626671570217</v>
      </c>
      <c r="AB16">
        <f>X45</f>
        <v>1.3291552196205836</v>
      </c>
      <c r="AC16">
        <f>X46</f>
        <v>1.1188701487861703</v>
      </c>
      <c r="AD16">
        <f>X47</f>
        <v>0.85673813463636395</v>
      </c>
      <c r="AF16" t="s">
        <v>616</v>
      </c>
      <c r="AG16">
        <f>AG5</f>
        <v>0.81843492602881518</v>
      </c>
      <c r="AH16">
        <f>AH5</f>
        <v>0.34516478450294069</v>
      </c>
    </row>
    <row r="17" spans="9:34" x14ac:dyDescent="0.25">
      <c r="I17" s="25" t="str">
        <f>Plate!C16</f>
        <v>9301-A1.3</v>
      </c>
      <c r="J17">
        <f>Plate!$C35</f>
        <v>25.190991487680101</v>
      </c>
      <c r="K17">
        <f>Plate!$P35</f>
        <v>24.389260556684899</v>
      </c>
      <c r="L17" s="12" t="str">
        <f t="shared" si="1"/>
        <v>9301-A1.3</v>
      </c>
      <c r="M17">
        <f t="shared" si="2"/>
        <v>-4.1693625608873264</v>
      </c>
      <c r="N17">
        <f t="shared" si="3"/>
        <v>-2.8089152549795204</v>
      </c>
      <c r="O17" s="12" t="str">
        <f t="shared" si="4"/>
        <v>9301-A1.3</v>
      </c>
      <c r="P17">
        <f t="shared" si="5"/>
        <v>5.5577218338216751E-2</v>
      </c>
      <c r="Q17" s="26">
        <f t="shared" si="6"/>
        <v>0.14270272061263223</v>
      </c>
      <c r="R17" s="24" t="str">
        <f t="shared" si="7"/>
        <v>9301-A1.3</v>
      </c>
      <c r="T17">
        <f>P17/$S$15</f>
        <v>0.23861764548417669</v>
      </c>
      <c r="W17" s="29" t="s">
        <v>613</v>
      </c>
      <c r="X17" s="15">
        <f>AVERAGE(T42:T44)</f>
        <v>1.1775689548044228</v>
      </c>
      <c r="Z17" t="s">
        <v>630</v>
      </c>
      <c r="AA17">
        <f>X48</f>
        <v>0.96638593207018531</v>
      </c>
      <c r="AB17">
        <f>X49</f>
        <v>1.3169438721995528</v>
      </c>
      <c r="AC17">
        <f>X50</f>
        <v>1.1107842289452956</v>
      </c>
      <c r="AD17">
        <f>X51</f>
        <v>0.9539289701166922</v>
      </c>
      <c r="AF17" t="s">
        <v>617</v>
      </c>
      <c r="AG17">
        <f>AG10</f>
        <v>0.86904259405551521</v>
      </c>
      <c r="AH17">
        <f>AH10</f>
        <v>0.20107193159583442</v>
      </c>
    </row>
    <row r="18" spans="9:34" x14ac:dyDescent="0.25">
      <c r="I18" s="24" t="str">
        <f>Plate!D2</f>
        <v>9301-B1.1</v>
      </c>
      <c r="J18">
        <f>Plate!$D21</f>
        <v>23.907490219543</v>
      </c>
      <c r="K18">
        <f>Plate!$Q21</f>
        <v>23.814857383271502</v>
      </c>
      <c r="L18" s="12" t="str">
        <f t="shared" si="1"/>
        <v>9301-B1.1</v>
      </c>
      <c r="M18">
        <f t="shared" si="2"/>
        <v>-2.701850406308584</v>
      </c>
      <c r="N18">
        <f t="shared" si="3"/>
        <v>-2.2422763458697359</v>
      </c>
      <c r="O18" s="12" t="str">
        <f t="shared" si="4"/>
        <v>9301-B1.1</v>
      </c>
      <c r="P18">
        <f t="shared" si="5"/>
        <v>0.15369579436598418</v>
      </c>
      <c r="Q18">
        <f t="shared" si="6"/>
        <v>0.21135258372589347</v>
      </c>
      <c r="R18" s="12" t="str">
        <f t="shared" si="7"/>
        <v>9301-B1.1</v>
      </c>
      <c r="S18">
        <f>AVERAGE(Q18:Q20)</f>
        <v>0.21774635858932545</v>
      </c>
      <c r="T18">
        <f>P18/$S$18</f>
        <v>0.70584782846292238</v>
      </c>
      <c r="W18" s="29" t="s">
        <v>614</v>
      </c>
      <c r="X18" s="15">
        <f>AVERAGE(T45:T47)</f>
        <v>1.360759116991443</v>
      </c>
      <c r="AG18" t="s">
        <v>613</v>
      </c>
      <c r="AH18" t="s">
        <v>618</v>
      </c>
    </row>
    <row r="19" spans="9:34" x14ac:dyDescent="0.25">
      <c r="I19" s="24" t="str">
        <f>Plate!D3</f>
        <v>9301-B1.2</v>
      </c>
      <c r="J19">
        <f>Plate!$D22</f>
        <v>23.544171715379601</v>
      </c>
      <c r="K19">
        <f>Plate!$Q22</f>
        <v>23.9304661302013</v>
      </c>
      <c r="L19" s="12" t="str">
        <f t="shared" si="1"/>
        <v>9301-B1.2</v>
      </c>
      <c r="M19">
        <f t="shared" si="2"/>
        <v>-2.2864442558986084</v>
      </c>
      <c r="N19">
        <f t="shared" si="3"/>
        <v>-2.3563223979738104</v>
      </c>
      <c r="O19" s="12" t="str">
        <f t="shared" si="4"/>
        <v>9301-B1.2</v>
      </c>
      <c r="P19">
        <f t="shared" si="5"/>
        <v>0.20498009759000044</v>
      </c>
      <c r="Q19">
        <f t="shared" si="6"/>
        <v>0.19528832423183373</v>
      </c>
      <c r="R19" s="12" t="str">
        <f t="shared" si="7"/>
        <v>9301-B1.2</v>
      </c>
      <c r="T19">
        <f>P19/$S$18</f>
        <v>0.94137095526174808</v>
      </c>
      <c r="W19" s="29" t="s">
        <v>615</v>
      </c>
      <c r="X19" s="15">
        <f>AVERAGE(T48:T50)</f>
        <v>1.1388579719317067</v>
      </c>
      <c r="AF19" t="s">
        <v>616</v>
      </c>
      <c r="AG19">
        <f>AG6</f>
        <v>1.0131219252553687</v>
      </c>
      <c r="AH19">
        <f>AH6</f>
        <v>0.14187913275236194</v>
      </c>
    </row>
    <row r="20" spans="9:34" x14ac:dyDescent="0.25">
      <c r="I20" s="24" t="str">
        <f>Plate!D4</f>
        <v>9301-B1.3</v>
      </c>
      <c r="J20">
        <f>Plate!$D23</f>
        <v>23.349287575352498</v>
      </c>
      <c r="K20">
        <f>Plate!$Q23</f>
        <v>23.5892981450781</v>
      </c>
      <c r="L20" s="12" t="str">
        <f t="shared" si="1"/>
        <v>9301-B1.3</v>
      </c>
      <c r="M20">
        <f t="shared" si="2"/>
        <v>-2.0636202888919395</v>
      </c>
      <c r="N20">
        <f t="shared" si="3"/>
        <v>-2.0197660141283098</v>
      </c>
      <c r="O20" s="12" t="str">
        <f t="shared" si="4"/>
        <v>9301-B1.3</v>
      </c>
      <c r="P20">
        <f t="shared" si="5"/>
        <v>0.23921499159157888</v>
      </c>
      <c r="Q20">
        <f t="shared" si="6"/>
        <v>0.24659816781024915</v>
      </c>
      <c r="R20" s="12" t="str">
        <f t="shared" si="7"/>
        <v>9301-B1.3</v>
      </c>
      <c r="T20">
        <f>P20/$S$18</f>
        <v>1.0985946820940586</v>
      </c>
      <c r="V20">
        <v>9306</v>
      </c>
      <c r="W20" s="29" t="s">
        <v>612</v>
      </c>
      <c r="X20" s="15">
        <f>AVERAGE(T51:T53)</f>
        <v>0.6697186137167771</v>
      </c>
      <c r="AF20" t="s">
        <v>617</v>
      </c>
      <c r="AG20">
        <f>AG11</f>
        <v>1.0458647312031535</v>
      </c>
      <c r="AH20">
        <f>AH11</f>
        <v>0.27084673113297419</v>
      </c>
    </row>
    <row r="21" spans="9:34" x14ac:dyDescent="0.25">
      <c r="I21" s="24" t="str">
        <f>Plate!D5</f>
        <v>9301-C1.1</v>
      </c>
      <c r="J21">
        <f>Plate!$D24</f>
        <v>24.9844382151141</v>
      </c>
      <c r="K21">
        <f>Plate!$Q24</f>
        <v>25.063575711283399</v>
      </c>
      <c r="L21" s="12" t="str">
        <f t="shared" si="1"/>
        <v>9301-C1.1</v>
      </c>
      <c r="M21">
        <f t="shared" si="2"/>
        <v>-3.9331965004528269</v>
      </c>
      <c r="N21">
        <f t="shared" si="3"/>
        <v>-3.4741156251782015</v>
      </c>
      <c r="O21" s="12" t="str">
        <f t="shared" si="4"/>
        <v>9301-C1.1</v>
      </c>
      <c r="P21">
        <f t="shared" si="5"/>
        <v>6.5462091155194371E-2</v>
      </c>
      <c r="Q21" s="26">
        <f t="shared" si="6"/>
        <v>8.9988494966259713E-2</v>
      </c>
      <c r="R21" s="24" t="str">
        <f t="shared" si="7"/>
        <v>9301-C1.1</v>
      </c>
      <c r="S21">
        <f>AVERAGE(Q21:Q23)</f>
        <v>8.4726297170571452E-2</v>
      </c>
      <c r="T21">
        <f>P21/$S$21</f>
        <v>0.77263014366608895</v>
      </c>
      <c r="W21" s="29" t="s">
        <v>613</v>
      </c>
      <c r="X21" s="15">
        <f>AVERAGE(T54:T56)</f>
        <v>0.9962985342876346</v>
      </c>
      <c r="AG21" t="s">
        <v>614</v>
      </c>
      <c r="AH21" t="s">
        <v>618</v>
      </c>
    </row>
    <row r="22" spans="9:34" x14ac:dyDescent="0.25">
      <c r="I22" s="24" t="str">
        <f>Plate!D6</f>
        <v>9301-C1.2</v>
      </c>
      <c r="J22">
        <f>Plate!$D25</f>
        <v>24.857527001908</v>
      </c>
      <c r="K22">
        <f>Plate!$Q25</f>
        <v>24.906497563159402</v>
      </c>
      <c r="L22" s="12" t="str">
        <f t="shared" si="1"/>
        <v>9301-C1.2</v>
      </c>
      <c r="M22">
        <f t="shared" si="2"/>
        <v>-3.7880904903881834</v>
      </c>
      <c r="N22">
        <f t="shared" si="3"/>
        <v>-3.3191607178627631</v>
      </c>
      <c r="O22" s="12" t="str">
        <f t="shared" si="4"/>
        <v>9301-C1.2</v>
      </c>
      <c r="P22">
        <f t="shared" si="5"/>
        <v>7.2388759793189303E-2</v>
      </c>
      <c r="Q22" s="26">
        <f t="shared" si="6"/>
        <v>0.10019200405038628</v>
      </c>
      <c r="R22" s="24" t="str">
        <f t="shared" si="7"/>
        <v>9301-C1.2</v>
      </c>
      <c r="T22">
        <f>P22/$S$21</f>
        <v>0.85438361182545075</v>
      </c>
      <c r="W22" s="29" t="s">
        <v>614</v>
      </c>
      <c r="X22" s="15">
        <f>AVERAGE(T57:T59)</f>
        <v>1.1066910263172509</v>
      </c>
      <c r="AF22" t="s">
        <v>616</v>
      </c>
      <c r="AG22">
        <f>AG7</f>
        <v>1.1088205693963771</v>
      </c>
      <c r="AH22">
        <f>AH7</f>
        <v>0.15872754993400293</v>
      </c>
    </row>
    <row r="23" spans="9:34" x14ac:dyDescent="0.25">
      <c r="I23" s="24" t="str">
        <f>Plate!D7</f>
        <v>9301-C1.3</v>
      </c>
      <c r="J23">
        <f>Plate!$D26</f>
        <v>24.358659409429901</v>
      </c>
      <c r="K23">
        <f>Plate!$Q26</f>
        <v>25.562018102702702</v>
      </c>
      <c r="L23" s="12" t="str">
        <f t="shared" si="1"/>
        <v>9301-C1.3</v>
      </c>
      <c r="M23">
        <f t="shared" si="2"/>
        <v>-3.2177020742165174</v>
      </c>
      <c r="N23">
        <f t="shared" si="3"/>
        <v>-3.9658205216701927</v>
      </c>
      <c r="O23" s="12" t="str">
        <f t="shared" si="4"/>
        <v>9301-C1.3</v>
      </c>
      <c r="P23">
        <f t="shared" si="5"/>
        <v>0.10749175622596371</v>
      </c>
      <c r="Q23" s="26">
        <f t="shared" si="6"/>
        <v>6.3998392495068376E-2</v>
      </c>
      <c r="R23" s="24" t="str">
        <f t="shared" si="7"/>
        <v>9301-C1.3</v>
      </c>
      <c r="T23">
        <f>P23/$S$21</f>
        <v>1.2686941341194307</v>
      </c>
      <c r="W23" s="29" t="s">
        <v>615</v>
      </c>
      <c r="X23" s="15">
        <f>AVERAGE(T60:T62)</f>
        <v>0.92699097036687217</v>
      </c>
      <c r="AF23" t="s">
        <v>617</v>
      </c>
      <c r="AG23">
        <f>AG12</f>
        <v>0.92455047659940048</v>
      </c>
      <c r="AH23">
        <f>AH12</f>
        <v>0.22860083435185666</v>
      </c>
    </row>
    <row r="24" spans="9:34" x14ac:dyDescent="0.25">
      <c r="I24" s="24" t="str">
        <f>Plate!D8</f>
        <v>9301-D1.1</v>
      </c>
      <c r="J24">
        <f>Plate!$D27</f>
        <v>23.549860132895599</v>
      </c>
      <c r="K24">
        <f>Plate!$Q27</f>
        <v>24.6427903407054</v>
      </c>
      <c r="L24" s="12" t="str">
        <f t="shared" si="1"/>
        <v>9301-D1.1</v>
      </c>
      <c r="M24">
        <f t="shared" si="2"/>
        <v>-2.2929482010463693</v>
      </c>
      <c r="N24">
        <f t="shared" si="3"/>
        <v>-3.0590180519235473</v>
      </c>
      <c r="O24" s="12" t="str">
        <f t="shared" si="4"/>
        <v>9301-D1.1</v>
      </c>
      <c r="P24">
        <f t="shared" si="5"/>
        <v>0.2040580879687349</v>
      </c>
      <c r="Q24">
        <f t="shared" si="6"/>
        <v>0.11998965623310889</v>
      </c>
      <c r="R24" s="12" t="str">
        <f t="shared" si="7"/>
        <v>9301-D1.1</v>
      </c>
      <c r="S24">
        <f>AVERAGE(Q24:Q26)</f>
        <v>0.1277312848033442</v>
      </c>
      <c r="T24">
        <f>P24/$S$24</f>
        <v>1.5975576248442491</v>
      </c>
      <c r="V24">
        <v>9307</v>
      </c>
      <c r="W24" s="29" t="s">
        <v>612</v>
      </c>
      <c r="X24">
        <f>AVERAGE(T63:T65)</f>
        <v>0.82153975931145473</v>
      </c>
      <c r="AG24" t="s">
        <v>615</v>
      </c>
      <c r="AH24" t="s">
        <v>618</v>
      </c>
    </row>
    <row r="25" spans="9:34" x14ac:dyDescent="0.25">
      <c r="I25" s="24" t="str">
        <f>Plate!D9</f>
        <v>9301-D1.2</v>
      </c>
      <c r="J25">
        <f>Plate!$D28</f>
        <v>23.8728448293162</v>
      </c>
      <c r="K25">
        <f>Plate!$Q28</f>
        <v>24.400047181731999</v>
      </c>
      <c r="L25" s="12" t="str">
        <f t="shared" si="1"/>
        <v>9301-D1.2</v>
      </c>
      <c r="M25">
        <f t="shared" si="2"/>
        <v>-2.6622380330915743</v>
      </c>
      <c r="N25">
        <f t="shared" si="3"/>
        <v>-2.8195560761528151</v>
      </c>
      <c r="O25" s="12" t="str">
        <f t="shared" si="4"/>
        <v>9301-D1.2</v>
      </c>
      <c r="P25">
        <f t="shared" si="5"/>
        <v>0.1579743206624748</v>
      </c>
      <c r="Q25">
        <f t="shared" si="6"/>
        <v>0.14165406655926674</v>
      </c>
      <c r="R25" s="12" t="str">
        <f t="shared" si="7"/>
        <v>9301-D1.2</v>
      </c>
      <c r="T25">
        <f t="shared" ref="T25:T26" si="9">P25/$S$24</f>
        <v>1.2367707794194112</v>
      </c>
      <c r="W25" s="29" t="s">
        <v>613</v>
      </c>
      <c r="X25">
        <f>AVERAGE(T66:T68)</f>
        <v>1.0537559842280999</v>
      </c>
      <c r="AF25" t="s">
        <v>616</v>
      </c>
      <c r="AG25">
        <f>AG8</f>
        <v>1.0319906227851583</v>
      </c>
      <c r="AH25">
        <f>AH8</f>
        <v>0.23977197285781901</v>
      </c>
    </row>
    <row r="26" spans="9:34" x14ac:dyDescent="0.25">
      <c r="I26" s="24" t="str">
        <f>Plate!D10</f>
        <v>9301-D1.3</v>
      </c>
      <c r="J26">
        <f>Plate!$D29</f>
        <v>23.574785738692899</v>
      </c>
      <c r="K26">
        <f>Plate!$Q29</f>
        <v>24.623893497623602</v>
      </c>
      <c r="L26" s="12" t="str">
        <f t="shared" si="1"/>
        <v>9301-D1.3</v>
      </c>
      <c r="M26">
        <f t="shared" si="2"/>
        <v>-2.3214472998597793</v>
      </c>
      <c r="N26">
        <f t="shared" si="3"/>
        <v>-3.0403766393320075</v>
      </c>
      <c r="O26" s="12" t="str">
        <f t="shared" si="4"/>
        <v>9301-D1.3</v>
      </c>
      <c r="P26">
        <f t="shared" si="5"/>
        <v>0.20006666345113042</v>
      </c>
      <c r="Q26">
        <f t="shared" si="6"/>
        <v>0.12155013161765693</v>
      </c>
      <c r="R26" s="12" t="str">
        <f t="shared" si="7"/>
        <v>9301-D1.3</v>
      </c>
      <c r="T26">
        <f t="shared" si="9"/>
        <v>1.5663090194321163</v>
      </c>
      <c r="W26" s="29" t="s">
        <v>614</v>
      </c>
      <c r="X26">
        <f>AVERAGE(T69:T71)</f>
        <v>1.0216901630823254</v>
      </c>
      <c r="AF26" t="s">
        <v>617</v>
      </c>
      <c r="AG26">
        <f>AG13</f>
        <v>0.99266919570557965</v>
      </c>
      <c r="AH26">
        <f>AH13</f>
        <v>0.22669591725166571</v>
      </c>
    </row>
    <row r="27" spans="9:34" x14ac:dyDescent="0.25">
      <c r="I27" s="24" t="str">
        <f>Plate!D11</f>
        <v>9302-A1.1</v>
      </c>
      <c r="J27">
        <f>Plate!$D30</f>
        <v>23.229306726886399</v>
      </c>
      <c r="K27">
        <f>Plate!$Q30</f>
        <v>23.511898229092399</v>
      </c>
      <c r="L27" s="12" t="str">
        <f t="shared" si="1"/>
        <v>9302-A1.1</v>
      </c>
      <c r="M27">
        <f t="shared" si="2"/>
        <v>-1.9264382246340468</v>
      </c>
      <c r="N27">
        <f t="shared" si="3"/>
        <v>-1.9434123204349043</v>
      </c>
      <c r="O27" s="12" t="str">
        <f t="shared" si="4"/>
        <v>9302-A1.1</v>
      </c>
      <c r="P27">
        <f t="shared" si="5"/>
        <v>0.26307786554090906</v>
      </c>
      <c r="Q27" s="26">
        <f t="shared" si="6"/>
        <v>0.2600007481229169</v>
      </c>
      <c r="R27" s="24" t="str">
        <f t="shared" si="7"/>
        <v>9302-A1.1</v>
      </c>
      <c r="S27">
        <f>AVERAGE(Q27:Q29)</f>
        <v>0.26341355328969901</v>
      </c>
      <c r="T27">
        <f>P27/$S$27</f>
        <v>0.99872562461347325</v>
      </c>
      <c r="W27" s="29" t="s">
        <v>615</v>
      </c>
      <c r="X27">
        <f>AVERAGE(T72:T74)</f>
        <v>0.81944775641197276</v>
      </c>
    </row>
    <row r="28" spans="9:34" x14ac:dyDescent="0.25">
      <c r="I28" s="24" t="str">
        <f>Plate!D12</f>
        <v>9302-A1.2</v>
      </c>
      <c r="J28">
        <f>Plate!$D31</f>
        <v>23.3969293728568</v>
      </c>
      <c r="K28">
        <f>Plate!$Q31</f>
        <v>23.480318916142799</v>
      </c>
      <c r="L28" s="12" t="str">
        <f t="shared" si="1"/>
        <v>9302-A1.2</v>
      </c>
      <c r="M28">
        <f t="shared" si="2"/>
        <v>-2.1180923168043213</v>
      </c>
      <c r="N28">
        <f t="shared" si="3"/>
        <v>-1.9122598681706493</v>
      </c>
      <c r="O28" s="12" t="str">
        <f t="shared" si="4"/>
        <v>9302-A1.2</v>
      </c>
      <c r="P28">
        <f t="shared" si="5"/>
        <v>0.23035130609778842</v>
      </c>
      <c r="Q28" s="26">
        <f t="shared" si="6"/>
        <v>0.26567605887717649</v>
      </c>
      <c r="R28" s="24" t="str">
        <f t="shared" si="7"/>
        <v>9302-A1.2</v>
      </c>
      <c r="T28">
        <f>P28/$S$27</f>
        <v>0.87448539842006867</v>
      </c>
      <c r="V28">
        <v>9309</v>
      </c>
      <c r="W28" s="29" t="s">
        <v>612</v>
      </c>
      <c r="X28">
        <f>AVERAGE(T75:T77)</f>
        <v>0.72690177472661432</v>
      </c>
    </row>
    <row r="29" spans="9:34" x14ac:dyDescent="0.25">
      <c r="I29" s="24" t="str">
        <f>Plate!D13</f>
        <v>9302-A1.3</v>
      </c>
      <c r="J29">
        <f>Plate!$D32</f>
        <v>23.383909337198698</v>
      </c>
      <c r="K29">
        <f>Plate!$Q32</f>
        <v>23.486454112004399</v>
      </c>
      <c r="L29" s="12" t="str">
        <f t="shared" si="1"/>
        <v>9302-A1.3</v>
      </c>
      <c r="M29">
        <f t="shared" si="2"/>
        <v>-2.1032056462137696</v>
      </c>
      <c r="N29">
        <f t="shared" si="3"/>
        <v>-1.9183121339851517</v>
      </c>
      <c r="O29" s="12" t="str">
        <f t="shared" si="4"/>
        <v>9302-A1.3</v>
      </c>
      <c r="P29">
        <f t="shared" si="5"/>
        <v>0.23274052703831916</v>
      </c>
      <c r="Q29" s="26">
        <f t="shared" si="6"/>
        <v>0.26456385286900358</v>
      </c>
      <c r="R29" s="24" t="str">
        <f t="shared" si="7"/>
        <v>9302-A1.3</v>
      </c>
      <c r="T29">
        <f>P29/$S$27</f>
        <v>0.88355562624507011</v>
      </c>
      <c r="W29" s="29" t="s">
        <v>613</v>
      </c>
      <c r="X29">
        <f>AVERAGE(T78:T80)</f>
        <v>0.65368945239861143</v>
      </c>
    </row>
    <row r="30" spans="9:34" x14ac:dyDescent="0.25">
      <c r="I30" s="24" t="str">
        <f>Plate!D14</f>
        <v>9302-B1.1</v>
      </c>
      <c r="J30">
        <f>Plate!$D33</f>
        <v>23.4104811071782</v>
      </c>
      <c r="K30">
        <f>Plate!$Q33</f>
        <v>23.183387638261198</v>
      </c>
      <c r="L30" s="12" t="str">
        <f t="shared" si="1"/>
        <v>9302-B1.1</v>
      </c>
      <c r="M30">
        <f t="shared" si="2"/>
        <v>-2.1335869137525121</v>
      </c>
      <c r="N30">
        <f t="shared" si="3"/>
        <v>-1.6193422396353465</v>
      </c>
      <c r="O30" s="12" t="str">
        <f t="shared" si="4"/>
        <v>9302-B1.1</v>
      </c>
      <c r="P30">
        <f t="shared" si="5"/>
        <v>0.22789056262471241</v>
      </c>
      <c r="Q30">
        <f t="shared" si="6"/>
        <v>0.32548382616643978</v>
      </c>
      <c r="R30" s="12" t="str">
        <f t="shared" si="7"/>
        <v>9302-B1.1</v>
      </c>
      <c r="S30">
        <f>AVERAGE(Q30:Q32)</f>
        <v>0.27725992648924785</v>
      </c>
      <c r="T30">
        <f>P30/$S$30</f>
        <v>0.82193833602401256</v>
      </c>
      <c r="W30" s="29" t="s">
        <v>614</v>
      </c>
      <c r="X30">
        <f>AVERAGE(T81:T83)</f>
        <v>0.5529608598173803</v>
      </c>
    </row>
    <row r="31" spans="9:34" x14ac:dyDescent="0.25">
      <c r="I31" s="24" t="str">
        <f>Plate!D15</f>
        <v>9302-B1.2</v>
      </c>
      <c r="J31">
        <f>Plate!$D34</f>
        <v>23.4656280699608</v>
      </c>
      <c r="K31">
        <f>Plate!$Q34</f>
        <v>23.508554539746701</v>
      </c>
      <c r="L31" s="12" t="str">
        <f t="shared" si="1"/>
        <v>9302-B1.2</v>
      </c>
      <c r="M31">
        <f t="shared" si="2"/>
        <v>-2.1966400950625937</v>
      </c>
      <c r="N31">
        <f t="shared" si="3"/>
        <v>-1.9401138280676196</v>
      </c>
      <c r="O31" s="12" t="str">
        <f t="shared" si="4"/>
        <v>9302-B1.2</v>
      </c>
      <c r="P31">
        <f t="shared" si="5"/>
        <v>0.21814508967654553</v>
      </c>
      <c r="Q31">
        <f t="shared" si="6"/>
        <v>0.26059587848748217</v>
      </c>
      <c r="R31" s="12" t="str">
        <f t="shared" si="7"/>
        <v>9302-B1.2</v>
      </c>
      <c r="T31">
        <f>P31/$S$30</f>
        <v>0.78678910594389562</v>
      </c>
      <c r="W31" s="29" t="s">
        <v>615</v>
      </c>
      <c r="X31">
        <f>AVERAGE(T84:T86)</f>
        <v>0.74472551007220955</v>
      </c>
    </row>
    <row r="32" spans="9:34" x14ac:dyDescent="0.25">
      <c r="I32" s="24" t="str">
        <f>Plate!D16</f>
        <v>9302-B1.3</v>
      </c>
      <c r="J32">
        <f>Plate!$D35</f>
        <v>23.469944213563501</v>
      </c>
      <c r="K32">
        <f>Plate!$Q35</f>
        <v>23.594634054865701</v>
      </c>
      <c r="L32" s="12" t="str">
        <f t="shared" si="1"/>
        <v>9302-B1.3</v>
      </c>
      <c r="M32">
        <f t="shared" si="2"/>
        <v>-2.2015750284008861</v>
      </c>
      <c r="N32">
        <f t="shared" si="3"/>
        <v>-2.0250297978974467</v>
      </c>
      <c r="O32" s="12" t="str">
        <f t="shared" si="4"/>
        <v>9302-B1.3</v>
      </c>
      <c r="P32">
        <f t="shared" si="5"/>
        <v>0.21740016969549991</v>
      </c>
      <c r="Q32">
        <f t="shared" si="6"/>
        <v>0.2457000748138217</v>
      </c>
      <c r="R32" s="12" t="str">
        <f t="shared" si="7"/>
        <v>9302-B1.3</v>
      </c>
      <c r="T32">
        <f>P32/$S$30</f>
        <v>0.78410238525375464</v>
      </c>
      <c r="V32">
        <v>9310</v>
      </c>
      <c r="W32" s="29" t="s">
        <v>612</v>
      </c>
      <c r="X32">
        <f>AVERAGE(T87:T89)</f>
        <v>0.73264068115930525</v>
      </c>
    </row>
    <row r="33" spans="9:24" x14ac:dyDescent="0.25">
      <c r="I33" s="25" t="str">
        <f>Plate!E2</f>
        <v>9302-C1.1</v>
      </c>
      <c r="J33">
        <f>Plate!$E21</f>
        <v>23.410622614674001</v>
      </c>
      <c r="K33">
        <f>Plate!$R21</f>
        <v>23.9148105687315</v>
      </c>
      <c r="L33" s="12" t="str">
        <f t="shared" si="1"/>
        <v>9302-C1.1</v>
      </c>
      <c r="M33">
        <f t="shared" si="2"/>
        <v>-2.1337487086608671</v>
      </c>
      <c r="N33">
        <f t="shared" si="3"/>
        <v>-2.340878454271285</v>
      </c>
      <c r="O33" s="12" t="str">
        <f t="shared" si="4"/>
        <v>9302-C1.1</v>
      </c>
      <c r="P33">
        <f t="shared" si="5"/>
        <v>0.22786500665882997</v>
      </c>
      <c r="Q33" s="26">
        <f t="shared" si="6"/>
        <v>0.19739010090886852</v>
      </c>
      <c r="R33" s="24" t="str">
        <f t="shared" si="7"/>
        <v>9302-C1.1</v>
      </c>
      <c r="S33">
        <f>AVERAGE(Q33:Q35)</f>
        <v>0.22782668960032537</v>
      </c>
      <c r="T33">
        <f>P33/$S$33</f>
        <v>1.0001681851172566</v>
      </c>
      <c r="W33" s="29" t="s">
        <v>613</v>
      </c>
      <c r="X33">
        <f>AVERAGE(T90:T92)</f>
        <v>0.82638154805965447</v>
      </c>
    </row>
    <row r="34" spans="9:24" x14ac:dyDescent="0.25">
      <c r="I34" s="25" t="str">
        <f>Plate!E3</f>
        <v>9302-C1.2</v>
      </c>
      <c r="J34">
        <f>Plate!$E22</f>
        <v>23.507991638214001</v>
      </c>
      <c r="K34">
        <f>Plate!$R22</f>
        <v>23.868987078219799</v>
      </c>
      <c r="L34" s="12" t="str">
        <f t="shared" si="1"/>
        <v>9302-C1.2</v>
      </c>
      <c r="M34">
        <f t="shared" si="2"/>
        <v>-2.2450771732846757</v>
      </c>
      <c r="N34">
        <f t="shared" si="3"/>
        <v>-2.2956743643968278</v>
      </c>
      <c r="O34" s="12" t="str">
        <f t="shared" si="4"/>
        <v>9302-C1.2</v>
      </c>
      <c r="P34">
        <f t="shared" si="5"/>
        <v>0.21094266489186508</v>
      </c>
      <c r="Q34" s="26">
        <f t="shared" si="6"/>
        <v>0.20367285727287998</v>
      </c>
      <c r="R34" s="24" t="str">
        <f t="shared" si="7"/>
        <v>9302-C1.2</v>
      </c>
      <c r="T34">
        <f>P34/$S$33</f>
        <v>0.92589092727423727</v>
      </c>
      <c r="W34" s="29" t="s">
        <v>614</v>
      </c>
      <c r="X34">
        <f>AVERAGE(T93:T95)</f>
        <v>0.95676231997157268</v>
      </c>
    </row>
    <row r="35" spans="9:24" x14ac:dyDescent="0.25">
      <c r="I35" s="25" t="str">
        <f>Plate!E4</f>
        <v>9302-C1.3</v>
      </c>
      <c r="J35">
        <f>Plate!$E23</f>
        <v>23.436311988851099</v>
      </c>
      <c r="K35">
        <f>Plate!$R23</f>
        <v>23.390951657953199</v>
      </c>
      <c r="L35" s="12" t="str">
        <f t="shared" si="1"/>
        <v>9302-C1.3</v>
      </c>
      <c r="M35">
        <f t="shared" si="2"/>
        <v>-2.1631210745356046</v>
      </c>
      <c r="N35">
        <f t="shared" si="3"/>
        <v>-1.82410059601732</v>
      </c>
      <c r="O35" s="12" t="str">
        <f t="shared" si="4"/>
        <v>9302-C1.3</v>
      </c>
      <c r="P35">
        <f t="shared" si="5"/>
        <v>0.22327272470270659</v>
      </c>
      <c r="Q35" s="26">
        <f t="shared" si="6"/>
        <v>0.28241711061922764</v>
      </c>
      <c r="R35" s="24" t="str">
        <f t="shared" si="7"/>
        <v>9302-C1.3</v>
      </c>
      <c r="T35">
        <f>P35/$S$33</f>
        <v>0.98001127565164659</v>
      </c>
      <c r="W35" s="29" t="s">
        <v>615</v>
      </c>
      <c r="X35">
        <f>AVERAGE(T96:T98)</f>
        <v>0.87882915034446407</v>
      </c>
    </row>
    <row r="36" spans="9:24" x14ac:dyDescent="0.25">
      <c r="I36" s="25" t="str">
        <f>Plate!E5</f>
        <v>9302-D1.1</v>
      </c>
      <c r="J36">
        <f>Plate!$E24</f>
        <v>24.6489450510106</v>
      </c>
      <c r="K36">
        <f>Plate!$R24</f>
        <v>25.089619400752898</v>
      </c>
      <c r="L36" s="12" t="str">
        <f t="shared" si="1"/>
        <v>9302-D1.1</v>
      </c>
      <c r="M36">
        <f t="shared" si="2"/>
        <v>-3.5496049074234262</v>
      </c>
      <c r="N36">
        <f t="shared" si="3"/>
        <v>-3.4998072795304842</v>
      </c>
      <c r="O36" s="12" t="str">
        <f t="shared" si="4"/>
        <v>9302-D1.1</v>
      </c>
      <c r="P36">
        <f t="shared" si="5"/>
        <v>8.5400900505501975E-2</v>
      </c>
      <c r="Q36">
        <f t="shared" si="6"/>
        <v>8.8400155675084052E-2</v>
      </c>
      <c r="R36" s="12" t="str">
        <f t="shared" si="7"/>
        <v>9302-D1.1</v>
      </c>
      <c r="S36">
        <f>AVERAGE(Q36:Q38)</f>
        <v>0.10082793165195007</v>
      </c>
      <c r="T36">
        <f>P36/$S$36</f>
        <v>0.84699645332703077</v>
      </c>
      <c r="V36">
        <v>9311</v>
      </c>
      <c r="W36" s="29" t="s">
        <v>612</v>
      </c>
      <c r="X36">
        <f>AVERAGE(T102:T104)</f>
        <v>1.0058176808926469</v>
      </c>
    </row>
    <row r="37" spans="9:24" x14ac:dyDescent="0.25">
      <c r="I37" s="25" t="str">
        <f>Plate!E6</f>
        <v>9302-D1.2</v>
      </c>
      <c r="J37">
        <f>Plate!$E25</f>
        <v>24.377365293074298</v>
      </c>
      <c r="K37">
        <f>Plate!$R25</f>
        <v>24.9452129371011</v>
      </c>
      <c r="L37" s="12" t="str">
        <f t="shared" si="1"/>
        <v>9302-D1.2</v>
      </c>
      <c r="M37">
        <f t="shared" si="2"/>
        <v>-3.2390897520410453</v>
      </c>
      <c r="N37">
        <f t="shared" si="3"/>
        <v>-3.3573527722794139</v>
      </c>
      <c r="O37" s="12" t="str">
        <f t="shared" si="4"/>
        <v>9302-D1.2</v>
      </c>
      <c r="P37">
        <f t="shared" si="5"/>
        <v>0.10590996535882481</v>
      </c>
      <c r="Q37">
        <f t="shared" si="6"/>
        <v>9.7574449450702538E-2</v>
      </c>
      <c r="R37" s="12" t="str">
        <f t="shared" si="7"/>
        <v>9302-D1.2</v>
      </c>
      <c r="T37">
        <f>P37/$S$36</f>
        <v>1.0504030343934607</v>
      </c>
      <c r="W37" s="29" t="s">
        <v>613</v>
      </c>
      <c r="X37">
        <f>AVERAGE(T102:T104)</f>
        <v>1.0058176808926469</v>
      </c>
    </row>
    <row r="38" spans="9:24" x14ac:dyDescent="0.25">
      <c r="I38" s="25" t="str">
        <f>Plate!E7</f>
        <v>9302-D1.3</v>
      </c>
      <c r="J38">
        <f>Plate!$E26</f>
        <v>24.8823718767425</v>
      </c>
      <c r="K38">
        <f>Plate!$R26</f>
        <v>24.685838516082502</v>
      </c>
      <c r="L38" s="12" t="str">
        <f t="shared" si="1"/>
        <v>9302-D1.3</v>
      </c>
      <c r="M38">
        <f t="shared" si="2"/>
        <v>-3.8164972841356759</v>
      </c>
      <c r="N38">
        <f t="shared" si="3"/>
        <v>-3.1014843408715929</v>
      </c>
      <c r="O38" s="12" t="str">
        <f t="shared" si="4"/>
        <v>9302-D1.3</v>
      </c>
      <c r="P38">
        <f t="shared" si="5"/>
        <v>7.0977359568302062E-2</v>
      </c>
      <c r="Q38">
        <f t="shared" si="6"/>
        <v>0.11650918983006364</v>
      </c>
      <c r="R38" s="12" t="str">
        <f t="shared" si="7"/>
        <v>9302-D1.3</v>
      </c>
      <c r="T38">
        <f>P38/$S$36</f>
        <v>0.70394540883086054</v>
      </c>
      <c r="W38" s="29" t="s">
        <v>614</v>
      </c>
      <c r="X38">
        <f>AVERAGE(T105:T107)</f>
        <v>0.74762263929454542</v>
      </c>
    </row>
    <row r="39" spans="9:24" x14ac:dyDescent="0.25">
      <c r="I39" s="25" t="str">
        <f>Plate!E8</f>
        <v>9305-A1.1</v>
      </c>
      <c r="J39">
        <f>Plate!$E27</f>
        <v>23.221601561365599</v>
      </c>
      <c r="K39">
        <f>Plate!$R27</f>
        <v>23.961104870362298</v>
      </c>
      <c r="L39" s="12" t="str">
        <f t="shared" si="1"/>
        <v>9305-A1.1</v>
      </c>
      <c r="M39">
        <f t="shared" si="2"/>
        <v>-1.9176283976899509</v>
      </c>
      <c r="N39">
        <f t="shared" si="3"/>
        <v>-2.3865469912645434</v>
      </c>
      <c r="O39" s="12" t="str">
        <f t="shared" si="4"/>
        <v>9305-A1.1</v>
      </c>
      <c r="P39">
        <f t="shared" si="5"/>
        <v>0.2646892673019155</v>
      </c>
      <c r="Q39" s="26">
        <f t="shared" si="6"/>
        <v>0.19123957486542242</v>
      </c>
      <c r="R39" s="24" t="str">
        <f t="shared" si="7"/>
        <v>9305-A1.1</v>
      </c>
      <c r="S39">
        <f>AVERAGE(Q39:Q41)</f>
        <v>0.2078946375411668</v>
      </c>
      <c r="T39">
        <f>P39/$S$39</f>
        <v>1.273189488831824</v>
      </c>
      <c r="W39" s="29" t="s">
        <v>615</v>
      </c>
      <c r="X39">
        <f>AVERAGE(T108:T110)</f>
        <v>1.3574614908030325</v>
      </c>
    </row>
    <row r="40" spans="9:24" x14ac:dyDescent="0.25">
      <c r="I40" s="25" t="str">
        <f>Plate!E9</f>
        <v>9305-A1.2</v>
      </c>
      <c r="J40">
        <f>Plate!$E28</f>
        <v>23.360772691910402</v>
      </c>
      <c r="K40">
        <f>Plate!$R28</f>
        <v>23.775645330343799</v>
      </c>
      <c r="L40" s="12" t="str">
        <f t="shared" si="1"/>
        <v>9305-A1.2</v>
      </c>
      <c r="M40">
        <f t="shared" si="2"/>
        <v>-2.0767519846400395</v>
      </c>
      <c r="N40">
        <f t="shared" si="3"/>
        <v>-2.2035943261258839</v>
      </c>
      <c r="O40" s="12" t="str">
        <f t="shared" si="4"/>
        <v>9305-A1.2</v>
      </c>
      <c r="P40">
        <f t="shared" si="5"/>
        <v>0.23704748888540181</v>
      </c>
      <c r="Q40" s="26">
        <f t="shared" si="6"/>
        <v>0.21709609393847157</v>
      </c>
      <c r="R40" s="24" t="str">
        <f t="shared" si="7"/>
        <v>9305-A1.2</v>
      </c>
      <c r="T40">
        <f>P40/$S$39</f>
        <v>1.1402289721804981</v>
      </c>
      <c r="V40">
        <v>9312</v>
      </c>
      <c r="W40" s="29" t="s">
        <v>612</v>
      </c>
      <c r="X40">
        <f>AVERAGE(T111:T113)</f>
        <v>0.63224682832731727</v>
      </c>
    </row>
    <row r="41" spans="9:24" x14ac:dyDescent="0.25">
      <c r="I41" s="25" t="str">
        <f>Plate!E10</f>
        <v>9305-A1.3</v>
      </c>
      <c r="J41">
        <f>Plate!$E29</f>
        <v>23.283663574186399</v>
      </c>
      <c r="K41">
        <f>Plate!$R29</f>
        <v>23.787467340029199</v>
      </c>
      <c r="L41" s="12" t="str">
        <f t="shared" si="1"/>
        <v>9305-A1.3</v>
      </c>
      <c r="M41">
        <f t="shared" si="2"/>
        <v>-1.9885880144921499</v>
      </c>
      <c r="N41">
        <f t="shared" si="3"/>
        <v>-2.2152565365412835</v>
      </c>
      <c r="O41" s="12" t="str">
        <f t="shared" si="4"/>
        <v>9305-A1.3</v>
      </c>
      <c r="P41">
        <f t="shared" si="5"/>
        <v>0.25198538843802848</v>
      </c>
      <c r="Q41" s="26">
        <f t="shared" si="6"/>
        <v>0.21534824381960643</v>
      </c>
      <c r="R41" s="24" t="str">
        <f t="shared" si="7"/>
        <v>9305-A1.3</v>
      </c>
      <c r="T41">
        <f>P41/$S$39</f>
        <v>1.2120821942226909</v>
      </c>
      <c r="W41" s="29" t="s">
        <v>613</v>
      </c>
      <c r="X41">
        <f>AVERAGE(T114:T116)</f>
        <v>1.1432006140478717</v>
      </c>
    </row>
    <row r="42" spans="9:24" x14ac:dyDescent="0.25">
      <c r="I42" s="25" t="str">
        <f>Plate!E11</f>
        <v>9305-B1.1</v>
      </c>
      <c r="J42">
        <f>Plate!$E30</f>
        <v>23.4505889937296</v>
      </c>
      <c r="K42">
        <f>Plate!$R30</f>
        <v>23.900514547583601</v>
      </c>
      <c r="L42" s="12" t="str">
        <f t="shared" si="1"/>
        <v>9305-B1.1</v>
      </c>
      <c r="M42">
        <f t="shared" si="2"/>
        <v>-2.1794449214302714</v>
      </c>
      <c r="N42">
        <f t="shared" si="3"/>
        <v>-2.3267756738501437</v>
      </c>
      <c r="O42" s="12" t="str">
        <f t="shared" si="4"/>
        <v>9305-B1.1</v>
      </c>
      <c r="P42">
        <f t="shared" si="5"/>
        <v>0.22076067065571539</v>
      </c>
      <c r="Q42">
        <f t="shared" si="6"/>
        <v>0.19932911061599565</v>
      </c>
      <c r="R42" s="12" t="str">
        <f t="shared" si="7"/>
        <v>9305-B1.1</v>
      </c>
      <c r="S42">
        <f>AVERAGE(Q42:Q44)</f>
        <v>0.20528929441332741</v>
      </c>
      <c r="T42">
        <f>P42/$S$42</f>
        <v>1.0753637752353422</v>
      </c>
      <c r="W42" s="29" t="s">
        <v>614</v>
      </c>
      <c r="X42">
        <f>AVERAGE(T117:T119)</f>
        <v>1.0603026627814394</v>
      </c>
    </row>
    <row r="43" spans="9:24" x14ac:dyDescent="0.25">
      <c r="I43" s="25" t="str">
        <f>Plate!E12</f>
        <v>9305-B1.2</v>
      </c>
      <c r="J43">
        <f>Plate!$E31</f>
        <v>23.408197244413799</v>
      </c>
      <c r="K43">
        <f>Plate!$R31</f>
        <v>23.9133073862073</v>
      </c>
      <c r="L43" s="12" t="str">
        <f t="shared" si="1"/>
        <v>9305-B1.2</v>
      </c>
      <c r="M43">
        <f t="shared" si="2"/>
        <v>-2.1309756219296276</v>
      </c>
      <c r="N43">
        <f t="shared" si="3"/>
        <v>-2.3393955904134067</v>
      </c>
      <c r="O43" s="12" t="str">
        <f t="shared" si="4"/>
        <v>9305-B1.2</v>
      </c>
      <c r="P43">
        <f t="shared" si="5"/>
        <v>0.22830342024816583</v>
      </c>
      <c r="Q43">
        <f t="shared" si="6"/>
        <v>0.1975930912262682</v>
      </c>
      <c r="R43" s="12" t="str">
        <f t="shared" si="7"/>
        <v>9305-B1.2</v>
      </c>
      <c r="T43">
        <f>P43/$S$42</f>
        <v>1.1121058255892391</v>
      </c>
      <c r="W43" s="29" t="s">
        <v>615</v>
      </c>
      <c r="X43">
        <f>AVERAGE(T120:T122)</f>
        <v>1.1643319182607157</v>
      </c>
    </row>
    <row r="44" spans="9:24" x14ac:dyDescent="0.25">
      <c r="I44" s="25" t="str">
        <f>Plate!E13</f>
        <v>9305-B1.3</v>
      </c>
      <c r="J44">
        <f>Plate!$E32</f>
        <v>23.168058490597499</v>
      </c>
      <c r="K44">
        <f>Plate!$R32</f>
        <v>23.763238399823798</v>
      </c>
      <c r="L44" s="12" t="str">
        <f t="shared" si="1"/>
        <v>9305-B1.3</v>
      </c>
      <c r="M44">
        <f t="shared" si="2"/>
        <v>-1.8564090525312957</v>
      </c>
      <c r="N44">
        <f t="shared" si="3"/>
        <v>-2.1913551013084498</v>
      </c>
      <c r="O44" s="12" t="str">
        <f t="shared" si="4"/>
        <v>9305-B1.3</v>
      </c>
      <c r="P44">
        <f t="shared" si="5"/>
        <v>0.27616280866063692</v>
      </c>
      <c r="Q44">
        <f t="shared" si="6"/>
        <v>0.21894568139771831</v>
      </c>
      <c r="R44" s="12" t="str">
        <f t="shared" si="7"/>
        <v>9305-B1.3</v>
      </c>
      <c r="T44">
        <f>P44/$S$42</f>
        <v>1.3452372635886871</v>
      </c>
      <c r="V44">
        <v>9313</v>
      </c>
      <c r="W44" s="29" t="s">
        <v>612</v>
      </c>
      <c r="X44">
        <f>AVERAGE(T123:T125)</f>
        <v>1.1502626671570217</v>
      </c>
    </row>
    <row r="45" spans="9:24" x14ac:dyDescent="0.25">
      <c r="I45" s="25" t="str">
        <f>Plate!E14</f>
        <v>9305-C1.1</v>
      </c>
      <c r="J45">
        <f>Plate!$E33</f>
        <v>23.8484114300147</v>
      </c>
      <c r="K45">
        <f>Plate!$R33</f>
        <v>24.528433784067602</v>
      </c>
      <c r="L45" s="12" t="str">
        <f t="shared" si="1"/>
        <v>9305-C1.1</v>
      </c>
      <c r="M45">
        <f t="shared" si="2"/>
        <v>-2.6343017066205685</v>
      </c>
      <c r="N45">
        <f t="shared" si="3"/>
        <v>-2.9462072641318904</v>
      </c>
      <c r="O45" s="12" t="str">
        <f t="shared" si="4"/>
        <v>9305-C1.1</v>
      </c>
      <c r="P45">
        <f t="shared" si="5"/>
        <v>0.16106314262153146</v>
      </c>
      <c r="Q45" s="26">
        <f t="shared" si="6"/>
        <v>0.129748767180768</v>
      </c>
      <c r="R45" s="24" t="str">
        <f t="shared" si="7"/>
        <v>9305-C1.1</v>
      </c>
      <c r="S45">
        <f>AVERAGE(Q45:Q47)</f>
        <v>0.12345306843681902</v>
      </c>
      <c r="T45">
        <f>P45/$S$45</f>
        <v>1.3046507847956859</v>
      </c>
      <c r="W45" s="29" t="s">
        <v>613</v>
      </c>
      <c r="X45">
        <f>AVERAGE(T126:T127)</f>
        <v>1.3291552196205836</v>
      </c>
    </row>
    <row r="46" spans="9:24" x14ac:dyDescent="0.25">
      <c r="I46" s="25" t="str">
        <f>Plate!E15</f>
        <v>9305-C1.2</v>
      </c>
      <c r="J46">
        <f>Plate!$E34</f>
        <v>24.077694683163699</v>
      </c>
      <c r="K46">
        <f>Plate!$R34</f>
        <v>24.983765518766798</v>
      </c>
      <c r="L46" s="12" t="str">
        <f t="shared" si="1"/>
        <v>9305-C1.2</v>
      </c>
      <c r="M46">
        <f t="shared" si="2"/>
        <v>-2.8964564618907982</v>
      </c>
      <c r="N46">
        <f t="shared" si="3"/>
        <v>-3.3953842348993026</v>
      </c>
      <c r="O46" s="12" t="str">
        <f t="shared" si="4"/>
        <v>9305-C1.2</v>
      </c>
      <c r="P46">
        <f t="shared" si="5"/>
        <v>0.13430114763583334</v>
      </c>
      <c r="Q46" s="26">
        <f t="shared" si="6"/>
        <v>9.5035857679653404E-2</v>
      </c>
      <c r="R46" s="24" t="str">
        <f t="shared" si="7"/>
        <v>9305-C1.2</v>
      </c>
      <c r="T46">
        <f>P46/$S$45</f>
        <v>1.087872090474334</v>
      </c>
      <c r="W46" s="29" t="s">
        <v>614</v>
      </c>
      <c r="X46">
        <f>AVERAGE(T129:T131)</f>
        <v>1.1188701487861703</v>
      </c>
    </row>
    <row r="47" spans="9:24" x14ac:dyDescent="0.25">
      <c r="I47" s="25" t="str">
        <f>Plate!E16</f>
        <v>9305-C1.3</v>
      </c>
      <c r="J47">
        <f>Plate!$E35</f>
        <v>23.522050641101501</v>
      </c>
      <c r="K47">
        <f>Plate!$R35</f>
        <v>24.360121054173799</v>
      </c>
      <c r="L47" s="12" t="str">
        <f t="shared" si="1"/>
        <v>9305-C1.3</v>
      </c>
      <c r="M47">
        <f t="shared" si="2"/>
        <v>-2.261151764039548</v>
      </c>
      <c r="N47">
        <f t="shared" si="3"/>
        <v>-2.7801696339956194</v>
      </c>
      <c r="O47" s="12" t="str">
        <f t="shared" si="4"/>
        <v>9305-C1.3</v>
      </c>
      <c r="P47">
        <f t="shared" si="5"/>
        <v>0.2086053749305454</v>
      </c>
      <c r="Q47" s="26">
        <f t="shared" si="6"/>
        <v>0.14557458045003571</v>
      </c>
      <c r="R47" s="24" t="str">
        <f t="shared" si="7"/>
        <v>9305-C1.3</v>
      </c>
      <c r="T47">
        <f>P47/$S$45</f>
        <v>1.6897544757043097</v>
      </c>
      <c r="W47" s="29" t="s">
        <v>615</v>
      </c>
      <c r="X47">
        <f>AVERAGE(T132:T134)</f>
        <v>0.85673813463636395</v>
      </c>
    </row>
    <row r="48" spans="9:24" x14ac:dyDescent="0.25">
      <c r="I48" s="24" t="str">
        <f>Plate!F2</f>
        <v>9305-D1.1</v>
      </c>
      <c r="J48">
        <f>Plate!$F21</f>
        <v>23.133182644142199</v>
      </c>
      <c r="K48">
        <f>Plate!$S21</f>
        <v>23.606495810550701</v>
      </c>
      <c r="L48" s="12" t="str">
        <f t="shared" si="1"/>
        <v>9305-D1.1</v>
      </c>
      <c r="M48">
        <f t="shared" si="2"/>
        <v>-1.8165331834184748</v>
      </c>
      <c r="N48">
        <f t="shared" si="3"/>
        <v>-2.0367312170618534</v>
      </c>
      <c r="O48" s="12" t="str">
        <f t="shared" si="4"/>
        <v>9305-D1.1</v>
      </c>
      <c r="P48">
        <f t="shared" si="5"/>
        <v>0.28390237370438531</v>
      </c>
      <c r="Q48">
        <f t="shared" si="6"/>
        <v>0.2437153091509468</v>
      </c>
      <c r="R48" s="12" t="str">
        <f t="shared" si="7"/>
        <v>9305-D1.1</v>
      </c>
      <c r="S48">
        <f>AVERAGE(Q48:Q50)</f>
        <v>0.22837250010232199</v>
      </c>
      <c r="T48">
        <f>P48/$S$48</f>
        <v>1.2431548175773495</v>
      </c>
      <c r="V48">
        <v>9315</v>
      </c>
      <c r="W48" s="29" t="s">
        <v>612</v>
      </c>
      <c r="X48">
        <f>AVERAGE(T135:T137)</f>
        <v>0.96638593207018531</v>
      </c>
    </row>
    <row r="49" spans="9:24" x14ac:dyDescent="0.25">
      <c r="I49" s="24" t="str">
        <f>Plate!F3</f>
        <v>9305-D1.2</v>
      </c>
      <c r="J49">
        <f>Plate!$F22</f>
        <v>23.349272519963499</v>
      </c>
      <c r="K49">
        <f>Plate!$S22</f>
        <v>23.909102331060399</v>
      </c>
      <c r="L49" s="12" t="str">
        <f t="shared" si="1"/>
        <v>9305-D1.2</v>
      </c>
      <c r="M49">
        <f t="shared" si="2"/>
        <v>-2.0636030750668368</v>
      </c>
      <c r="N49">
        <f t="shared" si="3"/>
        <v>-2.3352473754113428</v>
      </c>
      <c r="O49" s="12" t="str">
        <f t="shared" si="4"/>
        <v>9305-D1.2</v>
      </c>
      <c r="P49">
        <f t="shared" si="5"/>
        <v>0.23921784585355166</v>
      </c>
      <c r="Q49">
        <f t="shared" si="6"/>
        <v>0.19816205287385388</v>
      </c>
      <c r="R49" s="12" t="str">
        <f t="shared" si="7"/>
        <v>9305-D1.2</v>
      </c>
      <c r="T49">
        <f>P49/$S$48</f>
        <v>1.0474897185360339</v>
      </c>
      <c r="W49" s="29" t="s">
        <v>613</v>
      </c>
      <c r="X49">
        <f>AVERAGE(T138:T140)</f>
        <v>1.3169438721995528</v>
      </c>
    </row>
    <row r="50" spans="9:24" x14ac:dyDescent="0.25">
      <c r="I50" s="24" t="str">
        <f>Plate!F4</f>
        <v>9305-D1.3</v>
      </c>
      <c r="J50">
        <f>Plate!$F23</f>
        <v>23.2581553913504</v>
      </c>
      <c r="K50">
        <f>Plate!$S23</f>
        <v>23.609349953293101</v>
      </c>
      <c r="L50" s="12" t="str">
        <f t="shared" si="1"/>
        <v>9305-D1.3</v>
      </c>
      <c r="M50">
        <f t="shared" si="2"/>
        <v>-1.9594228166989469</v>
      </c>
      <c r="N50">
        <f t="shared" si="3"/>
        <v>-2.0395467800755229</v>
      </c>
      <c r="O50" s="12" t="str">
        <f t="shared" si="4"/>
        <v>9305-D1.3</v>
      </c>
      <c r="P50">
        <f t="shared" si="5"/>
        <v>0.25713130737657486</v>
      </c>
      <c r="Q50">
        <f t="shared" si="6"/>
        <v>0.24324013828216526</v>
      </c>
      <c r="R50" s="12" t="str">
        <f t="shared" si="7"/>
        <v>9305-D1.3</v>
      </c>
      <c r="T50">
        <f>P50/$S$48</f>
        <v>1.1259293796817371</v>
      </c>
      <c r="W50" s="29" t="s">
        <v>614</v>
      </c>
      <c r="X50">
        <f>AVERAGE(T141:T143)</f>
        <v>1.1107842289452956</v>
      </c>
    </row>
    <row r="51" spans="9:24" x14ac:dyDescent="0.25">
      <c r="I51" s="24" t="str">
        <f>Plate!F5</f>
        <v>9306-A1.1</v>
      </c>
      <c r="J51">
        <f>Plate!$F24</f>
        <v>24.263918723356198</v>
      </c>
      <c r="K51">
        <f>Plate!$S24</f>
        <v>24.4795749592482</v>
      </c>
      <c r="L51" s="12" t="str">
        <f t="shared" si="1"/>
        <v>9306-A1.1</v>
      </c>
      <c r="M51">
        <f t="shared" si="2"/>
        <v>-3.1093787621966684</v>
      </c>
      <c r="N51">
        <f t="shared" si="3"/>
        <v>-2.8980088688627079</v>
      </c>
      <c r="O51" s="12" t="str">
        <f t="shared" si="4"/>
        <v>9306-A1.1</v>
      </c>
      <c r="P51">
        <f t="shared" si="5"/>
        <v>0.11587339314777982</v>
      </c>
      <c r="Q51" s="26">
        <f t="shared" si="6"/>
        <v>0.13415671107803456</v>
      </c>
      <c r="R51" s="24" t="str">
        <f t="shared" si="7"/>
        <v>9306-A1.1</v>
      </c>
      <c r="S51">
        <f>AVERAGE(Q51:Q53)</f>
        <v>0.16937561386941322</v>
      </c>
      <c r="T51">
        <f>P51/$S$51</f>
        <v>0.68412087490420537</v>
      </c>
      <c r="W51" s="29" t="s">
        <v>615</v>
      </c>
      <c r="X51">
        <f>AVERAGE(T144:T146)</f>
        <v>0.9539289701166922</v>
      </c>
    </row>
    <row r="52" spans="9:24" x14ac:dyDescent="0.25">
      <c r="I52" s="24" t="str">
        <f>Plate!F6</f>
        <v>9306-A1.2</v>
      </c>
      <c r="J52">
        <f>Plate!$F25</f>
        <v>24.295913441441702</v>
      </c>
      <c r="K52">
        <f>Plate!$S25</f>
        <v>24.382882079541702</v>
      </c>
      <c r="L52" s="12" t="str">
        <f t="shared" si="1"/>
        <v>9306-A1.2</v>
      </c>
      <c r="M52">
        <f t="shared" si="2"/>
        <v>-3.1459604460939845</v>
      </c>
      <c r="N52">
        <f t="shared" si="3"/>
        <v>-2.802622996340479</v>
      </c>
      <c r="O52" s="12" t="str">
        <f t="shared" si="4"/>
        <v>9306-A1.2</v>
      </c>
      <c r="P52">
        <f t="shared" si="5"/>
        <v>0.11297218812358081</v>
      </c>
      <c r="Q52" s="26">
        <f t="shared" si="6"/>
        <v>0.14332647225655518</v>
      </c>
      <c r="R52" s="24" t="str">
        <f t="shared" si="7"/>
        <v>9306-A1.2</v>
      </c>
      <c r="T52">
        <f>P52/$S$51</f>
        <v>0.66699205123283667</v>
      </c>
    </row>
    <row r="53" spans="9:24" x14ac:dyDescent="0.25">
      <c r="I53" s="24" t="str">
        <f>Plate!F7</f>
        <v>9306-A1.3</v>
      </c>
      <c r="J53">
        <f>Plate!$F26</f>
        <v>24.312957754919601</v>
      </c>
      <c r="K53">
        <f>Plate!$S26</f>
        <v>23.687116825653401</v>
      </c>
      <c r="L53" s="12" t="str">
        <f t="shared" ref="L53:L116" si="10">I53</f>
        <v>9306-A1.3</v>
      </c>
      <c r="M53">
        <f t="shared" si="2"/>
        <v>-3.1654483405092138</v>
      </c>
      <c r="N53">
        <f t="shared" si="3"/>
        <v>-2.1162624699580479</v>
      </c>
      <c r="O53" s="12" t="str">
        <f t="shared" si="4"/>
        <v>9306-A1.3</v>
      </c>
      <c r="P53">
        <f t="shared" si="5"/>
        <v>0.11145642268279396</v>
      </c>
      <c r="Q53" s="26">
        <f t="shared" si="6"/>
        <v>0.23064365827364985</v>
      </c>
      <c r="R53" s="24" t="str">
        <f t="shared" si="7"/>
        <v>9306-A1.3</v>
      </c>
      <c r="T53">
        <f>P53/$S$51</f>
        <v>0.65804291501328915</v>
      </c>
    </row>
    <row r="54" spans="9:24" x14ac:dyDescent="0.25">
      <c r="I54" s="24" t="str">
        <f>Plate!F8</f>
        <v>9306-B1.1</v>
      </c>
      <c r="J54">
        <f>Plate!$F27</f>
        <v>24.017587362766101</v>
      </c>
      <c r="K54">
        <f>Plate!$S27</f>
        <v>24.698485541561499</v>
      </c>
      <c r="L54" s="12" t="str">
        <f t="shared" si="10"/>
        <v>9306-B1.1</v>
      </c>
      <c r="M54">
        <f t="shared" si="2"/>
        <v>-2.8277317746213715</v>
      </c>
      <c r="N54">
        <f t="shared" si="3"/>
        <v>-3.1139604152608014</v>
      </c>
      <c r="O54" s="12" t="str">
        <f t="shared" si="4"/>
        <v>9306-B1.1</v>
      </c>
      <c r="P54">
        <f t="shared" si="5"/>
        <v>0.14085358857992553</v>
      </c>
      <c r="Q54">
        <f t="shared" si="6"/>
        <v>0.11550599077156685</v>
      </c>
      <c r="R54" s="12" t="str">
        <f t="shared" si="7"/>
        <v>9306-B1.1</v>
      </c>
      <c r="S54">
        <f>AVERAGE(Q54:Q56)</f>
        <v>0.17285200965244374</v>
      </c>
      <c r="T54">
        <f>P54/$S$54</f>
        <v>0.81487966997399719</v>
      </c>
    </row>
    <row r="55" spans="9:24" x14ac:dyDescent="0.25">
      <c r="I55" s="24" t="str">
        <f>Plate!F9</f>
        <v>9306-B1.2</v>
      </c>
      <c r="J55">
        <f>Plate!$F28</f>
        <v>23.468427779312702</v>
      </c>
      <c r="K55">
        <f>Plate!$S28</f>
        <v>23.827573139066399</v>
      </c>
      <c r="L55" s="12" t="str">
        <f t="shared" si="10"/>
        <v>9306-B1.2</v>
      </c>
      <c r="M55">
        <f t="shared" si="2"/>
        <v>-2.1998411885131408</v>
      </c>
      <c r="N55">
        <f t="shared" si="3"/>
        <v>-2.2548202215403901</v>
      </c>
      <c r="O55" s="12" t="str">
        <f t="shared" si="4"/>
        <v>9306-B1.2</v>
      </c>
      <c r="P55">
        <f t="shared" si="5"/>
        <v>0.21766159963638468</v>
      </c>
      <c r="Q55">
        <f t="shared" si="6"/>
        <v>0.20952289130216981</v>
      </c>
      <c r="R55" s="12" t="str">
        <f t="shared" si="7"/>
        <v>9306-B1.2</v>
      </c>
      <c r="T55">
        <f>P55/$S$54</f>
        <v>1.2592367313173869</v>
      </c>
    </row>
    <row r="56" spans="9:24" x14ac:dyDescent="0.25">
      <c r="I56" s="24" t="str">
        <f>Plate!F10</f>
        <v>9306-B1.3</v>
      </c>
      <c r="J56">
        <f>Plate!$F29</f>
        <v>23.871670415347602</v>
      </c>
      <c r="K56">
        <f>Plate!$S29</f>
        <v>23.943714959251899</v>
      </c>
      <c r="L56" s="12" t="str">
        <f t="shared" si="10"/>
        <v>9306-B1.3</v>
      </c>
      <c r="M56">
        <f t="shared" si="2"/>
        <v>-2.6608952476840249</v>
      </c>
      <c r="N56">
        <f t="shared" si="3"/>
        <v>-2.3693921412964341</v>
      </c>
      <c r="O56" s="12" t="str">
        <f t="shared" si="4"/>
        <v>9306-B1.3</v>
      </c>
      <c r="P56">
        <f t="shared" si="5"/>
        <v>0.15812142337989513</v>
      </c>
      <c r="Q56">
        <f t="shared" si="6"/>
        <v>0.19352714688359451</v>
      </c>
      <c r="R56" s="12" t="str">
        <f t="shared" si="7"/>
        <v>9306-B1.3</v>
      </c>
      <c r="T56">
        <f>P56/$S$54</f>
        <v>0.91477920157151982</v>
      </c>
    </row>
    <row r="57" spans="9:24" x14ac:dyDescent="0.25">
      <c r="I57" s="24" t="str">
        <f>Plate!F11</f>
        <v>9306-C1.1</v>
      </c>
      <c r="J57">
        <f>Plate!$F30</f>
        <v>23.921881758936799</v>
      </c>
      <c r="K57">
        <f>Plate!$S30</f>
        <v>24.311831954280901</v>
      </c>
      <c r="L57" s="12" t="str">
        <f t="shared" si="10"/>
        <v>9306-C1.1</v>
      </c>
      <c r="M57">
        <f t="shared" si="2"/>
        <v>-2.7183052081134562</v>
      </c>
      <c r="N57">
        <f t="shared" si="3"/>
        <v>-2.7325332626249614</v>
      </c>
      <c r="O57" s="12" t="str">
        <f t="shared" si="4"/>
        <v>9306-C1.1</v>
      </c>
      <c r="P57">
        <f t="shared" si="5"/>
        <v>0.15195276076118375</v>
      </c>
      <c r="Q57" s="26">
        <f t="shared" si="6"/>
        <v>0.15046154734992628</v>
      </c>
      <c r="R57" s="24" t="str">
        <f t="shared" si="7"/>
        <v>9306-C1.1</v>
      </c>
      <c r="S57">
        <f>AVERAGE(Q57:Q59)</f>
        <v>0.14580964431917939</v>
      </c>
      <c r="T57">
        <f>P57/$S$57</f>
        <v>1.0421310707579601</v>
      </c>
    </row>
    <row r="58" spans="9:24" x14ac:dyDescent="0.25">
      <c r="I58" s="24" t="str">
        <f>Plate!F12</f>
        <v>9306-C1.2</v>
      </c>
      <c r="J58">
        <f>Plate!$F31</f>
        <v>23.805879641302401</v>
      </c>
      <c r="K58">
        <f>Plate!$S31</f>
        <v>24.567891738416201</v>
      </c>
      <c r="L58" s="12" t="str">
        <f t="shared" si="10"/>
        <v>9306-C1.2</v>
      </c>
      <c r="M58">
        <f t="shared" si="2"/>
        <v>-2.5856722907869045</v>
      </c>
      <c r="N58">
        <f t="shared" si="3"/>
        <v>-2.9851318614228988</v>
      </c>
      <c r="O58" s="12" t="str">
        <f t="shared" si="4"/>
        <v>9306-C1.2</v>
      </c>
      <c r="P58">
        <f t="shared" si="5"/>
        <v>0.16658468867064521</v>
      </c>
      <c r="Q58" s="26">
        <f t="shared" si="6"/>
        <v>0.12629488700975561</v>
      </c>
      <c r="R58" s="24" t="str">
        <f t="shared" si="7"/>
        <v>9306-C1.2</v>
      </c>
      <c r="T58">
        <f>P58/$S$57</f>
        <v>1.1424805913797371</v>
      </c>
    </row>
    <row r="59" spans="9:24" x14ac:dyDescent="0.25">
      <c r="I59" s="24" t="str">
        <f>Plate!F13</f>
        <v>9306-C1.3</v>
      </c>
      <c r="J59">
        <f>Plate!$F32</f>
        <v>23.8136557779561</v>
      </c>
      <c r="K59">
        <f>Plate!$S32</f>
        <v>24.215805779069498</v>
      </c>
      <c r="L59" s="12" t="str">
        <f t="shared" si="10"/>
        <v>9306-C1.3</v>
      </c>
      <c r="M59">
        <f t="shared" si="2"/>
        <v>-2.59456326373587</v>
      </c>
      <c r="N59">
        <f t="shared" si="3"/>
        <v>-2.6378050826874628</v>
      </c>
      <c r="O59" s="12" t="str">
        <f t="shared" si="4"/>
        <v>9306-C1.3</v>
      </c>
      <c r="P59">
        <f t="shared" si="5"/>
        <v>0.16556122532380899</v>
      </c>
      <c r="Q59" s="26">
        <f t="shared" si="6"/>
        <v>0.16067249859785632</v>
      </c>
      <c r="R59" s="24" t="str">
        <f t="shared" si="7"/>
        <v>9306-C1.3</v>
      </c>
      <c r="T59">
        <f>P59/$S$57</f>
        <v>1.1354614168140558</v>
      </c>
    </row>
    <row r="60" spans="9:24" x14ac:dyDescent="0.25">
      <c r="I60" s="24" t="str">
        <f>Plate!F14</f>
        <v>9306-D1.1</v>
      </c>
      <c r="J60">
        <f>Plate!$F33</f>
        <v>24.066252621132801</v>
      </c>
      <c r="K60">
        <f>Plate!$S33</f>
        <v>24.593366291543699</v>
      </c>
      <c r="L60" s="12" t="str">
        <f t="shared" si="10"/>
        <v>9306-D1.1</v>
      </c>
      <c r="M60">
        <f t="shared" si="2"/>
        <v>-2.8833739932399034</v>
      </c>
      <c r="N60">
        <f t="shared" si="3"/>
        <v>-3.0102620725052045</v>
      </c>
      <c r="O60" s="12" t="str">
        <f t="shared" si="4"/>
        <v>9306-D1.1</v>
      </c>
      <c r="P60">
        <f t="shared" si="5"/>
        <v>0.13552453920516166</v>
      </c>
      <c r="Q60">
        <f t="shared" si="6"/>
        <v>0.12411401397308898</v>
      </c>
      <c r="R60" s="12" t="str">
        <f t="shared" si="7"/>
        <v>9306-D1.1</v>
      </c>
      <c r="S60">
        <f>AVERAGE(Q60:Q62)</f>
        <v>0.12505599532667622</v>
      </c>
      <c r="T60">
        <f>P60/$S$60</f>
        <v>1.083710851695987</v>
      </c>
    </row>
    <row r="61" spans="9:24" x14ac:dyDescent="0.25">
      <c r="I61" s="24" t="str">
        <f>Plate!F15</f>
        <v>9306-D1.2</v>
      </c>
      <c r="J61">
        <f>Plate!$F34</f>
        <v>24.520814487311501</v>
      </c>
      <c r="K61">
        <f>Plate!$S34</f>
        <v>25.114860295214498</v>
      </c>
      <c r="L61" s="12" t="str">
        <f t="shared" si="10"/>
        <v>9306-D1.2</v>
      </c>
      <c r="M61">
        <f t="shared" si="2"/>
        <v>-3.4031047330415434</v>
      </c>
      <c r="N61">
        <f t="shared" si="3"/>
        <v>-3.5247069903341059</v>
      </c>
      <c r="O61" s="12" t="str">
        <f t="shared" si="4"/>
        <v>9306-D1.2</v>
      </c>
      <c r="P61">
        <f t="shared" si="5"/>
        <v>9.4528637235745033E-2</v>
      </c>
      <c r="Q61">
        <f t="shared" si="6"/>
        <v>8.6887533704147132E-2</v>
      </c>
      <c r="R61" s="12" t="str">
        <f t="shared" si="7"/>
        <v>9306-D1.2</v>
      </c>
      <c r="T61">
        <f>P61/$S$60</f>
        <v>0.75589048720785912</v>
      </c>
    </row>
    <row r="62" spans="9:24" x14ac:dyDescent="0.25">
      <c r="I62" s="24" t="str">
        <f>Plate!F16</f>
        <v>9306-D1.3</v>
      </c>
      <c r="J62">
        <f>Plate!$F35</f>
        <v>24.2439241845086</v>
      </c>
      <c r="K62">
        <f>Plate!$S35</f>
        <v>24.184344306456499</v>
      </c>
      <c r="L62" s="12" t="str">
        <f t="shared" si="10"/>
        <v>9306-D1.3</v>
      </c>
      <c r="M62">
        <f t="shared" si="2"/>
        <v>-3.0865176793816627</v>
      </c>
      <c r="N62">
        <f t="shared" si="3"/>
        <v>-2.6067688779003646</v>
      </c>
      <c r="O62" s="12" t="str">
        <f t="shared" si="4"/>
        <v>9306-D1.3</v>
      </c>
      <c r="P62">
        <f t="shared" si="5"/>
        <v>0.11772415893330516</v>
      </c>
      <c r="Q62">
        <f t="shared" si="6"/>
        <v>0.16416643830279257</v>
      </c>
      <c r="R62" s="12" t="str">
        <f t="shared" si="7"/>
        <v>9306-D1.3</v>
      </c>
      <c r="T62">
        <f>P62/$S$60</f>
        <v>0.94137157219677037</v>
      </c>
    </row>
    <row r="63" spans="9:24" x14ac:dyDescent="0.25">
      <c r="I63" s="25" t="str">
        <f>Plate!G2</f>
        <v>9307-A1.1</v>
      </c>
      <c r="J63">
        <f>Plate!$G21</f>
        <v>24.018589717682801</v>
      </c>
      <c r="K63">
        <f>Plate!$T21</f>
        <v>24.284265349549301</v>
      </c>
      <c r="L63" s="12" t="str">
        <f t="shared" si="10"/>
        <v>9307-A1.1</v>
      </c>
      <c r="M63">
        <f t="shared" si="2"/>
        <v>-2.8288778334995168</v>
      </c>
      <c r="N63">
        <f t="shared" si="3"/>
        <v>-2.7053392784062624</v>
      </c>
      <c r="O63" s="12" t="str">
        <f t="shared" si="4"/>
        <v>9307-A1.1</v>
      </c>
      <c r="P63">
        <f t="shared" si="5"/>
        <v>0.14074174068379058</v>
      </c>
      <c r="Q63" s="26">
        <f t="shared" si="6"/>
        <v>0.15332456059950056</v>
      </c>
      <c r="R63" s="24" t="str">
        <f t="shared" si="7"/>
        <v>9307-A1.1</v>
      </c>
      <c r="S63">
        <f>AVERAGE(Q63:Q65)</f>
        <v>0.17594894652351858</v>
      </c>
      <c r="T63">
        <f>P63/$S$63</f>
        <v>0.79990101370102862</v>
      </c>
    </row>
    <row r="64" spans="9:24" x14ac:dyDescent="0.25">
      <c r="I64" s="25" t="str">
        <f>Plate!G3</f>
        <v>9307-A1.2</v>
      </c>
      <c r="J64">
        <f>Plate!$G22</f>
        <v>23.842544107109202</v>
      </c>
      <c r="K64">
        <f>Plate!$T22</f>
        <v>23.988561982936002</v>
      </c>
      <c r="L64" s="12" t="str">
        <f t="shared" si="10"/>
        <v>9307-A1.2</v>
      </c>
      <c r="M64">
        <f t="shared" si="2"/>
        <v>-2.6275932070713988</v>
      </c>
      <c r="N64">
        <f t="shared" si="3"/>
        <v>-2.4136329633416347</v>
      </c>
      <c r="O64" s="12" t="str">
        <f t="shared" si="4"/>
        <v>9307-A1.2</v>
      </c>
      <c r="P64">
        <f t="shared" si="5"/>
        <v>0.16181382659777191</v>
      </c>
      <c r="Q64" s="26">
        <f t="shared" si="6"/>
        <v>0.18768262953349132</v>
      </c>
      <c r="R64" s="24" t="str">
        <f t="shared" si="7"/>
        <v>9307-A1.2</v>
      </c>
      <c r="T64">
        <f>P64/$S$63</f>
        <v>0.91966351487158648</v>
      </c>
    </row>
    <row r="65" spans="9:20" x14ac:dyDescent="0.25">
      <c r="I65" s="25" t="str">
        <f>Plate!G4</f>
        <v>9307-A1.3</v>
      </c>
      <c r="J65">
        <f>Plate!$G23</f>
        <v>24.108215441351799</v>
      </c>
      <c r="K65">
        <f>Plate!$T23</f>
        <v>23.995145460637001</v>
      </c>
      <c r="L65" s="12" t="str">
        <f t="shared" si="10"/>
        <v>9307-A1.3</v>
      </c>
      <c r="M65">
        <f t="shared" si="2"/>
        <v>-2.9313528696465956</v>
      </c>
      <c r="N65">
        <f t="shared" si="3"/>
        <v>-2.4201274515257349</v>
      </c>
      <c r="O65" s="12" t="str">
        <f t="shared" si="4"/>
        <v>9307-A1.3</v>
      </c>
      <c r="P65">
        <f t="shared" si="5"/>
        <v>0.13109159825254396</v>
      </c>
      <c r="Q65" s="26">
        <f t="shared" si="6"/>
        <v>0.18683964943756398</v>
      </c>
      <c r="R65" s="24" t="str">
        <f t="shared" si="7"/>
        <v>9307-A1.3</v>
      </c>
      <c r="T65">
        <f>P65/$S$63</f>
        <v>0.7450547493617492</v>
      </c>
    </row>
    <row r="66" spans="9:20" x14ac:dyDescent="0.25">
      <c r="I66" s="25" t="str">
        <f>Plate!G5</f>
        <v>9307-B1.1</v>
      </c>
      <c r="J66">
        <f>Plate!$G24</f>
        <v>23.629787886643101</v>
      </c>
      <c r="K66">
        <f>Plate!$T24</f>
        <v>23.964042141593499</v>
      </c>
      <c r="L66" s="12" t="str">
        <f t="shared" si="10"/>
        <v>9307-B1.1</v>
      </c>
      <c r="M66">
        <f t="shared" si="2"/>
        <v>-2.3843349047641453</v>
      </c>
      <c r="N66">
        <f t="shared" si="3"/>
        <v>-2.3894445591110376</v>
      </c>
      <c r="O66" s="12" t="str">
        <f t="shared" si="4"/>
        <v>9307-B1.1</v>
      </c>
      <c r="P66">
        <f t="shared" si="5"/>
        <v>0.19153302771477843</v>
      </c>
      <c r="Q66">
        <f t="shared" si="6"/>
        <v>0.19085586692200207</v>
      </c>
      <c r="R66" s="12" t="str">
        <f t="shared" si="7"/>
        <v>9307-B1.1</v>
      </c>
      <c r="S66">
        <f>AVERAGE(Q66:Q68)</f>
        <v>0.21981667512888978</v>
      </c>
      <c r="T66">
        <f>P66/$S$66</f>
        <v>0.87133074687110434</v>
      </c>
    </row>
    <row r="67" spans="9:20" x14ac:dyDescent="0.25">
      <c r="I67" s="25" t="str">
        <f>Plate!G6</f>
        <v>9307-B1.2</v>
      </c>
      <c r="J67">
        <f>Plate!$G25</f>
        <v>23.689054231115801</v>
      </c>
      <c r="K67">
        <f>Plate!$T25</f>
        <v>23.8253189803421</v>
      </c>
      <c r="L67" s="12" t="str">
        <f t="shared" si="10"/>
        <v>9307-B1.2</v>
      </c>
      <c r="M67">
        <f t="shared" si="2"/>
        <v>-2.4520980484635468</v>
      </c>
      <c r="N67">
        <f t="shared" si="3"/>
        <v>-2.2525965325017201</v>
      </c>
      <c r="O67" s="12" t="str">
        <f t="shared" si="4"/>
        <v>9307-B1.2</v>
      </c>
      <c r="P67">
        <f t="shared" si="5"/>
        <v>0.18274476092558267</v>
      </c>
      <c r="Q67">
        <f t="shared" si="6"/>
        <v>0.20984608712298713</v>
      </c>
      <c r="R67" s="12" t="str">
        <f t="shared" si="7"/>
        <v>9307-B1.2</v>
      </c>
      <c r="T67">
        <f>P67/$S$66</f>
        <v>0.83135076453335521</v>
      </c>
    </row>
    <row r="68" spans="9:20" x14ac:dyDescent="0.25">
      <c r="I68" s="25" t="str">
        <f>Plate!G7</f>
        <v>9307-B1.3</v>
      </c>
      <c r="J68">
        <f>Plate!$G26</f>
        <v>22.9797088169014</v>
      </c>
      <c r="K68">
        <f>Plate!$T26</f>
        <v>23.5189613676033</v>
      </c>
      <c r="L68" s="12" t="str">
        <f t="shared" si="10"/>
        <v>9307-B1.3</v>
      </c>
      <c r="M68">
        <f t="shared" ref="M68:M131" si="11">(J68-$B$4)/$B$3</f>
        <v>-1.6410563744142379</v>
      </c>
      <c r="N68">
        <f t="shared" ref="N68:N131" si="12">(K68-$C$4)/$C$3</f>
        <v>-1.950379985806467</v>
      </c>
      <c r="O68" s="12" t="str">
        <f t="shared" ref="O68:O131" si="13">I68</f>
        <v>9307-B1.3</v>
      </c>
      <c r="P68">
        <f t="shared" ref="P68:P131" si="14">2^M68</f>
        <v>0.32062162191021421</v>
      </c>
      <c r="Q68" s="15">
        <f t="shared" ref="Q68:Q131" si="15">2^N68</f>
        <v>0.25874807134168004</v>
      </c>
      <c r="R68" s="28" t="str">
        <f t="shared" ref="R68:R131" si="16">I68</f>
        <v>9307-B1.3</v>
      </c>
      <c r="T68">
        <f>P68/$S$66</f>
        <v>1.4585864412798406</v>
      </c>
    </row>
    <row r="69" spans="9:20" x14ac:dyDescent="0.25">
      <c r="I69" s="25" t="str">
        <f>Plate!G8</f>
        <v>9307-C1.1</v>
      </c>
      <c r="J69">
        <f>Plate!$G27</f>
        <v>24.086584475815499</v>
      </c>
      <c r="K69">
        <f>Plate!$T27</f>
        <v>24.891493427527699</v>
      </c>
      <c r="L69" s="12" t="str">
        <f t="shared" si="10"/>
        <v>9307-C1.1</v>
      </c>
      <c r="M69">
        <f t="shared" si="11"/>
        <v>-2.9066207516286156</v>
      </c>
      <c r="N69">
        <f t="shared" si="12"/>
        <v>-3.3043593946110819</v>
      </c>
      <c r="O69" s="12" t="str">
        <f t="shared" si="13"/>
        <v>9307-C1.1</v>
      </c>
      <c r="P69">
        <f t="shared" si="14"/>
        <v>0.13335827454496404</v>
      </c>
      <c r="Q69" s="26">
        <f t="shared" si="15"/>
        <v>0.1012252145094119</v>
      </c>
      <c r="R69" s="24" t="str">
        <f t="shared" si="16"/>
        <v>9307-C1.1</v>
      </c>
      <c r="S69">
        <f>AVERAGE(Q69:Q71)</f>
        <v>0.12759165641457984</v>
      </c>
      <c r="T69">
        <f>P69/$S$69</f>
        <v>1.0451958873521237</v>
      </c>
    </row>
    <row r="70" spans="9:20" x14ac:dyDescent="0.25">
      <c r="I70" s="25" t="str">
        <f>Plate!G9</f>
        <v>9307-C1.2</v>
      </c>
      <c r="J70">
        <f>Plate!$G28</f>
        <v>24.358873835929899</v>
      </c>
      <c r="K70">
        <f>Plate!$T28</f>
        <v>24.535867332426101</v>
      </c>
      <c r="L70" s="12" t="str">
        <f t="shared" si="10"/>
        <v>9307-C1.2</v>
      </c>
      <c r="M70">
        <f t="shared" si="11"/>
        <v>-3.2179472422602293</v>
      </c>
      <c r="N70">
        <f t="shared" si="12"/>
        <v>-2.9535403324846361</v>
      </c>
      <c r="O70" s="12" t="str">
        <f t="shared" si="13"/>
        <v>9307-C1.2</v>
      </c>
      <c r="P70">
        <f t="shared" si="14"/>
        <v>0.10747349089355394</v>
      </c>
      <c r="Q70" s="26">
        <f t="shared" si="15"/>
        <v>0.12909094098326004</v>
      </c>
      <c r="R70" s="24" t="str">
        <f t="shared" si="16"/>
        <v>9307-C1.2</v>
      </c>
      <c r="T70">
        <f>P70/$S$69</f>
        <v>0.84232381578575544</v>
      </c>
    </row>
    <row r="71" spans="9:20" x14ac:dyDescent="0.25">
      <c r="I71" s="25" t="str">
        <f>Plate!G10</f>
        <v>9307-C1.3</v>
      </c>
      <c r="J71">
        <f>Plate!$G29</f>
        <v>23.936137569455902</v>
      </c>
      <c r="K71">
        <f>Plate!$T29</f>
        <v>24.2925465478319</v>
      </c>
      <c r="L71" s="12" t="str">
        <f t="shared" si="10"/>
        <v>9307-C1.3</v>
      </c>
      <c r="M71">
        <f t="shared" si="11"/>
        <v>-2.7346048220908692</v>
      </c>
      <c r="N71">
        <f t="shared" si="12"/>
        <v>-2.7135085389155473</v>
      </c>
      <c r="O71" s="12" t="str">
        <f t="shared" si="13"/>
        <v>9307-C1.3</v>
      </c>
      <c r="P71">
        <f t="shared" si="14"/>
        <v>0.1502456553119503</v>
      </c>
      <c r="Q71" s="26">
        <f t="shared" si="15"/>
        <v>0.15245881375106765</v>
      </c>
      <c r="R71" s="24" t="str">
        <f t="shared" si="16"/>
        <v>9307-C1.3</v>
      </c>
      <c r="T71">
        <f>P71/$S$69</f>
        <v>1.177550786109097</v>
      </c>
    </row>
    <row r="72" spans="9:20" x14ac:dyDescent="0.25">
      <c r="I72" s="25" t="str">
        <f>Plate!G11</f>
        <v>9307-D1.1</v>
      </c>
      <c r="J72">
        <f>Plate!$G30</f>
        <v>24.140784529748899</v>
      </c>
      <c r="K72">
        <f>Plate!$T30</f>
        <v>24.340901764107802</v>
      </c>
      <c r="L72" s="12" t="str">
        <f t="shared" si="10"/>
        <v>9307-D1.1</v>
      </c>
      <c r="M72">
        <f t="shared" si="11"/>
        <v>-2.9685912692281287</v>
      </c>
      <c r="N72">
        <f t="shared" si="12"/>
        <v>-2.7612101329675434</v>
      </c>
      <c r="O72" s="12" t="str">
        <f t="shared" si="13"/>
        <v>9307-D1.1</v>
      </c>
      <c r="P72">
        <f t="shared" si="14"/>
        <v>0.12775119847921318</v>
      </c>
      <c r="Q72">
        <f t="shared" si="15"/>
        <v>0.14750030747915358</v>
      </c>
      <c r="R72" s="12" t="str">
        <f t="shared" si="16"/>
        <v>9307-D1.1</v>
      </c>
      <c r="S72">
        <f>AVERAGE(Q72:Q74)</f>
        <v>0.14886355034457233</v>
      </c>
      <c r="T72">
        <f>P72/$S$72</f>
        <v>0.8581764856710008</v>
      </c>
    </row>
    <row r="73" spans="9:20" x14ac:dyDescent="0.25">
      <c r="I73" s="25" t="str">
        <f>Plate!G12</f>
        <v>9307-D1.2</v>
      </c>
      <c r="J73">
        <f>Plate!$G31</f>
        <v>24.1683838832822</v>
      </c>
      <c r="K73">
        <f>Plate!$T31</f>
        <v>24.345892108752601</v>
      </c>
      <c r="L73" s="12" t="str">
        <f t="shared" si="10"/>
        <v>9307-D1.2</v>
      </c>
      <c r="M73">
        <f t="shared" si="11"/>
        <v>-3.0001474412196223</v>
      </c>
      <c r="N73">
        <f t="shared" si="12"/>
        <v>-2.7661330226319705</v>
      </c>
      <c r="O73" s="12" t="str">
        <f t="shared" si="13"/>
        <v>9307-D1.2</v>
      </c>
      <c r="P73">
        <f t="shared" si="14"/>
        <v>0.12498722584455074</v>
      </c>
      <c r="Q73">
        <f t="shared" si="15"/>
        <v>0.14699785183300296</v>
      </c>
      <c r="R73" s="12" t="str">
        <f t="shared" si="16"/>
        <v>9307-D1.2</v>
      </c>
      <c r="T73">
        <f>P73/$S$72</f>
        <v>0.83960933052614017</v>
      </c>
    </row>
    <row r="74" spans="9:20" x14ac:dyDescent="0.25">
      <c r="I74" s="25" t="str">
        <f>Plate!G13</f>
        <v>9307-D1.3</v>
      </c>
      <c r="J74">
        <f>Plate!$G32</f>
        <v>24.293156634894199</v>
      </c>
      <c r="K74">
        <f>Plate!$T32</f>
        <v>24.296064725383001</v>
      </c>
      <c r="L74" s="12" t="str">
        <f t="shared" si="10"/>
        <v>9307-D1.3</v>
      </c>
      <c r="M74">
        <f t="shared" si="11"/>
        <v>-3.1428084062661208</v>
      </c>
      <c r="N74">
        <f t="shared" si="12"/>
        <v>-2.716979160913966</v>
      </c>
      <c r="O74" s="12" t="str">
        <f t="shared" si="13"/>
        <v>9307-D1.3</v>
      </c>
      <c r="P74">
        <f t="shared" si="14"/>
        <v>0.11321928270037766</v>
      </c>
      <c r="Q74">
        <f t="shared" si="15"/>
        <v>0.15209249172156045</v>
      </c>
      <c r="R74" s="12" t="str">
        <f t="shared" si="16"/>
        <v>9307-D1.3</v>
      </c>
      <c r="T74">
        <f>P74/$S$72</f>
        <v>0.76055745303877687</v>
      </c>
    </row>
    <row r="75" spans="9:20" x14ac:dyDescent="0.25">
      <c r="I75" s="25" t="str">
        <f>Plate!G14</f>
        <v>9309-A1.1</v>
      </c>
      <c r="J75">
        <f>Plate!$G33</f>
        <v>24.656934225316601</v>
      </c>
      <c r="K75">
        <f>Plate!$T33</f>
        <v>24.492607652294701</v>
      </c>
      <c r="L75" s="12" t="str">
        <f t="shared" si="10"/>
        <v>9309-A1.1</v>
      </c>
      <c r="M75">
        <f t="shared" si="11"/>
        <v>-3.5587394604543876</v>
      </c>
      <c r="N75">
        <f t="shared" si="12"/>
        <v>-2.9108653977129015</v>
      </c>
      <c r="O75" s="12" t="str">
        <f t="shared" si="13"/>
        <v>9309-A1.1</v>
      </c>
      <c r="P75">
        <f t="shared" si="14"/>
        <v>8.4861885257681874E-2</v>
      </c>
      <c r="Q75" s="26">
        <f t="shared" si="15"/>
        <v>0.13296648919945731</v>
      </c>
      <c r="R75" s="24" t="str">
        <f t="shared" si="16"/>
        <v>9309-A1.1</v>
      </c>
      <c r="S75">
        <f>AVERAGE(Q75:Q77)</f>
        <v>0.11418746678978599</v>
      </c>
      <c r="T75">
        <f>P75/$S$75</f>
        <v>0.74318038260633978</v>
      </c>
    </row>
    <row r="76" spans="9:20" x14ac:dyDescent="0.25">
      <c r="I76" s="25" t="str">
        <f>Plate!G15</f>
        <v>9309-A1.2</v>
      </c>
      <c r="J76">
        <f>Plate!$G34</f>
        <v>24.6755409422138</v>
      </c>
      <c r="K76">
        <f>Plate!$T34</f>
        <v>25.1152117422447</v>
      </c>
      <c r="L76" s="12" t="str">
        <f t="shared" si="10"/>
        <v>9309-A1.2</v>
      </c>
      <c r="M76">
        <f t="shared" si="11"/>
        <v>-3.5800137543575619</v>
      </c>
      <c r="N76">
        <f t="shared" si="12"/>
        <v>-3.5250536868201645</v>
      </c>
      <c r="O76" s="12" t="str">
        <f t="shared" si="13"/>
        <v>9309-A1.2</v>
      </c>
      <c r="P76">
        <f t="shared" si="14"/>
        <v>8.3619674957562645E-2</v>
      </c>
      <c r="Q76" s="26">
        <f t="shared" si="15"/>
        <v>8.686665612258844E-2</v>
      </c>
      <c r="R76" s="24" t="str">
        <f t="shared" si="16"/>
        <v>9309-A1.2</v>
      </c>
      <c r="T76">
        <f>P76/$S$75</f>
        <v>0.73230169044298632</v>
      </c>
    </row>
    <row r="77" spans="9:20" x14ac:dyDescent="0.25">
      <c r="I77" s="25" t="str">
        <f>Plate!G16</f>
        <v>9309-A1.3</v>
      </c>
      <c r="J77">
        <f>Plate!$G35</f>
        <v>24.723083084266602</v>
      </c>
      <c r="K77">
        <f>Plate!$T35</f>
        <v>24.609774924949999</v>
      </c>
      <c r="L77" s="12" t="str">
        <f t="shared" si="10"/>
        <v>9309-A1.3</v>
      </c>
      <c r="M77">
        <f t="shared" si="11"/>
        <v>-3.6343718395805387</v>
      </c>
      <c r="N77">
        <f t="shared" si="12"/>
        <v>-3.026448908796648</v>
      </c>
      <c r="O77" s="12" t="str">
        <f t="shared" si="13"/>
        <v>9309-A1.3</v>
      </c>
      <c r="P77">
        <f t="shared" si="14"/>
        <v>8.0527656567850825E-2</v>
      </c>
      <c r="Q77" s="26">
        <f t="shared" si="15"/>
        <v>0.12272925504731225</v>
      </c>
      <c r="R77" s="24" t="str">
        <f t="shared" si="16"/>
        <v>9309-A1.3</v>
      </c>
      <c r="T77">
        <f>P77/$S$75</f>
        <v>0.70522325113051709</v>
      </c>
    </row>
    <row r="78" spans="9:20" x14ac:dyDescent="0.25">
      <c r="I78" s="24" t="str">
        <f>Plate!H2</f>
        <v>9309-B1.1</v>
      </c>
      <c r="J78">
        <f>Plate!$H21</f>
        <v>24.297453623881399</v>
      </c>
      <c r="K78">
        <f>Plate!$U21</f>
        <v>23.858395875888899</v>
      </c>
      <c r="L78" s="12" t="str">
        <f t="shared" si="10"/>
        <v>9309-B1.1</v>
      </c>
      <c r="M78">
        <f t="shared" si="11"/>
        <v>-3.1477214388616859</v>
      </c>
      <c r="N78">
        <f t="shared" si="12"/>
        <v>-2.2852263243916182</v>
      </c>
      <c r="O78" s="12" t="str">
        <f t="shared" si="13"/>
        <v>9309-B1.1</v>
      </c>
      <c r="P78">
        <f t="shared" si="14"/>
        <v>0.112834375327219</v>
      </c>
      <c r="Q78">
        <f t="shared" si="15"/>
        <v>0.20515321603877554</v>
      </c>
      <c r="R78" s="12" t="str">
        <f t="shared" si="16"/>
        <v>9309-B1.1</v>
      </c>
      <c r="S78">
        <f>AVERAGE(Q78:Q80)</f>
        <v>0.18498233353716517</v>
      </c>
      <c r="T78">
        <f>P78/$S$78</f>
        <v>0.6099737913866744</v>
      </c>
    </row>
    <row r="79" spans="9:20" x14ac:dyDescent="0.25">
      <c r="I79" s="24" t="str">
        <f>Plate!H3</f>
        <v>9309-B1.2</v>
      </c>
      <c r="J79">
        <f>Plate!$H22</f>
        <v>24.127481943676599</v>
      </c>
      <c r="K79">
        <f>Plate!$U22</f>
        <v>24.276663926856202</v>
      </c>
      <c r="L79" s="12" t="str">
        <f t="shared" si="10"/>
        <v>9309-B1.2</v>
      </c>
      <c r="M79">
        <f t="shared" si="11"/>
        <v>-2.953381540003035</v>
      </c>
      <c r="N79">
        <f t="shared" si="12"/>
        <v>-2.6978406048928409</v>
      </c>
      <c r="O79" s="12" t="str">
        <f t="shared" si="13"/>
        <v>9309-B1.2</v>
      </c>
      <c r="P79">
        <f t="shared" si="14"/>
        <v>0.12910515036115378</v>
      </c>
      <c r="Q79">
        <f t="shared" si="15"/>
        <v>0.15412356797209664</v>
      </c>
      <c r="R79" s="12" t="str">
        <f t="shared" si="16"/>
        <v>9309-B1.2</v>
      </c>
      <c r="T79">
        <f>P79/$S$78</f>
        <v>0.69793232625219859</v>
      </c>
    </row>
    <row r="80" spans="9:20" x14ac:dyDescent="0.25">
      <c r="I80" s="24" t="str">
        <f>Plate!H4</f>
        <v>9309-B1.3</v>
      </c>
      <c r="J80">
        <f>Plate!$H23</f>
        <v>24.211134717484299</v>
      </c>
      <c r="K80">
        <f>Plate!$U23</f>
        <v>23.9276090305666</v>
      </c>
      <c r="L80" s="12" t="str">
        <f t="shared" si="10"/>
        <v>9309-B1.3</v>
      </c>
      <c r="M80">
        <f t="shared" si="11"/>
        <v>-3.0490273062944886</v>
      </c>
      <c r="N80">
        <f t="shared" si="12"/>
        <v>-2.3535039180364459</v>
      </c>
      <c r="O80" s="12" t="str">
        <f t="shared" si="13"/>
        <v>9309-B1.3</v>
      </c>
      <c r="P80">
        <f t="shared" si="14"/>
        <v>0.12082347525160762</v>
      </c>
      <c r="Q80">
        <f t="shared" si="15"/>
        <v>0.19567021660062331</v>
      </c>
      <c r="R80" s="12" t="str">
        <f t="shared" si="16"/>
        <v>9309-B1.3</v>
      </c>
      <c r="T80">
        <f>P80/$S$78</f>
        <v>0.65316223955696151</v>
      </c>
    </row>
    <row r="81" spans="9:20" x14ac:dyDescent="0.25">
      <c r="I81" s="24" t="str">
        <f>Plate!H5</f>
        <v>9309-C1.1</v>
      </c>
      <c r="J81">
        <f>Plate!$H24</f>
        <v>25.2517618804001</v>
      </c>
      <c r="K81">
        <f>Plate!$U24</f>
        <v>25.186326877465099</v>
      </c>
      <c r="L81" s="12" t="str">
        <f t="shared" si="10"/>
        <v>9309-C1.1</v>
      </c>
      <c r="M81">
        <f t="shared" si="11"/>
        <v>-4.2388453827349126</v>
      </c>
      <c r="N81">
        <f t="shared" si="12"/>
        <v>-3.5952075517492501</v>
      </c>
      <c r="O81" s="12" t="str">
        <f t="shared" si="13"/>
        <v>9309-C1.1</v>
      </c>
      <c r="P81">
        <f t="shared" si="14"/>
        <v>5.2963953160374069E-2</v>
      </c>
      <c r="Q81" s="26">
        <f t="shared" si="15"/>
        <v>8.274365221808555E-2</v>
      </c>
      <c r="R81" s="24" t="str">
        <f t="shared" si="16"/>
        <v>9309-C1.1</v>
      </c>
      <c r="S81">
        <f>AVERAGE(Q81:Q83)</f>
        <v>9.7998907338248578E-2</v>
      </c>
      <c r="T81">
        <f>P81/$S$81</f>
        <v>0.54045452749351675</v>
      </c>
    </row>
    <row r="82" spans="9:20" x14ac:dyDescent="0.25">
      <c r="I82" s="24" t="str">
        <f>Plate!H6</f>
        <v>9309-C1.2</v>
      </c>
      <c r="J82">
        <f>Plate!$H25</f>
        <v>25.260057774936801</v>
      </c>
      <c r="K82">
        <f>Plate!$U25</f>
        <v>24.606177500508998</v>
      </c>
      <c r="L82" s="12" t="str">
        <f t="shared" si="10"/>
        <v>9309-C1.2</v>
      </c>
      <c r="M82">
        <f t="shared" si="11"/>
        <v>-4.2483306293551841</v>
      </c>
      <c r="N82">
        <f t="shared" si="12"/>
        <v>-3.0229001110963494</v>
      </c>
      <c r="O82" s="12" t="str">
        <f t="shared" si="13"/>
        <v>9309-C1.2</v>
      </c>
      <c r="P82">
        <f t="shared" si="14"/>
        <v>5.2616874756641792E-2</v>
      </c>
      <c r="Q82" s="26">
        <f t="shared" si="15"/>
        <v>0.12303152088033541</v>
      </c>
      <c r="R82" s="24" t="str">
        <f t="shared" si="16"/>
        <v>9309-C1.2</v>
      </c>
      <c r="T82">
        <f>P82/$S$81</f>
        <v>0.53691287164082124</v>
      </c>
    </row>
    <row r="83" spans="9:20" x14ac:dyDescent="0.25">
      <c r="I83" s="24" t="str">
        <f>Plate!H7</f>
        <v>9309-C1.3</v>
      </c>
      <c r="J83">
        <f>Plate!$H26</f>
        <v>25.159364884866999</v>
      </c>
      <c r="K83">
        <f>Plate!$U26</f>
        <v>25.092577201661001</v>
      </c>
      <c r="L83" s="12" t="str">
        <f t="shared" si="10"/>
        <v>9309-C1.3</v>
      </c>
      <c r="M83">
        <f t="shared" si="11"/>
        <v>-4.1332017676037909</v>
      </c>
      <c r="N83">
        <f t="shared" si="12"/>
        <v>-3.5027250995522148</v>
      </c>
      <c r="O83" s="12" t="str">
        <f t="shared" si="13"/>
        <v>9309-C1.3</v>
      </c>
      <c r="P83">
        <f t="shared" si="14"/>
        <v>5.6987852271749281E-2</v>
      </c>
      <c r="Q83" s="26">
        <f t="shared" si="15"/>
        <v>8.8221548916324791E-2</v>
      </c>
      <c r="R83" s="24" t="str">
        <f t="shared" si="16"/>
        <v>9309-C1.3</v>
      </c>
      <c r="T83">
        <f>P83/$S$81</f>
        <v>0.58151518031780292</v>
      </c>
    </row>
    <row r="84" spans="9:20" x14ac:dyDescent="0.25">
      <c r="I84" s="24" t="str">
        <f>Plate!H8</f>
        <v>9309-D1.1</v>
      </c>
      <c r="J84">
        <f>Plate!$H27</f>
        <v>25.0641774205559</v>
      </c>
      <c r="K84">
        <f>Plate!$U27</f>
        <v>25.196613571984798</v>
      </c>
      <c r="L84" s="12" t="str">
        <f t="shared" si="10"/>
        <v>9309-D1.1</v>
      </c>
      <c r="M84">
        <f t="shared" si="11"/>
        <v>-4.0243676243833368</v>
      </c>
      <c r="N84">
        <f t="shared" si="12"/>
        <v>-3.6053552000053526</v>
      </c>
      <c r="O84" s="12" t="str">
        <f t="shared" si="13"/>
        <v>9309-D1.1</v>
      </c>
      <c r="P84">
        <f t="shared" si="14"/>
        <v>6.1453218257152276E-2</v>
      </c>
      <c r="Q84">
        <f t="shared" si="15"/>
        <v>8.2163690838349152E-2</v>
      </c>
      <c r="R84" s="12" t="str">
        <f t="shared" si="16"/>
        <v>9309-D1.1</v>
      </c>
      <c r="S84">
        <f>AVERAGE(Q84:Q86)</f>
        <v>9.0341884263123104E-2</v>
      </c>
      <c r="T84">
        <f>P84/$S$84</f>
        <v>0.68022953869512137</v>
      </c>
    </row>
    <row r="85" spans="9:20" x14ac:dyDescent="0.25">
      <c r="I85" s="24" t="str">
        <f>Plate!H9</f>
        <v>9309-D1.2</v>
      </c>
      <c r="J85">
        <f>Plate!$H28</f>
        <v>24.888920933697101</v>
      </c>
      <c r="K85">
        <f>Plate!$U28</f>
        <v>25.200251836688601</v>
      </c>
      <c r="L85" s="12" t="str">
        <f t="shared" si="10"/>
        <v>9309-D1.2</v>
      </c>
      <c r="M85">
        <f t="shared" si="11"/>
        <v>-3.8239852554532692</v>
      </c>
      <c r="N85">
        <f t="shared" si="12"/>
        <v>-3.6089442859265954</v>
      </c>
      <c r="O85" s="12" t="str">
        <f t="shared" si="13"/>
        <v>9309-D1.2</v>
      </c>
      <c r="P85">
        <f t="shared" si="14"/>
        <v>7.0609922550309207E-2</v>
      </c>
      <c r="Q85">
        <f t="shared" si="15"/>
        <v>8.1959540945251097E-2</v>
      </c>
      <c r="R85" s="12" t="str">
        <f t="shared" si="16"/>
        <v>9309-D1.2</v>
      </c>
      <c r="T85">
        <f>P85/$S$84</f>
        <v>0.78158567453226857</v>
      </c>
    </row>
    <row r="86" spans="9:20" x14ac:dyDescent="0.25">
      <c r="I86" s="24" t="str">
        <f>Plate!H10</f>
        <v>9309-D1.3</v>
      </c>
      <c r="J86">
        <f>Plate!$H29</f>
        <v>24.903901359542399</v>
      </c>
      <c r="K86">
        <f>Plate!$U29</f>
        <v>24.811688875851399</v>
      </c>
      <c r="L86" s="12" t="str">
        <f t="shared" si="10"/>
        <v>9309-D1.3</v>
      </c>
      <c r="M86">
        <f t="shared" si="11"/>
        <v>-3.8411133702081912</v>
      </c>
      <c r="N86">
        <f t="shared" si="12"/>
        <v>-3.2256335689246884</v>
      </c>
      <c r="O86" s="12" t="str">
        <f t="shared" si="13"/>
        <v>9309-D1.3</v>
      </c>
      <c r="P86">
        <f t="shared" si="14"/>
        <v>6.9776576708755103E-2</v>
      </c>
      <c r="Q86">
        <f t="shared" si="15"/>
        <v>0.10690242100576908</v>
      </c>
      <c r="R86" s="12" t="str">
        <f t="shared" si="16"/>
        <v>9309-D1.3</v>
      </c>
      <c r="T86">
        <f>P86/$S$84</f>
        <v>0.77236131698923827</v>
      </c>
    </row>
    <row r="87" spans="9:20" x14ac:dyDescent="0.25">
      <c r="I87" s="24" t="str">
        <f>Plate!H11</f>
        <v>9310-A1.1</v>
      </c>
      <c r="J87">
        <f>Plate!$H30</f>
        <v>24.131950578883199</v>
      </c>
      <c r="K87">
        <f>Plate!$U30</f>
        <v>24.307912428951699</v>
      </c>
      <c r="L87" s="12" t="str">
        <f t="shared" si="10"/>
        <v>9310-A1.1</v>
      </c>
      <c r="M87">
        <f t="shared" si="11"/>
        <v>-2.9584908271092187</v>
      </c>
      <c r="N87">
        <f t="shared" si="12"/>
        <v>-2.7286667179059112</v>
      </c>
      <c r="O87" s="12" t="str">
        <f t="shared" si="13"/>
        <v>9310-A1.1</v>
      </c>
      <c r="P87">
        <f t="shared" si="14"/>
        <v>0.12864873469888713</v>
      </c>
      <c r="Q87" s="26">
        <f t="shared" si="15"/>
        <v>0.15086533787611736</v>
      </c>
      <c r="R87" s="24" t="str">
        <f t="shared" si="16"/>
        <v>9310-A1.1</v>
      </c>
      <c r="S87">
        <f>AVERAGE(Q87:Q89)</f>
        <v>0.17736307350615632</v>
      </c>
      <c r="T87">
        <f>P87/$S$87</f>
        <v>0.7253411443302582</v>
      </c>
    </row>
    <row r="88" spans="9:20" x14ac:dyDescent="0.25">
      <c r="I88" s="24" t="str">
        <f>Plate!H12</f>
        <v>9310-A1.2</v>
      </c>
      <c r="J88">
        <f>Plate!$H31</f>
        <v>24.331957566464499</v>
      </c>
      <c r="K88">
        <f>Plate!$U31</f>
        <v>23.973615666674402</v>
      </c>
      <c r="L88" s="12" t="str">
        <f t="shared" si="10"/>
        <v>9310-A1.2</v>
      </c>
      <c r="M88">
        <f t="shared" si="11"/>
        <v>-3.1871720856032191</v>
      </c>
      <c r="N88">
        <f t="shared" si="12"/>
        <v>-2.3988886779099321</v>
      </c>
      <c r="O88" s="12" t="str">
        <f t="shared" si="13"/>
        <v>9310-A1.2</v>
      </c>
      <c r="P88">
        <f t="shared" si="14"/>
        <v>0.10979071184117228</v>
      </c>
      <c r="Q88" s="26">
        <f t="shared" si="15"/>
        <v>0.18961057345082491</v>
      </c>
      <c r="R88" s="24" t="str">
        <f t="shared" si="16"/>
        <v>9310-A1.2</v>
      </c>
      <c r="T88">
        <f>P88/$S$87</f>
        <v>0.61901674159565923</v>
      </c>
    </row>
    <row r="89" spans="9:20" x14ac:dyDescent="0.25">
      <c r="I89" s="24" t="str">
        <f>Plate!H13</f>
        <v>9310-A1.3</v>
      </c>
      <c r="J89">
        <f>Plate!$H32</f>
        <v>23.926557171454299</v>
      </c>
      <c r="K89">
        <f>Plate!$U32</f>
        <v>23.9582496069815</v>
      </c>
      <c r="L89" s="12" t="str">
        <f t="shared" si="10"/>
        <v>9310-A1.3</v>
      </c>
      <c r="M89">
        <f t="shared" si="11"/>
        <v>-2.7236509174379662</v>
      </c>
      <c r="N89">
        <f t="shared" si="12"/>
        <v>-2.3837303227602553</v>
      </c>
      <c r="O89" s="12" t="str">
        <f t="shared" si="13"/>
        <v>9310-A1.3</v>
      </c>
      <c r="P89">
        <f t="shared" si="14"/>
        <v>0.15139076241811539</v>
      </c>
      <c r="Q89" s="26">
        <f t="shared" si="15"/>
        <v>0.19161330919152667</v>
      </c>
      <c r="R89" s="24" t="str">
        <f t="shared" si="16"/>
        <v>9310-A1.3</v>
      </c>
      <c r="T89">
        <f>P89/$S$87</f>
        <v>0.85356415755199788</v>
      </c>
    </row>
    <row r="90" spans="9:20" x14ac:dyDescent="0.25">
      <c r="I90" s="24" t="str">
        <f>Plate!H14</f>
        <v>9310-B1.1</v>
      </c>
      <c r="J90">
        <f>Plate!$H33</f>
        <v>24.029889477336202</v>
      </c>
      <c r="K90">
        <f>Plate!$U33</f>
        <v>24.104727752162098</v>
      </c>
      <c r="L90" s="12" t="str">
        <f t="shared" si="10"/>
        <v>9310-B1.1</v>
      </c>
      <c r="M90">
        <f t="shared" si="11"/>
        <v>-2.8417975984010759</v>
      </c>
      <c r="N90">
        <f t="shared" si="12"/>
        <v>-2.5282285084167326</v>
      </c>
      <c r="O90" s="12" t="str">
        <f t="shared" si="13"/>
        <v>9310-B1.1</v>
      </c>
      <c r="P90">
        <f t="shared" si="14"/>
        <v>0.13948698311839147</v>
      </c>
      <c r="Q90">
        <f t="shared" si="15"/>
        <v>0.17335141184282341</v>
      </c>
      <c r="R90" s="12" t="str">
        <f t="shared" si="16"/>
        <v>9310-B1.1</v>
      </c>
      <c r="S90">
        <f>AVERAGE(Q90:Q92)</f>
        <v>0.15576855588914459</v>
      </c>
      <c r="T90">
        <f>P90/$S$90</f>
        <v>0.89547587009575802</v>
      </c>
    </row>
    <row r="91" spans="9:20" x14ac:dyDescent="0.25">
      <c r="I91" s="24" t="str">
        <f>Plate!H15</f>
        <v>9310-B1.2</v>
      </c>
      <c r="J91">
        <f>Plate!$H34</f>
        <v>24.296690191380101</v>
      </c>
      <c r="K91">
        <f>Plate!$U34</f>
        <v>24.377356318632799</v>
      </c>
      <c r="L91" s="12" t="str">
        <f t="shared" si="10"/>
        <v>9310-B1.2</v>
      </c>
      <c r="M91">
        <f t="shared" si="11"/>
        <v>-3.1468485558325314</v>
      </c>
      <c r="N91">
        <f t="shared" si="12"/>
        <v>-2.7971719276863571</v>
      </c>
      <c r="O91" s="12" t="str">
        <f t="shared" si="13"/>
        <v>9310-B1.2</v>
      </c>
      <c r="P91">
        <f t="shared" si="14"/>
        <v>0.11290266488941375</v>
      </c>
      <c r="Q91">
        <f t="shared" si="15"/>
        <v>0.14386904034943712</v>
      </c>
      <c r="R91" s="12" t="str">
        <f t="shared" si="16"/>
        <v>9310-B1.2</v>
      </c>
      <c r="T91">
        <f>P91/$S$90</f>
        <v>0.72481037167580153</v>
      </c>
    </row>
    <row r="92" spans="9:20" x14ac:dyDescent="0.25">
      <c r="I92" s="24" t="str">
        <f>Plate!H16</f>
        <v>9310-B1.3</v>
      </c>
      <c r="J92">
        <f>Plate!$H35</f>
        <v>24.082570981899799</v>
      </c>
      <c r="K92">
        <f>Plate!$U35</f>
        <v>24.315494424895899</v>
      </c>
      <c r="L92" s="12" t="str">
        <f t="shared" si="10"/>
        <v>9310-B1.3</v>
      </c>
      <c r="M92">
        <f t="shared" si="11"/>
        <v>-2.9020318577569593</v>
      </c>
      <c r="N92">
        <f t="shared" si="12"/>
        <v>-2.7361462272637125</v>
      </c>
      <c r="O92" s="12" t="str">
        <f t="shared" si="13"/>
        <v>9310-B1.3</v>
      </c>
      <c r="P92">
        <f t="shared" si="14"/>
        <v>0.13378313305625913</v>
      </c>
      <c r="Q92">
        <f t="shared" si="15"/>
        <v>0.15008521547517326</v>
      </c>
      <c r="R92" s="12" t="str">
        <f t="shared" si="16"/>
        <v>9310-B1.3</v>
      </c>
      <c r="T92">
        <f>P92/$S$90</f>
        <v>0.85885840240740396</v>
      </c>
    </row>
    <row r="93" spans="9:20" x14ac:dyDescent="0.25">
      <c r="I93" s="25" t="str">
        <f>Plate!I2</f>
        <v>9310-C1.1</v>
      </c>
      <c r="J93">
        <f>Plate!$I21</f>
        <v>24.3803840587472</v>
      </c>
      <c r="K93">
        <f>Plate!$V21</f>
        <v>25.303090690131601</v>
      </c>
      <c r="L93" s="12" t="str">
        <f t="shared" si="10"/>
        <v>9310-C1.1</v>
      </c>
      <c r="M93">
        <f t="shared" si="11"/>
        <v>-3.242541307116825</v>
      </c>
      <c r="N93">
        <f t="shared" si="12"/>
        <v>-3.7103930564526313</v>
      </c>
      <c r="O93" s="12" t="str">
        <f t="shared" si="13"/>
        <v>9310-C1.1</v>
      </c>
      <c r="P93">
        <f t="shared" si="14"/>
        <v>0.1056568854393905</v>
      </c>
      <c r="Q93" s="26">
        <f t="shared" si="15"/>
        <v>7.6394201227843683E-2</v>
      </c>
      <c r="R93" s="24" t="str">
        <f t="shared" si="16"/>
        <v>9310-C1.1</v>
      </c>
      <c r="S93">
        <f>AVERAGE(Q93:Q95)</f>
        <v>9.5734088872880638E-2</v>
      </c>
      <c r="T93">
        <f>P93/$S$93</f>
        <v>1.1036495639467121</v>
      </c>
    </row>
    <row r="94" spans="9:20" x14ac:dyDescent="0.25">
      <c r="I94" s="25" t="str">
        <f>Plate!I3</f>
        <v>9310-C1.2</v>
      </c>
      <c r="J94">
        <f>Plate!$I22</f>
        <v>24.788797100079101</v>
      </c>
      <c r="K94">
        <f>Plate!$V22</f>
        <v>24.676402811867401</v>
      </c>
      <c r="L94" s="12" t="str">
        <f t="shared" si="10"/>
        <v>9310-C1.2</v>
      </c>
      <c r="M94">
        <f t="shared" si="11"/>
        <v>-3.709507033697637</v>
      </c>
      <c r="N94">
        <f t="shared" si="12"/>
        <v>-3.0921761800002758</v>
      </c>
      <c r="O94" s="12" t="str">
        <f t="shared" si="13"/>
        <v>9310-C1.2</v>
      </c>
      <c r="P94">
        <f t="shared" si="14"/>
        <v>7.6441132691363461E-2</v>
      </c>
      <c r="Q94" s="26">
        <f t="shared" si="15"/>
        <v>0.11726332864638778</v>
      </c>
      <c r="R94" s="24" t="str">
        <f t="shared" si="16"/>
        <v>9310-C1.2</v>
      </c>
      <c r="T94">
        <f>P94/$S$93</f>
        <v>0.79847349665451883</v>
      </c>
    </row>
    <row r="95" spans="9:20" x14ac:dyDescent="0.25">
      <c r="I95" s="25" t="str">
        <f>Plate!I4</f>
        <v>9310-C1.3</v>
      </c>
      <c r="J95">
        <f>Plate!$I23</f>
        <v>24.545649503852601</v>
      </c>
      <c r="K95">
        <f>Plate!$V23</f>
        <v>25.0068936152873</v>
      </c>
      <c r="L95" s="12" t="str">
        <f t="shared" si="10"/>
        <v>9310-C1.3</v>
      </c>
      <c r="M95">
        <f t="shared" si="11"/>
        <v>-3.4315002551481375</v>
      </c>
      <c r="N95">
        <f t="shared" si="12"/>
        <v>-3.4181997066598164</v>
      </c>
      <c r="O95" s="12" t="str">
        <f t="shared" si="13"/>
        <v>9310-C1.3</v>
      </c>
      <c r="P95">
        <f t="shared" si="14"/>
        <v>9.2686288780392048E-2</v>
      </c>
      <c r="Q95" s="26">
        <f t="shared" si="15"/>
        <v>9.3544736744410439E-2</v>
      </c>
      <c r="R95" s="24" t="str">
        <f t="shared" si="16"/>
        <v>9310-C1.3</v>
      </c>
      <c r="T95">
        <f>P95/$S$93</f>
        <v>0.96816389931348723</v>
      </c>
    </row>
    <row r="96" spans="9:20" x14ac:dyDescent="0.25">
      <c r="I96" s="25" t="str">
        <f>Plate!I5</f>
        <v>9310-D1.1</v>
      </c>
      <c r="J96">
        <f>Plate!$I24</f>
        <v>24.325921876718599</v>
      </c>
      <c r="K96">
        <f>Plate!$V24</f>
        <v>24.904352039156599</v>
      </c>
      <c r="L96" s="12" t="str">
        <f t="shared" si="10"/>
        <v>9310-D1.1</v>
      </c>
      <c r="M96">
        <f t="shared" si="11"/>
        <v>-3.1802710810750114</v>
      </c>
      <c r="N96">
        <f t="shared" si="12"/>
        <v>-3.3170441951193519</v>
      </c>
      <c r="O96" s="12" t="str">
        <f t="shared" si="13"/>
        <v>9310-D1.1</v>
      </c>
      <c r="P96">
        <f t="shared" si="14"/>
        <v>0.11031714409857926</v>
      </c>
      <c r="Q96">
        <f t="shared" si="15"/>
        <v>0.10033909978228742</v>
      </c>
      <c r="R96" s="12" t="str">
        <f t="shared" si="16"/>
        <v>9310-D1.1</v>
      </c>
      <c r="S96">
        <f>AVERAGE(Q96:Q98)</f>
        <v>0.10013470327511997</v>
      </c>
      <c r="T96">
        <f>P96/$S$96</f>
        <v>1.1016874319333931</v>
      </c>
    </row>
    <row r="97" spans="9:20" x14ac:dyDescent="0.25">
      <c r="I97" s="25" t="str">
        <f>Plate!I6</f>
        <v>9310-D1.2</v>
      </c>
      <c r="J97">
        <f>Plate!$I25</f>
        <v>24.895620919497802</v>
      </c>
      <c r="K97">
        <f>Plate!$V25</f>
        <v>24.750327423924201</v>
      </c>
      <c r="L97" s="12" t="str">
        <f t="shared" si="10"/>
        <v>9310-D1.2</v>
      </c>
      <c r="M97">
        <f t="shared" si="11"/>
        <v>-3.8316457937340798</v>
      </c>
      <c r="N97">
        <f t="shared" si="12"/>
        <v>-3.1651015457904847</v>
      </c>
      <c r="O97" s="12" t="str">
        <f t="shared" si="13"/>
        <v>9310-D1.2</v>
      </c>
      <c r="P97">
        <f t="shared" si="14"/>
        <v>7.0235985956587255E-2</v>
      </c>
      <c r="Q97">
        <f t="shared" si="15"/>
        <v>0.1114832177736975</v>
      </c>
      <c r="R97" s="12" t="str">
        <f t="shared" si="16"/>
        <v>9310-D1.2</v>
      </c>
      <c r="T97">
        <f>P97/$S$96</f>
        <v>0.70141503054754128</v>
      </c>
    </row>
    <row r="98" spans="9:20" x14ac:dyDescent="0.25">
      <c r="I98" s="25" t="str">
        <f>Plate!I7</f>
        <v>9310-D1.3</v>
      </c>
      <c r="J98">
        <f>Plate!$I26</f>
        <v>24.678092418484599</v>
      </c>
      <c r="K98">
        <f>Plate!$V26</f>
        <v>25.086617547177401</v>
      </c>
      <c r="L98" s="12" t="str">
        <f t="shared" si="10"/>
        <v>9310-D1.3</v>
      </c>
      <c r="M98">
        <f t="shared" si="11"/>
        <v>-3.582931026457302</v>
      </c>
      <c r="N98">
        <f t="shared" si="12"/>
        <v>-3.4968460023056052</v>
      </c>
      <c r="O98" s="12" t="str">
        <f t="shared" si="13"/>
        <v>9310-D1.3</v>
      </c>
      <c r="P98">
        <f t="shared" si="14"/>
        <v>8.3450758542639614E-2</v>
      </c>
      <c r="Q98">
        <f t="shared" si="15"/>
        <v>8.8581792269375029E-2</v>
      </c>
      <c r="R98" s="12" t="str">
        <f t="shared" si="16"/>
        <v>9310-D1.3</v>
      </c>
      <c r="T98">
        <f>P98/$S$96</f>
        <v>0.83338498855245779</v>
      </c>
    </row>
    <row r="99" spans="9:20" x14ac:dyDescent="0.25">
      <c r="I99" s="25" t="str">
        <f>Plate!I8</f>
        <v>9311-A1.1</v>
      </c>
      <c r="J99">
        <f>Plate!$I27</f>
        <v>24.200533989552799</v>
      </c>
      <c r="K99">
        <f>Plate!$V27</f>
        <v>24.231353532296598</v>
      </c>
      <c r="L99" s="12" t="str">
        <f t="shared" si="10"/>
        <v>9311-A1.1</v>
      </c>
      <c r="M99">
        <f t="shared" si="11"/>
        <v>-3.0369067907382883</v>
      </c>
      <c r="N99">
        <f t="shared" si="12"/>
        <v>-2.6531426754019298</v>
      </c>
      <c r="O99" s="12" t="str">
        <f t="shared" si="13"/>
        <v>9311-A1.1</v>
      </c>
      <c r="P99">
        <f t="shared" si="14"/>
        <v>0.1218428255963797</v>
      </c>
      <c r="Q99" s="26">
        <f t="shared" si="15"/>
        <v>0.15897340338243596</v>
      </c>
      <c r="R99" s="24" t="str">
        <f t="shared" si="16"/>
        <v>9311-A1.1</v>
      </c>
      <c r="S99">
        <f>AVERAGE(Q99:Q101)</f>
        <v>0.16502438371250852</v>
      </c>
      <c r="T99">
        <f>P99/$S$99</f>
        <v>0.73833225645395484</v>
      </c>
    </row>
    <row r="100" spans="9:20" x14ac:dyDescent="0.25">
      <c r="I100" s="25" t="str">
        <f>Plate!I9</f>
        <v>9311-A1.2</v>
      </c>
      <c r="J100">
        <f>Plate!$I28</f>
        <v>24.187237616087</v>
      </c>
      <c r="K100">
        <f>Plate!$V28</f>
        <v>24.2580119657163</v>
      </c>
      <c r="L100" s="12" t="str">
        <f t="shared" si="10"/>
        <v>9311-A1.2</v>
      </c>
      <c r="M100">
        <f t="shared" si="11"/>
        <v>-3.0217041647983858</v>
      </c>
      <c r="N100">
        <f t="shared" si="12"/>
        <v>-2.679440764149855</v>
      </c>
      <c r="O100" s="12" t="str">
        <f t="shared" si="13"/>
        <v>9311-A1.2</v>
      </c>
      <c r="P100">
        <f t="shared" si="14"/>
        <v>0.12313355221150707</v>
      </c>
      <c r="Q100" s="26">
        <f t="shared" si="15"/>
        <v>0.15610181706341822</v>
      </c>
      <c r="R100" s="24" t="str">
        <f t="shared" si="16"/>
        <v>9311-A1.2</v>
      </c>
      <c r="T100">
        <f>P100/$S$99</f>
        <v>0.74615368614870814</v>
      </c>
    </row>
    <row r="101" spans="9:20" x14ac:dyDescent="0.25">
      <c r="I101" s="25" t="str">
        <f>Plate!I10</f>
        <v>9311-A1.3</v>
      </c>
      <c r="J101">
        <f>Plate!$I29</f>
        <v>23.863695163287801</v>
      </c>
      <c r="K101">
        <f>Plate!$V29</f>
        <v>24.0497032459491</v>
      </c>
      <c r="L101" s="12" t="str">
        <f t="shared" si="10"/>
        <v>9311-A1.3</v>
      </c>
      <c r="M101">
        <f t="shared" si="11"/>
        <v>-2.6517766128808247</v>
      </c>
      <c r="N101">
        <f t="shared" si="12"/>
        <v>-2.4739477738769908</v>
      </c>
      <c r="O101" s="12" t="str">
        <f t="shared" si="13"/>
        <v>9311-A1.3</v>
      </c>
      <c r="P101">
        <f t="shared" si="14"/>
        <v>0.1591240037869609</v>
      </c>
      <c r="Q101" s="26">
        <f t="shared" si="15"/>
        <v>0.17999793069167139</v>
      </c>
      <c r="R101" s="24" t="str">
        <f t="shared" si="16"/>
        <v>9311-A1.3</v>
      </c>
      <c r="T101">
        <f>P101/$S$99</f>
        <v>0.96424540548003645</v>
      </c>
    </row>
    <row r="102" spans="9:20" x14ac:dyDescent="0.25">
      <c r="I102" s="25" t="str">
        <f>Plate!I11</f>
        <v>9311-B1.1</v>
      </c>
      <c r="J102">
        <f>Plate!$I30</f>
        <v>23.729704253921302</v>
      </c>
      <c r="K102">
        <f>Plate!$V30</f>
        <v>24.2016287724989</v>
      </c>
      <c r="L102" s="12" t="str">
        <f t="shared" si="10"/>
        <v>9311-B1.1</v>
      </c>
      <c r="M102">
        <f t="shared" si="11"/>
        <v>-2.4985759164889982</v>
      </c>
      <c r="N102">
        <f t="shared" si="12"/>
        <v>-2.6238197081118519</v>
      </c>
      <c r="O102" s="12" t="str">
        <f t="shared" si="13"/>
        <v>9311-B1.1</v>
      </c>
      <c r="P102">
        <f t="shared" si="14"/>
        <v>0.17695127762985549</v>
      </c>
      <c r="Q102">
        <f t="shared" si="15"/>
        <v>0.16223761924345623</v>
      </c>
      <c r="R102" s="12" t="str">
        <f t="shared" si="16"/>
        <v>9311-B1.1</v>
      </c>
      <c r="S102">
        <f>AVERAGE(Q102:Q104)</f>
        <v>0.16391257199708872</v>
      </c>
      <c r="T102">
        <f>P102/$S$102</f>
        <v>1.079546708796677</v>
      </c>
    </row>
    <row r="103" spans="9:20" x14ac:dyDescent="0.25">
      <c r="I103" s="25" t="str">
        <f>Plate!I12</f>
        <v>9311-B1.2</v>
      </c>
      <c r="J103">
        <f>Plate!$I31</f>
        <v>23.777531068942199</v>
      </c>
      <c r="K103">
        <f>Plate!$V31</f>
        <v>24.255931389806801</v>
      </c>
      <c r="L103" s="12" t="str">
        <f t="shared" si="10"/>
        <v>9311-B1.2</v>
      </c>
      <c r="M103">
        <f t="shared" si="11"/>
        <v>-2.5532594872032104</v>
      </c>
      <c r="N103">
        <f t="shared" si="12"/>
        <v>-2.6773883115899699</v>
      </c>
      <c r="O103" s="12" t="str">
        <f t="shared" si="13"/>
        <v>9311-B1.2</v>
      </c>
      <c r="P103">
        <f t="shared" si="14"/>
        <v>0.17036967998271871</v>
      </c>
      <c r="Q103">
        <f t="shared" si="15"/>
        <v>0.15632405362476412</v>
      </c>
      <c r="R103" s="12" t="str">
        <f t="shared" si="16"/>
        <v>9311-B1.2</v>
      </c>
      <c r="T103">
        <f>P103/$S$102</f>
        <v>1.0393936103067474</v>
      </c>
    </row>
    <row r="104" spans="9:20" x14ac:dyDescent="0.25">
      <c r="I104" s="25" t="str">
        <f>Plate!I13</f>
        <v>9311-B1.3</v>
      </c>
      <c r="J104">
        <f>Plate!$I32</f>
        <v>23.961314033498201</v>
      </c>
      <c r="K104">
        <f>Plate!$V32</f>
        <v>24.106207983151702</v>
      </c>
      <c r="L104" s="12" t="str">
        <f t="shared" si="10"/>
        <v>9311-B1.3</v>
      </c>
      <c r="M104">
        <f t="shared" si="11"/>
        <v>-2.7633907437791394</v>
      </c>
      <c r="N104">
        <f t="shared" si="12"/>
        <v>-2.5296887309781697</v>
      </c>
      <c r="O104" s="12" t="str">
        <f t="shared" si="13"/>
        <v>9311-B1.3</v>
      </c>
      <c r="P104">
        <f t="shared" si="14"/>
        <v>0.14727753149320813</v>
      </c>
      <c r="Q104">
        <f t="shared" si="15"/>
        <v>0.17317604312304577</v>
      </c>
      <c r="R104" s="12" t="str">
        <f t="shared" si="16"/>
        <v>9311-B1.3</v>
      </c>
      <c r="T104">
        <f>P104/$S$102</f>
        <v>0.89851272357451595</v>
      </c>
    </row>
    <row r="105" spans="9:20" x14ac:dyDescent="0.25">
      <c r="I105" s="25" t="str">
        <f>Plate!I14</f>
        <v>9311-C1.1</v>
      </c>
      <c r="J105">
        <f>Plate!$I33</f>
        <v>25.15280137836</v>
      </c>
      <c r="K105">
        <f>Plate!$V33</f>
        <v>24.680439046311601</v>
      </c>
      <c r="L105" s="12" t="str">
        <f t="shared" si="10"/>
        <v>9311-C1.1</v>
      </c>
      <c r="M105">
        <f t="shared" si="11"/>
        <v>-4.1256972751542751</v>
      </c>
      <c r="N105">
        <f t="shared" si="12"/>
        <v>-3.0961578562657146</v>
      </c>
      <c r="O105" s="12" t="str">
        <f t="shared" si="13"/>
        <v>9311-C1.1</v>
      </c>
      <c r="P105">
        <f t="shared" si="14"/>
        <v>5.7285059319766019E-2</v>
      </c>
      <c r="Q105" s="26">
        <f t="shared" si="15"/>
        <v>0.11694014121630399</v>
      </c>
      <c r="R105" s="24" t="str">
        <f t="shared" si="16"/>
        <v>9311-C1.1</v>
      </c>
      <c r="S105">
        <f>AVERAGE(Q105:Q107)</f>
        <v>0.10947256307887739</v>
      </c>
      <c r="T105">
        <f>P105/$S$105</f>
        <v>0.52328234316109756</v>
      </c>
    </row>
    <row r="106" spans="9:20" x14ac:dyDescent="0.25">
      <c r="I106" s="25" t="str">
        <f>Plate!I15</f>
        <v>9311-C1.2</v>
      </c>
      <c r="J106">
        <f>Plate!$I34</f>
        <v>24.616634428737498</v>
      </c>
      <c r="K106">
        <f>Plate!$V34</f>
        <v>24.86812895972</v>
      </c>
      <c r="L106" s="12" t="str">
        <f t="shared" si="10"/>
        <v>9311-C1.2</v>
      </c>
      <c r="M106">
        <f t="shared" si="11"/>
        <v>-3.5126620293095621</v>
      </c>
      <c r="N106">
        <f t="shared" si="12"/>
        <v>-3.2813107466173546</v>
      </c>
      <c r="O106" s="12" t="str">
        <f t="shared" si="13"/>
        <v>9311-C1.2</v>
      </c>
      <c r="P106">
        <f t="shared" si="14"/>
        <v>8.7615988385646104E-2</v>
      </c>
      <c r="Q106" s="26">
        <f t="shared" si="15"/>
        <v>0.10285538642889779</v>
      </c>
      <c r="R106" s="24" t="str">
        <f t="shared" si="16"/>
        <v>9311-C1.2</v>
      </c>
      <c r="T106">
        <f>P106/$S$105</f>
        <v>0.80034655188000725</v>
      </c>
    </row>
    <row r="107" spans="9:20" x14ac:dyDescent="0.25">
      <c r="I107" s="25" t="str">
        <f>Plate!I16</f>
        <v>9311-C1.3</v>
      </c>
      <c r="J107">
        <f>Plate!$I35</f>
        <v>24.4418739779648</v>
      </c>
      <c r="K107">
        <f>Plate!$V35</f>
        <v>24.788349441955901</v>
      </c>
      <c r="L107" s="12" t="str">
        <f t="shared" si="10"/>
        <v>9311-C1.3</v>
      </c>
      <c r="M107">
        <f t="shared" si="11"/>
        <v>-3.3128468113465677</v>
      </c>
      <c r="N107">
        <f t="shared" si="12"/>
        <v>-3.2026096164573046</v>
      </c>
      <c r="O107" s="12" t="str">
        <f t="shared" si="13"/>
        <v>9311-C1.3</v>
      </c>
      <c r="P107">
        <f t="shared" si="14"/>
        <v>0.10063145191269462</v>
      </c>
      <c r="Q107" s="26">
        <f t="shared" si="15"/>
        <v>0.10862216159143039</v>
      </c>
      <c r="R107" s="24" t="str">
        <f t="shared" si="16"/>
        <v>9311-C1.3</v>
      </c>
      <c r="T107">
        <f>P107/$S$105</f>
        <v>0.91923902284253134</v>
      </c>
    </row>
    <row r="108" spans="9:20" x14ac:dyDescent="0.25">
      <c r="I108" s="26" t="str">
        <f>Plate!J2</f>
        <v>9311-D1.1</v>
      </c>
      <c r="J108">
        <f>Plate!$J21</f>
        <v>23.516278809828599</v>
      </c>
      <c r="K108">
        <f>Plate!$W21</f>
        <v>24.430299737493598</v>
      </c>
      <c r="L108" s="12" t="str">
        <f t="shared" si="10"/>
        <v>9311-D1.1</v>
      </c>
      <c r="M108">
        <f t="shared" si="11"/>
        <v>-2.2545524464093787</v>
      </c>
      <c r="N108">
        <f t="shared" si="12"/>
        <v>-2.8493997051367348</v>
      </c>
      <c r="O108" s="12" t="str">
        <f t="shared" si="13"/>
        <v>9311-D1.1</v>
      </c>
      <c r="P108">
        <f t="shared" si="14"/>
        <v>0.20956178394764133</v>
      </c>
      <c r="Q108">
        <f t="shared" si="15"/>
        <v>0.13875390648516919</v>
      </c>
      <c r="R108" s="12" t="str">
        <f t="shared" si="16"/>
        <v>9311-D1.1</v>
      </c>
      <c r="S108">
        <f>AVERAGE(Q108:Q110)</f>
        <v>0.14503580143106895</v>
      </c>
      <c r="T108">
        <f>P108/$S$108</f>
        <v>1.4448969280680646</v>
      </c>
    </row>
    <row r="109" spans="9:20" x14ac:dyDescent="0.25">
      <c r="I109" s="26" t="str">
        <f>Plate!J3</f>
        <v>9311-D1.2</v>
      </c>
      <c r="J109">
        <f>Plate!$J22</f>
        <v>23.752326707257701</v>
      </c>
      <c r="K109">
        <f>Plate!$W22</f>
        <v>24.546663437982499</v>
      </c>
      <c r="L109" s="12" t="str">
        <f t="shared" si="10"/>
        <v>9311-D1.2</v>
      </c>
      <c r="M109">
        <f t="shared" si="11"/>
        <v>-2.5244416682897284</v>
      </c>
      <c r="N109">
        <f t="shared" si="12"/>
        <v>-2.9641905060182507</v>
      </c>
      <c r="O109" s="12" t="str">
        <f t="shared" si="13"/>
        <v>9311-D1.2</v>
      </c>
      <c r="P109">
        <f t="shared" si="14"/>
        <v>0.17380702883794205</v>
      </c>
      <c r="Q109">
        <f t="shared" si="15"/>
        <v>0.12814148270141723</v>
      </c>
      <c r="R109" s="12" t="str">
        <f t="shared" si="16"/>
        <v>9311-D1.2</v>
      </c>
      <c r="T109">
        <f t="shared" ref="T109:T110" si="17">P109/$S$108</f>
        <v>1.198373278342225</v>
      </c>
    </row>
    <row r="110" spans="9:20" x14ac:dyDescent="0.25">
      <c r="I110" s="26" t="str">
        <f>Plate!J4</f>
        <v>9311-D1.3</v>
      </c>
      <c r="J110">
        <f>Plate!$J23</f>
        <v>23.530137280204801</v>
      </c>
      <c r="K110">
        <f>Plate!$W23</f>
        <v>24.148741518449999</v>
      </c>
      <c r="L110" s="12" t="str">
        <f t="shared" si="10"/>
        <v>9311-D1.3</v>
      </c>
      <c r="M110">
        <f t="shared" si="11"/>
        <v>-2.2703977550396264</v>
      </c>
      <c r="N110">
        <f t="shared" si="12"/>
        <v>-2.5716473362880747</v>
      </c>
      <c r="O110" s="12" t="str">
        <f t="shared" si="13"/>
        <v>9311-D1.3</v>
      </c>
      <c r="P110">
        <f t="shared" si="14"/>
        <v>0.20727273290571088</v>
      </c>
      <c r="Q110">
        <f t="shared" si="15"/>
        <v>0.16821201510662043</v>
      </c>
      <c r="R110" s="12" t="str">
        <f t="shared" si="16"/>
        <v>9311-D1.3</v>
      </c>
      <c r="T110">
        <f t="shared" si="17"/>
        <v>1.4291142659988074</v>
      </c>
    </row>
    <row r="111" spans="9:20" x14ac:dyDescent="0.25">
      <c r="I111" s="26" t="str">
        <f>Plate!J5</f>
        <v>9312-A1.1</v>
      </c>
      <c r="J111">
        <f>Plate!$J24</f>
        <v>24.765942504327899</v>
      </c>
      <c r="K111">
        <f>Plate!$W24</f>
        <v>24.103228329693302</v>
      </c>
      <c r="L111" s="12" t="str">
        <f t="shared" si="10"/>
        <v>9312-A1.1</v>
      </c>
      <c r="M111">
        <f t="shared" si="11"/>
        <v>-3.6833758580724254</v>
      </c>
      <c r="N111">
        <f t="shared" si="12"/>
        <v>-2.5267493537892176</v>
      </c>
      <c r="O111" s="12" t="str">
        <f t="shared" si="13"/>
        <v>9312-A1.1</v>
      </c>
      <c r="P111">
        <f t="shared" si="14"/>
        <v>7.7838307009224506E-2</v>
      </c>
      <c r="Q111" s="26">
        <f t="shared" si="15"/>
        <v>0.17352923531034214</v>
      </c>
      <c r="R111" s="24" t="str">
        <f t="shared" si="16"/>
        <v>9312-A1.1</v>
      </c>
      <c r="S111">
        <f>AVERAGE(Q111:Q113)</f>
        <v>0.14192644768672338</v>
      </c>
      <c r="T111">
        <f>P111/$S$111</f>
        <v>0.5484411699011752</v>
      </c>
    </row>
    <row r="112" spans="9:20" x14ac:dyDescent="0.25">
      <c r="I112" s="26" t="str">
        <f>Plate!J6</f>
        <v>9312-A1.2</v>
      </c>
      <c r="J112">
        <f>Plate!$J25</f>
        <v>24.534986432472301</v>
      </c>
      <c r="K112">
        <f>Plate!$W25</f>
        <v>24.801573090036101</v>
      </c>
      <c r="L112" s="12" t="str">
        <f t="shared" si="10"/>
        <v>9312-A1.2</v>
      </c>
      <c r="M112">
        <f t="shared" si="11"/>
        <v>-3.4193084581907081</v>
      </c>
      <c r="N112">
        <f t="shared" si="12"/>
        <v>-3.2156545191831869</v>
      </c>
      <c r="O112" s="12" t="str">
        <f t="shared" si="13"/>
        <v>9312-A1.2</v>
      </c>
      <c r="P112">
        <f t="shared" si="14"/>
        <v>9.3472872613531599E-2</v>
      </c>
      <c r="Q112" s="26">
        <f t="shared" si="15"/>
        <v>0.10764442296429926</v>
      </c>
      <c r="R112" s="24" t="str">
        <f t="shared" si="16"/>
        <v>9312-A1.2</v>
      </c>
      <c r="T112">
        <f t="shared" ref="T112:T113" si="18">P112/$S$111</f>
        <v>0.65860080441001267</v>
      </c>
    </row>
    <row r="113" spans="9:20" x14ac:dyDescent="0.25">
      <c r="I113" s="26" t="str">
        <f>Plate!J7</f>
        <v>9312-A1.3</v>
      </c>
      <c r="J113">
        <f>Plate!$J26</f>
        <v>24.4767709902744</v>
      </c>
      <c r="K113">
        <f>Plate!$W26</f>
        <v>24.369887256688699</v>
      </c>
      <c r="L113" s="12" t="str">
        <f t="shared" si="10"/>
        <v>9312-A1.3</v>
      </c>
      <c r="M113">
        <f t="shared" si="11"/>
        <v>-3.352746880784871</v>
      </c>
      <c r="N113">
        <f t="shared" si="12"/>
        <v>-2.7898038257886464</v>
      </c>
      <c r="O113" s="12" t="str">
        <f t="shared" si="13"/>
        <v>9312-A1.3</v>
      </c>
      <c r="P113">
        <f t="shared" si="14"/>
        <v>9.7886459594325168E-2</v>
      </c>
      <c r="Q113" s="26">
        <f t="shared" si="15"/>
        <v>0.14460568478552879</v>
      </c>
      <c r="R113" s="24" t="str">
        <f t="shared" si="16"/>
        <v>9312-A1.3</v>
      </c>
      <c r="T113">
        <f t="shared" si="18"/>
        <v>0.68969851067076371</v>
      </c>
    </row>
    <row r="114" spans="9:20" x14ac:dyDescent="0.25">
      <c r="I114" s="26" t="str">
        <f>Plate!J8</f>
        <v>9312-B1.1</v>
      </c>
      <c r="J114">
        <f>Plate!$J27</f>
        <v>24.4588469692915</v>
      </c>
      <c r="K114">
        <f>Plate!$W27</f>
        <v>24.8695911933427</v>
      </c>
      <c r="L114" s="12" t="str">
        <f t="shared" si="10"/>
        <v>9312-B1.1</v>
      </c>
      <c r="M114">
        <f t="shared" si="11"/>
        <v>-3.3322531584144155</v>
      </c>
      <c r="N114">
        <f t="shared" si="12"/>
        <v>-3.2827532150840701</v>
      </c>
      <c r="O114" s="12" t="str">
        <f t="shared" si="13"/>
        <v>9312-B1.1</v>
      </c>
      <c r="P114">
        <f t="shared" si="14"/>
        <v>9.9286876015365844E-2</v>
      </c>
      <c r="Q114">
        <f t="shared" si="15"/>
        <v>0.10275259859024105</v>
      </c>
      <c r="R114" s="12" t="str">
        <f t="shared" si="16"/>
        <v>9312-B1.1</v>
      </c>
      <c r="S114">
        <f>AVERAGE(Q114:Q116)</f>
        <v>0.10225170622389666</v>
      </c>
      <c r="T114">
        <f>P114/$S$114</f>
        <v>0.97100458938026091</v>
      </c>
    </row>
    <row r="115" spans="9:20" x14ac:dyDescent="0.25">
      <c r="I115" s="26" t="str">
        <f>Plate!J9</f>
        <v>9312-B1.2</v>
      </c>
      <c r="J115">
        <f>Plate!$J28</f>
        <v>24.482886251533401</v>
      </c>
      <c r="K115">
        <f>Plate!$W28</f>
        <v>25.280078003285599</v>
      </c>
      <c r="L115" s="12" t="str">
        <f t="shared" si="10"/>
        <v>9312-B1.2</v>
      </c>
      <c r="M115">
        <f t="shared" si="11"/>
        <v>-3.3597388647032309</v>
      </c>
      <c r="N115">
        <f t="shared" si="12"/>
        <v>-3.687691434362673</v>
      </c>
      <c r="O115" s="12" t="str">
        <f t="shared" si="13"/>
        <v>9312-B1.2</v>
      </c>
      <c r="P115">
        <f t="shared" si="14"/>
        <v>9.7413203157694112E-2</v>
      </c>
      <c r="Q115">
        <f t="shared" si="15"/>
        <v>7.7605814885914462E-2</v>
      </c>
      <c r="R115" s="12" t="str">
        <f t="shared" si="16"/>
        <v>9312-B1.2</v>
      </c>
      <c r="T115">
        <f t="shared" ref="T115:T116" si="19">P115/$S$114</f>
        <v>0.95268046622510272</v>
      </c>
    </row>
    <row r="116" spans="9:20" x14ac:dyDescent="0.25">
      <c r="I116" s="26" t="str">
        <f>Plate!J10</f>
        <v>9312-B1.3</v>
      </c>
      <c r="J116">
        <f>Plate!$J29</f>
        <v>23.905138147017201</v>
      </c>
      <c r="K116">
        <f>Plate!$W29</f>
        <v>24.5667131842199</v>
      </c>
      <c r="L116" s="12" t="str">
        <f t="shared" si="10"/>
        <v>9312-B1.3</v>
      </c>
      <c r="M116">
        <f t="shared" si="11"/>
        <v>-2.6991611257400727</v>
      </c>
      <c r="N116">
        <f t="shared" si="12"/>
        <v>-2.9839692378598182</v>
      </c>
      <c r="O116" s="12" t="str">
        <f t="shared" si="13"/>
        <v>9312-B1.3</v>
      </c>
      <c r="P116">
        <f t="shared" si="14"/>
        <v>0.15398256085474379</v>
      </c>
      <c r="Q116">
        <f t="shared" si="15"/>
        <v>0.12639670519553448</v>
      </c>
      <c r="R116" s="12" t="str">
        <f t="shared" si="16"/>
        <v>9312-B1.3</v>
      </c>
      <c r="T116">
        <f t="shared" si="19"/>
        <v>1.5059167865382515</v>
      </c>
    </row>
    <row r="117" spans="9:20" x14ac:dyDescent="0.25">
      <c r="I117" s="26" t="str">
        <f>Plate!J11</f>
        <v>9312-C1.1</v>
      </c>
      <c r="J117">
        <f>Plate!$J30</f>
        <v>25.236626549214701</v>
      </c>
      <c r="K117">
        <f>Plate!$W30</f>
        <v>26.527499217118699</v>
      </c>
      <c r="L117" s="12" t="str">
        <f t="shared" ref="L117:L146" si="20">I117</f>
        <v>9312-C1.1</v>
      </c>
      <c r="M117">
        <f t="shared" si="11"/>
        <v>-4.221540154427359</v>
      </c>
      <c r="N117">
        <f t="shared" si="12"/>
        <v>-4.9182511327125296</v>
      </c>
      <c r="O117" s="12" t="str">
        <f t="shared" si="13"/>
        <v>9312-C1.1</v>
      </c>
      <c r="P117">
        <f t="shared" si="14"/>
        <v>5.3603085049829045E-2</v>
      </c>
      <c r="Q117" s="26">
        <f t="shared" si="15"/>
        <v>3.3071879952736478E-2</v>
      </c>
      <c r="R117" s="24" t="str">
        <f t="shared" si="16"/>
        <v>9312-C1.1</v>
      </c>
      <c r="S117">
        <f>AVERAGE(Q117:Q119)</f>
        <v>4.4830921518384213E-2</v>
      </c>
      <c r="T117">
        <f>P117/$S$117</f>
        <v>1.1956721663160004</v>
      </c>
    </row>
    <row r="118" spans="9:20" x14ac:dyDescent="0.25">
      <c r="I118" s="26" t="str">
        <f>Plate!J12</f>
        <v>9312-C1.2</v>
      </c>
      <c r="J118">
        <f>Plate!$J31</f>
        <v>25.3652104955423</v>
      </c>
      <c r="K118">
        <f>Plate!$W31</f>
        <v>26.043498295004401</v>
      </c>
      <c r="L118" s="12" t="str">
        <f t="shared" si="20"/>
        <v>9312-C1.2</v>
      </c>
      <c r="M118">
        <f t="shared" si="11"/>
        <v>-4.3685587112483679</v>
      </c>
      <c r="N118">
        <f t="shared" si="12"/>
        <v>-4.440792498761712</v>
      </c>
      <c r="O118" s="12" t="str">
        <f t="shared" si="13"/>
        <v>9312-C1.2</v>
      </c>
      <c r="P118">
        <f t="shared" si="14"/>
        <v>4.8409744454844632E-2</v>
      </c>
      <c r="Q118" s="26">
        <f t="shared" si="15"/>
        <v>4.6045612395222285E-2</v>
      </c>
      <c r="R118" s="24" t="str">
        <f t="shared" si="16"/>
        <v>9312-C1.2</v>
      </c>
      <c r="T118">
        <f t="shared" ref="T118:T119" si="21">P118/$S$117</f>
        <v>1.0798293413396114</v>
      </c>
    </row>
    <row r="119" spans="9:20" x14ac:dyDescent="0.25">
      <c r="I119" s="26" t="str">
        <f>Plate!J13</f>
        <v>9312-C1.3</v>
      </c>
      <c r="J119">
        <f>Plate!$J32</f>
        <v>25.587506513253199</v>
      </c>
      <c r="K119">
        <f>Plate!$W32</f>
        <v>25.773672843280401</v>
      </c>
      <c r="L119" s="12" t="str">
        <f t="shared" si="20"/>
        <v>9312-C1.3</v>
      </c>
      <c r="M119">
        <f t="shared" si="11"/>
        <v>-4.6227244966695871</v>
      </c>
      <c r="N119">
        <f t="shared" si="12"/>
        <v>-4.1746143042605048</v>
      </c>
      <c r="O119" s="12" t="str">
        <f t="shared" si="13"/>
        <v>9312-C1.3</v>
      </c>
      <c r="P119">
        <f t="shared" si="14"/>
        <v>4.0590206877991829E-2</v>
      </c>
      <c r="Q119" s="26">
        <f t="shared" si="15"/>
        <v>5.537527220719389E-2</v>
      </c>
      <c r="R119" s="24" t="str">
        <f t="shared" si="16"/>
        <v>9312-C1.3</v>
      </c>
      <c r="T119">
        <f t="shared" si="21"/>
        <v>0.90540648068870599</v>
      </c>
    </row>
    <row r="120" spans="9:20" x14ac:dyDescent="0.25">
      <c r="I120" s="26" t="str">
        <f>Plate!J14</f>
        <v>9312-D1.1</v>
      </c>
      <c r="J120">
        <f>Plate!$J33</f>
        <v>23.620509218080699</v>
      </c>
      <c r="K120">
        <f>Plate!$W33</f>
        <v>24.3436180493587</v>
      </c>
      <c r="L120" s="12" t="str">
        <f t="shared" si="20"/>
        <v>9312-D1.1</v>
      </c>
      <c r="M120">
        <f t="shared" si="11"/>
        <v>-2.3737259873975143</v>
      </c>
      <c r="N120">
        <f t="shared" si="12"/>
        <v>-2.7638897019230098</v>
      </c>
      <c r="O120" s="12" t="str">
        <f t="shared" si="13"/>
        <v>9312-D1.1</v>
      </c>
      <c r="P120">
        <f t="shared" si="14"/>
        <v>0.19294666496757745</v>
      </c>
      <c r="Q120">
        <f t="shared" si="15"/>
        <v>0.14722660415539388</v>
      </c>
      <c r="R120" s="12" t="str">
        <f t="shared" si="16"/>
        <v>9312-D1.1</v>
      </c>
      <c r="S120">
        <f>AVERAGE(Q120:Q122)</f>
        <v>0.13452674626864269</v>
      </c>
      <c r="T120">
        <f>P120/$S$120</f>
        <v>1.4342624817690404</v>
      </c>
    </row>
    <row r="121" spans="9:20" x14ac:dyDescent="0.25">
      <c r="I121" s="26" t="str">
        <f>Plate!J15</f>
        <v>9312-D1.2</v>
      </c>
      <c r="J121">
        <f>Plate!$J34</f>
        <v>24.018558834768399</v>
      </c>
      <c r="K121">
        <f>Plate!$W34</f>
        <v>24.543856362960501</v>
      </c>
      <c r="L121" s="12" t="str">
        <f t="shared" si="20"/>
        <v>9312-D1.2</v>
      </c>
      <c r="M121">
        <f t="shared" si="11"/>
        <v>-2.8288425230145346</v>
      </c>
      <c r="N121">
        <f t="shared" si="12"/>
        <v>-2.9614213745059681</v>
      </c>
      <c r="O121" s="12" t="str">
        <f t="shared" si="13"/>
        <v>9312-D1.2</v>
      </c>
      <c r="P121">
        <f t="shared" si="14"/>
        <v>0.14074518543115402</v>
      </c>
      <c r="Q121">
        <f t="shared" si="15"/>
        <v>0.12838767567292189</v>
      </c>
      <c r="R121" s="12" t="str">
        <f t="shared" si="16"/>
        <v>9312-D1.2</v>
      </c>
      <c r="T121">
        <f t="shared" ref="T121:T122" si="22">P121/$S$120</f>
        <v>1.0462245563428216</v>
      </c>
    </row>
    <row r="122" spans="9:20" x14ac:dyDescent="0.25">
      <c r="I122" s="26" t="str">
        <f>Plate!J16</f>
        <v>9312-D1.3</v>
      </c>
      <c r="J122">
        <f>Plate!$J35</f>
        <v>24.059891352184</v>
      </c>
      <c r="K122">
        <f>Plate!$W35</f>
        <v>24.548668042324401</v>
      </c>
      <c r="L122" s="12" t="str">
        <f t="shared" si="20"/>
        <v>9312-D1.3</v>
      </c>
      <c r="M122">
        <f t="shared" si="11"/>
        <v>-2.8761007324082573</v>
      </c>
      <c r="N122">
        <f t="shared" si="12"/>
        <v>-2.9661680139257056</v>
      </c>
      <c r="O122" s="12" t="str">
        <f t="shared" si="13"/>
        <v>9312-D1.3</v>
      </c>
      <c r="P122">
        <f t="shared" si="14"/>
        <v>0.13620950322229244</v>
      </c>
      <c r="Q122">
        <f t="shared" si="15"/>
        <v>0.12796595897761234</v>
      </c>
      <c r="R122" s="12" t="str">
        <f t="shared" si="16"/>
        <v>9312-D1.3</v>
      </c>
      <c r="T122">
        <f t="shared" si="22"/>
        <v>1.0125087166702849</v>
      </c>
    </row>
    <row r="123" spans="9:20" x14ac:dyDescent="0.25">
      <c r="I123" s="27" t="str">
        <f>Plate!K2</f>
        <v>9313-A1.1</v>
      </c>
      <c r="J123">
        <f>Plate!$K21</f>
        <v>23.380300995441601</v>
      </c>
      <c r="K123">
        <f>Plate!$X21</f>
        <v>23.993352412409699</v>
      </c>
      <c r="L123" s="12" t="str">
        <f t="shared" si="20"/>
        <v>9313-A1.1</v>
      </c>
      <c r="M123">
        <f t="shared" si="11"/>
        <v>-2.0990799896851242</v>
      </c>
      <c r="N123">
        <f t="shared" si="12"/>
        <v>-2.4183586401080297</v>
      </c>
      <c r="O123" s="12" t="str">
        <f t="shared" si="13"/>
        <v>9313-A1.1</v>
      </c>
      <c r="P123">
        <f t="shared" si="14"/>
        <v>0.23340704470406254</v>
      </c>
      <c r="Q123" s="26">
        <f t="shared" si="15"/>
        <v>0.18706886404849665</v>
      </c>
      <c r="R123" s="24" t="str">
        <f t="shared" si="16"/>
        <v>9313-A1.1</v>
      </c>
      <c r="S123">
        <f>AVERAGE(Q123:Q125)</f>
        <v>0.20494577235806433</v>
      </c>
      <c r="T123">
        <f>P123/$S$123</f>
        <v>1.1388722100413617</v>
      </c>
    </row>
    <row r="124" spans="9:20" x14ac:dyDescent="0.25">
      <c r="I124" s="27" t="str">
        <f>Plate!K3</f>
        <v>9313-A1.2</v>
      </c>
      <c r="J124">
        <f>Plate!$K22</f>
        <v>23.3370400296835</v>
      </c>
      <c r="K124">
        <f>Plate!$X22</f>
        <v>24.027710799369</v>
      </c>
      <c r="L124" s="12" t="str">
        <f t="shared" si="20"/>
        <v>9313-A1.2</v>
      </c>
      <c r="M124">
        <f t="shared" si="11"/>
        <v>-2.0496168573572748</v>
      </c>
      <c r="N124">
        <f t="shared" si="12"/>
        <v>-2.4522526013647141</v>
      </c>
      <c r="O124" s="12" t="str">
        <f t="shared" si="13"/>
        <v>9313-A1.2</v>
      </c>
      <c r="P124">
        <f t="shared" si="14"/>
        <v>0.2415482227000908</v>
      </c>
      <c r="Q124" s="26">
        <f t="shared" si="15"/>
        <v>0.18272518491029063</v>
      </c>
      <c r="R124" s="24" t="str">
        <f t="shared" si="16"/>
        <v>9313-A1.2</v>
      </c>
      <c r="T124">
        <f t="shared" ref="T124:T125" si="23">P124/$S$123</f>
        <v>1.1785957813175951</v>
      </c>
    </row>
    <row r="125" spans="9:20" x14ac:dyDescent="0.25">
      <c r="I125" s="27" t="str">
        <f>Plate!K4</f>
        <v>9313-A1.3</v>
      </c>
      <c r="J125">
        <f>Plate!$K23</f>
        <v>23.386467513702101</v>
      </c>
      <c r="K125">
        <f>Plate!$X23</f>
        <v>23.598548753984801</v>
      </c>
      <c r="L125" s="12" t="str">
        <f t="shared" si="20"/>
        <v>9313-A1.3</v>
      </c>
      <c r="M125">
        <f t="shared" si="11"/>
        <v>-2.1061305791339762</v>
      </c>
      <c r="N125">
        <f t="shared" si="12"/>
        <v>-2.0288915816427529</v>
      </c>
      <c r="O125" s="12" t="str">
        <f t="shared" si="13"/>
        <v>9313-A1.3</v>
      </c>
      <c r="P125">
        <f t="shared" si="14"/>
        <v>0.23226914480127531</v>
      </c>
      <c r="Q125" s="26">
        <f t="shared" si="15"/>
        <v>0.24504326811540567</v>
      </c>
      <c r="R125" s="24" t="str">
        <f t="shared" si="16"/>
        <v>9313-A1.3</v>
      </c>
      <c r="T125">
        <f t="shared" si="23"/>
        <v>1.1333200101121084</v>
      </c>
    </row>
    <row r="126" spans="9:20" x14ac:dyDescent="0.25">
      <c r="I126" s="27" t="str">
        <f>Plate!K5</f>
        <v>9313-B1.1</v>
      </c>
      <c r="J126">
        <f>Plate!$K24</f>
        <v>23.266355738730098</v>
      </c>
      <c r="K126">
        <f>Plate!$X24</f>
        <v>24.021302941845999</v>
      </c>
      <c r="L126" s="12" t="str">
        <f t="shared" si="20"/>
        <v>9313-B1.1</v>
      </c>
      <c r="M126">
        <f t="shared" si="11"/>
        <v>-1.9687988179154805</v>
      </c>
      <c r="N126">
        <f t="shared" si="12"/>
        <v>-2.445931359483358</v>
      </c>
      <c r="O126" s="12" t="str">
        <f t="shared" si="13"/>
        <v>9313-B1.1</v>
      </c>
      <c r="P126">
        <f t="shared" si="14"/>
        <v>0.25546564257073717</v>
      </c>
      <c r="Q126">
        <f t="shared" si="15"/>
        <v>0.18352756116728541</v>
      </c>
      <c r="R126" s="12" t="str">
        <f t="shared" si="16"/>
        <v>9313-B1.1</v>
      </c>
      <c r="S126">
        <f>AVERAGE(Q126:Q128)</f>
        <v>0.17672560291622588</v>
      </c>
      <c r="T126">
        <f>P126/$S$126</f>
        <v>1.445549701657189</v>
      </c>
    </row>
    <row r="127" spans="9:20" x14ac:dyDescent="0.25">
      <c r="I127" s="27" t="str">
        <f>Plate!K6</f>
        <v>9313-B1.2</v>
      </c>
      <c r="J127">
        <f>Plate!$K25</f>
        <v>23.487914875192299</v>
      </c>
      <c r="K127">
        <f>Plate!$X25</f>
        <v>24.098182281758</v>
      </c>
      <c r="L127" s="12" t="str">
        <f t="shared" si="20"/>
        <v>9313-B1.2</v>
      </c>
      <c r="M127">
        <f t="shared" si="11"/>
        <v>-2.2221220781162012</v>
      </c>
      <c r="N127">
        <f t="shared" si="12"/>
        <v>-2.5217715137811552</v>
      </c>
      <c r="O127" s="12" t="str">
        <f t="shared" si="13"/>
        <v>9313-B1.2</v>
      </c>
      <c r="P127">
        <f t="shared" si="14"/>
        <v>0.21432587254265537</v>
      </c>
      <c r="Q127">
        <f t="shared" si="15"/>
        <v>0.17412901050857318</v>
      </c>
      <c r="R127" s="12" t="str">
        <f t="shared" si="16"/>
        <v>9313-B1.2</v>
      </c>
      <c r="T127">
        <f t="shared" ref="T127:T128" si="24">P127/$S$126</f>
        <v>1.2127607375839784</v>
      </c>
    </row>
    <row r="128" spans="9:20" x14ac:dyDescent="0.25">
      <c r="I128" s="27" t="str">
        <f>Plate!K7</f>
        <v>9313-B1.3</v>
      </c>
      <c r="J128">
        <f>Plate!$K26</f>
        <v>23.763005945254399</v>
      </c>
      <c r="K128">
        <f>Plate!$X26</f>
        <v>24.111756746542099</v>
      </c>
      <c r="L128" s="12" t="str">
        <f t="shared" si="20"/>
        <v>9313-B1.3</v>
      </c>
      <c r="M128">
        <f t="shared" si="11"/>
        <v>-2.5366519496122701</v>
      </c>
      <c r="N128">
        <f t="shared" si="12"/>
        <v>-2.5351624911869775</v>
      </c>
      <c r="O128" s="12" t="str">
        <f t="shared" si="13"/>
        <v>9313-B1.3</v>
      </c>
      <c r="P128">
        <f t="shared" si="14"/>
        <v>0.17234221669181549</v>
      </c>
      <c r="Q128">
        <f t="shared" si="15"/>
        <v>0.17252023707281908</v>
      </c>
      <c r="R128" s="12" t="str">
        <f t="shared" si="16"/>
        <v>9313-B1.3</v>
      </c>
      <c r="T128">
        <f t="shared" si="24"/>
        <v>0.97519665429299296</v>
      </c>
    </row>
    <row r="129" spans="9:20" x14ac:dyDescent="0.25">
      <c r="I129" s="27" t="str">
        <f>Plate!K8</f>
        <v>9313-C1.1</v>
      </c>
      <c r="J129">
        <f>Plate!$K27</f>
        <v>24.033578884765699</v>
      </c>
      <c r="K129">
        <f>Plate!$X27</f>
        <v>24.455435784441701</v>
      </c>
      <c r="L129" s="12" t="str">
        <f t="shared" si="20"/>
        <v>9313-C1.1</v>
      </c>
      <c r="M129">
        <f t="shared" si="11"/>
        <v>-2.8460159426913307</v>
      </c>
      <c r="N129">
        <f t="shared" si="12"/>
        <v>-2.8741959856610317</v>
      </c>
      <c r="O129" s="12" t="str">
        <f t="shared" si="13"/>
        <v>9313-C1.1</v>
      </c>
      <c r="P129">
        <f t="shared" si="14"/>
        <v>0.13907972814578096</v>
      </c>
      <c r="Q129" s="26">
        <f t="shared" si="15"/>
        <v>0.13638945528748264</v>
      </c>
      <c r="R129" s="24" t="str">
        <f t="shared" si="16"/>
        <v>9313-C1.1</v>
      </c>
      <c r="S129">
        <f>AVERAGE(Q129:Q131)</f>
        <v>0.11945764285494416</v>
      </c>
      <c r="T129">
        <f>P129/$S$129</f>
        <v>1.1642597729361162</v>
      </c>
    </row>
    <row r="130" spans="9:20" x14ac:dyDescent="0.25">
      <c r="I130" s="27" t="str">
        <f>Plate!K9</f>
        <v>9313-C1.2</v>
      </c>
      <c r="J130">
        <f>Plate!$K28</f>
        <v>24.215422215893501</v>
      </c>
      <c r="K130">
        <f>Plate!$X28</f>
        <v>25.007844073795098</v>
      </c>
      <c r="L130" s="12" t="str">
        <f t="shared" si="20"/>
        <v>9313-C1.2</v>
      </c>
      <c r="M130">
        <f t="shared" si="11"/>
        <v>-3.05392948768257</v>
      </c>
      <c r="N130">
        <f t="shared" si="12"/>
        <v>-3.4191373177262951</v>
      </c>
      <c r="O130" s="12" t="str">
        <f t="shared" si="13"/>
        <v>9313-C1.2</v>
      </c>
      <c r="P130">
        <f t="shared" si="14"/>
        <v>0.12041362187432134</v>
      </c>
      <c r="Q130" s="26">
        <f t="shared" si="15"/>
        <v>9.3483961540324123E-2</v>
      </c>
      <c r="R130" s="24" t="str">
        <f t="shared" si="16"/>
        <v>9313-C1.2</v>
      </c>
      <c r="T130">
        <f t="shared" ref="T130:T131" si="25">P130/$S$129</f>
        <v>1.0080026609979071</v>
      </c>
    </row>
    <row r="131" spans="9:20" x14ac:dyDescent="0.25">
      <c r="I131" s="27" t="str">
        <f>Plate!K10</f>
        <v>9313-C1.3</v>
      </c>
      <c r="J131">
        <f>Plate!$K29</f>
        <v>24.011993435015199</v>
      </c>
      <c r="K131">
        <f>Plate!$X29</f>
        <v>24.542582993498101</v>
      </c>
      <c r="L131" s="12" t="str">
        <f t="shared" si="20"/>
        <v>9313-C1.3</v>
      </c>
      <c r="M131">
        <f t="shared" si="11"/>
        <v>-2.8213358658910299</v>
      </c>
      <c r="N131">
        <f t="shared" si="12"/>
        <v>-2.9601652173040844</v>
      </c>
      <c r="O131" s="12" t="str">
        <f t="shared" si="13"/>
        <v>9313-C1.3</v>
      </c>
      <c r="P131">
        <f t="shared" si="14"/>
        <v>0.1414794218841674</v>
      </c>
      <c r="Q131" s="26">
        <f t="shared" si="15"/>
        <v>0.1284995117370257</v>
      </c>
      <c r="R131" s="24" t="str">
        <f t="shared" si="16"/>
        <v>9313-C1.3</v>
      </c>
      <c r="T131">
        <f t="shared" si="25"/>
        <v>1.1843480124244876</v>
      </c>
    </row>
    <row r="132" spans="9:20" x14ac:dyDescent="0.25">
      <c r="I132" s="27" t="str">
        <f>Plate!K11</f>
        <v>9313-D1.1</v>
      </c>
      <c r="J132">
        <f>Plate!$K30</f>
        <v>24.0838194343943</v>
      </c>
      <c r="K132">
        <f>Plate!$X30</f>
        <v>24.433235148012798</v>
      </c>
      <c r="L132" s="12" t="str">
        <f t="shared" si="20"/>
        <v>9313-D1.1</v>
      </c>
      <c r="M132">
        <f t="shared" ref="M132:M146" si="26">(J132-$B$4)/$B$3</f>
        <v>-2.9034592963233061</v>
      </c>
      <c r="N132">
        <f t="shared" ref="N132:N146" si="27">(K132-$C$4)/$C$3</f>
        <v>-2.8522954374226561</v>
      </c>
      <c r="O132" s="12" t="str">
        <f t="shared" ref="O132:O146" si="28">I132</f>
        <v>9313-D1.1</v>
      </c>
      <c r="P132">
        <f t="shared" ref="P132:P146" si="29">2^M132</f>
        <v>0.13365083014016971</v>
      </c>
      <c r="Q132">
        <f t="shared" ref="Q132:Q146" si="30">2^N132</f>
        <v>0.13847568330511378</v>
      </c>
      <c r="R132" s="12" t="str">
        <f t="shared" ref="R132:R146" si="31">I132</f>
        <v>9313-D1.1</v>
      </c>
      <c r="S132">
        <f>AVERAGE(Q132:Q134)</f>
        <v>0.16188770093279328</v>
      </c>
      <c r="T132">
        <f>P132/$S$132</f>
        <v>0.82557741798837492</v>
      </c>
    </row>
    <row r="133" spans="9:20" x14ac:dyDescent="0.25">
      <c r="I133" s="27" t="str">
        <f>Plate!K12</f>
        <v>9313-D1.2</v>
      </c>
      <c r="J133">
        <f>Plate!$K31</f>
        <v>24.077219314916601</v>
      </c>
      <c r="K133">
        <f>Plate!$X31</f>
        <v>24.2473979818743</v>
      </c>
      <c r="L133" s="12" t="str">
        <f t="shared" si="20"/>
        <v>9313-D1.2</v>
      </c>
      <c r="M133">
        <f t="shared" si="26"/>
        <v>-2.8959129418352783</v>
      </c>
      <c r="N133">
        <f t="shared" si="27"/>
        <v>-2.6689702505734778</v>
      </c>
      <c r="O133" s="12" t="str">
        <f t="shared" si="28"/>
        <v>9313-D1.2</v>
      </c>
      <c r="P133">
        <f t="shared" si="29"/>
        <v>0.13435175370086599</v>
      </c>
      <c r="Q133">
        <f t="shared" si="30"/>
        <v>0.15723886382640451</v>
      </c>
      <c r="R133" s="12" t="str">
        <f t="shared" si="31"/>
        <v>9313-D1.2</v>
      </c>
      <c r="T133">
        <f t="shared" ref="T133:T134" si="32">P133/$S$132</f>
        <v>0.82990710799359202</v>
      </c>
    </row>
    <row r="134" spans="9:20" x14ac:dyDescent="0.25">
      <c r="I134" s="27" t="str">
        <f>Plate!K13</f>
        <v>9313-D1.3</v>
      </c>
      <c r="J134">
        <f>Plate!$K32</f>
        <v>23.9544276029489</v>
      </c>
      <c r="K134">
        <f>Plate!$X32</f>
        <v>23.971011135889999</v>
      </c>
      <c r="L134" s="12" t="str">
        <f t="shared" si="20"/>
        <v>9313-D1.3</v>
      </c>
      <c r="M134">
        <f t="shared" si="26"/>
        <v>-2.7555170308474572</v>
      </c>
      <c r="N134">
        <f t="shared" si="27"/>
        <v>-2.3963193528248237</v>
      </c>
      <c r="O134" s="12" t="str">
        <f t="shared" si="28"/>
        <v>9313-D1.3</v>
      </c>
      <c r="P134">
        <f t="shared" si="29"/>
        <v>0.14808351691215693</v>
      </c>
      <c r="Q134">
        <f t="shared" si="30"/>
        <v>0.18994855566686156</v>
      </c>
      <c r="R134" s="12" t="str">
        <f t="shared" si="31"/>
        <v>9313-D1.3</v>
      </c>
      <c r="T134">
        <f t="shared" si="32"/>
        <v>0.91472987792712512</v>
      </c>
    </row>
    <row r="135" spans="9:20" x14ac:dyDescent="0.25">
      <c r="I135" s="27" t="str">
        <f>Plate!K14</f>
        <v>9315-A1.1</v>
      </c>
      <c r="J135">
        <f>Plate!$K33</f>
        <v>23.8115376846931</v>
      </c>
      <c r="K135">
        <f>Plate!$X33</f>
        <v>24.392000454214099</v>
      </c>
      <c r="L135" s="12" t="str">
        <f t="shared" si="20"/>
        <v>9315-A1.1</v>
      </c>
      <c r="M135">
        <f t="shared" si="26"/>
        <v>-2.5921415071820211</v>
      </c>
      <c r="N135">
        <f t="shared" si="27"/>
        <v>-2.8116181170437953</v>
      </c>
      <c r="O135" s="12" t="str">
        <f t="shared" si="28"/>
        <v>9315-A1.1</v>
      </c>
      <c r="P135">
        <f t="shared" si="29"/>
        <v>0.16583937537128207</v>
      </c>
      <c r="Q135" s="26">
        <f t="shared" si="30"/>
        <v>0.14243562002771237</v>
      </c>
      <c r="R135" s="24" t="str">
        <f t="shared" si="31"/>
        <v>9315-A1.1</v>
      </c>
      <c r="S135">
        <f>AVERAGE(Q135:Q137)</f>
        <v>0.15991838338662959</v>
      </c>
      <c r="T135">
        <f>P135/$S$135</f>
        <v>1.0370250865426616</v>
      </c>
    </row>
    <row r="136" spans="9:20" x14ac:dyDescent="0.25">
      <c r="I136" s="27" t="str">
        <f>Plate!K15</f>
        <v>9315-A1.2</v>
      </c>
      <c r="J136">
        <f>Plate!$K34</f>
        <v>23.9690346152838</v>
      </c>
      <c r="K136">
        <f>Plate!$X34</f>
        <v>24.0380766974585</v>
      </c>
      <c r="L136" s="12" t="str">
        <f t="shared" si="20"/>
        <v>9315-A1.2</v>
      </c>
      <c r="M136">
        <f t="shared" si="26"/>
        <v>-2.7722181971615805</v>
      </c>
      <c r="N136">
        <f t="shared" si="27"/>
        <v>-2.462478382588158</v>
      </c>
      <c r="O136" s="12" t="str">
        <f t="shared" si="28"/>
        <v>9315-A1.2</v>
      </c>
      <c r="P136">
        <f t="shared" si="29"/>
        <v>0.14637913219599286</v>
      </c>
      <c r="Q136" s="26">
        <f t="shared" si="30"/>
        <v>0.18143461319203946</v>
      </c>
      <c r="R136" s="24" t="str">
        <f t="shared" si="31"/>
        <v>9315-A1.2</v>
      </c>
      <c r="T136">
        <f t="shared" ref="T136:T137" si="33">P136/$S$135</f>
        <v>0.91533649287897489</v>
      </c>
    </row>
    <row r="137" spans="9:20" x14ac:dyDescent="0.25">
      <c r="I137" s="27" t="str">
        <f>Plate!K16</f>
        <v>9315-A1.3</v>
      </c>
      <c r="J137">
        <f>Plate!$K35</f>
        <v>23.926395838997902</v>
      </c>
      <c r="K137">
        <f>Plate!$X35</f>
        <v>24.260045440136299</v>
      </c>
      <c r="L137" s="12" t="str">
        <f t="shared" si="20"/>
        <v>9315-A1.3</v>
      </c>
      <c r="M137">
        <f t="shared" si="26"/>
        <v>-2.7234664553368617</v>
      </c>
      <c r="N137">
        <f t="shared" si="27"/>
        <v>-2.6814467518957161</v>
      </c>
      <c r="O137" s="12" t="str">
        <f t="shared" si="28"/>
        <v>9315-A1.3</v>
      </c>
      <c r="P137">
        <f t="shared" si="29"/>
        <v>0.15141012038546092</v>
      </c>
      <c r="Q137" s="26">
        <f t="shared" si="30"/>
        <v>0.15588491694013695</v>
      </c>
      <c r="R137" s="24" t="str">
        <f t="shared" si="31"/>
        <v>9315-A1.3</v>
      </c>
      <c r="T137">
        <f t="shared" si="33"/>
        <v>0.94679621678891968</v>
      </c>
    </row>
    <row r="138" spans="9:20" x14ac:dyDescent="0.25">
      <c r="I138" s="26" t="str">
        <f>Plate!L2</f>
        <v>9315-B1.1</v>
      </c>
      <c r="J138">
        <f>Plate!$L21</f>
        <v>23.227566549339201</v>
      </c>
      <c r="K138">
        <f>Plate!$Y21</f>
        <v>23.9681611255894</v>
      </c>
      <c r="L138" s="12" t="str">
        <f t="shared" si="20"/>
        <v>9315-B1.1</v>
      </c>
      <c r="M138">
        <f t="shared" si="26"/>
        <v>-1.924448564191136</v>
      </c>
      <c r="N138">
        <f t="shared" si="27"/>
        <v>-2.3935078663943328</v>
      </c>
      <c r="O138" s="12" t="str">
        <f t="shared" si="28"/>
        <v>9315-B1.1</v>
      </c>
      <c r="P138">
        <f t="shared" si="29"/>
        <v>0.26344093376797711</v>
      </c>
      <c r="Q138">
        <f t="shared" si="30"/>
        <v>0.19031908337315581</v>
      </c>
      <c r="R138" s="12" t="str">
        <f t="shared" si="31"/>
        <v>9315-B1.1</v>
      </c>
      <c r="S138">
        <f>AVERAGE(Q138:Q140)</f>
        <v>0.18170941676150998</v>
      </c>
      <c r="T138">
        <f>P138/$S$138</f>
        <v>1.4497924128705897</v>
      </c>
    </row>
    <row r="139" spans="9:20" x14ac:dyDescent="0.25">
      <c r="I139" s="26" t="str">
        <f>Plate!L3</f>
        <v>9315-B1.2</v>
      </c>
      <c r="J139">
        <f>Plate!$L22</f>
        <v>23.437783112087399</v>
      </c>
      <c r="K139">
        <f>Plate!$Y22</f>
        <v>24.057973057470001</v>
      </c>
      <c r="L139" s="12" t="str">
        <f t="shared" si="20"/>
        <v>9315-B1.2</v>
      </c>
      <c r="M139">
        <f t="shared" si="26"/>
        <v>-2.1648031073342842</v>
      </c>
      <c r="N139">
        <f t="shared" si="27"/>
        <v>-2.4821058015405573</v>
      </c>
      <c r="O139" s="12" t="str">
        <f t="shared" si="28"/>
        <v>9315-B1.2</v>
      </c>
      <c r="P139">
        <f t="shared" si="29"/>
        <v>0.22301256355079901</v>
      </c>
      <c r="Q139">
        <f t="shared" si="30"/>
        <v>0.17898296626693991</v>
      </c>
      <c r="R139" s="12" t="str">
        <f t="shared" si="31"/>
        <v>9315-B1.2</v>
      </c>
      <c r="T139">
        <f t="shared" ref="T139:T140" si="34">P139/$S$138</f>
        <v>1.2273032819399701</v>
      </c>
    </row>
    <row r="140" spans="9:20" x14ac:dyDescent="0.25">
      <c r="I140" s="26" t="str">
        <f>Plate!L4</f>
        <v>9315-B1.3</v>
      </c>
      <c r="J140">
        <f>Plate!$L23</f>
        <v>23.390926389364399</v>
      </c>
      <c r="K140">
        <f>Plate!$Y23</f>
        <v>24.083997050791801</v>
      </c>
      <c r="L140" s="12" t="str">
        <f t="shared" si="20"/>
        <v>9315-B1.3</v>
      </c>
      <c r="M140">
        <f t="shared" si="26"/>
        <v>-2.1112287075056564</v>
      </c>
      <c r="N140">
        <f t="shared" si="27"/>
        <v>-2.5077780259799098</v>
      </c>
      <c r="O140" s="12" t="str">
        <f t="shared" si="28"/>
        <v>9315-B1.3</v>
      </c>
      <c r="P140">
        <f t="shared" si="29"/>
        <v>0.23144981145629964</v>
      </c>
      <c r="Q140">
        <f t="shared" si="30"/>
        <v>0.17582620064443424</v>
      </c>
      <c r="R140" s="12" t="str">
        <f t="shared" si="31"/>
        <v>9315-B1.3</v>
      </c>
      <c r="T140">
        <f t="shared" si="34"/>
        <v>1.2737359217880984</v>
      </c>
    </row>
    <row r="141" spans="9:20" x14ac:dyDescent="0.25">
      <c r="I141" s="26" t="str">
        <f>Plate!L5</f>
        <v>9315-C1.1</v>
      </c>
      <c r="J141">
        <f>Plate!$L24</f>
        <v>23.698734564529001</v>
      </c>
      <c r="K141">
        <f>Plate!$Y24</f>
        <v>24.475387958418001</v>
      </c>
      <c r="L141" s="12" t="str">
        <f t="shared" si="20"/>
        <v>9315-C1.1</v>
      </c>
      <c r="M141">
        <f t="shared" si="26"/>
        <v>-2.4631662159028087</v>
      </c>
      <c r="N141">
        <f t="shared" si="27"/>
        <v>-2.8938784641353674</v>
      </c>
      <c r="O141" s="12" t="str">
        <f t="shared" si="28"/>
        <v>9315-C1.1</v>
      </c>
      <c r="P141">
        <f t="shared" si="29"/>
        <v>0.18134813127942845</v>
      </c>
      <c r="Q141" s="26">
        <f t="shared" si="30"/>
        <v>0.13454134918546909</v>
      </c>
      <c r="R141" s="24" t="str">
        <f t="shared" si="31"/>
        <v>9315-C1.1</v>
      </c>
      <c r="S141">
        <f>AVERAGE(Q141:Q143)</f>
        <v>0.15700179841758377</v>
      </c>
      <c r="T141">
        <f>P141/$S$141</f>
        <v>1.1550704075190896</v>
      </c>
    </row>
    <row r="142" spans="9:20" x14ac:dyDescent="0.25">
      <c r="I142" s="26" t="str">
        <f>Plate!L6</f>
        <v>9315-C1.2</v>
      </c>
      <c r="J142">
        <f>Plate!$L25</f>
        <v>23.776812643481598</v>
      </c>
      <c r="K142">
        <f>Plate!$Y25</f>
        <v>24.224710345161199</v>
      </c>
      <c r="L142" s="12" t="str">
        <f t="shared" si="20"/>
        <v>9315-C1.2</v>
      </c>
      <c r="M142">
        <f t="shared" si="26"/>
        <v>-2.5524380637097059</v>
      </c>
      <c r="N142">
        <f t="shared" si="27"/>
        <v>-2.6465892848817396</v>
      </c>
      <c r="O142" s="12" t="str">
        <f t="shared" si="28"/>
        <v>9315-C1.2</v>
      </c>
      <c r="P142">
        <f t="shared" si="29"/>
        <v>0.17046671054119408</v>
      </c>
      <c r="Q142" s="26">
        <f t="shared" si="30"/>
        <v>0.15969717698333485</v>
      </c>
      <c r="R142" s="24" t="str">
        <f t="shared" si="31"/>
        <v>9315-C1.2</v>
      </c>
      <c r="T142">
        <f t="shared" ref="T142:T143" si="35">P142/$S$141</f>
        <v>1.0857627890847286</v>
      </c>
    </row>
    <row r="143" spans="9:20" x14ac:dyDescent="0.25">
      <c r="I143" s="26" t="str">
        <f>Plate!L7</f>
        <v>9315-C1.3</v>
      </c>
      <c r="J143">
        <f>Plate!$L26</f>
        <v>23.770140289352899</v>
      </c>
      <c r="K143">
        <f>Plate!$Y26</f>
        <v>24.0761937418015</v>
      </c>
      <c r="L143" s="12" t="str">
        <f t="shared" si="20"/>
        <v>9315-C1.3</v>
      </c>
      <c r="M143">
        <f t="shared" si="26"/>
        <v>-2.5448091185527351</v>
      </c>
      <c r="N143">
        <f t="shared" si="27"/>
        <v>-2.5000801950862628</v>
      </c>
      <c r="O143" s="12" t="str">
        <f t="shared" si="28"/>
        <v>9315-C1.3</v>
      </c>
      <c r="P143">
        <f t="shared" si="29"/>
        <v>0.17137052297427913</v>
      </c>
      <c r="Q143" s="26">
        <f t="shared" si="30"/>
        <v>0.17676686908394734</v>
      </c>
      <c r="R143" s="24" t="str">
        <f t="shared" si="31"/>
        <v>9315-C1.3</v>
      </c>
      <c r="T143">
        <f t="shared" si="35"/>
        <v>1.0915194902320693</v>
      </c>
    </row>
    <row r="144" spans="9:20" x14ac:dyDescent="0.25">
      <c r="I144" s="26" t="str">
        <f>Plate!L8</f>
        <v>9315-D1.1</v>
      </c>
      <c r="J144">
        <f>Plate!$L27</f>
        <v>23.954644541808701</v>
      </c>
      <c r="K144">
        <f>Plate!$Y27</f>
        <v>24.1975249442836</v>
      </c>
      <c r="L144" s="12" t="str">
        <f t="shared" si="20"/>
        <v>9315-D1.1</v>
      </c>
      <c r="M144">
        <f t="shared" si="26"/>
        <v>-2.7557650714388155</v>
      </c>
      <c r="N144">
        <f t="shared" si="27"/>
        <v>-2.6197713517469787</v>
      </c>
      <c r="O144" s="12" t="str">
        <f t="shared" si="28"/>
        <v>9315-D1.1</v>
      </c>
      <c r="P144">
        <f t="shared" si="29"/>
        <v>0.14805805930350524</v>
      </c>
      <c r="Q144">
        <f t="shared" si="30"/>
        <v>0.16269351467655097</v>
      </c>
      <c r="R144" s="12" t="str">
        <f t="shared" si="31"/>
        <v>9315-D1.1</v>
      </c>
      <c r="S144">
        <f>AVERAGE(Q144:Q146)</f>
        <v>0.14547981518872652</v>
      </c>
      <c r="T144">
        <f>P144/$S$144</f>
        <v>1.017722349395578</v>
      </c>
    </row>
    <row r="145" spans="9:20" x14ac:dyDescent="0.25">
      <c r="I145" s="26" t="str">
        <f>Plate!L9</f>
        <v>9315-D1.2</v>
      </c>
      <c r="J145">
        <f>Plate!$L28</f>
        <v>23.766350759186199</v>
      </c>
      <c r="K145">
        <f>Plate!$Y28</f>
        <v>24.518901665407299</v>
      </c>
      <c r="L145" s="12" t="str">
        <f t="shared" si="20"/>
        <v>9315-D1.2</v>
      </c>
      <c r="M145">
        <f t="shared" si="26"/>
        <v>-2.54047629729433</v>
      </c>
      <c r="N145">
        <f t="shared" si="27"/>
        <v>-2.9368039920589282</v>
      </c>
      <c r="O145" s="12" t="str">
        <f t="shared" si="28"/>
        <v>9315-D1.2</v>
      </c>
      <c r="P145">
        <f t="shared" si="29"/>
        <v>0.17188597075536652</v>
      </c>
      <c r="Q145">
        <f t="shared" si="30"/>
        <v>0.13059721239716859</v>
      </c>
      <c r="R145" s="12" t="str">
        <f t="shared" si="31"/>
        <v>9315-D1.2</v>
      </c>
      <c r="T145">
        <f t="shared" ref="T145:T146" si="36">P145/$S$144</f>
        <v>1.181510785756664</v>
      </c>
    </row>
    <row r="146" spans="9:20" x14ac:dyDescent="0.25">
      <c r="I146" s="26" t="str">
        <f>Plate!L10</f>
        <v>9315-D1.3</v>
      </c>
      <c r="J146">
        <f>Plate!$L29</f>
        <v>24.496233481346401</v>
      </c>
      <c r="K146">
        <f>Plate!$Y29</f>
        <v>24.384696954954599</v>
      </c>
      <c r="L146" s="12" t="str">
        <f t="shared" si="20"/>
        <v>9315-D1.3</v>
      </c>
      <c r="M146">
        <f t="shared" si="26"/>
        <v>-3.3749996380789855</v>
      </c>
      <c r="N146">
        <f t="shared" si="27"/>
        <v>-2.8044133399035607</v>
      </c>
      <c r="O146" s="12" t="str">
        <f t="shared" si="28"/>
        <v>9315-D1.3</v>
      </c>
      <c r="P146">
        <f t="shared" si="29"/>
        <v>9.6388200768374038E-2</v>
      </c>
      <c r="Q146">
        <f t="shared" si="30"/>
        <v>0.14314871849246</v>
      </c>
      <c r="R146" s="12" t="str">
        <f t="shared" si="31"/>
        <v>9315-D1.3</v>
      </c>
      <c r="T146">
        <f t="shared" si="36"/>
        <v>0.66255377519783465</v>
      </c>
    </row>
    <row r="147" spans="9:20" x14ac:dyDescent="0.25">
      <c r="I147" s="15"/>
    </row>
    <row r="148" spans="9:20" x14ac:dyDescent="0.25">
      <c r="I148" s="15"/>
    </row>
    <row r="149" spans="9:20" x14ac:dyDescent="0.25">
      <c r="I149" s="15"/>
    </row>
    <row r="150" spans="9:20" x14ac:dyDescent="0.25">
      <c r="I150" s="15"/>
    </row>
    <row r="151" spans="9:20" x14ac:dyDescent="0.25">
      <c r="I151" s="15"/>
    </row>
    <row r="152" spans="9:20" x14ac:dyDescent="0.25">
      <c r="I152" s="15"/>
    </row>
    <row r="153" spans="9:20" x14ac:dyDescent="0.25">
      <c r="I153" s="15"/>
    </row>
    <row r="154" spans="9:20" x14ac:dyDescent="0.25">
      <c r="I154" s="15"/>
    </row>
    <row r="155" spans="9:20" x14ac:dyDescent="0.25">
      <c r="I155" s="15"/>
    </row>
  </sheetData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travis</cp:lastModifiedBy>
  <cp:revision/>
  <dcterms:created xsi:type="dcterms:W3CDTF">2020-02-09T16:43:53Z</dcterms:created>
  <dcterms:modified xsi:type="dcterms:W3CDTF">2022-11-27T01:50:44Z</dcterms:modified>
  <cp:category/>
  <cp:contentStatus/>
</cp:coreProperties>
</file>