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K:\AG-NDV\Tierversuche\2022\AI_2022_04\manuskript\Figures\"/>
    </mc:Choice>
  </mc:AlternateContent>
  <xr:revisionPtr revIDLastSave="0" documentId="8_{2BD7BAFE-45EE-4EA6-A24E-73353460AD5C}" xr6:coauthVersionLast="36" xr6:coauthVersionMax="36" xr10:uidLastSave="{00000000-0000-0000-0000-000000000000}"/>
  <bookViews>
    <workbookView xWindow="0" yWindow="0" windowWidth="28800" windowHeight="14025" firstSheet="2" activeTab="6" xr2:uid="{BBB073A7-AC2B-422C-AD09-0D509E98D718}"/>
  </bookViews>
  <sheets>
    <sheet name="Overview" sheetId="12" r:id="rId1"/>
    <sheet name="S1 Occurence" sheetId="6" r:id="rId2"/>
    <sheet name="S2 o_n Organs_Excretion" sheetId="7" r:id="rId3"/>
    <sheet name="S3 IMPI organs" sheetId="8" r:id="rId4"/>
    <sheet name="S4 ELISA Serology" sheetId="9" r:id="rId5"/>
    <sheet name="S4.1 HAH serology" sheetId="13" r:id="rId6"/>
    <sheet name="S6 sequence information and ack" sheetId="11" r:id="rId7"/>
    <sheet name="S7 Statistics IMPI" sheetId="14" r:id="rId8"/>
    <sheet name="S7.1 Statistics O_N swabs" sheetId="15" r:id="rId9"/>
    <sheet name="S8 Segment analysis" sheetId="16" r:id="rId10"/>
    <sheet name="S9 o.n. onset of disease" sheetId="17" r:id="rId11"/>
    <sheet name="S10 Virus antigen detection" sheetId="19" r:id="rId12"/>
  </sheets>
  <definedNames>
    <definedName name="_xlnm._FilterDatabase" localSheetId="11" hidden="1">'S10 Virus antigen detection'!$A$7:$L$7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7" l="1"/>
  <c r="E38" i="17"/>
  <c r="N30" i="17" l="1"/>
  <c r="N28" i="17"/>
  <c r="N29" i="17"/>
  <c r="N5" i="17"/>
  <c r="N4" i="17"/>
  <c r="N3" i="17"/>
  <c r="N17" i="17"/>
  <c r="N18" i="17"/>
  <c r="N16" i="17"/>
  <c r="N43" i="17"/>
  <c r="N42" i="17"/>
  <c r="N41" i="17"/>
  <c r="F50" i="17"/>
  <c r="E50" i="17"/>
  <c r="F13" i="17"/>
  <c r="E13" i="17"/>
  <c r="Z34" i="14" l="1"/>
  <c r="Z35" i="14"/>
  <c r="Z36" i="14"/>
  <c r="Z37" i="14"/>
  <c r="Z38" i="14"/>
  <c r="Z39" i="14"/>
  <c r="Z40" i="14"/>
  <c r="Z41" i="14"/>
  <c r="Z42" i="14"/>
  <c r="Z43" i="14"/>
  <c r="Z46" i="14"/>
  <c r="Z47" i="14"/>
  <c r="Z48" i="14"/>
  <c r="Z49" i="14"/>
  <c r="Z50" i="14"/>
  <c r="Z51" i="14"/>
  <c r="Z52" i="14"/>
  <c r="Z53" i="14"/>
  <c r="Z54" i="14"/>
  <c r="Z55" i="14"/>
  <c r="Z58" i="14"/>
  <c r="Z59" i="14"/>
  <c r="Z60" i="14"/>
  <c r="Z61" i="14"/>
  <c r="Z62" i="14"/>
  <c r="Z63" i="14"/>
  <c r="Z64" i="14"/>
  <c r="Z65" i="14"/>
  <c r="Z66" i="14"/>
  <c r="Z67" i="14"/>
  <c r="Z70" i="14"/>
  <c r="Z71" i="14"/>
  <c r="Z72" i="14"/>
  <c r="Z73" i="14"/>
  <c r="Z74" i="14"/>
  <c r="Z75" i="14"/>
  <c r="Z76" i="14"/>
  <c r="Z77" i="14"/>
  <c r="Z78" i="14"/>
  <c r="AM6" i="14"/>
  <c r="AM7" i="14"/>
  <c r="AM8" i="14"/>
  <c r="AM9" i="14"/>
  <c r="AM10" i="14"/>
  <c r="AM11" i="14"/>
  <c r="AM12" i="14"/>
  <c r="AM13" i="14"/>
  <c r="AM14" i="14"/>
  <c r="AM15" i="14"/>
  <c r="AM18" i="14"/>
  <c r="AM19" i="14"/>
  <c r="AM20" i="14"/>
  <c r="AM21" i="14"/>
  <c r="AM22" i="14"/>
  <c r="AM23" i="14"/>
  <c r="AM24" i="14"/>
  <c r="AM25" i="14"/>
  <c r="AM26" i="14"/>
  <c r="AM27" i="14"/>
  <c r="AM28" i="14"/>
  <c r="AM31" i="14"/>
  <c r="AM32" i="14"/>
  <c r="AM33" i="14"/>
  <c r="AM34" i="14"/>
  <c r="AM35" i="14"/>
  <c r="AM36" i="14"/>
  <c r="AM37" i="14"/>
  <c r="AM38" i="14"/>
  <c r="AM39" i="14"/>
  <c r="AM40" i="14"/>
  <c r="AM41" i="14"/>
  <c r="AM44" i="14"/>
  <c r="AM45" i="14"/>
  <c r="AM46" i="14"/>
  <c r="AM47" i="14"/>
  <c r="AM48" i="14"/>
  <c r="AM49" i="14"/>
  <c r="AM50" i="14"/>
  <c r="AM51" i="14"/>
  <c r="AM52" i="14"/>
  <c r="AM53" i="14"/>
  <c r="AM54" i="14"/>
  <c r="AM57" i="14"/>
  <c r="AM58" i="14"/>
  <c r="AM59" i="14"/>
  <c r="AM60" i="14"/>
  <c r="AM61" i="14"/>
  <c r="AM62" i="14"/>
  <c r="AM63" i="14"/>
  <c r="AM64" i="14"/>
  <c r="AM65" i="14"/>
  <c r="AM69" i="14"/>
  <c r="AM70" i="14"/>
  <c r="AM71" i="14"/>
  <c r="AM72" i="14"/>
  <c r="AM73" i="14"/>
  <c r="AM74" i="14"/>
  <c r="AM75" i="14"/>
  <c r="AM76" i="14"/>
  <c r="AM77" i="14"/>
  <c r="AM78" i="14"/>
  <c r="AM81" i="14"/>
  <c r="AM82" i="14"/>
  <c r="AM83" i="14"/>
  <c r="AM84" i="14"/>
  <c r="AM85" i="14"/>
  <c r="AM86" i="14"/>
  <c r="AM87" i="14"/>
  <c r="AM88" i="14"/>
  <c r="AM89" i="14"/>
  <c r="AM90" i="14"/>
  <c r="AM91" i="14"/>
  <c r="H9" i="6" l="1"/>
  <c r="J28" i="6"/>
  <c r="H5" i="9" l="1"/>
  <c r="H6" i="9"/>
  <c r="H7" i="9"/>
  <c r="H8" i="9"/>
  <c r="H9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8" i="9"/>
  <c r="H29" i="9"/>
  <c r="H30" i="9"/>
  <c r="H31" i="9"/>
  <c r="H32" i="9"/>
  <c r="H33" i="9"/>
  <c r="Q44" i="7" l="1"/>
  <c r="P44" i="7"/>
  <c r="Q42" i="7"/>
  <c r="P42" i="7"/>
  <c r="Q41" i="7"/>
  <c r="P41" i="7"/>
  <c r="Q40" i="7"/>
  <c r="P40" i="7"/>
  <c r="Q37" i="7"/>
  <c r="P37" i="7"/>
  <c r="Q36" i="7"/>
  <c r="P36" i="7"/>
  <c r="Q35" i="7"/>
  <c r="P35" i="7"/>
  <c r="Q34" i="7"/>
  <c r="P34" i="7"/>
  <c r="Q33" i="7"/>
  <c r="P33" i="7"/>
  <c r="Q32" i="7"/>
  <c r="P32" i="7"/>
  <c r="Q31" i="7"/>
  <c r="P31" i="7"/>
  <c r="Q30" i="7"/>
  <c r="P30" i="7"/>
  <c r="Q29" i="7"/>
  <c r="P29" i="7"/>
  <c r="Q28" i="7"/>
  <c r="P28" i="7"/>
  <c r="Q27" i="7"/>
  <c r="P27" i="7"/>
  <c r="Q26" i="7"/>
  <c r="P26" i="7"/>
  <c r="Q20" i="7"/>
  <c r="P20" i="7"/>
  <c r="Q19" i="7"/>
  <c r="P19" i="7"/>
  <c r="Q18" i="7"/>
  <c r="P18" i="7"/>
  <c r="Q17" i="7"/>
  <c r="P17" i="7"/>
  <c r="Q16" i="7"/>
  <c r="P16" i="7"/>
  <c r="Q15" i="7"/>
  <c r="P15" i="7"/>
  <c r="Q14" i="7"/>
  <c r="P14" i="7"/>
  <c r="Q13" i="7"/>
  <c r="P13" i="7"/>
  <c r="Q12" i="7"/>
  <c r="P12" i="7"/>
  <c r="Q11" i="7"/>
  <c r="P11" i="7"/>
  <c r="Q10" i="7"/>
  <c r="P10" i="7"/>
  <c r="Q9" i="7"/>
  <c r="P9" i="7"/>
  <c r="Q8" i="7"/>
  <c r="P8" i="7"/>
  <c r="Q7" i="7"/>
  <c r="P7" i="7"/>
  <c r="Q6" i="7"/>
  <c r="P6" i="7"/>
  <c r="Q5" i="7"/>
  <c r="P5" i="7"/>
  <c r="F28" i="6"/>
  <c r="G14" i="6" s="1"/>
  <c r="E28" i="6"/>
  <c r="D28" i="6"/>
  <c r="C28" i="6"/>
  <c r="H27" i="6"/>
  <c r="K27" i="6"/>
  <c r="H26" i="6"/>
  <c r="H25" i="6"/>
  <c r="K25" i="6"/>
  <c r="H24" i="6"/>
  <c r="H23" i="6"/>
  <c r="K23" i="6"/>
  <c r="H22" i="6"/>
  <c r="H21" i="6"/>
  <c r="K21" i="6"/>
  <c r="H20" i="6"/>
  <c r="H19" i="6"/>
  <c r="K19" i="6"/>
  <c r="H18" i="6"/>
  <c r="K18" i="6"/>
  <c r="G18" i="6"/>
  <c r="H17" i="6"/>
  <c r="H16" i="6"/>
  <c r="K16" i="6"/>
  <c r="H15" i="6"/>
  <c r="K15" i="6"/>
  <c r="H14" i="6"/>
  <c r="K14" i="6"/>
  <c r="H13" i="6"/>
  <c r="K13" i="6"/>
  <c r="G13" i="6"/>
  <c r="H12" i="6"/>
  <c r="H11" i="6"/>
  <c r="K11" i="6"/>
  <c r="G11" i="6"/>
  <c r="H10" i="6"/>
  <c r="K10" i="6"/>
  <c r="H8" i="6"/>
  <c r="K8" i="6"/>
  <c r="G8" i="6"/>
  <c r="H7" i="6"/>
  <c r="K7" i="6"/>
  <c r="K6" i="6"/>
  <c r="H5" i="6"/>
  <c r="G5" i="6"/>
  <c r="G23" i="6" l="1"/>
  <c r="G19" i="6"/>
  <c r="G16" i="6"/>
  <c r="G10" i="6"/>
  <c r="G6" i="6"/>
  <c r="G21" i="6"/>
  <c r="G25" i="6"/>
  <c r="H28" i="6"/>
  <c r="I5" i="6" s="1"/>
  <c r="K26" i="6"/>
  <c r="K5" i="6"/>
  <c r="G27" i="6"/>
  <c r="G12" i="6"/>
  <c r="G9" i="6"/>
  <c r="K12" i="6"/>
  <c r="G17" i="6"/>
  <c r="K20" i="6"/>
  <c r="G22" i="6"/>
  <c r="G24" i="6"/>
  <c r="G26" i="6"/>
  <c r="G7" i="6"/>
  <c r="G15" i="6"/>
  <c r="G20" i="6"/>
  <c r="K9" i="6"/>
  <c r="K17" i="6"/>
  <c r="K22" i="6"/>
  <c r="K24" i="6"/>
  <c r="I22" i="6" l="1"/>
  <c r="I8" i="6"/>
  <c r="I13" i="6"/>
  <c r="I24" i="6"/>
  <c r="I21" i="6"/>
  <c r="I14" i="6"/>
  <c r="I26" i="6"/>
  <c r="I25" i="6"/>
  <c r="I18" i="6"/>
  <c r="I20" i="6"/>
  <c r="I12" i="6"/>
  <c r="I19" i="6"/>
  <c r="I27" i="6"/>
  <c r="I16" i="6"/>
  <c r="I6" i="6"/>
  <c r="I9" i="6"/>
  <c r="I23" i="6"/>
  <c r="I11" i="6"/>
  <c r="I17" i="6"/>
  <c r="I15" i="6"/>
  <c r="I7" i="6"/>
  <c r="K28" i="6"/>
  <c r="I10" i="6"/>
  <c r="I28" i="6" l="1"/>
</calcChain>
</file>

<file path=xl/sharedStrings.xml><?xml version="1.0" encoding="utf-8"?>
<sst xmlns="http://schemas.openxmlformats.org/spreadsheetml/2006/main" count="3944" uniqueCount="1051">
  <si>
    <t>Genotype</t>
  </si>
  <si>
    <t>poultry</t>
  </si>
  <si>
    <t>captive</t>
  </si>
  <si>
    <t>Wild</t>
  </si>
  <si>
    <t>%</t>
  </si>
  <si>
    <t>Germany</t>
  </si>
  <si>
    <t>#2</t>
  </si>
  <si>
    <t>#1</t>
  </si>
  <si>
    <t>#3</t>
  </si>
  <si>
    <t>#5</t>
  </si>
  <si>
    <t>o.n. infection</t>
  </si>
  <si>
    <t>Organs</t>
  </si>
  <si>
    <t>VE/ml</t>
  </si>
  <si>
    <t>mean</t>
  </si>
  <si>
    <t>SD</t>
  </si>
  <si>
    <t>brain</t>
  </si>
  <si>
    <t>lungs</t>
  </si>
  <si>
    <t>DD</t>
  </si>
  <si>
    <t>kidney</t>
  </si>
  <si>
    <t>liver</t>
  </si>
  <si>
    <t>heart</t>
  </si>
  <si>
    <t>Excretion</t>
  </si>
  <si>
    <t>swab choana 1dpi</t>
  </si>
  <si>
    <t>neg</t>
  </si>
  <si>
    <t>X</t>
  </si>
  <si>
    <t>swab choana 2dpi</t>
  </si>
  <si>
    <t>swab choana 3dpi</t>
  </si>
  <si>
    <t>swab choana 4dpi</t>
  </si>
  <si>
    <t>swab choana 5dpi</t>
  </si>
  <si>
    <t>swab cloaca 1 dpi</t>
  </si>
  <si>
    <t>swab cloaca 2 dpi</t>
  </si>
  <si>
    <t>swab cloaca 3 dpi</t>
  </si>
  <si>
    <t>swab cloaca 4 dpi</t>
  </si>
  <si>
    <t>swab cloaca 5 dpi</t>
  </si>
  <si>
    <t>#392 (5 dpi)</t>
  </si>
  <si>
    <t>#395 (5 dpi)</t>
  </si>
  <si>
    <t>#399 (6 dpi)</t>
  </si>
  <si>
    <t>#400 (6 dpi)</t>
  </si>
  <si>
    <t>**4776198413,46</t>
  </si>
  <si>
    <t>**1799205033,12725</t>
  </si>
  <si>
    <t>**3699896769,34585</t>
  </si>
  <si>
    <t>**2203649653,10531</t>
  </si>
  <si>
    <t>swab choana 6 dpi</t>
  </si>
  <si>
    <t>swab choana 7 dpi</t>
  </si>
  <si>
    <t>swab cloaca 6 dpi</t>
  </si>
  <si>
    <t>swab cloaca 7 dpi</t>
  </si>
  <si>
    <t>**infectious virus recoverable</t>
  </si>
  <si>
    <t>brain*</t>
  </si>
  <si>
    <r>
      <t>6.9x10</t>
    </r>
    <r>
      <rPr>
        <vertAlign val="superscript"/>
        <sz val="12"/>
        <color theme="1"/>
        <rFont val="Arial"/>
        <family val="2"/>
      </rPr>
      <t>4</t>
    </r>
  </si>
  <si>
    <r>
      <t>6.4x10</t>
    </r>
    <r>
      <rPr>
        <vertAlign val="superscript"/>
        <sz val="12"/>
        <color theme="1"/>
        <rFont val="Arial"/>
        <family val="2"/>
      </rPr>
      <t>4</t>
    </r>
  </si>
  <si>
    <r>
      <t>2.8x10</t>
    </r>
    <r>
      <rPr>
        <vertAlign val="superscript"/>
        <sz val="12"/>
        <color theme="1"/>
        <rFont val="Arial"/>
        <family val="2"/>
      </rPr>
      <t>5</t>
    </r>
  </si>
  <si>
    <r>
      <t>4.2x10</t>
    </r>
    <r>
      <rPr>
        <vertAlign val="superscript"/>
        <sz val="12"/>
        <color theme="1"/>
        <rFont val="Arial"/>
        <family val="2"/>
      </rPr>
      <t>4</t>
    </r>
  </si>
  <si>
    <r>
      <t>9.1x10</t>
    </r>
    <r>
      <rPr>
        <vertAlign val="superscript"/>
        <sz val="12"/>
        <color theme="1"/>
        <rFont val="Arial"/>
        <family val="2"/>
      </rPr>
      <t>3</t>
    </r>
  </si>
  <si>
    <r>
      <t>7.2x10</t>
    </r>
    <r>
      <rPr>
        <vertAlign val="superscript"/>
        <sz val="12"/>
        <color theme="1"/>
        <rFont val="Arial"/>
        <family val="2"/>
      </rPr>
      <t>1</t>
    </r>
  </si>
  <si>
    <r>
      <t>2.7x10</t>
    </r>
    <r>
      <rPr>
        <vertAlign val="superscript"/>
        <sz val="12"/>
        <color theme="1"/>
        <rFont val="Arial"/>
        <family val="2"/>
      </rPr>
      <t>2</t>
    </r>
  </si>
  <si>
    <r>
      <t>5.6x10</t>
    </r>
    <r>
      <rPr>
        <vertAlign val="superscript"/>
        <sz val="12"/>
        <color theme="1"/>
        <rFont val="Arial"/>
        <family val="2"/>
      </rPr>
      <t>1</t>
    </r>
  </si>
  <si>
    <r>
      <t>7.0x10</t>
    </r>
    <r>
      <rPr>
        <vertAlign val="superscript"/>
        <sz val="12"/>
        <color theme="1"/>
        <rFont val="Arial"/>
        <family val="2"/>
      </rPr>
      <t>1</t>
    </r>
  </si>
  <si>
    <t>1.3x102</t>
  </si>
  <si>
    <r>
      <t>2.2x10</t>
    </r>
    <r>
      <rPr>
        <vertAlign val="superscript"/>
        <sz val="12"/>
        <color theme="1"/>
        <rFont val="Arial"/>
        <family val="2"/>
      </rPr>
      <t>2</t>
    </r>
  </si>
  <si>
    <r>
      <t>1.6x10</t>
    </r>
    <r>
      <rPr>
        <vertAlign val="superscript"/>
        <sz val="12"/>
        <color theme="1"/>
        <rFont val="Arial"/>
        <family val="2"/>
      </rPr>
      <t>2</t>
    </r>
  </si>
  <si>
    <r>
      <t>1.9x10</t>
    </r>
    <r>
      <rPr>
        <vertAlign val="superscript"/>
        <sz val="12"/>
        <color theme="1"/>
        <rFont val="Arial"/>
        <family val="2"/>
      </rPr>
      <t>2</t>
    </r>
  </si>
  <si>
    <r>
      <t>1.4x10</t>
    </r>
    <r>
      <rPr>
        <vertAlign val="superscript"/>
        <sz val="12"/>
        <color theme="1"/>
        <rFont val="Arial"/>
        <family val="2"/>
      </rPr>
      <t>2</t>
    </r>
  </si>
  <si>
    <t>* no infectious virus recoverable</t>
  </si>
  <si>
    <t>#4</t>
  </si>
  <si>
    <t>#6 [S]</t>
  </si>
  <si>
    <r>
      <t>7.3x10</t>
    </r>
    <r>
      <rPr>
        <vertAlign val="superscript"/>
        <sz val="12"/>
        <color theme="1"/>
        <rFont val="Arial"/>
        <family val="2"/>
      </rPr>
      <t>7</t>
    </r>
  </si>
  <si>
    <r>
      <t>3.2x10</t>
    </r>
    <r>
      <rPr>
        <vertAlign val="superscript"/>
        <sz val="12"/>
        <color theme="1"/>
        <rFont val="Arial"/>
        <family val="2"/>
      </rPr>
      <t>4</t>
    </r>
  </si>
  <si>
    <r>
      <t>4.8x10</t>
    </r>
    <r>
      <rPr>
        <vertAlign val="superscript"/>
        <sz val="12"/>
        <color theme="1"/>
        <rFont val="Arial"/>
        <family val="2"/>
      </rPr>
      <t>4</t>
    </r>
  </si>
  <si>
    <r>
      <t>1.4x10</t>
    </r>
    <r>
      <rPr>
        <vertAlign val="superscript"/>
        <sz val="12"/>
        <color theme="1"/>
        <rFont val="Arial"/>
        <family val="2"/>
      </rPr>
      <t>3</t>
    </r>
  </si>
  <si>
    <r>
      <t>6.2x10</t>
    </r>
    <r>
      <rPr>
        <vertAlign val="superscript"/>
        <sz val="12"/>
        <color theme="1"/>
        <rFont val="Arial"/>
        <family val="2"/>
      </rPr>
      <t>5</t>
    </r>
  </si>
  <si>
    <r>
      <t>2.2x10</t>
    </r>
    <r>
      <rPr>
        <vertAlign val="superscript"/>
        <sz val="12"/>
        <color theme="1"/>
        <rFont val="Arial"/>
        <family val="2"/>
      </rPr>
      <t>4</t>
    </r>
  </si>
  <si>
    <r>
      <t>1.0x10</t>
    </r>
    <r>
      <rPr>
        <vertAlign val="superscript"/>
        <sz val="12"/>
        <color theme="1"/>
        <rFont val="Arial"/>
        <family val="2"/>
      </rPr>
      <t>6</t>
    </r>
  </si>
  <si>
    <r>
      <t>4.1x10</t>
    </r>
    <r>
      <rPr>
        <vertAlign val="superscript"/>
        <sz val="12"/>
        <color theme="1"/>
        <rFont val="Arial"/>
        <family val="2"/>
      </rPr>
      <t>5</t>
    </r>
  </si>
  <si>
    <t>S/N (%)</t>
  </si>
  <si>
    <t>MW</t>
  </si>
  <si>
    <t>S/N</t>
  </si>
  <si>
    <t>virus name</t>
  </si>
  <si>
    <t>country</t>
  </si>
  <si>
    <t>accession</t>
  </si>
  <si>
    <t>submitting lab</t>
  </si>
  <si>
    <t>originating lab</t>
  </si>
  <si>
    <t>A/guinea fowl/Germany-NW/AI01184/2020|EPI ISL 661312||A / H5N8</t>
  </si>
  <si>
    <t>EPI1814671</t>
  </si>
  <si>
    <t>Friedrich- Loeffler- Institut</t>
  </si>
  <si>
    <t>Chemisches und Veterinäruntersuchungsamt Münsterland-Emscher-Lippe</t>
  </si>
  <si>
    <t>A/tufted duck/Poland/MB061/2021(H5N5)|EPI ISL 1255051||A / H5N5</t>
  </si>
  <si>
    <t>Poland</t>
  </si>
  <si>
    <t>EPI1850515</t>
  </si>
  <si>
    <t>National Veterinary Research Institut Poland, PIWet-PIB</t>
  </si>
  <si>
    <t>A/chicken/Italy/IZSLT-122448 21VIR9218-1/2021|EPI ISL 7733644||A / H5N1</t>
  </si>
  <si>
    <t>Italy</t>
  </si>
  <si>
    <t>EPI1944474</t>
  </si>
  <si>
    <t>Istituto Zooprofilattico Sperimentale Delle Venezie</t>
  </si>
  <si>
    <t>Istituto Zooprofilattico Sperimentale del Lazio e della Toscana "M. Aleandri"</t>
  </si>
  <si>
    <t>A/chicken/Wales/053969/2021|EPI ISL 9012618||A / H5N1</t>
  </si>
  <si>
    <t>United Kingdom</t>
  </si>
  <si>
    <t>EPI1963373</t>
  </si>
  <si>
    <t xml:space="preserve">Animal and Plant Health Agency (APHA) </t>
  </si>
  <si>
    <t>Animal and Plant Health Agency (APHA)</t>
  </si>
  <si>
    <t>A/hen/Bulgaria/757-6 22VIR778-7/2021|EPI ISL 11007541||A / H5N1</t>
  </si>
  <si>
    <t>Bulgaria</t>
  </si>
  <si>
    <t>EPI1995169</t>
  </si>
  <si>
    <t>Istituto Zooprofilattico Sperimentale delle Venezie</t>
  </si>
  <si>
    <t>NDRVMI (National Diagnostic and Research Veterinary Medical Institute)</t>
  </si>
  <si>
    <t>A/laying hen/Romania/10470 22VIR2749-5/2022|EPI ISL 11922819||A / H5N1</t>
  </si>
  <si>
    <t>Romania</t>
  </si>
  <si>
    <t>EPI2015014</t>
  </si>
  <si>
    <t>Institute for Diagnosis &amp; Animal Health (IDAH)</t>
  </si>
  <si>
    <t>A/chicken/Czech Republic/8028-1/2022|EPI ISL 13955204||A / H5N1</t>
  </si>
  <si>
    <t>Czech Republic</t>
  </si>
  <si>
    <t>EPI2098393</t>
  </si>
  <si>
    <t>State Veterinary Institute Prague</t>
  </si>
  <si>
    <t>A/duck/Moscow/5881/2021|EPI ISL 14931847|OP133621|A / H3N2</t>
  </si>
  <si>
    <t>Russian Federation</t>
  </si>
  <si>
    <t>EPI2175869</t>
  </si>
  <si>
    <t>-</t>
  </si>
  <si>
    <t>A/mallard/Novosibirsk region/1894k/2019|EPI ISL 400274||A / H4N6</t>
  </si>
  <si>
    <t>EPI1638465</t>
  </si>
  <si>
    <t>National Institute of Animal Health; Japan</t>
  </si>
  <si>
    <t>Research Institute of Experimental and Clinical Medicine</t>
  </si>
  <si>
    <t>A/mallard/Novosibirsk region/3541k/2020|EPI ISL 1241001||A / H12N5</t>
  </si>
  <si>
    <t>EPI1850481</t>
  </si>
  <si>
    <t>A/mandarin duck/Korea/WA585/2021|EPI ISL 6959592||A / H5N1</t>
  </si>
  <si>
    <t>Korea</t>
  </si>
  <si>
    <t>EPI1938210</t>
  </si>
  <si>
    <t>Animal and Plant Quarantine Agency (APQA)</t>
  </si>
  <si>
    <t>Animal and Plant Quarantine Agency (O-2144)</t>
  </si>
  <si>
    <t>A/duck/Italy/21VIR8022-1/2021|EPI ISL 7975818||A / H5N3</t>
  </si>
  <si>
    <t>EPI1946712</t>
  </si>
  <si>
    <t>Istituto Zooprofilattico Sperimentale della Lombardia e dell'Emilia Romagna</t>
  </si>
  <si>
    <t>A/teal/Italy/21VIR8923-73/2021|EPI ISL 7987343||A / H5N3</t>
  </si>
  <si>
    <t>EPI1947346</t>
  </si>
  <si>
    <t>A/swan/Slovenia/2049 22VIR777-3/2021|EPI ISL 11007530||A / H5N1</t>
  </si>
  <si>
    <t>Slovania</t>
  </si>
  <si>
    <t>EPI1995081</t>
  </si>
  <si>
    <t>University of Ljubljana</t>
  </si>
  <si>
    <t>A/mandarin duck/Korea/H519/2021|EPI ISL 17606814||A / H5N1</t>
  </si>
  <si>
    <t>EPI2540373</t>
  </si>
  <si>
    <t>A/chicken/Korea/H57/2022|EPI ISL 17606841||A / H5N1</t>
  </si>
  <si>
    <t>EPI2540589</t>
  </si>
  <si>
    <t>A/chicken/Korea/H141/2022|EPI ISL 17606857||A / H5N1</t>
  </si>
  <si>
    <t>EPI2540717</t>
  </si>
  <si>
    <t>A/Anser anser/France/22P007390/2022|EPI ISL 18219237||A / H5N1</t>
  </si>
  <si>
    <t>France</t>
  </si>
  <si>
    <t>EPI2725871</t>
  </si>
  <si>
    <t>ANSES Agence Nationale De Securite Sanitaire De L’alimentation</t>
  </si>
  <si>
    <t>Anses (Ploufragan-Plouzané)</t>
  </si>
  <si>
    <t>A/barnacle goose/Netherlands/2/2014|EPI ISL 267243|MF145805|A / H3N6</t>
  </si>
  <si>
    <t>Netherlands</t>
  </si>
  <si>
    <t>EPI1010642</t>
  </si>
  <si>
    <t>A/mallard/Dagestan/1050/2018|EPI ISL 331289||A / H7N3</t>
  </si>
  <si>
    <t>EPI1319312</t>
  </si>
  <si>
    <t>A/Eurasian-teal/Egypt/P2-29/2017|EPI ISL 341563||A / H6N2</t>
  </si>
  <si>
    <t>Egypt</t>
  </si>
  <si>
    <t>EPI1370641</t>
  </si>
  <si>
    <t>Animal Health Research Institute</t>
  </si>
  <si>
    <t>National Laboratory for Veterinary Quality Control on Poultry production- Animal Health Research Inistitute</t>
  </si>
  <si>
    <t>A/chicken/Netherlands/17013178-006010/2017|EPI ISL 394155||A / H10N7</t>
  </si>
  <si>
    <t>EPI1604934</t>
  </si>
  <si>
    <t>Wageningen Bioveterinary Research</t>
  </si>
  <si>
    <t>A/environment/Netherlands/17013178/2017|EPI ISL 394156||A / H10N7</t>
  </si>
  <si>
    <t>EPI1604942</t>
  </si>
  <si>
    <t>A/Garganey/Omsk Region/22/2019|EPI ISL 400285||A / H3N8</t>
  </si>
  <si>
    <t>EPI1638553</t>
  </si>
  <si>
    <t>A/turkey/Germany-SH/AR495-L02996/2017|EPI ISL 436150||A / H5N5</t>
  </si>
  <si>
    <t>EPI1737031</t>
  </si>
  <si>
    <t>Friedrich-Loeffler-Institut</t>
  </si>
  <si>
    <t>Landeslabor Schleswig-Holstein</t>
  </si>
  <si>
    <t>A/turkey/Germany-SH/AR494-L03296/2017|EPI ISL 436696||A / H5N5</t>
  </si>
  <si>
    <t>EPI1737418</t>
  </si>
  <si>
    <t>A/mallard/Germany-SH/AR1659-L03308/2017|EPI ISL 436708||A / H5N5</t>
  </si>
  <si>
    <t>EPI1737515</t>
  </si>
  <si>
    <t>A/Anas platyrhynchos/Belgium/11958/2018|EPI ISL 502605|MT406944|A / H1N1</t>
  </si>
  <si>
    <t>Belgium</t>
  </si>
  <si>
    <t>EPI1774407</t>
  </si>
  <si>
    <t>A/duck/Mongolia/447/2018|EPI ISL 697695|MW188626|A / H4N6</t>
  </si>
  <si>
    <t>Mongolia</t>
  </si>
  <si>
    <t>EPI1818097</t>
  </si>
  <si>
    <t>A/mute swan/Netherlands/21038706-002/2021|EPI ISL 6761019||A / H5N1</t>
  </si>
  <si>
    <t>EPI1930110</t>
  </si>
  <si>
    <t>A/mute swan/Croatia/100/2021|EPI ISL 6507374||A / H5N1</t>
  </si>
  <si>
    <t>Croatia</t>
  </si>
  <si>
    <t>EPI1941512</t>
  </si>
  <si>
    <t>Croatian Veterinary Institute</t>
  </si>
  <si>
    <t>Croatian Veterinary Institute, Poultry Centre</t>
  </si>
  <si>
    <t>A/swan/Romania/10986 22VIR2749-8/2022|EPI ISL 11922822||A / H5N1</t>
  </si>
  <si>
    <t>EPI2015038</t>
  </si>
  <si>
    <t>A/mallard/Poland/P074w5/2018|EPI ISL 17978924||A / H3N8</t>
  </si>
  <si>
    <t>EPI2618249</t>
  </si>
  <si>
    <t>National Veterinary Research Institute</t>
  </si>
  <si>
    <t>A/goose/Netherlands/22000487-001/2022|EPI ISL 9111095||A / H5N1</t>
  </si>
  <si>
    <t>EPI1965210</t>
  </si>
  <si>
    <t xml:space="preserve">Wageningen Bioveterinary Research </t>
  </si>
  <si>
    <t>A/red fox/Netherlands/22004172-003/2022|EPI ISL 10915976||A / H5N1</t>
  </si>
  <si>
    <t>EPI1994443</t>
  </si>
  <si>
    <t>A/Eurasian Curlew/Netherlands/1/2022|EPI ISL 11112356||A / H5N1</t>
  </si>
  <si>
    <t>EPI1995687</t>
  </si>
  <si>
    <t>Erasmus Medical Center</t>
  </si>
  <si>
    <t>A/European Herring Gull/Netherlands/2/2022|EPI ISL 11112358||A / H5N1</t>
  </si>
  <si>
    <t>EPI1995703</t>
  </si>
  <si>
    <t>A/Barnacle Goose/Netherlands/17/2022|EPI ISL 11560236||A / H5N1</t>
  </si>
  <si>
    <t xml:space="preserve"> EPI2008066</t>
  </si>
  <si>
    <t>A/Fox/Netherlands/EMC3/2022|EPI ISL 12069289||A / H5N1</t>
  </si>
  <si>
    <t>EPI2018080</t>
  </si>
  <si>
    <t>A/Falco peregrinus/Belgium/4055 0002/2022|EPI ISL 12210335||A / H5N1</t>
  </si>
  <si>
    <t>EPI2022934</t>
  </si>
  <si>
    <t>Sciensano, Department of Animal Infectious Diseases</t>
  </si>
  <si>
    <t>Sciensano - Animal Infectious Diseases</t>
  </si>
  <si>
    <t>A/white stork/Netherlands/22009973-002/2022|EPI ISL 13300324||A / H5N1</t>
  </si>
  <si>
    <t>EPI2068340</t>
  </si>
  <si>
    <t>A/domestic duck/England/042266/2022|EPI ISL 13370921||A / H5N1</t>
  </si>
  <si>
    <t>EPI2072325</t>
  </si>
  <si>
    <t>A/chicken/England/046274/2022|EPI ISL 13370923||A / H5N1</t>
  </si>
  <si>
    <t>EPI2072341</t>
  </si>
  <si>
    <t>A/White-fronted goose/England/311038/2022|EPI ISL 13969429||A / H5N1</t>
  </si>
  <si>
    <t>EPI2100260</t>
  </si>
  <si>
    <t>A/Branta leucopsis/Belgium/2606 0009/2022|EPI ISL 14392127||A / H5N1</t>
  </si>
  <si>
    <t>EPI2122914</t>
  </si>
  <si>
    <t>A/Mallard/Netherlands/18/2022|EPI ISL 15579543||A / H5N1</t>
  </si>
  <si>
    <t>EPI2197854</t>
  </si>
  <si>
    <t>A/turkey/England/125196/2022|EPI ISL 15585908||A / H5N1</t>
  </si>
  <si>
    <t>EPI2198625</t>
  </si>
  <si>
    <t>A/turkey/England/138376/2022|EPI ISL 16384129||A / H5N1</t>
  </si>
  <si>
    <t>EPI2277838</t>
  </si>
  <si>
    <t>A/Turkey/England/156090/2022|EPI ISL 16384148||A / H5N1</t>
  </si>
  <si>
    <t>EPI2277934</t>
  </si>
  <si>
    <t>A/chicken/England/137719/2022|EPI ISL 16398192||A / H5N1</t>
  </si>
  <si>
    <t>EPI2281687</t>
  </si>
  <si>
    <t>A/chicken/Czech Republic/185 orig/2023|EPI ISL 16613716||A / H5N1</t>
  </si>
  <si>
    <t>EPI2305270</t>
  </si>
  <si>
    <t>A/Barnacle goose/Scotland/058494/2021|EPI ISL 13453561||A / H5N1</t>
  </si>
  <si>
    <t>EPI2075614</t>
  </si>
  <si>
    <t>A/Eurasian wigeon/Germany-SH/AI05950/2021|EPI ISL 7748188||A / H5N1</t>
  </si>
  <si>
    <t>EPI1945106</t>
  </si>
  <si>
    <t>A/white-tailed eagle/Germany-MV/AI05975/2021|EPI ISL 7753272||A / H5N1</t>
  </si>
  <si>
    <t>EPI1945176</t>
  </si>
  <si>
    <t>Landesamt für Landwirtschaft, Lebensmittelsicherheit und Fischerei (LALLF)</t>
  </si>
  <si>
    <t>A/turkey/Germany-MV/AI06035/2021|EPI ISL 7753290||A / H5N1</t>
  </si>
  <si>
    <t>EPI1945184</t>
  </si>
  <si>
    <t>A/lesser white-fronted goose/Germany-MV/AI05973/2021|EPI ISL 7753309||A / H5N1</t>
  </si>
  <si>
    <t>EPI1945192</t>
  </si>
  <si>
    <t>A/white stork/Germany-MV/AI05979/2021|EPI ISL 7753329||A / H5N1</t>
  </si>
  <si>
    <t>EPI1945200</t>
  </si>
  <si>
    <t>A/barnacle goose/Germany-SH/AI06145/2021|EPI ISL 7753407||A / H5N1</t>
  </si>
  <si>
    <t>EPI1945272</t>
  </si>
  <si>
    <t>A/chicken/Netherlands/21040808-001-005/2021|EPI ISL 7952117||A / H5N1</t>
  </si>
  <si>
    <t>EPI1946308</t>
  </si>
  <si>
    <t>A/greylag goose/Ireland/033062 22VIR1325-7/2021|EPI ISL 11259280||A / H5N1</t>
  </si>
  <si>
    <t>Ireland</t>
  </si>
  <si>
    <t>EPI1998111</t>
  </si>
  <si>
    <t>Central Veterinary Research Laboratory</t>
  </si>
  <si>
    <t>A/goose/Ireland/3869 22VIR2064-2/2022|EPI ISL 11259284||A / H5N1</t>
  </si>
  <si>
    <t>EPI1998143</t>
  </si>
  <si>
    <t>A/Great cormorant/Luxembourg/21243185/2021|EPI ISL 13026237||A / H5N1</t>
  </si>
  <si>
    <t>Luxembourg</t>
  </si>
  <si>
    <t>EPI2050804</t>
  </si>
  <si>
    <t>Luxembourg Institute of Health</t>
  </si>
  <si>
    <t>Laboratoire de Médecine vétérinaire de l'Etat</t>
  </si>
  <si>
    <t>A/chicken/England/058797/2021|EPI ISL 13369759||A / H5N1</t>
  </si>
  <si>
    <t>EPI2071173</t>
  </si>
  <si>
    <t>A/pink footed goose/Scotland/058488/2021|EPI ISL 13369760||A / H5N1</t>
  </si>
  <si>
    <t>EPI2071181</t>
  </si>
  <si>
    <t>A/Kestrel/Scotland/058512/2021|EPI ISL 13369761||A / H5N1</t>
  </si>
  <si>
    <t>EPI2071189</t>
  </si>
  <si>
    <t>A/barnacle goose/Scotland/062003/2021|EPI ISL 13369765||A / H5N1</t>
  </si>
  <si>
    <t>EPI2071221</t>
  </si>
  <si>
    <t>A/peafowl/England/061723/2021|EPI ISL 13369775||A / H5N1</t>
  </si>
  <si>
    <t>EPI2071301</t>
  </si>
  <si>
    <t>A/mute swan/Northern Ireland/17269/2021|EPI ISL 13370415||A / H5N1</t>
  </si>
  <si>
    <t>EPI2071413</t>
  </si>
  <si>
    <t>A/common buzzard/Scotland/294149/2021|EPI ISL 13370418||A / H5N1</t>
  </si>
  <si>
    <t>EPI2071437</t>
  </si>
  <si>
    <t>A/chicken/Scotland/064936/2021|EPI ISL 13370510||A / H5N1</t>
  </si>
  <si>
    <t>EPI2071509</t>
  </si>
  <si>
    <t>A/pheasant/England/294628/2021|EPI ISL 13370560||A / H5N1</t>
  </si>
  <si>
    <t>EPI2071661</t>
  </si>
  <si>
    <t>A/chicken/Northern Ireland/17903/2021|EPI ISL 13370564||A / H5N1</t>
  </si>
  <si>
    <t>EPI2071693</t>
  </si>
  <si>
    <t>A/domestic duck/Northern Ireland/17961/2021|EPI ISL 13370568||A / H5N1</t>
  </si>
  <si>
    <t>EPI2071701</t>
  </si>
  <si>
    <t>A/chicken/Scotland/070931/2021|EPI ISL 13370607||A / H5N1</t>
  </si>
  <si>
    <t>EPI2071781</t>
  </si>
  <si>
    <t>A/common buzzard/England/245061/2021|EPI ISL 13370615||A / H5N1</t>
  </si>
  <si>
    <t>EPI2071845</t>
  </si>
  <si>
    <t>A/sparrowhawk/England/245233/2021|EPI ISL 13370618||A / H5N1</t>
  </si>
  <si>
    <t>EPI2071869</t>
  </si>
  <si>
    <t>A/mute swan/England/387121/2021|EPI ISL 13370619||A / H5N1</t>
  </si>
  <si>
    <t>EPI2071877</t>
  </si>
  <si>
    <t>A/Goshawk/England/387180/2021|EPI ISL 13370630||A / H5N1</t>
  </si>
  <si>
    <t>EPI2071965</t>
  </si>
  <si>
    <t>A/turkey/England/009687/2022|EPI ISL 13370700||A / H5N1</t>
  </si>
  <si>
    <t>EPI2072077</t>
  </si>
  <si>
    <t>A/Whooper swan/Scotland/072171/2021|EPI ISL 13486975||A / H5N1</t>
  </si>
  <si>
    <t>EPI2076402</t>
  </si>
  <si>
    <t>A/Northern Gannet/Netherlands/5/2022|EPI ISL 15267026||A / H5N1</t>
  </si>
  <si>
    <t>EPI2191466</t>
  </si>
  <si>
    <t>|A/Eurasian wigeon/Germany-SH/AI06143/2021|EPI ISL 7753387||A / H5N1</t>
  </si>
  <si>
    <t>EPI1945340</t>
  </si>
  <si>
    <t>A/chicken/Germany-MV/AI02141/2021|EPI ISL 5115621||A / H5N8</t>
  </si>
  <si>
    <t>EPI1920479</t>
  </si>
  <si>
    <t>A/turkey/Germany-NI/AI02303/2021|EPI ISL 5115955||A / H5N8</t>
  </si>
  <si>
    <t>EPI1920496</t>
  </si>
  <si>
    <t>Lebensmittel- und Veterinärinstitut Oldenburg - Standort Veterinärinstitut</t>
  </si>
  <si>
    <t>A/chicken/Germany-BW/AI03205/2021|EPI ISL 5143820||A / H5N8</t>
  </si>
  <si>
    <t>EPI1920944</t>
  </si>
  <si>
    <t>CVUA Karlsruhe</t>
  </si>
  <si>
    <t>A/chicken/Germany-NW/AI03148/2021|EPI ISL 5144341||A / H5N8</t>
  </si>
  <si>
    <t>EPI1920969</t>
  </si>
  <si>
    <t xml:space="preserve">Chemisches und Veterinäruntersuchungsamt Ostwestfalen-Lippe </t>
  </si>
  <si>
    <t>A/domestic goose/Germany-NI/AI02980/2021|EPI ISL 5144725||A / H5N8</t>
  </si>
  <si>
    <t>EPI1921017</t>
  </si>
  <si>
    <t>A/swan/Germany-NI/AI05045/2021|EPI ISL 5145796||A / H5N8</t>
  </si>
  <si>
    <t>EPI1921089</t>
  </si>
  <si>
    <t>A/chicken/Germany-TH/AI03512/2021|EPI ISL 5145858||A / H5N8</t>
  </si>
  <si>
    <t>EPI1921105</t>
  </si>
  <si>
    <t>Thüringer Landesamt für Verbraucherschutz (TLAV)</t>
  </si>
  <si>
    <t>A/Buteo buteo/Belgium/2606 0006/2022|EPI ISL 14391865||A / H5N1</t>
  </si>
  <si>
    <t>EPI2122907</t>
  </si>
  <si>
    <t>A/red knot/Germany-NI/AI00394/2020|EPI ISL 1206285||A / H5N3</t>
  </si>
  <si>
    <t>EPI1850174</t>
  </si>
  <si>
    <t>A/red knot/Germany-SH/AI03421/2020|EPI ISL 1205487||A / H5N3</t>
  </si>
  <si>
    <t>EPI1850158</t>
  </si>
  <si>
    <t>A/red knot/France/21P003249/2021|EPI ISL 1259399||A / H5N3</t>
  </si>
  <si>
    <t>EPI1850612</t>
  </si>
  <si>
    <t>A/red knot/Germany-SH/AI03424/2020|EPI ISL 1205489||A / H5N3</t>
  </si>
  <si>
    <t>EPI1850166</t>
  </si>
  <si>
    <t>A/duck/France/22P020165/2022|EPI ISL 14933724||A / H5N1</t>
  </si>
  <si>
    <t>EPI2176003</t>
  </si>
  <si>
    <t>A/Mallard/Netherlands/10/2022|EPI ISL 15364791||A / H5N2</t>
  </si>
  <si>
    <t>EPI2193378</t>
  </si>
  <si>
    <t>A/duck/Italy/21VIR8024-4/2021|EPI ISL 7987336||A / H5N3</t>
  </si>
  <si>
    <t>EPI1947293</t>
  </si>
  <si>
    <t>A/Chicken/Sweden/SVA210117SZ0004/KN011326-IP3/2021|EPI ISL 943553||A / H5N5</t>
  </si>
  <si>
    <t>Sweden</t>
  </si>
  <si>
    <t>EPI1843408</t>
  </si>
  <si>
    <t>National Veterinary Institute</t>
  </si>
  <si>
    <t>National Veterinary Institute, SVA</t>
  </si>
  <si>
    <t>A/red fox/Denmark/01679-1.01-2/2022|EPI ISL 17447412||A / H5N1</t>
  </si>
  <si>
    <t>Denmark</t>
  </si>
  <si>
    <t>EPI2576131</t>
  </si>
  <si>
    <t>Statens Serum Institute</t>
  </si>
  <si>
    <t>A/fox/Finland/2844 21VIR9619-1/2021|EPI ISL 15518268||A / H5N1</t>
  </si>
  <si>
    <t>Finland</t>
  </si>
  <si>
    <t xml:space="preserve"> EPI2197214</t>
  </si>
  <si>
    <t>Finnish Food Authority</t>
  </si>
  <si>
    <t>A/pheasant/Finland/12309 21RS3535-4/2021|EPI ISL 15518264||A / H5N1</t>
  </si>
  <si>
    <t>EPI2197182</t>
  </si>
  <si>
    <t>A/chicken/Germany-BB/AI06242/2021|EPI ISL 11725988||A / H5N1</t>
  </si>
  <si>
    <t>EPI2009957</t>
  </si>
  <si>
    <t>Landeslabor Berlin-Brandenburg</t>
  </si>
  <si>
    <t>A/black-headed gull/Germany-NI/AI05962/2021|EPI ISL 7733048||A / H5N1</t>
  </si>
  <si>
    <t>EPI1944231</t>
  </si>
  <si>
    <t>A/chicken/Netherlands/21038211-001/2021|EPI ISL 6761005||A / H5N1</t>
  </si>
  <si>
    <t>EPI1930013</t>
  </si>
  <si>
    <t>A/chicken/England/064131/2021|EPI ISL 13370421||A / H5N1</t>
  </si>
  <si>
    <t>EPI2071462</t>
  </si>
  <si>
    <t>A/barnacle goose/Denmark/24342-1.02/2021-10-30|EPI ISL 11798569||A / H5N1</t>
  </si>
  <si>
    <t>EPI2011638</t>
  </si>
  <si>
    <t>Statens Serumm Institute</t>
  </si>
  <si>
    <t>A/mute swan/Poland/MB490-L1/2021|EPI ISL 6937114||A / H5N1</t>
  </si>
  <si>
    <t>EPI1937676</t>
  </si>
  <si>
    <t>A/red knot/Netherlands/22000409-002/2022|EPI ISL 9616212||A / H5N1</t>
  </si>
  <si>
    <t>EPI1980938</t>
  </si>
  <si>
    <t>A/chicken/Germany-NW/AI03154/2021|EPI ISL 5144407||A / H5N8</t>
  </si>
  <si>
    <t>EPI1920984</t>
  </si>
  <si>
    <t>Chemisches und Veterinäruntersuchungsamt Ostwestfalen-Lippe</t>
  </si>
  <si>
    <t>A/turkey/Germany-NI/AI02615/2021|EPI ISL 5123589||A / H5N8</t>
  </si>
  <si>
    <t>EPI1920616</t>
  </si>
  <si>
    <t>A/mute swan/Netherlands/20015931-001/2020|EPI ISL 591075||A / H5N8</t>
  </si>
  <si>
    <t>EPI1806857</t>
  </si>
  <si>
    <t>A/mallard/Georgia/DT-23072/2020|EPI ISL 5863359||A / H5N8</t>
  </si>
  <si>
    <t>Georgia</t>
  </si>
  <si>
    <t>EPI1924195</t>
  </si>
  <si>
    <t>Royal Veterinary College</t>
  </si>
  <si>
    <t>A/domestic goose/Germany-SH/AI02884/2020|EPI ISL 5061890</t>
  </si>
  <si>
    <t>EPI1919701</t>
  </si>
  <si>
    <t>A/red knot/Germany-SH/AI03421/2020|EPI ISL 1205487</t>
  </si>
  <si>
    <t>EPI1850159</t>
  </si>
  <si>
    <t xml:space="preserve"> A/barnacle goose/Germany-NI/AI01605/2021|EPI ISL 5099456</t>
  </si>
  <si>
    <t>EPI1920284</t>
  </si>
  <si>
    <t>A/barnacle goose/Denmark/14537-1/2020|EPI ISL 984684||A / H5N8</t>
  </si>
  <si>
    <t>EPI1883003</t>
  </si>
  <si>
    <t>A/sanderling/Netherlands/22002272-001/2021|EPI ISL 10724257||A / H5N1</t>
  </si>
  <si>
    <t>EPI1990430</t>
  </si>
  <si>
    <t>A/red knot/Netherlands/21041030-008/2021|EPI ISL 8650949||A / H5N1</t>
  </si>
  <si>
    <t>EPI1956654</t>
  </si>
  <si>
    <t>EPI1945185</t>
  </si>
  <si>
    <t>EPI1945177</t>
  </si>
  <si>
    <t>EPI1945104</t>
  </si>
  <si>
    <t>A/long-eared owl/Germany-NI/AI09037/2021|EPI ISL 10347326||A / H5N1</t>
  </si>
  <si>
    <t>EPI1987728</t>
  </si>
  <si>
    <t>A/chicken/Czech Republic/63/2022|EPI ISL 11327090||A / H5N1</t>
  </si>
  <si>
    <t>EPI1999375</t>
  </si>
  <si>
    <t>A/Withe-tiled eagle/Estonia/TA2124126-1 21VIR10433-11/2021|EPI ISL 7778754||A / H5N1</t>
  </si>
  <si>
    <t>Estonia</t>
  </si>
  <si>
    <t>EPI1945371</t>
  </si>
  <si>
    <t>Estonian Veterinary and Food Laboratory</t>
  </si>
  <si>
    <t>A/domestic duck/Poland/H1942-N/2021|EPI ISL 6934175||A / H5N1</t>
  </si>
  <si>
    <t>EPI1937660</t>
  </si>
  <si>
    <t>A/chicken/Netherlands/21038165-006010/2021|EPI ISL 6101848||A / H5N1</t>
  </si>
  <si>
    <t>EPI1925530</t>
  </si>
  <si>
    <t>A/chicken/Poland/H157 22VIR2515-3/2022|EPI ISL 11922809||A / H5N1</t>
  </si>
  <si>
    <t>EPI2014935</t>
  </si>
  <si>
    <t>A/greylag goose/Germany-SH/AI06144/2021|EPI ISL 7753406||A / H5N1</t>
  </si>
  <si>
    <t>EPI1945265</t>
  </si>
  <si>
    <t>A/Eurasian teal/Germany-BY/AI05977/2021|EPI ISL 7753367||A / H5N1</t>
  </si>
  <si>
    <t>EPI1945217</t>
  </si>
  <si>
    <t>Bayrisches Landesamt für Gesundheit und Lebensmittelsicherheit (LGL)</t>
  </si>
  <si>
    <t>A/mallard duck/England/388009/2022|EPI ISL 13370702||A / H5N1</t>
  </si>
  <si>
    <t>EPI2072094</t>
  </si>
  <si>
    <t>A/chicken/England/118935/2022|EPI ISL 15585857||A / H5N1</t>
  </si>
  <si>
    <t>EPI2198330</t>
  </si>
  <si>
    <t>A/barnacle goose/Netherlands/22002511-001/2022|EPI ISL 10454886||A / H5N1</t>
  </si>
  <si>
    <t>EPI1988043</t>
  </si>
  <si>
    <t>A/Oystercatcher/Netherlands/1/2022|EPI ISL 9261743||A / H5N1</t>
  </si>
  <si>
    <t>EPI1966968</t>
  </si>
  <si>
    <t>A/sandwich tern/Denmark/05712-1.02/2022|EPI ISL 16113225||A / H5N1</t>
  </si>
  <si>
    <t>EPI2244200</t>
  </si>
  <si>
    <t>A/sandwich tern/Denmark/05802-1.01 2022|EPI ISL 16113229||A / H5N1</t>
  </si>
  <si>
    <t>EPI2244192</t>
  </si>
  <si>
    <t>A/great cormorant/Germany-MV/AI02666/2022|EPI ISL 14571448||A / H5N1</t>
  </si>
  <si>
    <t>EPI2131903</t>
  </si>
  <si>
    <t>A/Fox/Netherlands/EMC1/2022|EPI ISL 12066188||A / H5N1</t>
  </si>
  <si>
    <t>EPI2018066</t>
  </si>
  <si>
    <t>A/black-headed gull/Poland/MB139/2022|EPI ISL 14917999||A / H5N1</t>
  </si>
  <si>
    <t>EPI2167235</t>
  </si>
  <si>
    <t>EPI2018081</t>
  </si>
  <si>
    <t>EPI1994444</t>
  </si>
  <si>
    <t>A/chicken/Czech Republic/22968 orig/2022|EPI ISL 16613718||A / H5N1</t>
  </si>
  <si>
    <t>EPI2305287</t>
  </si>
  <si>
    <t>A/Eurasian wigeon/Germany-SH/AI06143/2021|EPI ISL 7753387||A / H5N1</t>
  </si>
  <si>
    <t>EPI1945339</t>
  </si>
  <si>
    <t>A/domestic duck/England/070195/2021|EPI ISL 13370572||A / H5N1</t>
  </si>
  <si>
    <t>EPI2071734</t>
  </si>
  <si>
    <t>A/greylag goose/Germany-NI/AR11353-L02142/2016|EPI ISL 262056||A / H5N5</t>
  </si>
  <si>
    <t>EPI990776</t>
  </si>
  <si>
    <r>
      <t>* cut- off 1.64*10</t>
    </r>
    <r>
      <rPr>
        <vertAlign val="superscript"/>
        <sz val="11"/>
        <color theme="1"/>
        <rFont val="Arial"/>
        <family val="2"/>
      </rPr>
      <t>3</t>
    </r>
  </si>
  <si>
    <r>
      <t>DE</t>
    </r>
    <r>
      <rPr>
        <b/>
        <vertAlign val="superscript"/>
        <sz val="11"/>
        <color theme="1"/>
        <rFont val="Arial"/>
        <family val="2"/>
      </rPr>
      <t>1</t>
    </r>
  </si>
  <si>
    <t>IDEXX Flockchek AI MultiS-Screen (NP)</t>
  </si>
  <si>
    <t>antigens</t>
  </si>
  <si>
    <t>Supplementary Table 6. Sequence information with virus name, country and accession number. We acknowledge the listed originating and submitting laboratories for sharing their data.</t>
  </si>
  <si>
    <t xml:space="preserve">Supplementary Table 5. Spatial and temporal limited distribution of submissions from Buesum and Reussenkoege from october 2021 to april 2022 </t>
  </si>
  <si>
    <t>Supplementary Table 6. Sequence information with virus name, country and accession number. 
We acknowledge the listed originating and submitting laboratories for sharing their data.</t>
  </si>
  <si>
    <t>2021-2022</t>
  </si>
  <si>
    <t>(Viral equivalents/ ml)</t>
  </si>
  <si>
    <t>#66 [S] (6 dpi)*</t>
  </si>
  <si>
    <t>[S]</t>
  </si>
  <si>
    <t>[S] sentinel animal</t>
  </si>
  <si>
    <t>#390 (21dpi)</t>
  </si>
  <si>
    <t>#391 (21dpi)</t>
  </si>
  <si>
    <t>#393 (21dpi)</t>
  </si>
  <si>
    <t>#396 (21dpi)</t>
  </si>
  <si>
    <t>#397 (21dpi)</t>
  </si>
  <si>
    <t>#398 (21dpi)</t>
  </si>
  <si>
    <t>#64 [S]* (21dpi)</t>
  </si>
  <si>
    <t>#42 (3dpi)</t>
  </si>
  <si>
    <t>#43 (3dpi)</t>
  </si>
  <si>
    <t>#44 (3dpi)</t>
  </si>
  <si>
    <t>#45 (3dpi)</t>
  </si>
  <si>
    <t>#46 (3dpi)</t>
  </si>
  <si>
    <t>#47 (3dpi)</t>
  </si>
  <si>
    <t>#48 (3dpi)</t>
  </si>
  <si>
    <t>#50 (3dpi)</t>
  </si>
  <si>
    <t>#99 (3dpi)</t>
  </si>
  <si>
    <t>#49 (4dpi)</t>
  </si>
  <si>
    <t>#549 [S] (5dpi)</t>
  </si>
  <si>
    <t>#550 [S] (5dpi)</t>
  </si>
  <si>
    <t>animal #</t>
  </si>
  <si>
    <t>Separate swabs were taken once daily out of the choanal cleft and the cloaca from day 1 pi to day 7 or until the earlier individual date of death of the ducklings.</t>
  </si>
  <si>
    <t xml:space="preserve">Organ panel included brain, lungs, duodenum, kidney, liver and heart of each duckling. </t>
  </si>
  <si>
    <t>inoculation route</t>
  </si>
  <si>
    <t>dpi</t>
  </si>
  <si>
    <t>i.m.</t>
  </si>
  <si>
    <t>o.n.</t>
  </si>
  <si>
    <t xml:space="preserve">Supplementary Table 4. Serological data of IMPI and O/N inoculated animals at the end of experiments. </t>
  </si>
  <si>
    <t>a- AR8444/16 #43</t>
  </si>
  <si>
    <t>a- AR8444/16 #47</t>
  </si>
  <si>
    <t>a- AR2472/14 #G27</t>
  </si>
  <si>
    <t>a- AR2472/14 #G29</t>
  </si>
  <si>
    <t xml:space="preserve">SPF- negative serum </t>
  </si>
  <si>
    <t>Sampes derived from surviving animals at day 10 p.í or day 21 pi respectively</t>
  </si>
  <si>
    <t xml:space="preserve">Supplementary Table 4.1. Hemagglutinition inhibition assays of IMPI and O/N experiments with genotype #8 (Ger 12- 21 N1.4). 
</t>
  </si>
  <si>
    <t>H5N8 A/turkey/Germany/ R2472/2014</t>
  </si>
  <si>
    <t>H5N8 A/Tufted duck/Germany/ AR8444/2016</t>
  </si>
  <si>
    <t>Positive control sera of 2016 and 2014 as well as negative control sera were used.</t>
  </si>
  <si>
    <t xml:space="preserve">Two homologous (*) as well as two heterologous (**) antigens of 2016 and 2014 were used. </t>
  </si>
  <si>
    <t>**R2472/2014</t>
  </si>
  <si>
    <t>**AR8444/2016</t>
  </si>
  <si>
    <t xml:space="preserve">Sera of ducklings surviving until day 10 pi or 21 dpi respectively. </t>
  </si>
  <si>
    <t>Competitive ELISA kits for the detection of antibodies against the nucleoprotein of the Influenza A virus were used.</t>
  </si>
  <si>
    <t>Mean values of double approach tested sera</t>
  </si>
  <si>
    <t>samples all derived from surviving animals at day 10 p.i.</t>
  </si>
  <si>
    <t>* https://doi.org/10.5281/zenodo.6838094</t>
  </si>
  <si>
    <t xml:space="preserve">Supplementary Table 1. Occurrence and distribution of HPAIV H5 genotypes in Germany in 2021 and 2022. 
IMPI scores; total number of entries, subdivision of entries into captive species, poultry and wild birds. 
</t>
  </si>
  <si>
    <t xml:space="preserve">Supplementary Table 4:Viral load of organs and swab samples of ducklings inoculated intramuscularly (IMPI) with Genotype #8, # 6# 9 and #5. 
</t>
  </si>
  <si>
    <t>Supplementary Table 4. Serological data of IMPI and O/N experiments. 
Competitive ELISA kits for the detection of antibodies against the nucleoprotein of the Influenza A virus were used.</t>
  </si>
  <si>
    <t>Genotypes characterized here</t>
  </si>
  <si>
    <t>xy</t>
  </si>
  <si>
    <t>no virus could be harvested/ isolated</t>
  </si>
  <si>
    <t>Supplementary Table 3. Viral load of organs and swab samples of surviving ducklings inoculated intramuscularly (IMPI) with different genotypes.</t>
  </si>
  <si>
    <t xml:space="preserve">Supplementary Table 2. Viral load (Viral equivalents/ ml) of organs and swab samples of ducklings inoculated oculo- nasally with Genotype #4 vs. Genotype #8.
</t>
  </si>
  <si>
    <t xml:space="preserve">animal </t>
  </si>
  <si>
    <t>animal</t>
  </si>
  <si>
    <t>IDVet  ID screen Influenza A Antibody Competition Multi- species ELISA</t>
  </si>
  <si>
    <t>w40- w52</t>
  </si>
  <si>
    <t>w1-52</t>
  </si>
  <si>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 country code according to ISO 3166</t>
    </r>
  </si>
  <si>
    <t>number of entries</t>
  </si>
  <si>
    <t xml:space="preserve">Supplementary Table 1. Occurrence and distribution of HPAIV H5 genotypes in Germany from october 2021 until the end of 2022. 
</t>
  </si>
  <si>
    <t>Clinical course of ducklings after inoculation with HPAIV H5Nx genotypes of clade 2.3.4.4b viruses</t>
  </si>
  <si>
    <t>S1</t>
  </si>
  <si>
    <t>S2</t>
  </si>
  <si>
    <t>S3</t>
  </si>
  <si>
    <t>S3.1</t>
  </si>
  <si>
    <t>S4</t>
  </si>
  <si>
    <t>Influenza A virus antigen detection in the central canal (CC) of the spinal cord and dorsal root ganglia (DRG) of ducks inoculated with genotype 4 or genotype 8</t>
  </si>
  <si>
    <t>Pathological findings and Influenza A virus antigen detection in the respiratory tract of ducks inoculated with genotype 4 or genotype 8</t>
  </si>
  <si>
    <t xml:space="preserve">Pathological findings and Influenza A virus antigen detection in the lung of ducks inoculated with genotype 4 
</t>
  </si>
  <si>
    <t>Pathological findings and Influenza A virus antigen detection in the kidney and heart of ducks inoculated with genotype 4 or genotype 8</t>
  </si>
  <si>
    <t xml:space="preserve">Supplementary Table 2. Viral load of organs and swab samples of ducklings inoculated oculo- nasally with Genotype 4 vs. Genotype 8. 
</t>
  </si>
  <si>
    <t>Supplementary Table 4.1.Hemagglutinition inhibition assays of IMPI and O/N experiments with genotype 8.</t>
  </si>
  <si>
    <t>*genotype 4</t>
  </si>
  <si>
    <t>*genotype 8</t>
  </si>
  <si>
    <t>duckling # 11 [S]</t>
  </si>
  <si>
    <t>duckling # 10</t>
  </si>
  <si>
    <t>duckling # 9</t>
  </si>
  <si>
    <t>duckling # 8</t>
  </si>
  <si>
    <t>duckling # 7</t>
  </si>
  <si>
    <t>duckling # 6</t>
  </si>
  <si>
    <t>duckling # 5</t>
  </si>
  <si>
    <t>duckling # 4</t>
  </si>
  <si>
    <t>duckling # 3</t>
  </si>
  <si>
    <t>duckling # 2</t>
  </si>
  <si>
    <t>duckling # 1</t>
  </si>
  <si>
    <t>evaluation</t>
  </si>
  <si>
    <t>day 10</t>
  </si>
  <si>
    <t>day 9</t>
  </si>
  <si>
    <t>day 8</t>
  </si>
  <si>
    <t>day 7</t>
  </si>
  <si>
    <t>day 6</t>
  </si>
  <si>
    <t>day 5</t>
  </si>
  <si>
    <t>day 4</t>
  </si>
  <si>
    <t>day 3</t>
  </si>
  <si>
    <t>day 2</t>
  </si>
  <si>
    <t>day 1</t>
  </si>
  <si>
    <t xml:space="preserve">X </t>
  </si>
  <si>
    <t>#8</t>
  </si>
  <si>
    <t>x</t>
  </si>
  <si>
    <t>#9</t>
  </si>
  <si>
    <t>#6</t>
  </si>
  <si>
    <t>2.500. n=11</t>
  </si>
  <si>
    <t>2.750. n=10</t>
  </si>
  <si>
    <t>124 . 107</t>
  </si>
  <si>
    <t>No</t>
  </si>
  <si>
    <t>ns</t>
  </si>
  <si>
    <t>#1 vs. #2</t>
  </si>
  <si>
    <t>#7</t>
  </si>
  <si>
    <t>0.7000. n=9</t>
  </si>
  <si>
    <t>54.50 . 155.5</t>
  </si>
  <si>
    <t>Yes</t>
  </si>
  <si>
    <t>**</t>
  </si>
  <si>
    <t>#1 vs. #8</t>
  </si>
  <si>
    <t>1.350. n=10</t>
  </si>
  <si>
    <t>61 . 170</t>
  </si>
  <si>
    <t>***</t>
  </si>
  <si>
    <t>#1 vs. #9</t>
  </si>
  <si>
    <t>1.250. n=10</t>
  </si>
  <si>
    <t>95.50 . 135.5</t>
  </si>
  <si>
    <t>#1 vs. #6</t>
  </si>
  <si>
    <t>1.900. n=10</t>
  </si>
  <si>
    <t>68.50 . 162.5</t>
  </si>
  <si>
    <t>#1 vs. #5</t>
  </si>
  <si>
    <t>2.900. n=10</t>
  </si>
  <si>
    <t>147 . 84</t>
  </si>
  <si>
    <t>#1 vs. #3</t>
  </si>
  <si>
    <t>3.000. n=9</t>
  </si>
  <si>
    <t>132 . 78</t>
  </si>
  <si>
    <t>#1 vs. #7</t>
  </si>
  <si>
    <t>2.950. n=10</t>
  </si>
  <si>
    <t>150 . 81</t>
  </si>
  <si>
    <t>#1 vs. #4 (2)</t>
  </si>
  <si>
    <t>3.000. n=10</t>
  </si>
  <si>
    <t>155 . 76</t>
  </si>
  <si>
    <t>#1 vs. #4 (1)</t>
  </si>
  <si>
    <t>154 . 77</t>
  </si>
  <si>
    <t>#1 vs. #4 (3)</t>
  </si>
  <si>
    <t>2,500, n=11</t>
  </si>
  <si>
    <t>0,7000, n=9</t>
  </si>
  <si>
    <t>54,50 , 155,5</t>
  </si>
  <si>
    <t>Two-tailed</t>
  </si>
  <si>
    <t>Exact</t>
  </si>
  <si>
    <t>2,750, n=10</t>
  </si>
  <si>
    <t>45 , 145</t>
  </si>
  <si>
    <t>****</t>
  </si>
  <si>
    <t>#2 vs. #8</t>
  </si>
  <si>
    <t>#4 (2)</t>
  </si>
  <si>
    <t>45 . 145</t>
  </si>
  <si>
    <t>&lt;0.0001</t>
  </si>
  <si>
    <t>#2 vs. #9</t>
  </si>
  <si>
    <t>55 . 155</t>
  </si>
  <si>
    <t>98 . 92</t>
  </si>
  <si>
    <t>#8 vs. #9</t>
  </si>
  <si>
    <t>86 . 124</t>
  </si>
  <si>
    <t>#2 vs. #6</t>
  </si>
  <si>
    <t>99 . 91</t>
  </si>
  <si>
    <t>#8 vs. #6</t>
  </si>
  <si>
    <t>105 . 105</t>
  </si>
  <si>
    <t>&gt;0.9999</t>
  </si>
  <si>
    <t>#9 vs. #6</t>
  </si>
  <si>
    <t>#2 vs. #5</t>
  </si>
  <si>
    <t>110 . 80</t>
  </si>
  <si>
    <t>#8 vs. #5</t>
  </si>
  <si>
    <t>#4 (1)</t>
  </si>
  <si>
    <t>121.5 . 88.50</t>
  </si>
  <si>
    <t>#9 vs. #5</t>
  </si>
  <si>
    <t>104 . 106</t>
  </si>
  <si>
    <t>#6 vs. #5</t>
  </si>
  <si>
    <t>128.5 . 81.50</t>
  </si>
  <si>
    <t>#2 vs. #3</t>
  </si>
  <si>
    <t>145 . 45</t>
  </si>
  <si>
    <t>#8 vs. #3</t>
  </si>
  <si>
    <t>155 . 55</t>
  </si>
  <si>
    <t>#9 vs. #3</t>
  </si>
  <si>
    <t>130 . 80</t>
  </si>
  <si>
    <t>#6 vs. #3</t>
  </si>
  <si>
    <t>#5 vs. #3</t>
  </si>
  <si>
    <t>117 . 73</t>
  </si>
  <si>
    <t>*</t>
  </si>
  <si>
    <t>#2 vs. #7</t>
  </si>
  <si>
    <t>126 . 45</t>
  </si>
  <si>
    <t>#8 vs. #7</t>
  </si>
  <si>
    <t>135 . 55</t>
  </si>
  <si>
    <t>#9 vs. #7</t>
  </si>
  <si>
    <t>#4 (3)</t>
  </si>
  <si>
    <t>120 . 70</t>
  </si>
  <si>
    <t>#6 vs. #7</t>
  </si>
  <si>
    <t>#5 vs. #7</t>
  </si>
  <si>
    <t>3705/22</t>
  </si>
  <si>
    <t>108 . 82</t>
  </si>
  <si>
    <t>#3 vs. #7</t>
  </si>
  <si>
    <t>5373/22</t>
  </si>
  <si>
    <t>616/22</t>
  </si>
  <si>
    <t>132.5 . 77.50</t>
  </si>
  <si>
    <t>#2 vs. #4 (2)</t>
  </si>
  <si>
    <t>1073/22</t>
  </si>
  <si>
    <t>#8 vs. #4 (2)</t>
  </si>
  <si>
    <t>1026/22</t>
  </si>
  <si>
    <t>#9 vs. #4 (2)</t>
  </si>
  <si>
    <t>7088/22</t>
  </si>
  <si>
    <t>135 . 75</t>
  </si>
  <si>
    <t>#6 vs. #4 (2)</t>
  </si>
  <si>
    <t>1411/22</t>
  </si>
  <si>
    <t>#5 vs. #4 (2)</t>
  </si>
  <si>
    <t>951/22</t>
  </si>
  <si>
    <t>117.5 . 92.50</t>
  </si>
  <si>
    <t>#3 vs. #4 (2)</t>
  </si>
  <si>
    <t>2407/22</t>
  </si>
  <si>
    <t>92.50 . 97.50</t>
  </si>
  <si>
    <t>#7 vs. #4 (2)</t>
  </si>
  <si>
    <t>1196/22</t>
  </si>
  <si>
    <t>4286/22</t>
  </si>
  <si>
    <t>140 . 70</t>
  </si>
  <si>
    <t>#2 vs. #4 (1)</t>
  </si>
  <si>
    <t>#8 vs. #4 (1)</t>
  </si>
  <si>
    <t>#9 vs. #4 (1)</t>
  </si>
  <si>
    <t>145 . 65</t>
  </si>
  <si>
    <t>#6 vs. #4 (1)</t>
  </si>
  <si>
    <t>#5 vs. #4 (1)</t>
  </si>
  <si>
    <t>#3 vs. #4 (1)</t>
  </si>
  <si>
    <t>115 . 75</t>
  </si>
  <si>
    <t>#7 vs. #4 (1)</t>
  </si>
  <si>
    <t>#4 (2) vs. #4 (1)</t>
  </si>
  <si>
    <t>138.5 . 71.50</t>
  </si>
  <si>
    <t>#2 vs. #4 (3)</t>
  </si>
  <si>
    <t>#8 vs. #4 (3)</t>
  </si>
  <si>
    <t>#9 vs. #4 (3)</t>
  </si>
  <si>
    <t>143 . 67</t>
  </si>
  <si>
    <t>#6 vs. #4 (3)</t>
  </si>
  <si>
    <t>#5 vs. #4 (3)</t>
  </si>
  <si>
    <t>135.5 . 74.50</t>
  </si>
  <si>
    <t>#3 vs. #4 (3)</t>
  </si>
  <si>
    <t>110.5 . 79.50</t>
  </si>
  <si>
    <t>#7 vs. #4 (3)</t>
  </si>
  <si>
    <t>125 . 85</t>
  </si>
  <si>
    <t>#4 (2) vs. #4 (2)</t>
  </si>
  <si>
    <t>Graphpad version.</t>
  </si>
  <si>
    <t>100 . 110</t>
  </si>
  <si>
    <t>#4 (1) vs. #4 (3)</t>
  </si>
  <si>
    <t>Difference: Hodges-Lehmann</t>
  </si>
  <si>
    <t>Difference: Actual</t>
  </si>
  <si>
    <t>Median of column B</t>
  </si>
  <si>
    <t>Median of column A</t>
  </si>
  <si>
    <t>Mann-Whitney U</t>
  </si>
  <si>
    <t>Sum of ranks 
in columns</t>
  </si>
  <si>
    <t>Significantly different
 (P &lt; 0.05)?</t>
  </si>
  <si>
    <t>P value summary</t>
  </si>
  <si>
    <t>P value</t>
  </si>
  <si>
    <t>genotypes</t>
  </si>
  <si>
    <t>Difference between medians</t>
  </si>
  <si>
    <t>&lt;0,0001</t>
  </si>
  <si>
    <t>Exact or approximate P value?</t>
  </si>
  <si>
    <t>Mean rank diff,</t>
  </si>
  <si>
    <t>Significant?</t>
  </si>
  <si>
    <t>Summary</t>
  </si>
  <si>
    <t>Adjusted P Value</t>
  </si>
  <si>
    <t>&gt;0,9999</t>
  </si>
  <si>
    <t>Significantly different (P &lt; 0.05)?</t>
  </si>
  <si>
    <t>One- or two-tailed P value?</t>
  </si>
  <si>
    <t>#8 day 1 vs. #8 day 2</t>
  </si>
  <si>
    <t>day 1 #8 vs. day 2 #8</t>
  </si>
  <si>
    <t>#8 day 1 vs. #8 day 3</t>
  </si>
  <si>
    <t>day 1 #8 vs. day 3 #8</t>
  </si>
  <si>
    <t>#8 day 1 vs. #8 day 4</t>
  </si>
  <si>
    <t>day 1 #8 vs. day 4 #8</t>
  </si>
  <si>
    <t>#8 day 1 vs. #8 day 5</t>
  </si>
  <si>
    <t>day 1 #8 vs. day 5 #8</t>
  </si>
  <si>
    <t>#8 day 1 vs. #8 day 6</t>
  </si>
  <si>
    <t>day 1 #8 vs. day 6 #8</t>
  </si>
  <si>
    <t>#8 day 1 vs. #8 day 7</t>
  </si>
  <si>
    <t>day 1 #8 vs. day 7 #8</t>
  </si>
  <si>
    <t>#8 day 2 vs. #8 day 3</t>
  </si>
  <si>
    <t>day 2 #8 vs. day 3 #8</t>
  </si>
  <si>
    <t>#8 day 2 vs. #8 day 4</t>
  </si>
  <si>
    <t>day 2 #8 vs. day 4 #8</t>
  </si>
  <si>
    <t>#8 day 2 vs. #8 day 5</t>
  </si>
  <si>
    <t>day 2 #8 vs. day 5 #8</t>
  </si>
  <si>
    <t>#8 day 2 vs. #8 day 6</t>
  </si>
  <si>
    <t>day 2 #8 vs. day 6 #8</t>
  </si>
  <si>
    <t>#8 day 2 vs. #8 day 7</t>
  </si>
  <si>
    <t>day 2 #8 vs. day 7 #8</t>
  </si>
  <si>
    <t>#8 day 3 vs. #8 day 4</t>
  </si>
  <si>
    <t>day 3 #8 vs. day 4 #8</t>
  </si>
  <si>
    <t>#8 day 3 vs. #8 day 5</t>
  </si>
  <si>
    <t>day 3 #8 vs. day 5 #8</t>
  </si>
  <si>
    <t>#8 day 3 vs. #8 day 6</t>
  </si>
  <si>
    <t>day 3 #8 vs. day 6 #8</t>
  </si>
  <si>
    <t>#8 day 3 vs. #8 day 7</t>
  </si>
  <si>
    <t>day 3 #8 vs. day 7 #8</t>
  </si>
  <si>
    <t>#8 day 4 vs. #8 day 5</t>
  </si>
  <si>
    <t>day 4 #8 vs. day 5 #8</t>
  </si>
  <si>
    <t>#8 day 4 vs. #8 day 6</t>
  </si>
  <si>
    <t>day 4 #8 vs. day 6 #8</t>
  </si>
  <si>
    <t>#8 day 4 vs. #8 day 7</t>
  </si>
  <si>
    <t>day 4 #8 vs. day 7 #8</t>
  </si>
  <si>
    <t>#8 day 5 vs. #8 day 6</t>
  </si>
  <si>
    <t>day 5 #8 vs. day 6 #8</t>
  </si>
  <si>
    <t>#8 day 5 vs. #8 day 7</t>
  </si>
  <si>
    <t>day 5 #8 vs. day 7 #8</t>
  </si>
  <si>
    <t>#8 day 6 vs. #8 day 7</t>
  </si>
  <si>
    <t>day 6 #8 vs. day 7 #8</t>
  </si>
  <si>
    <t>#4 day 1 vs. #4 day 2</t>
  </si>
  <si>
    <t>day 1 #4 vs. day 2 #4</t>
  </si>
  <si>
    <t>day 3 #8 vs. day 3 #4</t>
  </si>
  <si>
    <t>#4 day 1 vs. #4 day 3</t>
  </si>
  <si>
    <t>day 1 #4 vs. day 3 #4</t>
  </si>
  <si>
    <t>#4 day 1 vs. #4 day 4</t>
  </si>
  <si>
    <t>day 1 #4 vs. day 4 #4</t>
  </si>
  <si>
    <t>#4 day 1 vs. #4 day 5</t>
  </si>
  <si>
    <t>day 1 #4 vs. day 5 #4</t>
  </si>
  <si>
    <t>#4 day 1 vs. #8 day 1</t>
  </si>
  <si>
    <t>day 1 #4 vs. day 1 #8</t>
  </si>
  <si>
    <t>#4 day 1 vs. #8 day 2</t>
  </si>
  <si>
    <t>day 1 #4 vs. day 2 #8</t>
  </si>
  <si>
    <t>#4 day 1 vs. #8 day 3</t>
  </si>
  <si>
    <t>day 1 #4 vs. day 3 #8</t>
  </si>
  <si>
    <t>#4 day 1 vs. #8 day 4</t>
  </si>
  <si>
    <t>day 1 #4 vs. day 4 #8</t>
  </si>
  <si>
    <t>#4 day 1 vs. #8 day 5</t>
  </si>
  <si>
    <t>day 1 #4 vs. day 5 #8</t>
  </si>
  <si>
    <t>#4 day 1 vs. #8 day 6</t>
  </si>
  <si>
    <t>day 1 #4 vs. day 6 #8</t>
  </si>
  <si>
    <t>#4 day 1 vs. #8 day 7</t>
  </si>
  <si>
    <t>day 1 #4 vs. day 7 #8</t>
  </si>
  <si>
    <t>#4 day 2 vs. #4 day 3</t>
  </si>
  <si>
    <t>day 2 #4 vs. day 3 #4</t>
  </si>
  <si>
    <t>#4 day 2 vs. #4 day 4</t>
  </si>
  <si>
    <t>day 2 #4 vs. day 4 #4</t>
  </si>
  <si>
    <t>#4 day 2 vs. #4 day 5</t>
  </si>
  <si>
    <t>day 2 #4 vs. day 5 #4</t>
  </si>
  <si>
    <t>#4 day 2 vs. #8 day 1</t>
  </si>
  <si>
    <t>day 2 #4 vs. day 1 #8</t>
  </si>
  <si>
    <t>#4 day 2 vs. #8 day 2</t>
  </si>
  <si>
    <t>day 2 #4 vs. day 2 #8</t>
  </si>
  <si>
    <t>#4 day 2 vs. #8 day 3</t>
  </si>
  <si>
    <t>day 2 #4 vs. day 3 #8</t>
  </si>
  <si>
    <t>#4 day 2 vs. #8 day 4</t>
  </si>
  <si>
    <t>day 2 #4 vs. day 4 #8</t>
  </si>
  <si>
    <t>#4 day 2 vs. #8 day 5</t>
  </si>
  <si>
    <t>day 2 #4 vs. day 5 #8</t>
  </si>
  <si>
    <t>#4 day 2 vs. #8 day 6</t>
  </si>
  <si>
    <t>day 2 #4 vs. day 6 #8</t>
  </si>
  <si>
    <t>#4 day 2 vs. #8 day 7</t>
  </si>
  <si>
    <t>day 2 #4 vs. day 7 #8</t>
  </si>
  <si>
    <t>#4 day 3 vs. #4 day 4</t>
  </si>
  <si>
    <t>day 3 #4 vs. day 4 #4</t>
  </si>
  <si>
    <t>#4 day 3 vs. #4 day 5</t>
  </si>
  <si>
    <t>day 3 #4 vs. day 5 #4</t>
  </si>
  <si>
    <t>#4 day 3 vs. #8 day 1</t>
  </si>
  <si>
    <t>day 3 #4 vs. day 1 #8</t>
  </si>
  <si>
    <t>#4 day 3 vs. #8 day 2</t>
  </si>
  <si>
    <t>day 3 #4 vs. day 2 #8</t>
  </si>
  <si>
    <t>#4 day 3 vs. #8 day 3</t>
  </si>
  <si>
    <t>day 3 #4 vs. day 3 #8</t>
  </si>
  <si>
    <t>#4 day 3 vs. #8 day 4</t>
  </si>
  <si>
    <t>day 3 #4 vs. day 4 #8</t>
  </si>
  <si>
    <t>#4 day 3 vs. #8 day 5</t>
  </si>
  <si>
    <t>day 3 #4 vs. day 5 #8</t>
  </si>
  <si>
    <t>#4 day 3 vs. #8 day 6</t>
  </si>
  <si>
    <t>day 3 #4 vs. day 6 #8</t>
  </si>
  <si>
    <t>#4 day 3 vs. #8 day 7</t>
  </si>
  <si>
    <t>day 3 #4 vs. day 7 #8</t>
  </si>
  <si>
    <t>#4 day 4 vs. #4 day 5</t>
  </si>
  <si>
    <t>day 4 #4 vs. day 5 #4</t>
  </si>
  <si>
    <t>#4 day 4 vs. #8 day 1</t>
  </si>
  <si>
    <t>day 4 #4 vs. day 1 #8</t>
  </si>
  <si>
    <t>#4 day 4 vs. #8 day 2</t>
  </si>
  <si>
    <t>day 4 #4 vs. day 2 #8</t>
  </si>
  <si>
    <t>#4 day 4 vs. #8 day 3</t>
  </si>
  <si>
    <t>day 4 #4 vs. day 3 #8</t>
  </si>
  <si>
    <t>#4 day 4 vs. #8 day 4</t>
  </si>
  <si>
    <t>day 4 #4 vs. day 4 #8</t>
  </si>
  <si>
    <t>#4 day 4 vs. #8 day 5</t>
  </si>
  <si>
    <t>day 4 #4 vs. day 5 #8</t>
  </si>
  <si>
    <t>#4 day 4 vs. #8 day 6</t>
  </si>
  <si>
    <t>day 4 #4 vs. day 6 #8</t>
  </si>
  <si>
    <t>#4 day 4 vs. #8 day 7</t>
  </si>
  <si>
    <t>day 4 #4 vs. day 7 #8</t>
  </si>
  <si>
    <t>#4 day 5 vs. #8 day 1</t>
  </si>
  <si>
    <t>day 5 #4 vs. day 1 #8</t>
  </si>
  <si>
    <t>#4 day 5 vs. #8 day 2</t>
  </si>
  <si>
    <t>day 5 #4 vs. day 2 #8</t>
  </si>
  <si>
    <t>#4 day 5 vs. #8 day 3</t>
  </si>
  <si>
    <t>day 5 #4 vs. day 3 #8</t>
  </si>
  <si>
    <t>#4 day 5 vs. #8 day 4</t>
  </si>
  <si>
    <t>day 5 #4 vs. day 4 #8</t>
  </si>
  <si>
    <t>#4 day 5 vs. #8 day 5</t>
  </si>
  <si>
    <t>day 5 #4 vs. day 5 #8</t>
  </si>
  <si>
    <t>#4 day 5 vs. #8 day 6</t>
  </si>
  <si>
    <t>day 5 #4 vs. day 6 #8</t>
  </si>
  <si>
    <t>#4 day 5 vs. #8 day 7</t>
  </si>
  <si>
    <t>day 5 #4 vs. day 7 #8</t>
  </si>
  <si>
    <t>swabs choana</t>
  </si>
  <si>
    <t>swabs cloaca</t>
  </si>
  <si>
    <t>Mann- Whitney U Test</t>
  </si>
  <si>
    <t>Supplementary Table 7. Statistical analysis of IMPI clinical scores</t>
  </si>
  <si>
    <t>Supplementary Table 7.1. Statistical analysis of swab samles from oculo- nasal inoculation with genotype 4 vs. Genotype 8 in ducklings</t>
  </si>
  <si>
    <t>Supplementary Table 7. Statistical analysis of IMPI clinical scores. Statistical significance was determined by applying appropriate Mann- Whitney- U tests using GraphPad Prism version 8.0.1. </t>
  </si>
  <si>
    <t>Supplementary Table 7.1. Statistical analysis of swab samples derived from oculo- nasally inoculated ducklings with genotype #4 and #8. 
Statistical significance was determined by applying appropriate Kruskal-Wallis tests// Dunn´s multiple comparison test// Mann- Whitney U test using GraphPad Prism version 8.0.1. </t>
  </si>
  <si>
    <t>#4 (3) o.n. vs. #4 (3) IMPI</t>
  </si>
  <si>
    <t>155 , 55</t>
  </si>
  <si>
    <t>3,000, n=10</t>
  </si>
  <si>
    <t>2,300, n=10</t>
  </si>
  <si>
    <t>#8 o.n. vs. #8 IMPI</t>
  </si>
  <si>
    <t>115 , 75</t>
  </si>
  <si>
    <t>0,000, n=10</t>
  </si>
  <si>
    <t>#8 o.n. vs. #4 (3) o.n.</t>
  </si>
  <si>
    <t xml:space="preserve">genotype  #4 </t>
  </si>
  <si>
    <t xml:space="preserve">genotype #8 </t>
  </si>
  <si>
    <t xml:space="preserve">genotype #8
</t>
  </si>
  <si>
    <r>
      <rPr>
        <b/>
        <u/>
        <sz val="12"/>
        <rFont val="Arial"/>
        <family val="2"/>
      </rPr>
      <t>genotype #6</t>
    </r>
    <r>
      <rPr>
        <sz val="12"/>
        <rFont val="Arial"/>
        <family val="2"/>
      </rPr>
      <t xml:space="preserve">
</t>
    </r>
  </si>
  <si>
    <t xml:space="preserve">genotype #9
</t>
  </si>
  <si>
    <t xml:space="preserve">genotype #5
</t>
  </si>
  <si>
    <t xml:space="preserve">genotype </t>
  </si>
  <si>
    <t>PB2</t>
  </si>
  <si>
    <t>PB1</t>
  </si>
  <si>
    <t>PA</t>
  </si>
  <si>
    <t>PA-X</t>
  </si>
  <si>
    <t>HA</t>
  </si>
  <si>
    <t>NP</t>
  </si>
  <si>
    <t>NA</t>
  </si>
  <si>
    <t>M</t>
  </si>
  <si>
    <t>M2</t>
  </si>
  <si>
    <t>NS</t>
  </si>
  <si>
    <t>NS-NEG</t>
  </si>
  <si>
    <t>aa</t>
  </si>
  <si>
    <t>total</t>
  </si>
  <si>
    <t>unique</t>
  </si>
  <si>
    <t>PB2: amino acids (1-760)</t>
  </si>
  <si>
    <t>K</t>
  </si>
  <si>
    <t>I</t>
  </si>
  <si>
    <t>T</t>
  </si>
  <si>
    <t>G</t>
  </si>
  <si>
    <t>V</t>
  </si>
  <si>
    <t>R</t>
  </si>
  <si>
    <t>E</t>
  </si>
  <si>
    <t>H</t>
  </si>
  <si>
    <t>F</t>
  </si>
  <si>
    <t>A</t>
  </si>
  <si>
    <t>D</t>
  </si>
  <si>
    <t>N</t>
  </si>
  <si>
    <t>Q</t>
  </si>
  <si>
    <t>P</t>
  </si>
  <si>
    <t>S</t>
  </si>
  <si>
    <t>.</t>
  </si>
  <si>
    <t>L</t>
  </si>
  <si>
    <t>Y</t>
  </si>
  <si>
    <t>PB1: amino acids (1-757)</t>
  </si>
  <si>
    <t>C</t>
  </si>
  <si>
    <t>PA: amino acids (1-706)</t>
  </si>
  <si>
    <t>PA-X: amino acids (1-253)</t>
  </si>
  <si>
    <t>HA: amino acids (1-567)</t>
  </si>
  <si>
    <t>NP: amino acids (1-499)</t>
  </si>
  <si>
    <t>NA: amino acids (1-470)</t>
  </si>
  <si>
    <t>?</t>
  </si>
  <si>
    <t>M1: amino acids (1-252)</t>
  </si>
  <si>
    <t>M2: amino acids (1-98)</t>
  </si>
  <si>
    <t>NS_Neg: amino acids (1-122)</t>
  </si>
  <si>
    <t>NS: amino acids (1-224)</t>
  </si>
  <si>
    <t>Supplementary Table 8. Anaylysis of Protein sequences of relevant genotype segments</t>
  </si>
  <si>
    <t>genotype</t>
  </si>
  <si>
    <t>#42</t>
  </si>
  <si>
    <t xml:space="preserve">#43 </t>
  </si>
  <si>
    <t>#44</t>
  </si>
  <si>
    <t>#45</t>
  </si>
  <si>
    <t>#46</t>
  </si>
  <si>
    <t>#47</t>
  </si>
  <si>
    <t>#48</t>
  </si>
  <si>
    <t>#50</t>
  </si>
  <si>
    <t>#99</t>
  </si>
  <si>
    <t>#49</t>
  </si>
  <si>
    <t>#549 [S]</t>
  </si>
  <si>
    <t>#550 [S]</t>
  </si>
  <si>
    <t>#390</t>
  </si>
  <si>
    <t>#391</t>
  </si>
  <si>
    <t>#393</t>
  </si>
  <si>
    <t>#396</t>
  </si>
  <si>
    <t>#397</t>
  </si>
  <si>
    <t>#398</t>
  </si>
  <si>
    <t>onset of disease</t>
  </si>
  <si>
    <t xml:space="preserve">number of diseased animals (morbidity) </t>
  </si>
  <si>
    <t>euthanized/ found dead</t>
  </si>
  <si>
    <t>#392</t>
  </si>
  <si>
    <t>#395</t>
  </si>
  <si>
    <t>#399</t>
  </si>
  <si>
    <t>#400</t>
  </si>
  <si>
    <t>#66 [S]</t>
  </si>
  <si>
    <t>#64 [S]</t>
  </si>
  <si>
    <t>animal identification number</t>
  </si>
  <si>
    <t>genotype #4</t>
  </si>
  <si>
    <t>genotype #8</t>
  </si>
  <si>
    <t>(12/12)</t>
  </si>
  <si>
    <t>peracutely deceased</t>
  </si>
  <si>
    <t>euthanized</t>
  </si>
  <si>
    <t>CNS disorder</t>
  </si>
  <si>
    <t>O.N. inoculation</t>
  </si>
  <si>
    <t>IM. inoculation</t>
  </si>
  <si>
    <t>#10</t>
  </si>
  <si>
    <t>reduced general condition</t>
  </si>
  <si>
    <t>(10/10)</t>
  </si>
  <si>
    <t>(4/9)</t>
  </si>
  <si>
    <t>(5/12)</t>
  </si>
  <si>
    <t>death by trial end</t>
  </si>
  <si>
    <t>time to onset of disease [d]</t>
  </si>
  <si>
    <t>death after onset of disease [d]</t>
  </si>
  <si>
    <t>arithmetic mean</t>
  </si>
  <si>
    <t>Morbidity</t>
  </si>
  <si>
    <t>Mortality</t>
  </si>
  <si>
    <t>Lethality</t>
  </si>
  <si>
    <t>Supplementary Table 9. Onset of disease</t>
  </si>
  <si>
    <t>forebrain = cerebrum, thalamus, hypothalamus, pituitary gland, limbic system, and the olfactory bulb</t>
  </si>
  <si>
    <t>cerebrum = telencephalon, diencephalon contains the thalamus and hypothalamus</t>
  </si>
  <si>
    <t>note (not for publication)</t>
  </si>
  <si>
    <t>severe</t>
  </si>
  <si>
    <t>diffuse &gt;80%</t>
  </si>
  <si>
    <t>moderate</t>
  </si>
  <si>
    <t xml:space="preserve">coalescing (41%–80%)  </t>
  </si>
  <si>
    <t>mild</t>
  </si>
  <si>
    <t>multifocal  (6%–40%)  &gt;3 foci</t>
  </si>
  <si>
    <t>minimal</t>
  </si>
  <si>
    <t>focal / oligofocal (&lt;5%)  , 1-3 foci</t>
  </si>
  <si>
    <t>no antigen</t>
  </si>
  <si>
    <t>Descriptive term</t>
  </si>
  <si>
    <t>Definition, incidence</t>
  </si>
  <si>
    <t>Score</t>
  </si>
  <si>
    <t xml:space="preserve">Legend: </t>
  </si>
  <si>
    <t>cardiomyocyte</t>
  </si>
  <si>
    <t>Heart</t>
  </si>
  <si>
    <t>epithelium, tubular</t>
  </si>
  <si>
    <t>Kidney</t>
  </si>
  <si>
    <t>epithelium, airsac/ostium</t>
  </si>
  <si>
    <t>epithelium, parabronchi, atria , capillary</t>
  </si>
  <si>
    <t>endothelium</t>
  </si>
  <si>
    <t>epithelium, bronchi, ciliated</t>
  </si>
  <si>
    <t>epithelium, bronchi, goblet</t>
  </si>
  <si>
    <t>Lung</t>
  </si>
  <si>
    <t>epithelium, bowmans gland</t>
  </si>
  <si>
    <t>epithelium, olfactory</t>
  </si>
  <si>
    <t>conchae, olfactory</t>
  </si>
  <si>
    <t>epithelium, sinus / duct</t>
  </si>
  <si>
    <t>epithelium, glands, submucosa</t>
  </si>
  <si>
    <t>epithelium, glands, lining mucosa</t>
  </si>
  <si>
    <t>epithelium, ciliated</t>
  </si>
  <si>
    <t>conchae, respiratory</t>
  </si>
  <si>
    <t>epithelium, squamous</t>
  </si>
  <si>
    <t>vestibulum</t>
  </si>
  <si>
    <t>Conchae</t>
  </si>
  <si>
    <t>epithelium, ependyma, central canal</t>
  </si>
  <si>
    <t>neuron, dorsal root ganglia</t>
  </si>
  <si>
    <t>glial cell</t>
  </si>
  <si>
    <t>neuron</t>
  </si>
  <si>
    <t>spinal cord</t>
  </si>
  <si>
    <t>brain stem</t>
  </si>
  <si>
    <t>cerebellum</t>
  </si>
  <si>
    <t>epithelium, ependyma</t>
  </si>
  <si>
    <t>meninges</t>
  </si>
  <si>
    <t>forebrain</t>
  </si>
  <si>
    <t>Central nervous system</t>
  </si>
  <si>
    <t>cell type</t>
  </si>
  <si>
    <t>Tissue</t>
  </si>
  <si>
    <t>10 dpi, survivors</t>
  </si>
  <si>
    <t>21 dpi, survivors</t>
  </si>
  <si>
    <t>5 dpi</t>
  </si>
  <si>
    <t>3 dpi</t>
  </si>
  <si>
    <t>A/red knot/DE-SH/AI 616/2022</t>
  </si>
  <si>
    <t>A/chicken/DE-NI/AI 4286/2022</t>
  </si>
  <si>
    <t>virus</t>
  </si>
  <si>
    <t>im</t>
  </si>
  <si>
    <t>on</t>
  </si>
  <si>
    <t>route</t>
  </si>
  <si>
    <t>Suppl Table 10: Virus antigen detection  following oculo-nasal  (genotype #4 (3)and #8) or  intramuscular infection (genotype #8) of pekin ducklings. The  number given indicates the number of  positive animals per group (n=3/group), the color code refers to the maximum score for distribution of antigen within this group: green = none; yellow = focal / oligofocal; orange = multifocal; red = coalescing; magenta = diffuse</t>
  </si>
  <si>
    <t xml:space="preserve">Overview: Supplemental Material- HPAIV H5 Genotypes in Germany during 2021-2022 </t>
  </si>
  <si>
    <t>positive</t>
  </si>
  <si>
    <t>negative</t>
  </si>
  <si>
    <t>&lt;0,5 S/N</t>
  </si>
  <si>
    <t>&gt;0,5 S/N</t>
  </si>
  <si>
    <t>Signal to noise ratio</t>
  </si>
  <si>
    <t>&lt;45% S/N (%)</t>
  </si>
  <si>
    <t>&gt;50% S/N (%)</t>
  </si>
  <si>
    <t>DE 21-10 N1.2</t>
  </si>
  <si>
    <t>DE 21-10 N1.1</t>
  </si>
  <si>
    <t>DE 21-10 N1.3</t>
  </si>
  <si>
    <t>DE 21-10 N1.4</t>
  </si>
  <si>
    <t>DE 21-10 N1.5</t>
  </si>
  <si>
    <t xml:space="preserve">DE 21-11 N1.1 </t>
  </si>
  <si>
    <t>DE 21-11 N1.2</t>
  </si>
  <si>
    <t>DE 21-11 N1.3</t>
  </si>
  <si>
    <t>DE 21-11 N1.4</t>
  </si>
  <si>
    <t>DE 21-11 N1.5</t>
  </si>
  <si>
    <t>DE 21-11 N1.6</t>
  </si>
  <si>
    <t>DE 21-12 N1.1</t>
  </si>
  <si>
    <t>DE 21-12 N1.2</t>
  </si>
  <si>
    <t>DE 21-12 N1.3</t>
  </si>
  <si>
    <t>DE 21-12 N1.4</t>
  </si>
  <si>
    <t>DE 21-12 N1.5</t>
  </si>
  <si>
    <t>DE 21-12 N1.6</t>
  </si>
  <si>
    <t>DE 22-01 N1.1</t>
  </si>
  <si>
    <t>DE 22-01 N1.2</t>
  </si>
  <si>
    <t>DE 22-01 N2.1</t>
  </si>
  <si>
    <t>DE 22-04 N1.1</t>
  </si>
  <si>
    <t>DE 22-09 N1.2</t>
  </si>
  <si>
    <t>DE 22-11 N1.1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</si>
</sst>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0E+0"/>
    <numFmt numFmtId="166" formatCode="0.0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vertAlign val="superscript"/>
      <sz val="12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1"/>
      <name val="Arial"/>
      <family val="2"/>
    </font>
    <font>
      <b/>
      <i/>
      <sz val="11"/>
      <color theme="1"/>
      <name val="Arial"/>
      <family val="2"/>
    </font>
    <font>
      <b/>
      <vertAlign val="superscript"/>
      <sz val="11"/>
      <color theme="1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sz val="12"/>
      <color rgb="FF000000"/>
      <name val="Arial"/>
      <family val="2"/>
    </font>
    <font>
      <sz val="11"/>
      <color rgb="FF00B050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i/>
      <sz val="10"/>
      <name val="Arial"/>
      <family val="2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</borders>
  <cellStyleXfs count="5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</cellStyleXfs>
  <cellXfs count="501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horizontal="center"/>
    </xf>
    <xf numFmtId="0" fontId="6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6" fillId="0" borderId="0" xfId="0" applyFont="1" applyFill="1" applyBorder="1" applyAlignment="1">
      <alignment horizontal="center"/>
    </xf>
    <xf numFmtId="0" fontId="6" fillId="0" borderId="0" xfId="0" applyFont="1" applyBorder="1"/>
    <xf numFmtId="1" fontId="2" fillId="0" borderId="0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2" fontId="2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/>
    <xf numFmtId="2" fontId="4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center"/>
    </xf>
    <xf numFmtId="0" fontId="3" fillId="0" borderId="0" xfId="0" applyFont="1"/>
    <xf numFmtId="2" fontId="2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Fill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9" fillId="2" borderId="0" xfId="0" applyFont="1" applyFill="1"/>
    <xf numFmtId="0" fontId="9" fillId="0" borderId="0" xfId="0" applyFont="1" applyFill="1" applyBorder="1"/>
    <xf numFmtId="0" fontId="9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11" fontId="9" fillId="0" borderId="6" xfId="0" applyNumberFormat="1" applyFont="1" applyBorder="1" applyAlignment="1">
      <alignment horizontal="center"/>
    </xf>
    <xf numFmtId="11" fontId="9" fillId="0" borderId="2" xfId="0" applyNumberFormat="1" applyFont="1" applyBorder="1" applyAlignment="1">
      <alignment horizontal="center"/>
    </xf>
    <xf numFmtId="11" fontId="9" fillId="0" borderId="7" xfId="0" applyNumberFormat="1" applyFont="1" applyBorder="1" applyAlignment="1">
      <alignment horizontal="center"/>
    </xf>
    <xf numFmtId="11" fontId="9" fillId="0" borderId="11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1" fontId="9" fillId="0" borderId="13" xfId="0" applyNumberFormat="1" applyFont="1" applyBorder="1" applyAlignment="1">
      <alignment horizontal="center"/>
    </xf>
    <xf numFmtId="11" fontId="9" fillId="0" borderId="0" xfId="0" applyNumberFormat="1" applyFont="1" applyBorder="1" applyAlignment="1">
      <alignment horizontal="center"/>
    </xf>
    <xf numFmtId="11" fontId="9" fillId="0" borderId="14" xfId="0" applyNumberFormat="1" applyFont="1" applyBorder="1" applyAlignment="1">
      <alignment horizontal="center"/>
    </xf>
    <xf numFmtId="11" fontId="9" fillId="0" borderId="5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11" fontId="9" fillId="0" borderId="9" xfId="0" applyNumberFormat="1" applyFont="1" applyBorder="1" applyAlignment="1">
      <alignment horizontal="center"/>
    </xf>
    <xf numFmtId="11" fontId="9" fillId="0" borderId="1" xfId="0" applyNumberFormat="1" applyFont="1" applyBorder="1" applyAlignment="1">
      <alignment horizontal="center"/>
    </xf>
    <xf numFmtId="11" fontId="9" fillId="0" borderId="10" xfId="0" applyNumberFormat="1" applyFont="1" applyBorder="1" applyAlignment="1">
      <alignment horizontal="center"/>
    </xf>
    <xf numFmtId="11" fontId="9" fillId="0" borderId="8" xfId="0" applyNumberFormat="1" applyFont="1" applyBorder="1" applyAlignment="1">
      <alignment horizontal="center"/>
    </xf>
    <xf numFmtId="0" fontId="9" fillId="0" borderId="11" xfId="0" applyFont="1" applyBorder="1"/>
    <xf numFmtId="0" fontId="9" fillId="0" borderId="5" xfId="0" applyFont="1" applyBorder="1"/>
    <xf numFmtId="0" fontId="9" fillId="0" borderId="13" xfId="0" applyFont="1" applyBorder="1"/>
    <xf numFmtId="0" fontId="9" fillId="0" borderId="8" xfId="0" applyFont="1" applyBorder="1"/>
    <xf numFmtId="11" fontId="9" fillId="0" borderId="0" xfId="0" applyNumberFormat="1" applyFont="1"/>
    <xf numFmtId="0" fontId="9" fillId="0" borderId="2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11" fontId="9" fillId="0" borderId="12" xfId="0" applyNumberFormat="1" applyFont="1" applyBorder="1" applyAlignment="1">
      <alignment horizontal="center"/>
    </xf>
    <xf numFmtId="11" fontId="9" fillId="0" borderId="4" xfId="0" applyNumberFormat="1" applyFont="1" applyBorder="1" applyAlignment="1">
      <alignment horizontal="center"/>
    </xf>
    <xf numFmtId="11" fontId="13" fillId="0" borderId="6" xfId="0" applyNumberFormat="1" applyFont="1" applyBorder="1" applyAlignment="1">
      <alignment horizontal="center"/>
    </xf>
    <xf numFmtId="0" fontId="13" fillId="0" borderId="0" xfId="0" applyFont="1" applyAlignment="1">
      <alignment horizontal="right"/>
    </xf>
    <xf numFmtId="11" fontId="13" fillId="0" borderId="0" xfId="0" applyNumberFormat="1" applyFont="1" applyAlignment="1">
      <alignment horizontal="right"/>
    </xf>
    <xf numFmtId="0" fontId="9" fillId="0" borderId="0" xfId="0" applyFont="1" applyBorder="1"/>
    <xf numFmtId="0" fontId="13" fillId="0" borderId="0" xfId="0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0" fontId="10" fillId="0" borderId="0" xfId="0" applyFont="1" applyBorder="1"/>
    <xf numFmtId="0" fontId="15" fillId="0" borderId="0" xfId="0" applyFont="1"/>
    <xf numFmtId="0" fontId="15" fillId="0" borderId="15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0" fillId="0" borderId="0" xfId="2" applyFont="1" applyBorder="1"/>
    <xf numFmtId="0" fontId="9" fillId="0" borderId="4" xfId="0" applyFont="1" applyBorder="1"/>
    <xf numFmtId="0" fontId="9" fillId="0" borderId="12" xfId="0" applyFont="1" applyBorder="1"/>
    <xf numFmtId="2" fontId="9" fillId="0" borderId="2" xfId="0" applyNumberFormat="1" applyFont="1" applyBorder="1" applyAlignment="1">
      <alignment horizontal="center"/>
    </xf>
    <xf numFmtId="2" fontId="13" fillId="0" borderId="6" xfId="0" applyNumberFormat="1" applyFont="1" applyBorder="1" applyAlignment="1">
      <alignment horizontal="center"/>
    </xf>
    <xf numFmtId="2" fontId="9" fillId="0" borderId="0" xfId="0" applyNumberFormat="1" applyFont="1" applyBorder="1" applyAlignment="1">
      <alignment horizontal="center"/>
    </xf>
    <xf numFmtId="2" fontId="13" fillId="0" borderId="13" xfId="0" applyNumberFormat="1" applyFont="1" applyBorder="1" applyAlignment="1">
      <alignment horizontal="center"/>
    </xf>
    <xf numFmtId="2" fontId="13" fillId="0" borderId="0" xfId="0" applyNumberFormat="1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2" fontId="13" fillId="0" borderId="9" xfId="0" applyNumberFormat="1" applyFont="1" applyBorder="1" applyAlignment="1">
      <alignment horizontal="center"/>
    </xf>
    <xf numFmtId="0" fontId="9" fillId="0" borderId="2" xfId="0" applyFont="1" applyBorder="1"/>
    <xf numFmtId="2" fontId="15" fillId="0" borderId="0" xfId="0" applyNumberFormat="1" applyFont="1" applyBorder="1" applyAlignment="1">
      <alignment horizontal="center"/>
    </xf>
    <xf numFmtId="0" fontId="9" fillId="0" borderId="1" xfId="0" applyFont="1" applyBorder="1"/>
    <xf numFmtId="0" fontId="1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5" fillId="0" borderId="0" xfId="0" applyFont="1" applyBorder="1"/>
    <xf numFmtId="0" fontId="10" fillId="0" borderId="8" xfId="0" applyFont="1" applyBorder="1"/>
    <xf numFmtId="0" fontId="10" fillId="0" borderId="4" xfId="0" applyFont="1" applyBorder="1"/>
    <xf numFmtId="2" fontId="13" fillId="0" borderId="7" xfId="0" applyNumberFormat="1" applyFont="1" applyBorder="1" applyAlignment="1">
      <alignment horizontal="center"/>
    </xf>
    <xf numFmtId="2" fontId="13" fillId="0" borderId="14" xfId="0" applyNumberFormat="1" applyFont="1" applyBorder="1" applyAlignment="1">
      <alignment horizontal="center"/>
    </xf>
    <xf numFmtId="0" fontId="10" fillId="0" borderId="17" xfId="0" applyFont="1" applyBorder="1"/>
    <xf numFmtId="2" fontId="9" fillId="0" borderId="15" xfId="0" applyNumberFormat="1" applyFont="1" applyBorder="1" applyAlignment="1">
      <alignment horizontal="center"/>
    </xf>
    <xf numFmtId="2" fontId="13" fillId="0" borderId="18" xfId="0" applyNumberFormat="1" applyFont="1" applyBorder="1" applyAlignment="1">
      <alignment horizontal="center"/>
    </xf>
    <xf numFmtId="0" fontId="10" fillId="0" borderId="8" xfId="0" applyFont="1" applyFill="1" applyBorder="1"/>
    <xf numFmtId="0" fontId="10" fillId="0" borderId="4" xfId="0" applyFont="1" applyFill="1" applyBorder="1"/>
    <xf numFmtId="2" fontId="13" fillId="0" borderId="10" xfId="0" applyNumberFormat="1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4" fontId="12" fillId="0" borderId="0" xfId="0" applyNumberFormat="1" applyFont="1" applyAlignment="1">
      <alignment vertical="center"/>
    </xf>
    <xf numFmtId="0" fontId="9" fillId="0" borderId="0" xfId="0" applyFont="1" applyFill="1" applyBorder="1" applyAlignment="1">
      <alignment horizontal="center"/>
    </xf>
    <xf numFmtId="0" fontId="16" fillId="2" borderId="0" xfId="0" applyFont="1" applyFill="1" applyBorder="1"/>
    <xf numFmtId="0" fontId="9" fillId="2" borderId="0" xfId="0" applyFont="1" applyFill="1" applyAlignment="1">
      <alignment horizontal="center"/>
    </xf>
    <xf numFmtId="0" fontId="13" fillId="2" borderId="0" xfId="0" applyFont="1" applyFill="1"/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Alignment="1">
      <alignment vertical="center"/>
    </xf>
    <xf numFmtId="0" fontId="13" fillId="2" borderId="0" xfId="0" applyFont="1" applyFill="1" applyBorder="1"/>
    <xf numFmtId="0" fontId="9" fillId="2" borderId="0" xfId="0" applyFont="1" applyFill="1" applyBorder="1" applyAlignment="1">
      <alignment horizontal="center"/>
    </xf>
    <xf numFmtId="0" fontId="11" fillId="0" borderId="0" xfId="0" applyFont="1" applyFill="1" applyBorder="1"/>
    <xf numFmtId="0" fontId="9" fillId="0" borderId="1" xfId="0" applyFont="1" applyFill="1" applyBorder="1"/>
    <xf numFmtId="0" fontId="9" fillId="0" borderId="1" xfId="0" applyFont="1" applyFill="1" applyBorder="1" applyAlignment="1">
      <alignment horizontal="center"/>
    </xf>
    <xf numFmtId="0" fontId="12" fillId="0" borderId="0" xfId="0" applyFont="1" applyFill="1" applyBorder="1" applyAlignment="1">
      <alignment vertical="center"/>
    </xf>
    <xf numFmtId="14" fontId="12" fillId="0" borderId="0" xfId="0" applyNumberFormat="1" applyFont="1" applyFill="1" applyAlignment="1">
      <alignment vertical="center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left" wrapText="1"/>
    </xf>
    <xf numFmtId="0" fontId="2" fillId="0" borderId="16" xfId="0" applyFont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9" fillId="0" borderId="3" xfId="0" applyFont="1" applyBorder="1"/>
    <xf numFmtId="0" fontId="9" fillId="0" borderId="7" xfId="0" applyFont="1" applyBorder="1"/>
    <xf numFmtId="0" fontId="9" fillId="0" borderId="14" xfId="0" applyFont="1" applyBorder="1"/>
    <xf numFmtId="0" fontId="9" fillId="0" borderId="14" xfId="0" applyFont="1" applyFill="1" applyBorder="1"/>
    <xf numFmtId="0" fontId="9" fillId="0" borderId="10" xfId="0" applyFont="1" applyBorder="1"/>
    <xf numFmtId="0" fontId="13" fillId="0" borderId="3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3" fillId="0" borderId="0" xfId="0" applyFont="1" applyAlignment="1">
      <alignment horizontal="left" vertical="top" wrapText="1"/>
    </xf>
    <xf numFmtId="0" fontId="9" fillId="0" borderId="1" xfId="0" applyFont="1" applyBorder="1" applyAlignment="1">
      <alignment horizontal="center" textRotation="90"/>
    </xf>
    <xf numFmtId="0" fontId="9" fillId="3" borderId="0" xfId="0" applyFont="1" applyFill="1"/>
    <xf numFmtId="11" fontId="13" fillId="0" borderId="0" xfId="0" applyNumberFormat="1" applyFont="1" applyBorder="1" applyAlignment="1">
      <alignment horizontal="center"/>
    </xf>
    <xf numFmtId="0" fontId="10" fillId="0" borderId="2" xfId="0" applyFont="1" applyBorder="1"/>
    <xf numFmtId="0" fontId="9" fillId="0" borderId="0" xfId="0" applyFont="1" applyAlignment="1">
      <alignment textRotation="90"/>
    </xf>
    <xf numFmtId="0" fontId="9" fillId="0" borderId="17" xfId="0" applyFont="1" applyBorder="1"/>
    <xf numFmtId="0" fontId="13" fillId="0" borderId="0" xfId="0" applyFont="1" applyAlignment="1">
      <alignment vertical="top" wrapText="1"/>
    </xf>
    <xf numFmtId="0" fontId="13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9" fillId="0" borderId="12" xfId="0" applyFont="1" applyBorder="1" applyAlignment="1">
      <alignment textRotation="90"/>
    </xf>
    <xf numFmtId="0" fontId="9" fillId="0" borderId="3" xfId="0" applyFont="1" applyBorder="1" applyAlignment="1">
      <alignment textRotation="90"/>
    </xf>
    <xf numFmtId="0" fontId="9" fillId="0" borderId="4" xfId="0" applyFont="1" applyBorder="1" applyAlignment="1">
      <alignment horizontal="right"/>
    </xf>
    <xf numFmtId="0" fontId="9" fillId="0" borderId="12" xfId="0" applyFont="1" applyBorder="1" applyAlignment="1">
      <alignment horizontal="right"/>
    </xf>
    <xf numFmtId="0" fontId="10" fillId="0" borderId="6" xfId="0" applyFont="1" applyBorder="1"/>
    <xf numFmtId="0" fontId="10" fillId="0" borderId="13" xfId="0" applyFont="1" applyBorder="1"/>
    <xf numFmtId="0" fontId="13" fillId="0" borderId="14" xfId="0" applyFont="1" applyBorder="1" applyAlignment="1">
      <alignment horizontal="center"/>
    </xf>
    <xf numFmtId="0" fontId="10" fillId="0" borderId="9" xfId="0" applyFont="1" applyBorder="1"/>
    <xf numFmtId="0" fontId="13" fillId="0" borderId="10" xfId="0" applyFont="1" applyBorder="1" applyAlignment="1">
      <alignment horizontal="center"/>
    </xf>
    <xf numFmtId="0" fontId="10" fillId="0" borderId="1" xfId="0" applyFont="1" applyBorder="1"/>
    <xf numFmtId="0" fontId="10" fillId="0" borderId="2" xfId="0" applyFont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/>
    </xf>
    <xf numFmtId="0" fontId="10" fillId="0" borderId="7" xfId="0" applyFont="1" applyBorder="1"/>
    <xf numFmtId="0" fontId="10" fillId="0" borderId="14" xfId="0" applyFont="1" applyBorder="1"/>
    <xf numFmtId="0" fontId="10" fillId="0" borderId="10" xfId="0" applyFont="1" applyBorder="1"/>
    <xf numFmtId="0" fontId="9" fillId="0" borderId="9" xfId="0" applyFont="1" applyBorder="1" applyAlignment="1">
      <alignment horizontal="center" textRotation="90"/>
    </xf>
    <xf numFmtId="0" fontId="10" fillId="0" borderId="10" xfId="0" applyFont="1" applyBorder="1" applyAlignment="1">
      <alignment horizontal="center" textRotation="90"/>
    </xf>
    <xf numFmtId="0" fontId="13" fillId="4" borderId="0" xfId="0" applyFont="1" applyFill="1" applyAlignment="1">
      <alignment horizontal="right"/>
    </xf>
    <xf numFmtId="0" fontId="11" fillId="0" borderId="0" xfId="0" applyFont="1" applyFill="1" applyBorder="1" applyAlignment="1">
      <alignment horizontal="right"/>
    </xf>
    <xf numFmtId="1" fontId="2" fillId="0" borderId="4" xfId="0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165" fontId="2" fillId="0" borderId="4" xfId="0" applyNumberFormat="1" applyFont="1" applyBorder="1" applyAlignment="1">
      <alignment horizontal="center"/>
    </xf>
    <xf numFmtId="165" fontId="2" fillId="0" borderId="4" xfId="0" applyNumberFormat="1" applyFont="1" applyFill="1" applyBorder="1" applyAlignment="1">
      <alignment horizontal="center"/>
    </xf>
    <xf numFmtId="165" fontId="3" fillId="0" borderId="4" xfId="0" applyNumberFormat="1" applyFont="1" applyFill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13" fillId="0" borderId="0" xfId="0" applyFont="1" applyAlignment="1">
      <alignment horizontal="left"/>
    </xf>
    <xf numFmtId="0" fontId="10" fillId="3" borderId="6" xfId="0" applyFont="1" applyFill="1" applyBorder="1"/>
    <xf numFmtId="0" fontId="10" fillId="3" borderId="2" xfId="0" applyFont="1" applyFill="1" applyBorder="1"/>
    <xf numFmtId="0" fontId="10" fillId="3" borderId="7" xfId="0" applyFont="1" applyFill="1" applyBorder="1"/>
    <xf numFmtId="0" fontId="10" fillId="3" borderId="13" xfId="0" applyFont="1" applyFill="1" applyBorder="1"/>
    <xf numFmtId="0" fontId="10" fillId="3" borderId="0" xfId="0" applyFont="1" applyFill="1" applyBorder="1"/>
    <xf numFmtId="0" fontId="10" fillId="3" borderId="14" xfId="0" applyFont="1" applyFill="1" applyBorder="1"/>
    <xf numFmtId="0" fontId="10" fillId="5" borderId="9" xfId="0" applyFont="1" applyFill="1" applyBorder="1"/>
    <xf numFmtId="0" fontId="11" fillId="5" borderId="1" xfId="0" applyFont="1" applyFill="1" applyBorder="1"/>
    <xf numFmtId="0" fontId="11" fillId="5" borderId="10" xfId="0" applyFont="1" applyFill="1" applyBorder="1"/>
    <xf numFmtId="0" fontId="9" fillId="5" borderId="0" xfId="0" applyFont="1" applyFill="1"/>
    <xf numFmtId="0" fontId="13" fillId="0" borderId="12" xfId="0" applyFont="1" applyFill="1" applyBorder="1" applyAlignment="1">
      <alignment horizontal="center"/>
    </xf>
    <xf numFmtId="0" fontId="13" fillId="0" borderId="16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164" fontId="9" fillId="0" borderId="14" xfId="0" applyNumberFormat="1" applyFont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164" fontId="9" fillId="2" borderId="14" xfId="0" applyNumberFormat="1" applyFont="1" applyFill="1" applyBorder="1" applyAlignment="1">
      <alignment horizontal="center"/>
    </xf>
    <xf numFmtId="0" fontId="9" fillId="0" borderId="9" xfId="0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9" fillId="0" borderId="0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6" borderId="10" xfId="0" applyFont="1" applyFill="1" applyBorder="1" applyAlignment="1">
      <alignment horizontal="center"/>
    </xf>
    <xf numFmtId="0" fontId="9" fillId="0" borderId="4" xfId="0" applyFont="1" applyFill="1" applyBorder="1"/>
    <xf numFmtId="0" fontId="9" fillId="0" borderId="9" xfId="0" applyFont="1" applyBorder="1"/>
    <xf numFmtId="0" fontId="9" fillId="0" borderId="14" xfId="0" applyFont="1" applyBorder="1" applyAlignment="1">
      <alignment horizontal="center"/>
    </xf>
    <xf numFmtId="0" fontId="9" fillId="6" borderId="13" xfId="0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6" borderId="0" xfId="0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/>
    </xf>
    <xf numFmtId="0" fontId="9" fillId="0" borderId="13" xfId="0" applyFont="1" applyFill="1" applyBorder="1"/>
    <xf numFmtId="0" fontId="9" fillId="0" borderId="14" xfId="0" applyFont="1" applyBorder="1" applyAlignment="1">
      <alignment horizontal="right"/>
    </xf>
    <xf numFmtId="0" fontId="9" fillId="0" borderId="0" xfId="0" applyFont="1" applyBorder="1" applyAlignment="1">
      <alignment horizontal="right" textRotation="90"/>
    </xf>
    <xf numFmtId="0" fontId="10" fillId="0" borderId="0" xfId="0" applyFont="1" applyBorder="1" applyAlignment="1">
      <alignment horizontal="center" textRotation="90"/>
    </xf>
    <xf numFmtId="0" fontId="10" fillId="0" borderId="0" xfId="0" applyFont="1" applyBorder="1" applyAlignment="1">
      <alignment horizontal="center" textRotation="90" wrapText="1"/>
    </xf>
    <xf numFmtId="0" fontId="13" fillId="0" borderId="0" xfId="0" applyFont="1" applyFill="1" applyBorder="1"/>
    <xf numFmtId="0" fontId="11" fillId="0" borderId="0" xfId="0" applyFont="1"/>
    <xf numFmtId="0" fontId="13" fillId="0" borderId="4" xfId="0" applyFont="1" applyBorder="1" applyAlignment="1">
      <alignment horizontal="left"/>
    </xf>
    <xf numFmtId="0" fontId="16" fillId="0" borderId="4" xfId="0" applyFont="1" applyBorder="1"/>
    <xf numFmtId="0" fontId="16" fillId="0" borderId="11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3" fillId="0" borderId="11" xfId="0" applyFont="1" applyBorder="1" applyAlignment="1">
      <alignment horizontal="left"/>
    </xf>
    <xf numFmtId="0" fontId="16" fillId="0" borderId="11" xfId="0" applyFont="1" applyBorder="1"/>
    <xf numFmtId="0" fontId="9" fillId="0" borderId="6" xfId="0" applyFont="1" applyBorder="1"/>
    <xf numFmtId="0" fontId="16" fillId="0" borderId="7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9" fillId="0" borderId="10" xfId="0" applyFont="1" applyFill="1" applyBorder="1"/>
    <xf numFmtId="0" fontId="22" fillId="0" borderId="4" xfId="0" applyFont="1" applyBorder="1"/>
    <xf numFmtId="0" fontId="16" fillId="0" borderId="4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2" xfId="0" applyFont="1" applyBorder="1"/>
    <xf numFmtId="0" fontId="9" fillId="0" borderId="16" xfId="0" applyFont="1" applyFill="1" applyBorder="1"/>
    <xf numFmtId="0" fontId="2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24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5" fillId="0" borderId="0" xfId="0" applyFont="1"/>
    <xf numFmtId="0" fontId="24" fillId="0" borderId="0" xfId="0" applyFont="1"/>
    <xf numFmtId="0" fontId="5" fillId="0" borderId="0" xfId="0" applyFont="1" applyAlignment="1">
      <alignment horizontal="left" textRotation="90"/>
    </xf>
    <xf numFmtId="0" fontId="5" fillId="0" borderId="0" xfId="0" applyFont="1" applyAlignment="1">
      <alignment textRotation="90"/>
    </xf>
    <xf numFmtId="0" fontId="5" fillId="0" borderId="0" xfId="0" applyFont="1" applyAlignment="1">
      <alignment horizontal="center" textRotation="90"/>
    </xf>
    <xf numFmtId="0" fontId="24" fillId="0" borderId="0" xfId="0" applyFont="1" applyAlignment="1">
      <alignment horizontal="center" textRotation="90"/>
    </xf>
    <xf numFmtId="0" fontId="9" fillId="0" borderId="0" xfId="0" applyFont="1" applyAlignment="1">
      <alignment horizontal="center" textRotation="90"/>
    </xf>
    <xf numFmtId="0" fontId="5" fillId="0" borderId="0" xfId="0" applyFont="1" applyAlignment="1">
      <alignment horizontal="right"/>
    </xf>
    <xf numFmtId="0" fontId="24" fillId="0" borderId="0" xfId="0" applyFont="1" applyAlignment="1">
      <alignment horizontal="right"/>
    </xf>
    <xf numFmtId="0" fontId="25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5" fillId="0" borderId="0" xfId="0" applyFont="1" applyAlignment="1">
      <alignment horizontal="right" textRotation="90"/>
    </xf>
    <xf numFmtId="0" fontId="26" fillId="0" borderId="0" xfId="0" applyFont="1" applyAlignment="1">
      <alignment horizontal="right"/>
    </xf>
    <xf numFmtId="0" fontId="5" fillId="0" borderId="0" xfId="0" applyFont="1" applyAlignment="1"/>
    <xf numFmtId="0" fontId="13" fillId="0" borderId="4" xfId="0" applyFont="1" applyBorder="1"/>
    <xf numFmtId="0" fontId="16" fillId="0" borderId="17" xfId="0" applyFont="1" applyBorder="1"/>
    <xf numFmtId="0" fontId="16" fillId="0" borderId="8" xfId="0" applyFont="1" applyBorder="1"/>
    <xf numFmtId="0" fontId="16" fillId="0" borderId="8" xfId="0" applyFont="1" applyFill="1" applyBorder="1"/>
    <xf numFmtId="0" fontId="16" fillId="0" borderId="4" xfId="0" applyFont="1" applyFill="1" applyBorder="1"/>
    <xf numFmtId="0" fontId="10" fillId="0" borderId="6" xfId="0" applyFont="1" applyBorder="1" applyAlignment="1">
      <alignment horizontal="right"/>
    </xf>
    <xf numFmtId="0" fontId="9" fillId="0" borderId="2" xfId="0" applyFont="1" applyBorder="1" applyAlignment="1">
      <alignment horizontal="right"/>
    </xf>
    <xf numFmtId="0" fontId="10" fillId="0" borderId="13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10" fillId="0" borderId="2" xfId="0" applyFont="1" applyBorder="1" applyAlignment="1">
      <alignment horizontal="right"/>
    </xf>
    <xf numFmtId="0" fontId="5" fillId="0" borderId="0" xfId="2" applyFont="1"/>
    <xf numFmtId="0" fontId="5" fillId="0" borderId="0" xfId="2" applyFont="1" applyAlignment="1">
      <alignment horizontal="right"/>
    </xf>
    <xf numFmtId="0" fontId="24" fillId="0" borderId="4" xfId="2" applyFont="1" applyBorder="1" applyAlignment="1"/>
    <xf numFmtId="0" fontId="5" fillId="0" borderId="6" xfId="2" applyFont="1" applyBorder="1" applyAlignment="1">
      <alignment horizontal="center" textRotation="90"/>
    </xf>
    <xf numFmtId="0" fontId="5" fillId="7" borderId="11" xfId="2" applyFont="1" applyFill="1" applyBorder="1" applyAlignment="1">
      <alignment horizontal="center" textRotation="90"/>
    </xf>
    <xf numFmtId="0" fontId="5" fillId="7" borderId="6" xfId="2" applyFont="1" applyFill="1" applyBorder="1" applyAlignment="1">
      <alignment horizontal="center" textRotation="90"/>
    </xf>
    <xf numFmtId="0" fontId="24" fillId="0" borderId="6" xfId="2" applyFont="1" applyBorder="1" applyAlignment="1">
      <alignment horizontal="center" textRotation="90"/>
    </xf>
    <xf numFmtId="0" fontId="24" fillId="7" borderId="6" xfId="2" applyFont="1" applyFill="1" applyBorder="1" applyAlignment="1">
      <alignment horizontal="center" textRotation="90"/>
    </xf>
    <xf numFmtId="0" fontId="5" fillId="7" borderId="0" xfId="3" applyFont="1" applyFill="1" applyAlignment="1">
      <alignment horizontal="center" textRotation="90"/>
    </xf>
    <xf numFmtId="0" fontId="5" fillId="0" borderId="11" xfId="4" applyFont="1" applyBorder="1" applyAlignment="1"/>
    <xf numFmtId="0" fontId="5" fillId="0" borderId="4" xfId="2" applyFont="1" applyBorder="1" applyAlignment="1">
      <alignment horizontal="center"/>
    </xf>
    <xf numFmtId="0" fontId="5" fillId="7" borderId="4" xfId="2" applyFont="1" applyFill="1" applyBorder="1" applyAlignment="1">
      <alignment horizontal="center"/>
    </xf>
    <xf numFmtId="0" fontId="5" fillId="0" borderId="4" xfId="3" applyFont="1" applyBorder="1" applyAlignment="1">
      <alignment horizontal="center"/>
    </xf>
    <xf numFmtId="0" fontId="5" fillId="7" borderId="4" xfId="3" applyFont="1" applyFill="1" applyBorder="1" applyAlignment="1">
      <alignment horizontal="center"/>
    </xf>
    <xf numFmtId="0" fontId="5" fillId="0" borderId="5" xfId="4" applyFont="1" applyBorder="1" applyAlignment="1"/>
    <xf numFmtId="0" fontId="5" fillId="0" borderId="8" xfId="4" applyFont="1" applyBorder="1" applyAlignment="1"/>
    <xf numFmtId="0" fontId="5" fillId="0" borderId="8" xfId="2" applyFont="1" applyBorder="1" applyAlignment="1">
      <alignment horizontal="center"/>
    </xf>
    <xf numFmtId="0" fontId="5" fillId="7" borderId="8" xfId="2" applyFont="1" applyFill="1" applyBorder="1" applyAlignment="1">
      <alignment horizontal="center"/>
    </xf>
    <xf numFmtId="0" fontId="5" fillId="0" borderId="8" xfId="3" applyFont="1" applyBorder="1" applyAlignment="1">
      <alignment horizontal="center"/>
    </xf>
    <xf numFmtId="0" fontId="5" fillId="7" borderId="8" xfId="3" applyFont="1" applyFill="1" applyBorder="1" applyAlignment="1">
      <alignment horizontal="center"/>
    </xf>
    <xf numFmtId="0" fontId="5" fillId="0" borderId="26" xfId="2" applyFont="1" applyBorder="1" applyAlignment="1">
      <alignment horizontal="center"/>
    </xf>
    <xf numFmtId="0" fontId="5" fillId="0" borderId="27" xfId="2" applyFont="1" applyBorder="1" applyAlignment="1">
      <alignment horizontal="center"/>
    </xf>
    <xf numFmtId="0" fontId="5" fillId="0" borderId="20" xfId="2" applyFont="1" applyBorder="1" applyAlignment="1">
      <alignment horizontal="center"/>
    </xf>
    <xf numFmtId="0" fontId="5" fillId="0" borderId="21" xfId="2" applyFont="1" applyBorder="1" applyAlignment="1">
      <alignment horizontal="center"/>
    </xf>
    <xf numFmtId="0" fontId="10" fillId="8" borderId="0" xfId="2" applyFont="1" applyFill="1"/>
    <xf numFmtId="0" fontId="10" fillId="0" borderId="4" xfId="2" applyFont="1" applyBorder="1"/>
    <xf numFmtId="0" fontId="16" fillId="0" borderId="3" xfId="2" applyFont="1" applyBorder="1" applyAlignment="1">
      <alignment horizontal="left" textRotation="90"/>
    </xf>
    <xf numFmtId="0" fontId="16" fillId="8" borderId="3" xfId="2" applyFont="1" applyFill="1" applyBorder="1" applyAlignment="1">
      <alignment horizontal="left" textRotation="90"/>
    </xf>
    <xf numFmtId="0" fontId="10" fillId="0" borderId="5" xfId="2" applyFont="1" applyBorder="1"/>
    <xf numFmtId="0" fontId="10" fillId="0" borderId="0" xfId="2" applyFont="1" applyFill="1" applyBorder="1"/>
    <xf numFmtId="0" fontId="10" fillId="7" borderId="0" xfId="2" applyFont="1" applyFill="1" applyBorder="1"/>
    <xf numFmtId="0" fontId="10" fillId="0" borderId="8" xfId="2" applyFont="1" applyBorder="1"/>
    <xf numFmtId="0" fontId="10" fillId="0" borderId="1" xfId="2" applyFont="1" applyFill="1" applyBorder="1"/>
    <xf numFmtId="0" fontId="10" fillId="7" borderId="1" xfId="2" applyFont="1" applyFill="1" applyBorder="1"/>
    <xf numFmtId="0" fontId="16" fillId="0" borderId="3" xfId="2" applyFont="1" applyBorder="1" applyAlignment="1">
      <alignment horizontal="center" textRotation="90"/>
    </xf>
    <xf numFmtId="0" fontId="10" fillId="0" borderId="10" xfId="2" applyFont="1" applyBorder="1" applyAlignment="1">
      <alignment horizontal="center"/>
    </xf>
    <xf numFmtId="0" fontId="10" fillId="0" borderId="1" xfId="2" applyFont="1" applyBorder="1" applyAlignment="1">
      <alignment horizontal="center"/>
    </xf>
    <xf numFmtId="0" fontId="10" fillId="0" borderId="6" xfId="2" applyFont="1" applyBorder="1" applyAlignment="1">
      <alignment horizontal="center"/>
    </xf>
    <xf numFmtId="0" fontId="10" fillId="0" borderId="2" xfId="2" applyFont="1" applyBorder="1" applyAlignment="1">
      <alignment horizontal="center"/>
    </xf>
    <xf numFmtId="0" fontId="10" fillId="0" borderId="7" xfId="2" applyFont="1" applyBorder="1" applyAlignment="1">
      <alignment horizontal="center"/>
    </xf>
    <xf numFmtId="0" fontId="10" fillId="0" borderId="4" xfId="2" applyFont="1" applyBorder="1" applyAlignment="1"/>
    <xf numFmtId="0" fontId="10" fillId="0" borderId="13" xfId="2" applyFont="1" applyBorder="1" applyAlignment="1"/>
    <xf numFmtId="0" fontId="10" fillId="0" borderId="9" xfId="2" applyFont="1" applyBorder="1" applyAlignment="1"/>
    <xf numFmtId="0" fontId="10" fillId="0" borderId="9" xfId="2" applyFont="1" applyBorder="1" applyAlignment="1">
      <alignment horizontal="center"/>
    </xf>
    <xf numFmtId="0" fontId="10" fillId="7" borderId="1" xfId="2" applyFont="1" applyFill="1" applyBorder="1" applyAlignment="1">
      <alignment horizontal="center"/>
    </xf>
    <xf numFmtId="0" fontId="10" fillId="7" borderId="2" xfId="2" applyFont="1" applyFill="1" applyBorder="1" applyAlignment="1">
      <alignment horizontal="center"/>
    </xf>
    <xf numFmtId="0" fontId="10" fillId="7" borderId="7" xfId="2" applyFont="1" applyFill="1" applyBorder="1" applyAlignment="1">
      <alignment horizontal="center"/>
    </xf>
    <xf numFmtId="0" fontId="16" fillId="0" borderId="16" xfId="2" applyFont="1" applyBorder="1" applyAlignment="1">
      <alignment horizontal="center" textRotation="90"/>
    </xf>
    <xf numFmtId="0" fontId="16" fillId="0" borderId="6" xfId="2" applyFont="1" applyBorder="1" applyAlignment="1">
      <alignment textRotation="90"/>
    </xf>
    <xf numFmtId="0" fontId="16" fillId="0" borderId="2" xfId="2" applyFont="1" applyBorder="1" applyAlignment="1">
      <alignment textRotation="90"/>
    </xf>
    <xf numFmtId="0" fontId="10" fillId="9" borderId="6" xfId="2" applyFont="1" applyFill="1" applyBorder="1" applyAlignment="1">
      <alignment horizontal="center"/>
    </xf>
    <xf numFmtId="0" fontId="10" fillId="9" borderId="2" xfId="2" applyFont="1" applyFill="1" applyBorder="1" applyAlignment="1">
      <alignment horizontal="center"/>
    </xf>
    <xf numFmtId="0" fontId="10" fillId="9" borderId="1" xfId="2" applyFont="1" applyFill="1" applyBorder="1" applyAlignment="1">
      <alignment horizontal="center"/>
    </xf>
    <xf numFmtId="0" fontId="10" fillId="0" borderId="11" xfId="4" applyFont="1" applyBorder="1"/>
    <xf numFmtId="0" fontId="10" fillId="0" borderId="8" xfId="4" applyFont="1" applyBorder="1"/>
    <xf numFmtId="0" fontId="10" fillId="0" borderId="5" xfId="4" applyFont="1" applyBorder="1"/>
    <xf numFmtId="0" fontId="10" fillId="0" borderId="1" xfId="3" applyFont="1" applyBorder="1" applyAlignment="1">
      <alignment horizontal="center"/>
    </xf>
    <xf numFmtId="0" fontId="16" fillId="0" borderId="12" xfId="3" applyFont="1" applyBorder="1" applyAlignment="1">
      <alignment textRotation="90"/>
    </xf>
    <xf numFmtId="0" fontId="16" fillId="0" borderId="3" xfId="3" applyFont="1" applyBorder="1" applyAlignment="1">
      <alignment textRotation="90"/>
    </xf>
    <xf numFmtId="0" fontId="16" fillId="0" borderId="16" xfId="3" applyFont="1" applyBorder="1" applyAlignment="1">
      <alignment textRotation="90"/>
    </xf>
    <xf numFmtId="0" fontId="10" fillId="0" borderId="6" xfId="3" applyFont="1" applyBorder="1" applyAlignment="1">
      <alignment horizontal="center"/>
    </xf>
    <xf numFmtId="0" fontId="10" fillId="0" borderId="2" xfId="3" applyFont="1" applyBorder="1" applyAlignment="1">
      <alignment horizontal="center"/>
    </xf>
    <xf numFmtId="0" fontId="10" fillId="0" borderId="7" xfId="3" applyFont="1" applyBorder="1" applyAlignment="1">
      <alignment horizontal="center"/>
    </xf>
    <xf numFmtId="0" fontId="10" fillId="0" borderId="9" xfId="3" applyFont="1" applyBorder="1" applyAlignment="1">
      <alignment horizontal="center"/>
    </xf>
    <xf numFmtId="0" fontId="10" fillId="0" borderId="10" xfId="3" applyFont="1" applyBorder="1" applyAlignment="1">
      <alignment horizontal="center"/>
    </xf>
    <xf numFmtId="0" fontId="10" fillId="0" borderId="11" xfId="3" applyFont="1" applyBorder="1"/>
    <xf numFmtId="0" fontId="10" fillId="0" borderId="8" xfId="3" applyFont="1" applyBorder="1"/>
    <xf numFmtId="0" fontId="10" fillId="0" borderId="5" xfId="3" applyFont="1" applyBorder="1"/>
    <xf numFmtId="0" fontId="5" fillId="0" borderId="4" xfId="2" applyFont="1" applyBorder="1" applyAlignment="1"/>
    <xf numFmtId="0" fontId="5" fillId="0" borderId="1" xfId="3" applyBorder="1" applyAlignment="1">
      <alignment horizontal="center"/>
    </xf>
    <xf numFmtId="0" fontId="10" fillId="0" borderId="6" xfId="3" applyFont="1" applyBorder="1"/>
    <xf numFmtId="0" fontId="10" fillId="0" borderId="9" xfId="3" applyFont="1" applyBorder="1"/>
    <xf numFmtId="0" fontId="10" fillId="0" borderId="13" xfId="3" applyFont="1" applyBorder="1"/>
    <xf numFmtId="0" fontId="16" fillId="0" borderId="6" xfId="3" applyFont="1" applyBorder="1" applyAlignment="1">
      <alignment textRotation="90"/>
    </xf>
    <xf numFmtId="0" fontId="16" fillId="0" borderId="2" xfId="3" applyFont="1" applyBorder="1" applyAlignment="1">
      <alignment textRotation="90"/>
    </xf>
    <xf numFmtId="0" fontId="16" fillId="0" borderId="7" xfId="3" applyFont="1" applyBorder="1" applyAlignment="1">
      <alignment textRotation="90"/>
    </xf>
    <xf numFmtId="0" fontId="10" fillId="9" borderId="1" xfId="3" applyFont="1" applyFill="1" applyBorder="1" applyAlignment="1">
      <alignment horizontal="center"/>
    </xf>
    <xf numFmtId="0" fontId="10" fillId="9" borderId="6" xfId="3" applyFont="1" applyFill="1" applyBorder="1" applyAlignment="1">
      <alignment horizontal="center"/>
    </xf>
    <xf numFmtId="0" fontId="10" fillId="9" borderId="2" xfId="3" applyFont="1" applyFill="1" applyBorder="1" applyAlignment="1">
      <alignment horizontal="center"/>
    </xf>
    <xf numFmtId="0" fontId="10" fillId="9" borderId="7" xfId="3" applyFont="1" applyFill="1" applyBorder="1" applyAlignment="1">
      <alignment horizontal="center"/>
    </xf>
    <xf numFmtId="0" fontId="5" fillId="0" borderId="6" xfId="3" applyBorder="1" applyAlignment="1">
      <alignment horizontal="center"/>
    </xf>
    <xf numFmtId="0" fontId="5" fillId="0" borderId="2" xfId="3" applyBorder="1" applyAlignment="1">
      <alignment horizontal="center"/>
    </xf>
    <xf numFmtId="0" fontId="5" fillId="0" borderId="7" xfId="3" applyBorder="1" applyAlignment="1">
      <alignment horizontal="center"/>
    </xf>
    <xf numFmtId="0" fontId="5" fillId="0" borderId="9" xfId="3" applyBorder="1" applyAlignment="1">
      <alignment horizontal="center"/>
    </xf>
    <xf numFmtId="0" fontId="5" fillId="0" borderId="11" xfId="3" applyFont="1" applyBorder="1"/>
    <xf numFmtId="0" fontId="5" fillId="0" borderId="8" xfId="3" applyFont="1" applyBorder="1"/>
    <xf numFmtId="0" fontId="5" fillId="0" borderId="5" xfId="3" applyFont="1" applyBorder="1"/>
    <xf numFmtId="0" fontId="5" fillId="0" borderId="13" xfId="3" applyFont="1" applyBorder="1"/>
    <xf numFmtId="0" fontId="5" fillId="0" borderId="9" xfId="3" applyFont="1" applyBorder="1"/>
    <xf numFmtId="0" fontId="5" fillId="0" borderId="0" xfId="3" applyBorder="1" applyAlignment="1">
      <alignment horizontal="center"/>
    </xf>
    <xf numFmtId="0" fontId="5" fillId="0" borderId="14" xfId="3" applyBorder="1" applyAlignment="1">
      <alignment horizontal="center"/>
    </xf>
    <xf numFmtId="0" fontId="5" fillId="9" borderId="1" xfId="2" applyFill="1" applyBorder="1" applyAlignment="1">
      <alignment horizontal="center"/>
    </xf>
    <xf numFmtId="0" fontId="5" fillId="9" borderId="10" xfId="2" applyFill="1" applyBorder="1" applyAlignment="1">
      <alignment horizontal="center"/>
    </xf>
    <xf numFmtId="0" fontId="10" fillId="7" borderId="2" xfId="3" applyFont="1" applyFill="1" applyBorder="1" applyAlignment="1">
      <alignment horizontal="center"/>
    </xf>
    <xf numFmtId="0" fontId="5" fillId="0" borderId="1" xfId="3" applyBorder="1"/>
    <xf numFmtId="0" fontId="24" fillId="0" borderId="0" xfId="3" applyFont="1" applyFill="1" applyBorder="1" applyAlignment="1">
      <alignment textRotation="90"/>
    </xf>
    <xf numFmtId="0" fontId="5" fillId="0" borderId="0" xfId="3" applyFill="1" applyBorder="1"/>
    <xf numFmtId="0" fontId="5" fillId="0" borderId="12" xfId="2" applyFont="1" applyBorder="1" applyAlignment="1"/>
    <xf numFmtId="0" fontId="24" fillId="0" borderId="12" xfId="3" applyFont="1" applyBorder="1" applyAlignment="1">
      <alignment textRotation="90"/>
    </xf>
    <xf numFmtId="0" fontId="24" fillId="0" borderId="3" xfId="3" applyFont="1" applyBorder="1" applyAlignment="1">
      <alignment textRotation="90"/>
    </xf>
    <xf numFmtId="0" fontId="24" fillId="0" borderId="16" xfId="3" applyFont="1" applyBorder="1" applyAlignment="1">
      <alignment textRotation="90"/>
    </xf>
    <xf numFmtId="0" fontId="5" fillId="0" borderId="6" xfId="3" applyBorder="1"/>
    <xf numFmtId="0" fontId="5" fillId="0" borderId="2" xfId="3" applyBorder="1"/>
    <xf numFmtId="0" fontId="5" fillId="0" borderId="7" xfId="3" applyBorder="1"/>
    <xf numFmtId="0" fontId="5" fillId="9" borderId="9" xfId="3" applyFill="1" applyBorder="1"/>
    <xf numFmtId="0" fontId="5" fillId="0" borderId="10" xfId="3" applyBorder="1"/>
    <xf numFmtId="0" fontId="5" fillId="9" borderId="2" xfId="3" applyFill="1" applyBorder="1"/>
    <xf numFmtId="0" fontId="5" fillId="9" borderId="7" xfId="3" applyFill="1" applyBorder="1"/>
    <xf numFmtId="0" fontId="5" fillId="0" borderId="9" xfId="3" applyBorder="1"/>
    <xf numFmtId="0" fontId="10" fillId="0" borderId="0" xfId="0" applyFont="1" applyAlignment="1"/>
    <xf numFmtId="0" fontId="0" fillId="0" borderId="0" xfId="0" applyFont="1"/>
    <xf numFmtId="0" fontId="10" fillId="0" borderId="11" xfId="0" applyFont="1" applyBorder="1"/>
    <xf numFmtId="0" fontId="16" fillId="0" borderId="4" xfId="0" applyFont="1" applyBorder="1" applyAlignment="1">
      <alignment textRotation="90"/>
    </xf>
    <xf numFmtId="0" fontId="10" fillId="0" borderId="5" xfId="0" applyFont="1" applyBorder="1"/>
    <xf numFmtId="0" fontId="16" fillId="0" borderId="12" xfId="0" applyFont="1" applyBorder="1" applyAlignment="1">
      <alignment textRotation="90"/>
    </xf>
    <xf numFmtId="0" fontId="16" fillId="0" borderId="3" xfId="0" applyFont="1" applyBorder="1" applyAlignment="1">
      <alignment textRotation="90"/>
    </xf>
    <xf numFmtId="0" fontId="16" fillId="0" borderId="16" xfId="0" applyFont="1" applyBorder="1" applyAlignment="1">
      <alignment textRotation="90"/>
    </xf>
    <xf numFmtId="0" fontId="13" fillId="0" borderId="0" xfId="0" applyFont="1" applyAlignment="1">
      <alignment horizontal="center" vertical="center" textRotation="90"/>
    </xf>
    <xf numFmtId="0" fontId="10" fillId="0" borderId="0" xfId="0" applyFont="1" applyBorder="1" applyAlignment="1">
      <alignment horizontal="left"/>
    </xf>
    <xf numFmtId="0" fontId="9" fillId="0" borderId="0" xfId="0" applyFont="1" applyAlignment="1">
      <alignment horizontal="center" vertical="center" textRotation="90"/>
    </xf>
    <xf numFmtId="0" fontId="13" fillId="0" borderId="0" xfId="0" applyFont="1" applyAlignment="1">
      <alignment horizontal="center" textRotation="90"/>
    </xf>
    <xf numFmtId="16" fontId="9" fillId="0" borderId="0" xfId="0" applyNumberFormat="1" applyFont="1" applyAlignment="1">
      <alignment horizontal="center" vertical="center"/>
    </xf>
    <xf numFmtId="0" fontId="9" fillId="0" borderId="2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164" fontId="9" fillId="0" borderId="3" xfId="0" applyNumberFormat="1" applyFont="1" applyBorder="1" applyAlignment="1">
      <alignment horizontal="center"/>
    </xf>
    <xf numFmtId="166" fontId="9" fillId="0" borderId="0" xfId="0" applyNumberFormat="1" applyFont="1"/>
    <xf numFmtId="0" fontId="9" fillId="0" borderId="0" xfId="0" applyFont="1" applyAlignment="1">
      <alignment vertical="center" textRotation="90"/>
    </xf>
    <xf numFmtId="0" fontId="2" fillId="0" borderId="4" xfId="0" applyFont="1" applyBorder="1" applyAlignment="1">
      <alignment horizontal="left" vertical="top" wrapText="1"/>
    </xf>
    <xf numFmtId="0" fontId="21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/>
    </xf>
    <xf numFmtId="0" fontId="27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left" vertical="center"/>
    </xf>
    <xf numFmtId="0" fontId="27" fillId="0" borderId="0" xfId="0" applyFont="1" applyFill="1" applyAlignment="1">
      <alignment vertical="center"/>
    </xf>
    <xf numFmtId="0" fontId="28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9" fillId="0" borderId="0" xfId="0" applyNumberFormat="1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 vertical="center"/>
    </xf>
    <xf numFmtId="0" fontId="28" fillId="0" borderId="0" xfId="0" applyFont="1" applyFill="1" applyBorder="1" applyAlignment="1">
      <alignment horizontal="left" vertical="center"/>
    </xf>
    <xf numFmtId="0" fontId="27" fillId="0" borderId="4" xfId="0" applyFont="1" applyFill="1" applyBorder="1" applyAlignment="1">
      <alignment horizontal="left" vertical="center"/>
    </xf>
    <xf numFmtId="0" fontId="30" fillId="0" borderId="0" xfId="0" applyFont="1" applyFill="1" applyAlignment="1">
      <alignment horizontal="left" vertical="center"/>
    </xf>
    <xf numFmtId="0" fontId="30" fillId="0" borderId="0" xfId="0" applyFont="1" applyFill="1" applyAlignment="1">
      <alignment vertical="center"/>
    </xf>
    <xf numFmtId="0" fontId="27" fillId="0" borderId="4" xfId="0" applyFont="1" applyFill="1" applyBorder="1" applyAlignment="1">
      <alignment horizontal="center" vertical="center"/>
    </xf>
    <xf numFmtId="0" fontId="27" fillId="10" borderId="4" xfId="0" applyFont="1" applyFill="1" applyBorder="1" applyAlignment="1">
      <alignment horizontal="center" vertical="center"/>
    </xf>
    <xf numFmtId="0" fontId="28" fillId="0" borderId="4" xfId="0" applyFont="1" applyFill="1" applyBorder="1" applyAlignment="1">
      <alignment horizontal="left" vertical="center"/>
    </xf>
    <xf numFmtId="0" fontId="27" fillId="11" borderId="4" xfId="0" applyFont="1" applyFill="1" applyBorder="1" applyAlignment="1">
      <alignment horizontal="center" vertical="center"/>
    </xf>
    <xf numFmtId="0" fontId="27" fillId="12" borderId="4" xfId="0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27" fillId="0" borderId="4" xfId="0" quotePrefix="1" applyFont="1" applyFill="1" applyBorder="1" applyAlignment="1">
      <alignment horizontal="left" vertical="center"/>
    </xf>
    <xf numFmtId="0" fontId="30" fillId="0" borderId="4" xfId="0" applyFont="1" applyFill="1" applyBorder="1" applyAlignment="1">
      <alignment horizontal="left" vertical="center"/>
    </xf>
    <xf numFmtId="0" fontId="30" fillId="0" borderId="4" xfId="0" applyFont="1" applyFill="1" applyBorder="1" applyAlignment="1">
      <alignment vertical="center"/>
    </xf>
    <xf numFmtId="0" fontId="27" fillId="0" borderId="0" xfId="0" applyFont="1" applyFill="1" applyAlignment="1">
      <alignment horizontal="center" vertical="center" wrapText="1"/>
    </xf>
    <xf numFmtId="0" fontId="27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27" fillId="0" borderId="4" xfId="0" applyNumberFormat="1" applyFont="1" applyFill="1" applyBorder="1" applyAlignment="1">
      <alignment vertical="center" wrapText="1"/>
    </xf>
    <xf numFmtId="0" fontId="28" fillId="0" borderId="4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0" fontId="32" fillId="0" borderId="0" xfId="0" applyFont="1" applyAlignment="1">
      <alignment wrapText="1"/>
    </xf>
    <xf numFmtId="0" fontId="31" fillId="0" borderId="4" xfId="0" applyFont="1" applyFill="1" applyBorder="1" applyAlignment="1">
      <alignment horizontal="center" vertical="center" wrapText="1"/>
    </xf>
    <xf numFmtId="49" fontId="31" fillId="0" borderId="4" xfId="0" applyNumberFormat="1" applyFont="1" applyFill="1" applyBorder="1" applyAlignment="1">
      <alignment vertical="center" wrapText="1"/>
    </xf>
    <xf numFmtId="0" fontId="31" fillId="0" borderId="4" xfId="0" applyFont="1" applyBorder="1" applyAlignment="1">
      <alignment horizontal="center" vertical="center" wrapText="1"/>
    </xf>
    <xf numFmtId="0" fontId="33" fillId="0" borderId="0" xfId="0" applyFont="1" applyAlignment="1">
      <alignment wrapText="1"/>
    </xf>
    <xf numFmtId="0" fontId="27" fillId="13" borderId="4" xfId="0" applyFont="1" applyFill="1" applyBorder="1" applyAlignment="1">
      <alignment horizontal="center" vertical="center" wrapText="1"/>
    </xf>
    <xf numFmtId="0" fontId="27" fillId="1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4" xfId="0" applyFont="1" applyBorder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top"/>
    </xf>
    <xf numFmtId="0" fontId="4" fillId="0" borderId="0" xfId="0" applyFont="1" applyBorder="1" applyAlignment="1"/>
    <xf numFmtId="0" fontId="34" fillId="0" borderId="0" xfId="0" applyFont="1" applyAlignment="1">
      <alignment horizontal="left"/>
    </xf>
    <xf numFmtId="2" fontId="34" fillId="0" borderId="0" xfId="0" applyNumberFormat="1" applyFont="1" applyBorder="1" applyAlignment="1">
      <alignment horizontal="center"/>
    </xf>
    <xf numFmtId="0" fontId="16" fillId="0" borderId="0" xfId="0" applyFont="1" applyBorder="1" applyAlignment="1">
      <alignment horizontal="right"/>
    </xf>
    <xf numFmtId="0" fontId="16" fillId="0" borderId="1" xfId="0" applyFont="1" applyBorder="1" applyAlignment="1">
      <alignment horizontal="right"/>
    </xf>
    <xf numFmtId="0" fontId="13" fillId="0" borderId="3" xfId="0" applyFont="1" applyBorder="1" applyAlignment="1">
      <alignment horizont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13" fillId="0" borderId="3" xfId="0" applyFont="1" applyFill="1" applyBorder="1" applyAlignment="1">
      <alignment horizontal="center"/>
    </xf>
    <xf numFmtId="0" fontId="13" fillId="0" borderId="14" xfId="0" applyFont="1" applyBorder="1" applyAlignment="1">
      <alignment horizontal="center" vertical="center" textRotation="90"/>
    </xf>
    <xf numFmtId="0" fontId="13" fillId="0" borderId="1" xfId="0" applyFont="1" applyBorder="1" applyAlignment="1">
      <alignment horizontal="center"/>
    </xf>
    <xf numFmtId="11" fontId="13" fillId="0" borderId="1" xfId="0" applyNumberFormat="1" applyFont="1" applyBorder="1" applyAlignment="1">
      <alignment horizontal="center"/>
    </xf>
    <xf numFmtId="0" fontId="19" fillId="0" borderId="14" xfId="0" applyFont="1" applyBorder="1" applyAlignment="1">
      <alignment horizontal="center" textRotation="90" wrapText="1"/>
    </xf>
    <xf numFmtId="0" fontId="3" fillId="0" borderId="14" xfId="0" applyFont="1" applyBorder="1" applyAlignment="1">
      <alignment horizontal="center" textRotation="90" wrapText="1"/>
    </xf>
    <xf numFmtId="0" fontId="20" fillId="0" borderId="14" xfId="0" applyFont="1" applyBorder="1" applyAlignment="1">
      <alignment horizontal="center" textRotation="90" wrapText="1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 textRotation="90"/>
    </xf>
    <xf numFmtId="0" fontId="9" fillId="0" borderId="3" xfId="0" applyFont="1" applyBorder="1" applyAlignment="1">
      <alignment horizontal="center" textRotation="90"/>
    </xf>
    <xf numFmtId="0" fontId="9" fillId="0" borderId="16" xfId="0" applyFont="1" applyBorder="1" applyAlignment="1">
      <alignment horizontal="center" textRotation="90"/>
    </xf>
    <xf numFmtId="0" fontId="17" fillId="0" borderId="0" xfId="0" applyFont="1" applyAlignment="1">
      <alignment horizontal="center"/>
    </xf>
    <xf numFmtId="0" fontId="10" fillId="0" borderId="0" xfId="0" applyFont="1" applyBorder="1" applyAlignment="1">
      <alignment horizontal="center" wrapText="1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13" fillId="0" borderId="0" xfId="0" applyFont="1" applyAlignment="1">
      <alignment horizontal="center" vertical="center" textRotation="90"/>
    </xf>
    <xf numFmtId="0" fontId="13" fillId="0" borderId="0" xfId="0" applyFont="1" applyAlignment="1">
      <alignment horizontal="left" wrapText="1"/>
    </xf>
    <xf numFmtId="0" fontId="13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5" fillId="0" borderId="0" xfId="3" applyFont="1" applyAlignment="1">
      <alignment horizontal="center"/>
    </xf>
    <xf numFmtId="0" fontId="5" fillId="0" borderId="28" xfId="3" applyFont="1" applyBorder="1" applyAlignment="1">
      <alignment horizontal="center"/>
    </xf>
    <xf numFmtId="0" fontId="10" fillId="0" borderId="0" xfId="3" applyFont="1" applyAlignment="1">
      <alignment horizontal="center"/>
    </xf>
    <xf numFmtId="0" fontId="10" fillId="0" borderId="0" xfId="2" applyFont="1" applyBorder="1" applyAlignment="1">
      <alignment horizontal="center"/>
    </xf>
    <xf numFmtId="0" fontId="10" fillId="0" borderId="1" xfId="2" applyFont="1" applyBorder="1" applyAlignment="1">
      <alignment horizontal="center"/>
    </xf>
    <xf numFmtId="0" fontId="5" fillId="0" borderId="1" xfId="3" applyFont="1" applyBorder="1" applyAlignment="1">
      <alignment horizontal="center"/>
    </xf>
    <xf numFmtId="0" fontId="10" fillId="0" borderId="0" xfId="2" applyFont="1" applyAlignment="1">
      <alignment horizontal="center"/>
    </xf>
    <xf numFmtId="0" fontId="5" fillId="0" borderId="23" xfId="3" applyFont="1" applyBorder="1" applyAlignment="1">
      <alignment horizontal="center"/>
    </xf>
    <xf numFmtId="0" fontId="5" fillId="0" borderId="24" xfId="3" applyFont="1" applyBorder="1" applyAlignment="1">
      <alignment horizontal="center"/>
    </xf>
    <xf numFmtId="0" fontId="5" fillId="0" borderId="23" xfId="3" applyFont="1" applyBorder="1" applyAlignment="1">
      <alignment horizontal="center" textRotation="91"/>
    </xf>
    <xf numFmtId="0" fontId="5" fillId="0" borderId="25" xfId="3" applyFont="1" applyBorder="1" applyAlignment="1">
      <alignment horizontal="center" textRotation="91"/>
    </xf>
    <xf numFmtId="0" fontId="5" fillId="0" borderId="21" xfId="2" applyFont="1" applyBorder="1" applyAlignment="1">
      <alignment horizontal="center"/>
    </xf>
    <xf numFmtId="0" fontId="5" fillId="0" borderId="20" xfId="2" applyFont="1" applyBorder="1" applyAlignment="1">
      <alignment horizontal="center"/>
    </xf>
    <xf numFmtId="0" fontId="5" fillId="0" borderId="9" xfId="2" applyFont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5" fillId="0" borderId="22" xfId="2" applyFont="1" applyBorder="1" applyAlignment="1">
      <alignment horizontal="center"/>
    </xf>
    <xf numFmtId="0" fontId="5" fillId="0" borderId="13" xfId="3" applyFont="1" applyBorder="1" applyAlignment="1">
      <alignment horizontal="center"/>
    </xf>
    <xf numFmtId="0" fontId="5" fillId="0" borderId="0" xfId="3" applyFont="1" applyBorder="1" applyAlignment="1">
      <alignment horizontal="center"/>
    </xf>
    <xf numFmtId="0" fontId="5" fillId="0" borderId="19" xfId="2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16" fontId="9" fillId="0" borderId="0" xfId="0" applyNumberFormat="1" applyFont="1" applyAlignment="1">
      <alignment horizontal="center" vertical="center"/>
    </xf>
    <xf numFmtId="0" fontId="13" fillId="0" borderId="6" xfId="0" applyFont="1" applyBorder="1" applyAlignment="1">
      <alignment horizontal="center" vertical="center" textRotation="90"/>
    </xf>
    <xf numFmtId="0" fontId="13" fillId="0" borderId="13" xfId="0" applyFont="1" applyBorder="1" applyAlignment="1">
      <alignment horizontal="center" vertical="center" textRotation="90"/>
    </xf>
    <xf numFmtId="0" fontId="13" fillId="0" borderId="9" xfId="0" applyFont="1" applyBorder="1" applyAlignment="1">
      <alignment horizontal="center" vertical="center" textRotation="90"/>
    </xf>
    <xf numFmtId="0" fontId="9" fillId="0" borderId="2" xfId="0" applyFont="1" applyBorder="1" applyAlignment="1">
      <alignment horizontal="center" vertical="center" textRotation="90"/>
    </xf>
    <xf numFmtId="0" fontId="9" fillId="0" borderId="0" xfId="0" applyFont="1" applyBorder="1" applyAlignment="1">
      <alignment horizontal="center" vertical="center" textRotation="90"/>
    </xf>
    <xf numFmtId="0" fontId="9" fillId="0" borderId="1" xfId="0" applyFont="1" applyBorder="1" applyAlignment="1">
      <alignment horizontal="center" vertical="center" textRotation="90"/>
    </xf>
    <xf numFmtId="16" fontId="9" fillId="0" borderId="7" xfId="0" applyNumberFormat="1" applyFont="1" applyBorder="1" applyAlignment="1">
      <alignment horizontal="center" vertical="center"/>
    </xf>
    <xf numFmtId="16" fontId="9" fillId="0" borderId="14" xfId="0" applyNumberFormat="1" applyFont="1" applyBorder="1" applyAlignment="1">
      <alignment horizontal="center" vertical="center"/>
    </xf>
    <xf numFmtId="16" fontId="9" fillId="0" borderId="10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5">
    <cellStyle name="Standard" xfId="0" builtinId="0"/>
    <cellStyle name="Standard 2" xfId="2" xr:uid="{E32CE4FC-3ABE-48F4-B67B-C0693207DC6C}"/>
    <cellStyle name="Standard 2 2" xfId="3" xr:uid="{701F55BF-8B63-4A93-B3F5-E76B7E1A37D5}"/>
    <cellStyle name="Standard 2 2 2" xfId="4" xr:uid="{4690FE82-F448-41CE-8CCB-58987F9F99F5}"/>
    <cellStyle name="Standard 8" xfId="1" xr:uid="{8D802F1F-7C6B-48D4-9036-EC2F505059A2}"/>
  </cellStyles>
  <dxfs count="110"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33CC"/>
        </patternFill>
      </fill>
    </dxf>
    <dxf>
      <font>
        <color theme="1"/>
      </font>
      <fill>
        <patternFill>
          <bgColor rgb="FF92D050"/>
        </patternFill>
      </fill>
    </dxf>
    <dxf>
      <font>
        <color auto="1"/>
      </font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C109A-C6DB-456E-AEA5-0AEF47C247CB}">
  <sheetPr>
    <pageSetUpPr fitToPage="1"/>
  </sheetPr>
  <dimension ref="A1:W20"/>
  <sheetViews>
    <sheetView zoomScale="90" zoomScaleNormal="90" workbookViewId="0">
      <selection activeCell="B24" sqref="B24"/>
    </sheetView>
  </sheetViews>
  <sheetFormatPr baseColWidth="10" defaultRowHeight="15" x14ac:dyDescent="0.2"/>
  <cols>
    <col min="1" max="1" width="6.28515625" style="1" customWidth="1"/>
    <col min="2" max="2" width="122.85546875" style="1" customWidth="1"/>
    <col min="3" max="16384" width="11.42578125" style="1"/>
  </cols>
  <sheetData>
    <row r="1" spans="1:23" ht="23.25" customHeight="1" x14ac:dyDescent="0.25">
      <c r="A1" s="439" t="s">
        <v>1020</v>
      </c>
      <c r="B1" s="439"/>
    </row>
    <row r="2" spans="1:23" ht="20.25" customHeight="1" x14ac:dyDescent="0.25">
      <c r="A2" s="192"/>
      <c r="B2" s="192"/>
    </row>
    <row r="3" spans="1:23" ht="20.25" customHeight="1" x14ac:dyDescent="0.2">
      <c r="A3" s="397" t="s">
        <v>510</v>
      </c>
      <c r="B3" s="396" t="s">
        <v>509</v>
      </c>
    </row>
    <row r="4" spans="1:23" ht="30" x14ac:dyDescent="0.2">
      <c r="A4" s="193" t="s">
        <v>511</v>
      </c>
      <c r="B4" s="396" t="s">
        <v>515</v>
      </c>
    </row>
    <row r="5" spans="1:23" ht="30" x14ac:dyDescent="0.2">
      <c r="A5" s="193" t="s">
        <v>512</v>
      </c>
      <c r="B5" s="396" t="s">
        <v>516</v>
      </c>
    </row>
    <row r="6" spans="1:23" ht="15.75" customHeight="1" x14ac:dyDescent="0.2">
      <c r="A6" s="193" t="s">
        <v>513</v>
      </c>
      <c r="B6" s="396" t="s">
        <v>517</v>
      </c>
    </row>
    <row r="7" spans="1:23" ht="30" x14ac:dyDescent="0.2">
      <c r="A7" s="193" t="s">
        <v>514</v>
      </c>
      <c r="B7" s="396" t="s">
        <v>518</v>
      </c>
    </row>
    <row r="8" spans="1:23" x14ac:dyDescent="0.2">
      <c r="A8" s="438"/>
      <c r="B8" s="434"/>
    </row>
    <row r="9" spans="1:23" ht="31.5" customHeight="1" x14ac:dyDescent="0.2">
      <c r="A9" s="397">
        <v>1</v>
      </c>
      <c r="B9" s="395" t="s">
        <v>493</v>
      </c>
      <c r="C9" s="195"/>
      <c r="D9" s="195"/>
      <c r="E9" s="195"/>
      <c r="F9" s="195"/>
      <c r="G9" s="195"/>
      <c r="H9" s="195"/>
      <c r="I9" s="195"/>
      <c r="J9" s="195"/>
      <c r="K9" s="195"/>
    </row>
    <row r="10" spans="1:23" ht="16.5" customHeight="1" x14ac:dyDescent="0.2">
      <c r="A10" s="397">
        <v>2</v>
      </c>
      <c r="B10" s="395" t="s">
        <v>519</v>
      </c>
      <c r="C10" s="196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</row>
    <row r="11" spans="1:23" ht="19.5" customHeight="1" x14ac:dyDescent="0.2">
      <c r="A11" s="397">
        <v>3</v>
      </c>
      <c r="B11" s="395" t="s">
        <v>494</v>
      </c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</row>
    <row r="12" spans="1:23" ht="30.75" customHeight="1" x14ac:dyDescent="0.2">
      <c r="A12" s="397">
        <v>4</v>
      </c>
      <c r="B12" s="395" t="s">
        <v>495</v>
      </c>
      <c r="C12" s="195"/>
      <c r="D12" s="195"/>
      <c r="E12" s="195"/>
      <c r="F12" s="195"/>
      <c r="G12" s="195"/>
    </row>
    <row r="13" spans="1:23" ht="16.5" customHeight="1" x14ac:dyDescent="0.2">
      <c r="A13" s="397">
        <v>4.0999999999999996</v>
      </c>
      <c r="B13" s="395" t="s">
        <v>520</v>
      </c>
      <c r="C13" s="194"/>
      <c r="D13" s="194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194"/>
    </row>
    <row r="14" spans="1:23" ht="17.25" customHeight="1" x14ac:dyDescent="0.2">
      <c r="A14" s="397">
        <v>5</v>
      </c>
      <c r="B14" s="395" t="s">
        <v>441</v>
      </c>
    </row>
    <row r="15" spans="1:23" ht="30.75" customHeight="1" x14ac:dyDescent="0.2">
      <c r="A15" s="397">
        <v>6</v>
      </c>
      <c r="B15" s="395" t="s">
        <v>442</v>
      </c>
      <c r="C15" s="195"/>
    </row>
    <row r="16" spans="1:23" x14ac:dyDescent="0.2">
      <c r="A16" s="397">
        <v>7</v>
      </c>
      <c r="B16" s="435" t="s">
        <v>844</v>
      </c>
    </row>
    <row r="17" spans="1:2" ht="30" x14ac:dyDescent="0.2">
      <c r="A17" s="397">
        <v>7.1</v>
      </c>
      <c r="B17" s="435" t="s">
        <v>845</v>
      </c>
    </row>
    <row r="18" spans="1:2" x14ac:dyDescent="0.2">
      <c r="A18" s="397">
        <v>8</v>
      </c>
      <c r="B18" s="436" t="s">
        <v>908</v>
      </c>
    </row>
    <row r="19" spans="1:2" x14ac:dyDescent="0.2">
      <c r="A19" s="397">
        <v>9</v>
      </c>
      <c r="B19" s="436" t="s">
        <v>958</v>
      </c>
    </row>
    <row r="20" spans="1:2" ht="60" x14ac:dyDescent="0.2">
      <c r="A20" s="397">
        <v>10</v>
      </c>
      <c r="B20" s="437" t="s">
        <v>1019</v>
      </c>
    </row>
  </sheetData>
  <pageMargins left="0.70866141732283472" right="0.70866141732283472" top="0.78740157480314965" bottom="0.78740157480314965" header="0.31496062992125984" footer="0.31496062992125984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9D4FA-BD3D-4AB8-96A8-595071F642B3}">
  <sheetPr>
    <pageSetUpPr fitToPage="1"/>
  </sheetPr>
  <dimension ref="A1:MN41"/>
  <sheetViews>
    <sheetView zoomScale="91" zoomScaleNormal="91" workbookViewId="0">
      <selection activeCell="B7" sqref="B5:B27"/>
    </sheetView>
  </sheetViews>
  <sheetFormatPr baseColWidth="10" defaultRowHeight="14.25" x14ac:dyDescent="0.2"/>
  <cols>
    <col min="1" max="1" width="4.28515625" style="20" customWidth="1"/>
    <col min="2" max="2" width="16" style="20" customWidth="1"/>
    <col min="3" max="5" width="10.42578125" style="20" customWidth="1"/>
    <col min="6" max="6" width="12.140625" style="20" customWidth="1"/>
    <col min="7" max="7" width="8.42578125" style="20" customWidth="1"/>
    <col min="8" max="8" width="12.140625" style="20" customWidth="1"/>
    <col min="9" max="9" width="8.42578125" style="20" customWidth="1"/>
    <col min="10" max="10" width="12.140625" style="20" customWidth="1"/>
    <col min="11" max="11" width="7.140625" style="20" customWidth="1"/>
    <col min="12" max="16384" width="11.42578125" style="20"/>
  </cols>
  <sheetData>
    <row r="1" spans="1:79" ht="16.5" customHeight="1" x14ac:dyDescent="0.2">
      <c r="B1" s="445" t="s">
        <v>508</v>
      </c>
      <c r="C1" s="446"/>
      <c r="D1" s="446"/>
      <c r="E1" s="446"/>
      <c r="F1" s="446"/>
      <c r="G1" s="446"/>
      <c r="H1" s="446"/>
      <c r="I1" s="446"/>
      <c r="J1" s="446"/>
      <c r="K1" s="446"/>
      <c r="L1" s="446"/>
      <c r="M1" s="446"/>
      <c r="N1" s="446"/>
      <c r="O1" s="446"/>
    </row>
    <row r="2" spans="1:79" ht="15" x14ac:dyDescent="0.25">
      <c r="J2" s="25"/>
      <c r="N2" s="98"/>
    </row>
    <row r="3" spans="1:79" ht="15" x14ac:dyDescent="0.25">
      <c r="B3" s="123" t="s">
        <v>0</v>
      </c>
      <c r="C3" s="444" t="s">
        <v>507</v>
      </c>
      <c r="D3" s="444"/>
      <c r="E3" s="444"/>
      <c r="F3" s="444">
        <v>2021</v>
      </c>
      <c r="G3" s="444"/>
      <c r="H3" s="447">
        <v>2022</v>
      </c>
      <c r="I3" s="447"/>
      <c r="J3" s="447" t="s">
        <v>443</v>
      </c>
      <c r="K3" s="447"/>
      <c r="N3" s="99"/>
    </row>
    <row r="4" spans="1:79" ht="17.25" x14ac:dyDescent="0.25">
      <c r="B4" s="84" t="s">
        <v>437</v>
      </c>
      <c r="C4" s="84" t="s">
        <v>2</v>
      </c>
      <c r="D4" s="84" t="s">
        <v>1</v>
      </c>
      <c r="E4" s="84" t="s">
        <v>3</v>
      </c>
      <c r="F4" s="183" t="s">
        <v>504</v>
      </c>
      <c r="G4" s="184" t="s">
        <v>4</v>
      </c>
      <c r="H4" s="191" t="s">
        <v>505</v>
      </c>
      <c r="I4" s="184" t="s">
        <v>4</v>
      </c>
      <c r="J4" s="73"/>
      <c r="K4" s="184" t="s">
        <v>4</v>
      </c>
      <c r="N4" s="98"/>
    </row>
    <row r="5" spans="1:79" x14ac:dyDescent="0.2">
      <c r="A5" s="20">
        <v>1</v>
      </c>
      <c r="B5" s="27" t="s">
        <v>1029</v>
      </c>
      <c r="C5" s="100"/>
      <c r="D5" s="100">
        <v>4</v>
      </c>
      <c r="E5" s="100">
        <v>4</v>
      </c>
      <c r="F5" s="185">
        <v>8</v>
      </c>
      <c r="G5" s="186">
        <f t="shared" ref="G5:G27" si="0">100/F$28*F5</f>
        <v>5.8394160583941606</v>
      </c>
      <c r="H5" s="185">
        <f>J5-F5</f>
        <v>0</v>
      </c>
      <c r="I5" s="186">
        <f>100/H$28*H5</f>
        <v>0</v>
      </c>
      <c r="J5" s="185">
        <v>8</v>
      </c>
      <c r="K5" s="186">
        <f t="shared" ref="K5:K27" si="1">100/J$28*J5</f>
        <v>2.2284122562674096</v>
      </c>
      <c r="N5" s="98"/>
    </row>
    <row r="6" spans="1:79" s="26" customFormat="1" ht="15" x14ac:dyDescent="0.25">
      <c r="A6" s="26">
        <v>2</v>
      </c>
      <c r="B6" s="101" t="s">
        <v>1028</v>
      </c>
      <c r="C6" s="102">
        <v>5</v>
      </c>
      <c r="D6" s="102">
        <v>27</v>
      </c>
      <c r="E6" s="102">
        <v>88</v>
      </c>
      <c r="F6" s="187">
        <v>60</v>
      </c>
      <c r="G6" s="188">
        <f t="shared" si="0"/>
        <v>43.795620437956202</v>
      </c>
      <c r="H6" s="187">
        <v>1</v>
      </c>
      <c r="I6" s="188">
        <f t="shared" ref="I6:I27" si="2">100/H$28*H6</f>
        <v>0.61349693251533743</v>
      </c>
      <c r="J6" s="187">
        <v>120</v>
      </c>
      <c r="K6" s="188">
        <f t="shared" si="1"/>
        <v>33.426183844011142</v>
      </c>
      <c r="L6" s="22"/>
      <c r="M6" s="22"/>
      <c r="N6" s="11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</row>
    <row r="7" spans="1:79" x14ac:dyDescent="0.2">
      <c r="A7" s="20">
        <v>3</v>
      </c>
      <c r="B7" s="27" t="s">
        <v>1030</v>
      </c>
      <c r="C7" s="100"/>
      <c r="D7" s="100"/>
      <c r="E7" s="100">
        <v>1</v>
      </c>
      <c r="F7" s="185">
        <v>1</v>
      </c>
      <c r="G7" s="186">
        <f t="shared" si="0"/>
        <v>0.72992700729927007</v>
      </c>
      <c r="H7" s="185">
        <f t="shared" ref="H7:H27" si="3">J7-F7</f>
        <v>0</v>
      </c>
      <c r="I7" s="186">
        <f t="shared" si="2"/>
        <v>0</v>
      </c>
      <c r="J7" s="185">
        <v>1</v>
      </c>
      <c r="K7" s="186">
        <f t="shared" si="1"/>
        <v>0.2785515320334262</v>
      </c>
      <c r="L7" s="22"/>
      <c r="M7" s="22"/>
      <c r="N7" s="11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</row>
    <row r="8" spans="1:79" x14ac:dyDescent="0.2">
      <c r="A8" s="20">
        <v>4</v>
      </c>
      <c r="B8" s="27" t="s">
        <v>1031</v>
      </c>
      <c r="C8" s="100"/>
      <c r="D8" s="100"/>
      <c r="E8" s="100">
        <v>1</v>
      </c>
      <c r="F8" s="185">
        <v>1</v>
      </c>
      <c r="G8" s="186">
        <f t="shared" si="0"/>
        <v>0.72992700729927007</v>
      </c>
      <c r="H8" s="185">
        <f t="shared" si="3"/>
        <v>0</v>
      </c>
      <c r="I8" s="186">
        <f t="shared" si="2"/>
        <v>0</v>
      </c>
      <c r="J8" s="185">
        <v>1</v>
      </c>
      <c r="K8" s="186">
        <f t="shared" si="1"/>
        <v>0.2785515320334262</v>
      </c>
      <c r="L8" s="22"/>
      <c r="M8" s="22"/>
      <c r="N8" s="11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</row>
    <row r="9" spans="1:79" s="26" customFormat="1" ht="15" x14ac:dyDescent="0.25">
      <c r="A9" s="26">
        <v>5</v>
      </c>
      <c r="B9" s="103" t="s">
        <v>1032</v>
      </c>
      <c r="C9" s="102">
        <v>4</v>
      </c>
      <c r="D9" s="102">
        <v>91</v>
      </c>
      <c r="E9" s="102">
        <v>87</v>
      </c>
      <c r="F9" s="187">
        <v>43</v>
      </c>
      <c r="G9" s="188">
        <f t="shared" si="0"/>
        <v>31.386861313868614</v>
      </c>
      <c r="H9" s="187">
        <f t="shared" si="3"/>
        <v>133</v>
      </c>
      <c r="I9" s="188">
        <f t="shared" si="2"/>
        <v>81.595092024539881</v>
      </c>
      <c r="J9" s="187">
        <v>176</v>
      </c>
      <c r="K9" s="188">
        <f t="shared" si="1"/>
        <v>49.025069637883007</v>
      </c>
      <c r="L9" s="22"/>
      <c r="M9" s="22"/>
      <c r="N9" s="105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</row>
    <row r="10" spans="1:79" s="22" customFormat="1" ht="15" x14ac:dyDescent="0.25">
      <c r="A10" s="26">
        <v>8</v>
      </c>
      <c r="B10" s="101" t="s">
        <v>1033</v>
      </c>
      <c r="C10" s="136"/>
      <c r="D10" s="136">
        <v>1</v>
      </c>
      <c r="E10" s="136">
        <v>2</v>
      </c>
      <c r="F10" s="187">
        <v>3</v>
      </c>
      <c r="G10" s="188">
        <f t="shared" si="0"/>
        <v>2.1897810218978102</v>
      </c>
      <c r="H10" s="187">
        <f t="shared" si="3"/>
        <v>0</v>
      </c>
      <c r="I10" s="188">
        <f t="shared" si="2"/>
        <v>0</v>
      </c>
      <c r="J10" s="187">
        <v>3</v>
      </c>
      <c r="K10" s="188">
        <f t="shared" si="1"/>
        <v>0.83565459610027859</v>
      </c>
      <c r="N10" s="105"/>
    </row>
    <row r="11" spans="1:79" x14ac:dyDescent="0.2">
      <c r="A11" s="20">
        <v>9</v>
      </c>
      <c r="B11" s="27" t="s">
        <v>1034</v>
      </c>
      <c r="C11" s="100"/>
      <c r="D11" s="100">
        <v>2</v>
      </c>
      <c r="E11" s="100">
        <v>1</v>
      </c>
      <c r="F11" s="185">
        <v>3</v>
      </c>
      <c r="G11" s="186">
        <f t="shared" si="0"/>
        <v>2.1897810218978102</v>
      </c>
      <c r="H11" s="185">
        <f t="shared" si="3"/>
        <v>0</v>
      </c>
      <c r="I11" s="186">
        <f t="shared" si="2"/>
        <v>0</v>
      </c>
      <c r="J11" s="185">
        <v>3</v>
      </c>
      <c r="K11" s="186">
        <f t="shared" si="1"/>
        <v>0.83565459610027859</v>
      </c>
      <c r="N11" s="98"/>
    </row>
    <row r="12" spans="1:79" x14ac:dyDescent="0.2">
      <c r="A12" s="20">
        <v>10</v>
      </c>
      <c r="B12" s="27" t="s">
        <v>1035</v>
      </c>
      <c r="C12" s="100"/>
      <c r="D12" s="100">
        <v>2</v>
      </c>
      <c r="E12" s="100">
        <v>2</v>
      </c>
      <c r="F12" s="185">
        <v>4</v>
      </c>
      <c r="G12" s="186">
        <f t="shared" si="0"/>
        <v>2.9197080291970803</v>
      </c>
      <c r="H12" s="185">
        <f t="shared" si="3"/>
        <v>0</v>
      </c>
      <c r="I12" s="186">
        <f t="shared" si="2"/>
        <v>0</v>
      </c>
      <c r="J12" s="185">
        <v>4</v>
      </c>
      <c r="K12" s="186">
        <f t="shared" si="1"/>
        <v>1.1142061281337048</v>
      </c>
      <c r="N12" s="98"/>
    </row>
    <row r="13" spans="1:79" x14ac:dyDescent="0.2">
      <c r="A13" s="20">
        <v>11</v>
      </c>
      <c r="B13" s="27" t="s">
        <v>1036</v>
      </c>
      <c r="C13" s="100"/>
      <c r="D13" s="100"/>
      <c r="E13" s="100">
        <v>1</v>
      </c>
      <c r="F13" s="185">
        <v>1</v>
      </c>
      <c r="G13" s="186">
        <f t="shared" si="0"/>
        <v>0.72992700729927007</v>
      </c>
      <c r="H13" s="185">
        <f t="shared" si="3"/>
        <v>0</v>
      </c>
      <c r="I13" s="186">
        <f t="shared" si="2"/>
        <v>0</v>
      </c>
      <c r="J13" s="185">
        <v>1</v>
      </c>
      <c r="K13" s="186">
        <f t="shared" si="1"/>
        <v>0.2785515320334262</v>
      </c>
      <c r="N13" s="98"/>
    </row>
    <row r="14" spans="1:79" x14ac:dyDescent="0.2">
      <c r="A14" s="20">
        <v>12</v>
      </c>
      <c r="B14" s="27" t="s">
        <v>1037</v>
      </c>
      <c r="C14" s="100"/>
      <c r="D14" s="100">
        <v>1</v>
      </c>
      <c r="E14" s="100"/>
      <c r="F14" s="185">
        <v>1</v>
      </c>
      <c r="G14" s="186">
        <f t="shared" si="0"/>
        <v>0.72992700729927007</v>
      </c>
      <c r="H14" s="185">
        <f t="shared" si="3"/>
        <v>0</v>
      </c>
      <c r="I14" s="186">
        <f t="shared" si="2"/>
        <v>0</v>
      </c>
      <c r="J14" s="185">
        <v>1</v>
      </c>
      <c r="K14" s="186">
        <f t="shared" si="1"/>
        <v>0.2785515320334262</v>
      </c>
      <c r="N14" s="98"/>
    </row>
    <row r="15" spans="1:79" x14ac:dyDescent="0.2">
      <c r="A15" s="20">
        <v>13</v>
      </c>
      <c r="B15" s="27" t="s">
        <v>1038</v>
      </c>
      <c r="C15" s="100"/>
      <c r="D15" s="100"/>
      <c r="E15" s="100">
        <v>1</v>
      </c>
      <c r="F15" s="185">
        <v>1</v>
      </c>
      <c r="G15" s="186">
        <f t="shared" si="0"/>
        <v>0.72992700729927007</v>
      </c>
      <c r="H15" s="185">
        <f t="shared" si="3"/>
        <v>0</v>
      </c>
      <c r="I15" s="186">
        <f t="shared" si="2"/>
        <v>0</v>
      </c>
      <c r="J15" s="185">
        <v>1</v>
      </c>
      <c r="K15" s="186">
        <f t="shared" si="1"/>
        <v>0.2785515320334262</v>
      </c>
      <c r="N15" s="98"/>
    </row>
    <row r="16" spans="1:79" x14ac:dyDescent="0.2">
      <c r="A16" s="20">
        <v>14</v>
      </c>
      <c r="B16" s="27" t="s">
        <v>1039</v>
      </c>
      <c r="C16" s="100"/>
      <c r="D16" s="100">
        <v>1</v>
      </c>
      <c r="E16" s="100"/>
      <c r="F16" s="185">
        <v>1</v>
      </c>
      <c r="G16" s="186">
        <f t="shared" si="0"/>
        <v>0.72992700729927007</v>
      </c>
      <c r="H16" s="185">
        <f t="shared" si="3"/>
        <v>0</v>
      </c>
      <c r="I16" s="186">
        <f t="shared" si="2"/>
        <v>0</v>
      </c>
      <c r="J16" s="185">
        <v>1</v>
      </c>
      <c r="K16" s="186">
        <f t="shared" si="1"/>
        <v>0.2785515320334262</v>
      </c>
      <c r="N16" s="98"/>
    </row>
    <row r="17" spans="1:352" s="26" customFormat="1" ht="15" x14ac:dyDescent="0.25">
      <c r="A17" s="26">
        <v>15</v>
      </c>
      <c r="B17" s="106" t="s">
        <v>1040</v>
      </c>
      <c r="C17" s="107"/>
      <c r="D17" s="107">
        <v>5</v>
      </c>
      <c r="E17" s="107">
        <v>5</v>
      </c>
      <c r="F17" s="187">
        <v>3</v>
      </c>
      <c r="G17" s="188">
        <f t="shared" si="0"/>
        <v>2.1897810218978102</v>
      </c>
      <c r="H17" s="187">
        <f t="shared" si="3"/>
        <v>7</v>
      </c>
      <c r="I17" s="188">
        <f t="shared" si="2"/>
        <v>4.294478527607362</v>
      </c>
      <c r="J17" s="187">
        <v>10</v>
      </c>
      <c r="K17" s="188">
        <f t="shared" si="1"/>
        <v>2.785515320334262</v>
      </c>
      <c r="L17" s="27"/>
      <c r="M17" s="27"/>
      <c r="N17" s="111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  <c r="IO17" s="27"/>
      <c r="IP17" s="27"/>
      <c r="IQ17" s="27"/>
      <c r="IR17" s="27"/>
      <c r="IS17" s="27"/>
      <c r="IT17" s="27"/>
      <c r="IU17" s="27"/>
      <c r="IV17" s="27"/>
      <c r="IW17" s="27"/>
      <c r="IX17" s="27"/>
      <c r="IY17" s="27"/>
      <c r="IZ17" s="27"/>
      <c r="JA17" s="27"/>
      <c r="JB17" s="27"/>
      <c r="JC17" s="27"/>
      <c r="JD17" s="27"/>
      <c r="JE17" s="27"/>
      <c r="JF17" s="27"/>
      <c r="JG17" s="27"/>
      <c r="JH17" s="27"/>
      <c r="JI17" s="27"/>
      <c r="JJ17" s="27"/>
      <c r="JK17" s="27"/>
      <c r="JL17" s="27"/>
      <c r="JM17" s="27"/>
      <c r="JN17" s="27"/>
      <c r="JO17" s="27"/>
      <c r="JP17" s="27"/>
      <c r="JQ17" s="27"/>
      <c r="JR17" s="27"/>
      <c r="JS17" s="27"/>
      <c r="JT17" s="27"/>
      <c r="JU17" s="27"/>
      <c r="JV17" s="27"/>
      <c r="JW17" s="27"/>
      <c r="JX17" s="27"/>
      <c r="JY17" s="27"/>
      <c r="JZ17" s="27"/>
      <c r="KA17" s="27"/>
      <c r="KB17" s="27"/>
      <c r="KC17" s="27"/>
      <c r="KD17" s="27"/>
      <c r="KE17" s="27"/>
      <c r="KF17" s="27"/>
      <c r="KG17" s="27"/>
      <c r="KH17" s="27"/>
      <c r="KI17" s="27"/>
      <c r="KJ17" s="27"/>
      <c r="KK17" s="27"/>
      <c r="KL17" s="27"/>
      <c r="KM17" s="27"/>
      <c r="KN17" s="27"/>
      <c r="KO17" s="27"/>
      <c r="KP17" s="27"/>
      <c r="KQ17" s="27"/>
      <c r="KR17" s="27"/>
      <c r="KS17" s="27"/>
      <c r="KT17" s="27"/>
      <c r="KU17" s="27"/>
      <c r="KV17" s="27"/>
      <c r="KW17" s="27"/>
      <c r="KX17" s="27"/>
      <c r="KY17" s="27"/>
      <c r="KZ17" s="27"/>
      <c r="LA17" s="27"/>
      <c r="LB17" s="27"/>
      <c r="LC17" s="27"/>
      <c r="LD17" s="27"/>
      <c r="LE17" s="27"/>
      <c r="LF17" s="27"/>
      <c r="LG17" s="27"/>
      <c r="LH17" s="27"/>
      <c r="LI17" s="27"/>
      <c r="LJ17" s="27"/>
      <c r="LK17" s="27"/>
      <c r="LL17" s="27"/>
      <c r="LM17" s="27"/>
      <c r="LN17" s="27"/>
      <c r="LO17" s="27"/>
      <c r="LP17" s="27"/>
      <c r="LQ17" s="27"/>
      <c r="LR17" s="27"/>
      <c r="LS17" s="27"/>
      <c r="LT17" s="27"/>
      <c r="LU17" s="27"/>
      <c r="LV17" s="27"/>
      <c r="LW17" s="27"/>
      <c r="LX17" s="27"/>
      <c r="LY17" s="27"/>
      <c r="LZ17" s="27"/>
      <c r="MA17" s="27"/>
      <c r="MB17" s="27"/>
      <c r="MC17" s="27"/>
      <c r="MD17" s="27"/>
      <c r="ME17" s="27"/>
      <c r="MF17" s="27"/>
      <c r="MG17" s="27"/>
      <c r="MH17" s="27"/>
      <c r="MI17" s="27"/>
      <c r="MJ17" s="27"/>
      <c r="MK17" s="27"/>
      <c r="ML17" s="27"/>
      <c r="MM17" s="27"/>
      <c r="MN17" s="27"/>
    </row>
    <row r="18" spans="1:352" s="26" customFormat="1" ht="15" x14ac:dyDescent="0.25">
      <c r="A18" s="26">
        <v>16</v>
      </c>
      <c r="B18" s="103" t="s">
        <v>1041</v>
      </c>
      <c r="C18" s="102"/>
      <c r="D18" s="102">
        <v>1</v>
      </c>
      <c r="E18" s="102">
        <v>4</v>
      </c>
      <c r="F18" s="187">
        <v>1</v>
      </c>
      <c r="G18" s="188">
        <f t="shared" si="0"/>
        <v>0.72992700729927007</v>
      </c>
      <c r="H18" s="187">
        <f t="shared" si="3"/>
        <v>4</v>
      </c>
      <c r="I18" s="188">
        <f t="shared" si="2"/>
        <v>2.4539877300613497</v>
      </c>
      <c r="J18" s="187">
        <v>5</v>
      </c>
      <c r="K18" s="188">
        <f t="shared" si="1"/>
        <v>1.392757660167131</v>
      </c>
      <c r="L18" s="27"/>
      <c r="M18" s="27"/>
      <c r="N18" s="111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</row>
    <row r="19" spans="1:352" s="26" customFormat="1" ht="15" x14ac:dyDescent="0.25">
      <c r="A19" s="26">
        <v>17</v>
      </c>
      <c r="B19" s="106" t="s">
        <v>1042</v>
      </c>
      <c r="C19" s="102"/>
      <c r="D19" s="102"/>
      <c r="E19" s="102">
        <v>3</v>
      </c>
      <c r="F19" s="187">
        <v>1</v>
      </c>
      <c r="G19" s="188">
        <f t="shared" si="0"/>
        <v>0.72992700729927007</v>
      </c>
      <c r="H19" s="187">
        <f t="shared" si="3"/>
        <v>2</v>
      </c>
      <c r="I19" s="188">
        <f t="shared" si="2"/>
        <v>1.2269938650306749</v>
      </c>
      <c r="J19" s="187">
        <v>3</v>
      </c>
      <c r="K19" s="188">
        <f t="shared" si="1"/>
        <v>0.83565459610027859</v>
      </c>
      <c r="L19" s="27"/>
      <c r="M19" s="27"/>
      <c r="N19" s="111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  <c r="IT19" s="27"/>
      <c r="IU19" s="27"/>
      <c r="IV19" s="27"/>
      <c r="IW19" s="27"/>
      <c r="IX19" s="27"/>
      <c r="IY19" s="27"/>
      <c r="IZ19" s="27"/>
      <c r="JA19" s="27"/>
      <c r="JB19" s="27"/>
      <c r="JC19" s="27"/>
      <c r="JD19" s="27"/>
      <c r="JE19" s="27"/>
      <c r="JF19" s="27"/>
      <c r="JG19" s="27"/>
      <c r="JH19" s="27"/>
      <c r="JI19" s="27"/>
      <c r="JJ19" s="27"/>
      <c r="JK19" s="27"/>
      <c r="JL19" s="27"/>
      <c r="JM19" s="27"/>
      <c r="JN19" s="27"/>
      <c r="JO19" s="27"/>
      <c r="JP19" s="27"/>
      <c r="JQ19" s="27"/>
      <c r="JR19" s="27"/>
      <c r="JS19" s="27"/>
      <c r="JT19" s="27"/>
      <c r="JU19" s="27"/>
      <c r="JV19" s="27"/>
      <c r="JW19" s="27"/>
      <c r="JX19" s="27"/>
      <c r="JY19" s="27"/>
      <c r="JZ19" s="27"/>
      <c r="KA19" s="27"/>
      <c r="KB19" s="27"/>
      <c r="KC19" s="27"/>
      <c r="KD19" s="27"/>
      <c r="KE19" s="27"/>
      <c r="KF19" s="27"/>
      <c r="KG19" s="27"/>
      <c r="KH19" s="27"/>
      <c r="KI19" s="27"/>
      <c r="KJ19" s="27"/>
      <c r="KK19" s="27"/>
      <c r="KL19" s="27"/>
      <c r="KM19" s="27"/>
      <c r="KN19" s="27"/>
      <c r="KO19" s="27"/>
      <c r="KP19" s="27"/>
      <c r="KQ19" s="27"/>
      <c r="KR19" s="27"/>
      <c r="KS19" s="27"/>
      <c r="KT19" s="27"/>
      <c r="KU19" s="27"/>
      <c r="KV19" s="27"/>
      <c r="KW19" s="27"/>
      <c r="KX19" s="27"/>
      <c r="KY19" s="27"/>
      <c r="KZ19" s="27"/>
      <c r="LA19" s="27"/>
      <c r="LB19" s="27"/>
      <c r="LC19" s="27"/>
      <c r="LD19" s="27"/>
      <c r="LE19" s="27"/>
      <c r="LF19" s="27"/>
      <c r="LG19" s="27"/>
      <c r="LH19" s="27"/>
      <c r="LI19" s="27"/>
      <c r="LJ19" s="27"/>
      <c r="LK19" s="27"/>
      <c r="LL19" s="27"/>
      <c r="LM19" s="27"/>
      <c r="LN19" s="27"/>
      <c r="LO19" s="27"/>
      <c r="LP19" s="27"/>
      <c r="LQ19" s="27"/>
      <c r="LR19" s="27"/>
      <c r="LS19" s="27"/>
      <c r="LT19" s="27"/>
      <c r="LU19" s="27"/>
      <c r="LV19" s="27"/>
      <c r="LW19" s="27"/>
      <c r="LX19" s="27"/>
      <c r="LY19" s="27"/>
      <c r="LZ19" s="27"/>
      <c r="MA19" s="27"/>
      <c r="MB19" s="27"/>
      <c r="MC19" s="27"/>
      <c r="MD19" s="27"/>
      <c r="ME19" s="27"/>
      <c r="MF19" s="27"/>
      <c r="MG19" s="27"/>
      <c r="MH19" s="27"/>
      <c r="MI19" s="27"/>
      <c r="MJ19" s="27"/>
      <c r="MK19" s="27"/>
      <c r="ML19" s="27"/>
      <c r="MM19" s="27"/>
      <c r="MN19" s="27"/>
    </row>
    <row r="20" spans="1:352" s="26" customFormat="1" ht="15" x14ac:dyDescent="0.25">
      <c r="A20" s="26">
        <v>18</v>
      </c>
      <c r="B20" s="106" t="s">
        <v>1043</v>
      </c>
      <c r="C20" s="107"/>
      <c r="D20" s="107">
        <v>5</v>
      </c>
      <c r="E20" s="107">
        <v>1</v>
      </c>
      <c r="F20" s="187">
        <v>4</v>
      </c>
      <c r="G20" s="188">
        <f t="shared" si="0"/>
        <v>2.9197080291970803</v>
      </c>
      <c r="H20" s="187">
        <f t="shared" si="3"/>
        <v>2</v>
      </c>
      <c r="I20" s="188">
        <f t="shared" si="2"/>
        <v>1.2269938650306749</v>
      </c>
      <c r="J20" s="187">
        <v>6</v>
      </c>
      <c r="K20" s="188">
        <f t="shared" si="1"/>
        <v>1.6713091922005572</v>
      </c>
      <c r="L20" s="27"/>
      <c r="M20" s="27"/>
      <c r="N20" s="111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  <c r="IT20" s="27"/>
      <c r="IU20" s="27"/>
      <c r="IV20" s="27"/>
      <c r="IW20" s="27"/>
      <c r="IX20" s="27"/>
      <c r="IY20" s="27"/>
      <c r="IZ20" s="27"/>
      <c r="JA20" s="27"/>
      <c r="JB20" s="27"/>
      <c r="JC20" s="27"/>
      <c r="JD20" s="27"/>
      <c r="JE20" s="27"/>
      <c r="JF20" s="27"/>
      <c r="JG20" s="27"/>
      <c r="JH20" s="27"/>
      <c r="JI20" s="27"/>
      <c r="JJ20" s="27"/>
      <c r="JK20" s="27"/>
      <c r="JL20" s="27"/>
      <c r="JM20" s="27"/>
      <c r="JN20" s="27"/>
      <c r="JO20" s="27"/>
      <c r="JP20" s="27"/>
      <c r="JQ20" s="27"/>
      <c r="JR20" s="27"/>
      <c r="JS20" s="27"/>
      <c r="JT20" s="27"/>
      <c r="JU20" s="27"/>
      <c r="JV20" s="27"/>
      <c r="JW20" s="27"/>
      <c r="JX20" s="27"/>
      <c r="JY20" s="27"/>
      <c r="JZ20" s="27"/>
      <c r="KA20" s="27"/>
      <c r="KB20" s="27"/>
      <c r="KC20" s="27"/>
      <c r="KD20" s="27"/>
      <c r="KE20" s="27"/>
      <c r="KF20" s="27"/>
      <c r="KG20" s="27"/>
      <c r="KH20" s="27"/>
      <c r="KI20" s="27"/>
      <c r="KJ20" s="27"/>
      <c r="KK20" s="27"/>
      <c r="KL20" s="27"/>
      <c r="KM20" s="27"/>
      <c r="KN20" s="27"/>
      <c r="KO20" s="27"/>
      <c r="KP20" s="27"/>
      <c r="KQ20" s="27"/>
      <c r="KR20" s="27"/>
      <c r="KS20" s="27"/>
      <c r="KT20" s="27"/>
      <c r="KU20" s="27"/>
      <c r="KV20" s="27"/>
      <c r="KW20" s="27"/>
      <c r="KX20" s="27"/>
      <c r="KY20" s="27"/>
      <c r="KZ20" s="27"/>
      <c r="LA20" s="27"/>
      <c r="LB20" s="27"/>
      <c r="LC20" s="27"/>
      <c r="LD20" s="27"/>
      <c r="LE20" s="27"/>
      <c r="LF20" s="27"/>
      <c r="LG20" s="27"/>
      <c r="LH20" s="27"/>
      <c r="LI20" s="27"/>
      <c r="LJ20" s="27"/>
      <c r="LK20" s="27"/>
      <c r="LL20" s="27"/>
      <c r="LM20" s="27"/>
      <c r="LN20" s="27"/>
      <c r="LO20" s="27"/>
      <c r="LP20" s="27"/>
      <c r="LQ20" s="27"/>
      <c r="LR20" s="27"/>
      <c r="LS20" s="27"/>
      <c r="LT20" s="27"/>
      <c r="LU20" s="27"/>
      <c r="LV20" s="27"/>
      <c r="LW20" s="27"/>
      <c r="LX20" s="27"/>
      <c r="LY20" s="27"/>
      <c r="LZ20" s="27"/>
      <c r="MA20" s="27"/>
      <c r="MB20" s="27"/>
      <c r="MC20" s="27"/>
      <c r="MD20" s="27"/>
      <c r="ME20" s="27"/>
      <c r="MF20" s="27"/>
      <c r="MG20" s="27"/>
      <c r="MH20" s="27"/>
      <c r="MI20" s="27"/>
      <c r="MJ20" s="27"/>
      <c r="MK20" s="27"/>
      <c r="ML20" s="27"/>
      <c r="MM20" s="27"/>
      <c r="MN20" s="27"/>
    </row>
    <row r="21" spans="1:352" x14ac:dyDescent="0.2">
      <c r="A21" s="20">
        <v>19</v>
      </c>
      <c r="B21" s="108" t="s">
        <v>1044</v>
      </c>
      <c r="C21" s="100"/>
      <c r="D21" s="100"/>
      <c r="E21" s="100">
        <v>2</v>
      </c>
      <c r="F21" s="185">
        <v>1</v>
      </c>
      <c r="G21" s="186">
        <f t="shared" si="0"/>
        <v>0.72992700729927007</v>
      </c>
      <c r="H21" s="185">
        <f t="shared" si="3"/>
        <v>1</v>
      </c>
      <c r="I21" s="186">
        <f t="shared" si="2"/>
        <v>0.61349693251533743</v>
      </c>
      <c r="J21" s="185">
        <v>2</v>
      </c>
      <c r="K21" s="186">
        <f t="shared" si="1"/>
        <v>0.55710306406685239</v>
      </c>
      <c r="L21" s="27"/>
      <c r="M21" s="27"/>
      <c r="N21" s="111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  <c r="IT21" s="27"/>
      <c r="IU21" s="27"/>
      <c r="IV21" s="27"/>
      <c r="IW21" s="27"/>
      <c r="IX21" s="27"/>
      <c r="IY21" s="27"/>
      <c r="IZ21" s="27"/>
      <c r="JA21" s="27"/>
      <c r="JB21" s="27"/>
      <c r="JC21" s="27"/>
      <c r="JD21" s="27"/>
      <c r="JE21" s="27"/>
      <c r="JF21" s="27"/>
      <c r="JG21" s="27"/>
      <c r="JH21" s="27"/>
      <c r="JI21" s="27"/>
      <c r="JJ21" s="27"/>
      <c r="JK21" s="27"/>
      <c r="JL21" s="27"/>
      <c r="JM21" s="27"/>
      <c r="JN21" s="27"/>
      <c r="JO21" s="27"/>
      <c r="JP21" s="27"/>
      <c r="JQ21" s="27"/>
      <c r="JR21" s="27"/>
      <c r="JS21" s="27"/>
      <c r="JT21" s="27"/>
      <c r="JU21" s="27"/>
      <c r="JV21" s="27"/>
      <c r="JW21" s="27"/>
      <c r="JX21" s="27"/>
      <c r="JY21" s="27"/>
      <c r="JZ21" s="27"/>
      <c r="KA21" s="27"/>
      <c r="KB21" s="27"/>
      <c r="KC21" s="27"/>
      <c r="KD21" s="27"/>
      <c r="KE21" s="27"/>
      <c r="KF21" s="27"/>
      <c r="KG21" s="27"/>
      <c r="KH21" s="27"/>
      <c r="KI21" s="27"/>
      <c r="KJ21" s="27"/>
      <c r="KK21" s="27"/>
      <c r="KL21" s="27"/>
      <c r="KM21" s="27"/>
      <c r="KN21" s="27"/>
      <c r="KO21" s="27"/>
      <c r="KP21" s="27"/>
      <c r="KQ21" s="27"/>
      <c r="KR21" s="27"/>
      <c r="KS21" s="27"/>
      <c r="KT21" s="27"/>
      <c r="KU21" s="27"/>
      <c r="KV21" s="27"/>
      <c r="KW21" s="27"/>
      <c r="KX21" s="27"/>
      <c r="KY21" s="27"/>
      <c r="KZ21" s="27"/>
      <c r="LA21" s="27"/>
      <c r="LB21" s="27"/>
      <c r="LC21" s="27"/>
      <c r="LD21" s="27"/>
      <c r="LE21" s="27"/>
      <c r="LF21" s="27"/>
      <c r="LG21" s="27"/>
      <c r="LH21" s="27"/>
      <c r="LI21" s="27"/>
      <c r="LJ21" s="27"/>
      <c r="LK21" s="27"/>
      <c r="LL21" s="27"/>
      <c r="LM21" s="27"/>
      <c r="LN21" s="27"/>
      <c r="LO21" s="27"/>
      <c r="LP21" s="27"/>
      <c r="LQ21" s="27"/>
      <c r="LR21" s="27"/>
      <c r="LS21" s="27"/>
      <c r="LT21" s="27"/>
      <c r="LU21" s="27"/>
      <c r="LV21" s="27"/>
      <c r="LW21" s="27"/>
      <c r="LX21" s="27"/>
      <c r="LY21" s="27"/>
      <c r="LZ21" s="27"/>
      <c r="MA21" s="27"/>
      <c r="MB21" s="27"/>
      <c r="MC21" s="27"/>
      <c r="MD21" s="27"/>
      <c r="ME21" s="27"/>
      <c r="MF21" s="27"/>
      <c r="MG21" s="27"/>
      <c r="MH21" s="27"/>
      <c r="MI21" s="27"/>
      <c r="MJ21" s="27"/>
      <c r="MK21" s="27"/>
      <c r="ML21" s="27"/>
      <c r="MM21" s="27"/>
      <c r="MN21" s="27"/>
    </row>
    <row r="22" spans="1:352" x14ac:dyDescent="0.2">
      <c r="A22" s="20">
        <v>20</v>
      </c>
      <c r="B22" s="27" t="s">
        <v>1045</v>
      </c>
      <c r="C22" s="100"/>
      <c r="D22" s="100"/>
      <c r="E22" s="100"/>
      <c r="F22" s="185"/>
      <c r="G22" s="186">
        <f t="shared" si="0"/>
        <v>0</v>
      </c>
      <c r="H22" s="185">
        <f t="shared" si="3"/>
        <v>2</v>
      </c>
      <c r="I22" s="186">
        <f t="shared" si="2"/>
        <v>1.2269938650306749</v>
      </c>
      <c r="J22" s="185">
        <v>2</v>
      </c>
      <c r="K22" s="186">
        <f t="shared" si="1"/>
        <v>0.55710306406685239</v>
      </c>
      <c r="N22" s="98"/>
    </row>
    <row r="23" spans="1:352" x14ac:dyDescent="0.2">
      <c r="A23" s="20">
        <v>21</v>
      </c>
      <c r="B23" s="27" t="s">
        <v>1046</v>
      </c>
      <c r="C23" s="100"/>
      <c r="D23" s="100"/>
      <c r="E23" s="100"/>
      <c r="F23" s="185"/>
      <c r="G23" s="186">
        <f t="shared" si="0"/>
        <v>0</v>
      </c>
      <c r="H23" s="185">
        <f t="shared" si="3"/>
        <v>1</v>
      </c>
      <c r="I23" s="186">
        <f t="shared" si="2"/>
        <v>0.61349693251533743</v>
      </c>
      <c r="J23" s="185">
        <v>1</v>
      </c>
      <c r="K23" s="186">
        <f t="shared" si="1"/>
        <v>0.2785515320334262</v>
      </c>
      <c r="N23" s="98"/>
    </row>
    <row r="24" spans="1:352" x14ac:dyDescent="0.2">
      <c r="A24" s="20">
        <v>22</v>
      </c>
      <c r="B24" s="27" t="s">
        <v>1047</v>
      </c>
      <c r="C24" s="100"/>
      <c r="D24" s="100"/>
      <c r="E24" s="100"/>
      <c r="F24" s="185"/>
      <c r="G24" s="186">
        <f t="shared" si="0"/>
        <v>0</v>
      </c>
      <c r="H24" s="185">
        <f t="shared" si="3"/>
        <v>2</v>
      </c>
      <c r="I24" s="186">
        <f t="shared" si="2"/>
        <v>1.2269938650306749</v>
      </c>
      <c r="J24" s="185">
        <v>2</v>
      </c>
      <c r="K24" s="186">
        <f t="shared" si="1"/>
        <v>0.55710306406685239</v>
      </c>
      <c r="N24" s="98"/>
    </row>
    <row r="25" spans="1:352" x14ac:dyDescent="0.2">
      <c r="A25" s="20">
        <v>23</v>
      </c>
      <c r="B25" s="27" t="s">
        <v>1048</v>
      </c>
      <c r="C25" s="100"/>
      <c r="D25" s="100"/>
      <c r="E25" s="100"/>
      <c r="F25" s="185"/>
      <c r="G25" s="186">
        <f t="shared" si="0"/>
        <v>0</v>
      </c>
      <c r="H25" s="185">
        <f t="shared" si="3"/>
        <v>1</v>
      </c>
      <c r="I25" s="186">
        <f t="shared" si="2"/>
        <v>0.61349693251533743</v>
      </c>
      <c r="J25" s="185">
        <v>1</v>
      </c>
      <c r="K25" s="186">
        <f t="shared" si="1"/>
        <v>0.2785515320334262</v>
      </c>
      <c r="N25" s="98"/>
    </row>
    <row r="26" spans="1:352" x14ac:dyDescent="0.2">
      <c r="A26" s="20">
        <v>24</v>
      </c>
      <c r="B26" s="27" t="s">
        <v>1049</v>
      </c>
      <c r="C26" s="100"/>
      <c r="D26" s="100"/>
      <c r="E26" s="100"/>
      <c r="F26" s="185"/>
      <c r="G26" s="186">
        <f t="shared" si="0"/>
        <v>0</v>
      </c>
      <c r="H26" s="185">
        <f t="shared" si="3"/>
        <v>5</v>
      </c>
      <c r="I26" s="186">
        <f t="shared" si="2"/>
        <v>3.0674846625766872</v>
      </c>
      <c r="J26" s="185">
        <v>5</v>
      </c>
      <c r="K26" s="186">
        <f t="shared" si="1"/>
        <v>1.392757660167131</v>
      </c>
      <c r="N26" s="98"/>
    </row>
    <row r="27" spans="1:352" x14ac:dyDescent="0.2">
      <c r="A27" s="20">
        <v>25</v>
      </c>
      <c r="B27" s="109" t="s">
        <v>1050</v>
      </c>
      <c r="C27" s="110"/>
      <c r="D27" s="110"/>
      <c r="E27" s="110">
        <v>2</v>
      </c>
      <c r="F27" s="189"/>
      <c r="G27" s="190">
        <f t="shared" si="0"/>
        <v>0</v>
      </c>
      <c r="H27" s="189">
        <f t="shared" si="3"/>
        <v>2</v>
      </c>
      <c r="I27" s="190">
        <f t="shared" si="2"/>
        <v>1.2269938650306749</v>
      </c>
      <c r="J27" s="189">
        <v>2</v>
      </c>
      <c r="K27" s="190">
        <f t="shared" si="1"/>
        <v>0.55710306406685239</v>
      </c>
      <c r="N27" s="98"/>
    </row>
    <row r="28" spans="1:352" x14ac:dyDescent="0.2">
      <c r="B28" s="27"/>
      <c r="C28" s="100">
        <f>SUM(C6:C20)</f>
        <v>9</v>
      </c>
      <c r="D28" s="100">
        <f>SUM(D5:D27)</f>
        <v>140</v>
      </c>
      <c r="E28" s="100">
        <f>SUM(E5:E27)</f>
        <v>205</v>
      </c>
      <c r="F28" s="100">
        <f>SUM(F5:F27)</f>
        <v>137</v>
      </c>
      <c r="G28" s="100"/>
      <c r="H28" s="100">
        <f>SUM(H5:H27)</f>
        <v>163</v>
      </c>
      <c r="I28" s="100">
        <f>SUM(I5:I27)</f>
        <v>100.00000000000001</v>
      </c>
      <c r="J28" s="100">
        <f>SUM(J5:J27)</f>
        <v>359</v>
      </c>
      <c r="K28" s="100">
        <f>SUM(K5:K27)</f>
        <v>100.00000000000004</v>
      </c>
      <c r="N28" s="98"/>
    </row>
    <row r="29" spans="1:352" x14ac:dyDescent="0.2">
      <c r="B29" s="27"/>
      <c r="C29" s="100"/>
      <c r="D29" s="100"/>
      <c r="E29" s="100"/>
      <c r="N29" s="98"/>
    </row>
    <row r="30" spans="1:352" ht="16.5" x14ac:dyDescent="0.2">
      <c r="B30" s="27" t="s">
        <v>506</v>
      </c>
      <c r="C30" s="100"/>
      <c r="D30" s="100"/>
      <c r="E30" s="100"/>
      <c r="N30" s="98"/>
    </row>
    <row r="31" spans="1:352" x14ac:dyDescent="0.2">
      <c r="B31" s="27"/>
      <c r="C31" s="100"/>
      <c r="D31" s="100"/>
      <c r="E31" s="100"/>
      <c r="N31" s="98"/>
    </row>
    <row r="32" spans="1:352" x14ac:dyDescent="0.2">
      <c r="B32" s="27" t="s">
        <v>492</v>
      </c>
      <c r="N32" s="98"/>
    </row>
    <row r="33" spans="2:14" x14ac:dyDescent="0.2">
      <c r="N33" s="99"/>
    </row>
    <row r="34" spans="2:14" ht="15" x14ac:dyDescent="0.25">
      <c r="B34" s="159" t="s">
        <v>497</v>
      </c>
      <c r="C34" s="20" t="s">
        <v>496</v>
      </c>
      <c r="N34" s="98"/>
    </row>
    <row r="35" spans="2:14" x14ac:dyDescent="0.2">
      <c r="B35" s="160" t="s">
        <v>497</v>
      </c>
      <c r="C35" s="20" t="s">
        <v>498</v>
      </c>
      <c r="N35" s="98"/>
    </row>
    <row r="36" spans="2:14" x14ac:dyDescent="0.2">
      <c r="N36" s="98"/>
    </row>
    <row r="37" spans="2:14" x14ac:dyDescent="0.2">
      <c r="N37" s="98"/>
    </row>
    <row r="38" spans="2:14" x14ac:dyDescent="0.2">
      <c r="N38" s="98"/>
    </row>
    <row r="39" spans="2:14" x14ac:dyDescent="0.2">
      <c r="N39" s="98"/>
    </row>
    <row r="40" spans="2:14" x14ac:dyDescent="0.2">
      <c r="N40" s="98"/>
    </row>
    <row r="41" spans="2:14" x14ac:dyDescent="0.2">
      <c r="N41" s="98"/>
    </row>
  </sheetData>
  <mergeCells count="5">
    <mergeCell ref="C3:E3"/>
    <mergeCell ref="B1:O1"/>
    <mergeCell ref="F3:G3"/>
    <mergeCell ref="H3:I3"/>
    <mergeCell ref="J3:K3"/>
  </mergeCells>
  <pageMargins left="0.70866141732283472" right="0.70866141732283472" top="0.78740157480314965" bottom="0.78740157480314965" header="0.31496062992125984" footer="0.31496062992125984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01C3F-5221-43CC-9E03-2FADE1B66529}">
  <sheetPr>
    <pageSetUpPr fitToPage="1"/>
  </sheetPr>
  <dimension ref="B1:Q52"/>
  <sheetViews>
    <sheetView zoomScale="82" zoomScaleNormal="82" workbookViewId="0">
      <selection activeCell="O20" sqref="O20"/>
    </sheetView>
  </sheetViews>
  <sheetFormatPr baseColWidth="10" defaultRowHeight="14.25" x14ac:dyDescent="0.2"/>
  <cols>
    <col min="1" max="1" width="8" style="20" customWidth="1"/>
    <col min="2" max="2" width="4.28515625" style="20" customWidth="1"/>
    <col min="3" max="3" width="20.5703125" style="20" customWidth="1"/>
    <col min="4" max="5" width="19.7109375" style="20" customWidth="1"/>
    <col min="6" max="6" width="22.5703125" style="20" customWidth="1"/>
    <col min="7" max="7" width="22" style="20" customWidth="1"/>
    <col min="8" max="13" width="19.7109375" style="20" customWidth="1"/>
    <col min="14" max="14" width="21.28515625" style="20" customWidth="1"/>
    <col min="15" max="17" width="19.7109375" style="20" customWidth="1"/>
    <col min="18" max="29" width="14.140625" style="20" customWidth="1"/>
    <col min="30" max="16384" width="11.42578125" style="20"/>
  </cols>
  <sheetData>
    <row r="1" spans="2:17" ht="20.25" customHeight="1" x14ac:dyDescent="0.2">
      <c r="C1" s="445" t="s">
        <v>500</v>
      </c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  <c r="O1" s="445"/>
      <c r="P1" s="445"/>
      <c r="Q1" s="133"/>
    </row>
    <row r="2" spans="2:17" ht="15" x14ac:dyDescent="0.25">
      <c r="C2" s="25" t="s">
        <v>10</v>
      </c>
      <c r="D2" s="449" t="s">
        <v>856</v>
      </c>
      <c r="E2" s="449"/>
      <c r="F2" s="449"/>
      <c r="G2" s="449"/>
      <c r="H2" s="449"/>
      <c r="I2" s="449"/>
      <c r="J2" s="449"/>
      <c r="K2" s="449"/>
      <c r="L2" s="449"/>
      <c r="M2" s="449"/>
      <c r="N2" s="449"/>
      <c r="O2" s="449"/>
    </row>
    <row r="3" spans="2:17" ht="15" customHeight="1" x14ac:dyDescent="0.2">
      <c r="B3" s="448" t="s">
        <v>11</v>
      </c>
      <c r="C3" s="28" t="s">
        <v>501</v>
      </c>
      <c r="D3" s="29" t="s">
        <v>455</v>
      </c>
      <c r="E3" s="29" t="s">
        <v>456</v>
      </c>
      <c r="F3" s="29" t="s">
        <v>457</v>
      </c>
      <c r="G3" s="29" t="s">
        <v>458</v>
      </c>
      <c r="H3" s="29" t="s">
        <v>459</v>
      </c>
      <c r="I3" s="29" t="s">
        <v>460</v>
      </c>
      <c r="J3" s="29" t="s">
        <v>461</v>
      </c>
      <c r="K3" s="29" t="s">
        <v>462</v>
      </c>
      <c r="L3" s="29" t="s">
        <v>463</v>
      </c>
      <c r="M3" s="29" t="s">
        <v>464</v>
      </c>
      <c r="N3" s="30" t="s">
        <v>465</v>
      </c>
      <c r="O3" s="31" t="s">
        <v>466</v>
      </c>
      <c r="P3" s="30" t="s">
        <v>13</v>
      </c>
      <c r="Q3" s="28" t="s">
        <v>14</v>
      </c>
    </row>
    <row r="4" spans="2:17" ht="15" customHeight="1" x14ac:dyDescent="0.2">
      <c r="B4" s="448"/>
      <c r="C4" s="28" t="s">
        <v>12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2"/>
    </row>
    <row r="5" spans="2:17" x14ac:dyDescent="0.2">
      <c r="B5" s="448"/>
      <c r="C5" s="32" t="s">
        <v>15</v>
      </c>
      <c r="D5" s="34">
        <v>6034.5867619517767</v>
      </c>
      <c r="E5" s="35">
        <v>763.61417694348711</v>
      </c>
      <c r="F5" s="35">
        <v>173591.94105010357</v>
      </c>
      <c r="G5" s="35">
        <v>1559.4097411856806</v>
      </c>
      <c r="H5" s="35">
        <v>245.29526731182369</v>
      </c>
      <c r="I5" s="35">
        <v>241.98183409316383</v>
      </c>
      <c r="J5" s="35">
        <v>68.310443255780754</v>
      </c>
      <c r="K5" s="35">
        <v>1507.2810198842296</v>
      </c>
      <c r="L5" s="35">
        <v>328950.53128567874</v>
      </c>
      <c r="M5" s="36">
        <v>1379.7569750523126</v>
      </c>
      <c r="N5" s="34">
        <v>364274.38136188313</v>
      </c>
      <c r="O5" s="36">
        <v>206.94698670859032</v>
      </c>
      <c r="P5" s="37">
        <f>AVERAGE(D5:O5)</f>
        <v>73235.336408671021</v>
      </c>
      <c r="Q5" s="37">
        <f>_xlfn.STDEV.P(D5:O5)</f>
        <v>131250.78980937978</v>
      </c>
    </row>
    <row r="6" spans="2:17" x14ac:dyDescent="0.2">
      <c r="B6" s="448"/>
      <c r="C6" s="38" t="s">
        <v>16</v>
      </c>
      <c r="D6" s="39">
        <v>41343.176041561448</v>
      </c>
      <c r="E6" s="40">
        <v>49338.631698658406</v>
      </c>
      <c r="F6" s="40">
        <v>21522.682491692736</v>
      </c>
      <c r="G6" s="40">
        <v>25685.005514750228</v>
      </c>
      <c r="H6" s="40">
        <v>135898.37701974879</v>
      </c>
      <c r="I6" s="40">
        <v>14215.136941193061</v>
      </c>
      <c r="J6" s="40">
        <v>69.245811370140686</v>
      </c>
      <c r="K6" s="40">
        <v>241.98183409316383</v>
      </c>
      <c r="L6" s="40">
        <v>158.73920851570583</v>
      </c>
      <c r="M6" s="41">
        <v>277.23420589941242</v>
      </c>
      <c r="N6" s="39">
        <v>704513.41894184879</v>
      </c>
      <c r="O6" s="41">
        <v>245551.66634257432</v>
      </c>
      <c r="P6" s="42">
        <f t="shared" ref="P6:P10" si="0">AVERAGE(D6:O6)</f>
        <v>103234.60800432554</v>
      </c>
      <c r="Q6" s="42">
        <f t="shared" ref="Q6:Q10" si="1">_xlfn.STDEV.P(D6:O6)</f>
        <v>194225.65814667044</v>
      </c>
    </row>
    <row r="7" spans="2:17" x14ac:dyDescent="0.2">
      <c r="B7" s="448"/>
      <c r="C7" s="38" t="s">
        <v>17</v>
      </c>
      <c r="D7" s="39">
        <v>105668.55742132015</v>
      </c>
      <c r="E7" s="40">
        <v>81606.374568121464</v>
      </c>
      <c r="F7" s="40">
        <v>25338.054057322108</v>
      </c>
      <c r="G7" s="40">
        <v>142523.56844455798</v>
      </c>
      <c r="H7" s="40">
        <v>139645.54331384125</v>
      </c>
      <c r="I7" s="40">
        <v>49004.267131054599</v>
      </c>
      <c r="J7" s="40">
        <v>75.645855807860499</v>
      </c>
      <c r="K7" s="40">
        <v>3599.1848117010923</v>
      </c>
      <c r="L7" s="40">
        <v>248.65407104243079</v>
      </c>
      <c r="M7" s="41">
        <v>5303.1839137281531</v>
      </c>
      <c r="N7" s="39">
        <v>478141.8178862526</v>
      </c>
      <c r="O7" s="41">
        <v>480.90159145691354</v>
      </c>
      <c r="P7" s="42">
        <f t="shared" si="0"/>
        <v>85969.646088850524</v>
      </c>
      <c r="Q7" s="42">
        <f t="shared" si="1"/>
        <v>129310.45943902669</v>
      </c>
    </row>
    <row r="8" spans="2:17" x14ac:dyDescent="0.2">
      <c r="B8" s="448"/>
      <c r="C8" s="38" t="s">
        <v>18</v>
      </c>
      <c r="D8" s="39">
        <v>379444.1348018063</v>
      </c>
      <c r="E8" s="40">
        <v>1862932.9481566066</v>
      </c>
      <c r="F8" s="40">
        <v>743900.56642721302</v>
      </c>
      <c r="G8" s="40">
        <v>77285.578945800924</v>
      </c>
      <c r="H8" s="40">
        <v>204364.95255369353</v>
      </c>
      <c r="I8" s="40">
        <v>74195.787670777281</v>
      </c>
      <c r="J8" s="40">
        <v>57300.387057395441</v>
      </c>
      <c r="K8" s="40">
        <v>22116.133805534522</v>
      </c>
      <c r="L8" s="40">
        <v>2089.0457413530189</v>
      </c>
      <c r="M8" s="41">
        <v>27868.788716202813</v>
      </c>
      <c r="N8" s="39">
        <v>18157.929977016185</v>
      </c>
      <c r="O8" s="41">
        <v>1637142.0998217491</v>
      </c>
      <c r="P8" s="42">
        <f t="shared" si="0"/>
        <v>425566.52947292913</v>
      </c>
      <c r="Q8" s="42">
        <f t="shared" si="1"/>
        <v>628023.56560836278</v>
      </c>
    </row>
    <row r="9" spans="2:17" x14ac:dyDescent="0.2">
      <c r="B9" s="448"/>
      <c r="C9" s="38" t="s">
        <v>19</v>
      </c>
      <c r="D9" s="39">
        <v>133.9226852390583</v>
      </c>
      <c r="E9" s="40">
        <v>211.21206108432506</v>
      </c>
      <c r="F9" s="40">
        <v>157.66344364364173</v>
      </c>
      <c r="G9" s="40">
        <v>1389.171294893647</v>
      </c>
      <c r="H9" s="40">
        <v>277.23420589941242</v>
      </c>
      <c r="I9" s="40">
        <v>49338.631698658406</v>
      </c>
      <c r="J9" s="40">
        <v>33485.328196941147</v>
      </c>
      <c r="K9" s="40">
        <v>121888.58364137079</v>
      </c>
      <c r="L9" s="40">
        <v>394.83290797078962</v>
      </c>
      <c r="M9" s="41">
        <v>68381.845903018388</v>
      </c>
      <c r="N9" s="39">
        <v>2046.8609559982481</v>
      </c>
      <c r="O9" s="41">
        <v>474.40560266143888</v>
      </c>
      <c r="P9" s="42">
        <f t="shared" si="0"/>
        <v>23181.641049781607</v>
      </c>
      <c r="Q9" s="42">
        <f t="shared" si="1"/>
        <v>37245.217058897673</v>
      </c>
    </row>
    <row r="10" spans="2:17" x14ac:dyDescent="0.2">
      <c r="B10" s="448"/>
      <c r="C10" s="43" t="s">
        <v>20</v>
      </c>
      <c r="D10" s="44">
        <v>271.63592471419787</v>
      </c>
      <c r="E10" s="45">
        <v>2146.6476197601464</v>
      </c>
      <c r="F10" s="45">
        <v>230.73333681169569</v>
      </c>
      <c r="G10" s="45">
        <v>153.43279561999285</v>
      </c>
      <c r="H10" s="45">
        <v>245.29526731182369</v>
      </c>
      <c r="I10" s="45">
        <v>405.71975295740532</v>
      </c>
      <c r="J10" s="45">
        <v>1255773.9800260528</v>
      </c>
      <c r="K10" s="45">
        <v>417342.56302677881</v>
      </c>
      <c r="L10" s="45">
        <v>3958.6671036751459</v>
      </c>
      <c r="M10" s="46">
        <v>202979.98510240027</v>
      </c>
      <c r="N10" s="44">
        <v>1750.5103581131593</v>
      </c>
      <c r="O10" s="46">
        <v>52452.4675045076</v>
      </c>
      <c r="P10" s="47">
        <f t="shared" si="0"/>
        <v>161475.96981822525</v>
      </c>
      <c r="Q10" s="47">
        <f t="shared" si="1"/>
        <v>351452.35480200488</v>
      </c>
    </row>
    <row r="11" spans="2:17" x14ac:dyDescent="0.2">
      <c r="B11" s="448" t="s">
        <v>21</v>
      </c>
      <c r="C11" s="48" t="s">
        <v>22</v>
      </c>
      <c r="D11" s="34" t="s">
        <v>23</v>
      </c>
      <c r="E11" s="35">
        <v>1754.0466273744221</v>
      </c>
      <c r="F11" s="35">
        <v>4733619.8134044958</v>
      </c>
      <c r="G11" s="35">
        <v>18292482.773782574</v>
      </c>
      <c r="H11" s="35">
        <v>3203263.7056429731</v>
      </c>
      <c r="I11" s="35">
        <v>34634150.295827881</v>
      </c>
      <c r="J11" s="35">
        <v>22573354.314567424</v>
      </c>
      <c r="K11" s="35">
        <v>1206676.876191912</v>
      </c>
      <c r="L11" s="35">
        <v>3917.6636836225384</v>
      </c>
      <c r="M11" s="36">
        <v>3531773.6601789766</v>
      </c>
      <c r="N11" s="34" t="s">
        <v>24</v>
      </c>
      <c r="O11" s="36" t="s">
        <v>24</v>
      </c>
      <c r="P11" s="37">
        <f>AVERAGE(D11:O11)</f>
        <v>9797888.1277674697</v>
      </c>
      <c r="Q11" s="37">
        <f>_xlfn.STDEV.P(D11:O11)</f>
        <v>11672882.532113526</v>
      </c>
    </row>
    <row r="12" spans="2:17" x14ac:dyDescent="0.2">
      <c r="B12" s="448"/>
      <c r="C12" s="49" t="s">
        <v>25</v>
      </c>
      <c r="D12" s="39">
        <v>2711.5094624721642</v>
      </c>
      <c r="E12" s="40">
        <v>2534.294962474582</v>
      </c>
      <c r="F12" s="40">
        <v>476196316.13749647</v>
      </c>
      <c r="G12" s="40">
        <v>619355981.13276446</v>
      </c>
      <c r="H12" s="40">
        <v>11059836.335022559</v>
      </c>
      <c r="I12" s="40">
        <v>451809304.47964597</v>
      </c>
      <c r="J12" s="40">
        <v>448428925.81269211</v>
      </c>
      <c r="K12" s="40">
        <v>202287549.60561356</v>
      </c>
      <c r="L12" s="40">
        <v>707979.73970503442</v>
      </c>
      <c r="M12" s="41">
        <v>18019782.78617686</v>
      </c>
      <c r="N12" s="39">
        <v>4424247.458256471</v>
      </c>
      <c r="O12" s="41">
        <v>5258417.8791113636</v>
      </c>
      <c r="P12" s="42">
        <f t="shared" ref="P12:P20" si="2">AVERAGE(D12:O12)</f>
        <v>186462798.93090913</v>
      </c>
      <c r="Q12" s="42">
        <f t="shared" ref="Q12:Q20" si="3">_xlfn.STDEV.P(D12:O12)</f>
        <v>230900306.55676317</v>
      </c>
    </row>
    <row r="13" spans="2:17" x14ac:dyDescent="0.2">
      <c r="B13" s="448"/>
      <c r="C13" s="49" t="s">
        <v>26</v>
      </c>
      <c r="D13" s="39">
        <v>1862.6598201160468</v>
      </c>
      <c r="E13" s="40">
        <v>712.28688314922704</v>
      </c>
      <c r="F13" s="40">
        <v>6203106.3952356586</v>
      </c>
      <c r="G13" s="40">
        <v>3612247.6562816319</v>
      </c>
      <c r="H13" s="40">
        <v>2635071.1883139093</v>
      </c>
      <c r="I13" s="40">
        <v>8697191.8532281816</v>
      </c>
      <c r="J13" s="40">
        <v>5102804.0280718235</v>
      </c>
      <c r="K13" s="40">
        <v>9589130.3143863138</v>
      </c>
      <c r="L13" s="40">
        <v>444431.29543123726</v>
      </c>
      <c r="M13" s="41">
        <v>73840.360846169511</v>
      </c>
      <c r="N13" s="39">
        <v>805553966.64212739</v>
      </c>
      <c r="O13" s="41">
        <v>10197625704.078382</v>
      </c>
      <c r="P13" s="42">
        <f t="shared" si="2"/>
        <v>919961672.39658403</v>
      </c>
      <c r="Q13" s="42">
        <f t="shared" si="3"/>
        <v>2806017132.1958785</v>
      </c>
    </row>
    <row r="14" spans="2:17" x14ac:dyDescent="0.2">
      <c r="B14" s="448"/>
      <c r="C14" s="50" t="s">
        <v>27</v>
      </c>
      <c r="D14" s="39" t="s">
        <v>24</v>
      </c>
      <c r="E14" s="40" t="s">
        <v>24</v>
      </c>
      <c r="F14" s="40" t="s">
        <v>24</v>
      </c>
      <c r="G14" s="40" t="s">
        <v>24</v>
      </c>
      <c r="H14" s="40" t="s">
        <v>24</v>
      </c>
      <c r="I14" s="40" t="s">
        <v>24</v>
      </c>
      <c r="J14" s="40" t="s">
        <v>24</v>
      </c>
      <c r="K14" s="40" t="s">
        <v>24</v>
      </c>
      <c r="L14" s="40" t="s">
        <v>24</v>
      </c>
      <c r="M14" s="41">
        <v>55588158.283829369</v>
      </c>
      <c r="N14" s="39">
        <v>2798238.740645533</v>
      </c>
      <c r="O14" s="41">
        <v>22236836.111001063</v>
      </c>
      <c r="P14" s="42">
        <f t="shared" si="2"/>
        <v>26874411.045158654</v>
      </c>
      <c r="Q14" s="42">
        <f t="shared" si="3"/>
        <v>21799453.009902194</v>
      </c>
    </row>
    <row r="15" spans="2:17" x14ac:dyDescent="0.2">
      <c r="B15" s="448"/>
      <c r="C15" s="49" t="s">
        <v>28</v>
      </c>
      <c r="D15" s="40" t="s">
        <v>24</v>
      </c>
      <c r="E15" s="40" t="s">
        <v>24</v>
      </c>
      <c r="F15" s="40" t="s">
        <v>24</v>
      </c>
      <c r="G15" s="40" t="s">
        <v>24</v>
      </c>
      <c r="H15" s="40" t="s">
        <v>24</v>
      </c>
      <c r="I15" s="40" t="s">
        <v>24</v>
      </c>
      <c r="J15" s="40" t="s">
        <v>24</v>
      </c>
      <c r="K15" s="40" t="s">
        <v>24</v>
      </c>
      <c r="L15" s="40" t="s">
        <v>24</v>
      </c>
      <c r="M15" s="41" t="s">
        <v>24</v>
      </c>
      <c r="N15" s="39">
        <v>23826178641.036572</v>
      </c>
      <c r="O15" s="41">
        <v>409192.40653417667</v>
      </c>
      <c r="P15" s="47">
        <f t="shared" si="2"/>
        <v>11913293916.721552</v>
      </c>
      <c r="Q15" s="47">
        <f t="shared" si="3"/>
        <v>11912884724.31502</v>
      </c>
    </row>
    <row r="16" spans="2:17" x14ac:dyDescent="0.2">
      <c r="B16" s="448"/>
      <c r="C16" s="48" t="s">
        <v>29</v>
      </c>
      <c r="D16" s="34">
        <v>1689.4034476249137</v>
      </c>
      <c r="E16" s="35">
        <v>346.37456801779956</v>
      </c>
      <c r="F16" s="35">
        <v>146461148.90021855</v>
      </c>
      <c r="G16" s="35">
        <v>154366585.35369238</v>
      </c>
      <c r="H16" s="35">
        <v>101369291.29155734</v>
      </c>
      <c r="I16" s="35">
        <v>137920881.47035143</v>
      </c>
      <c r="J16" s="35">
        <v>633468451.41187871</v>
      </c>
      <c r="K16" s="35">
        <v>4110089971.2522101</v>
      </c>
      <c r="L16" s="35">
        <v>10508609978.320848</v>
      </c>
      <c r="M16" s="36">
        <v>1851396.4608955209</v>
      </c>
      <c r="N16" s="34" t="s">
        <v>24</v>
      </c>
      <c r="O16" s="36" t="s">
        <v>24</v>
      </c>
      <c r="P16" s="37">
        <f t="shared" si="2"/>
        <v>1579413974.0239668</v>
      </c>
      <c r="Q16" s="37">
        <f t="shared" si="3"/>
        <v>3207087491.0892301</v>
      </c>
    </row>
    <row r="17" spans="2:17" x14ac:dyDescent="0.2">
      <c r="B17" s="448"/>
      <c r="C17" s="49" t="s">
        <v>30</v>
      </c>
      <c r="D17" s="39">
        <v>5921.237576002537</v>
      </c>
      <c r="E17" s="40">
        <v>2534.294962474582</v>
      </c>
      <c r="F17" s="40">
        <v>10337005.235484609</v>
      </c>
      <c r="G17" s="40">
        <v>7947681.0799968904</v>
      </c>
      <c r="H17" s="40">
        <v>264702.21496999904</v>
      </c>
      <c r="I17" s="40">
        <v>80315304.800546885</v>
      </c>
      <c r="J17" s="40">
        <v>8007592.8520260723</v>
      </c>
      <c r="K17" s="40">
        <v>1179794.4142258971</v>
      </c>
      <c r="L17" s="40">
        <v>33862567.408624984</v>
      </c>
      <c r="M17" s="41">
        <v>5983136441.9338732</v>
      </c>
      <c r="N17" s="39">
        <v>1136314.576691336</v>
      </c>
      <c r="O17" s="41">
        <v>3479122.8174657417</v>
      </c>
      <c r="P17" s="42">
        <f t="shared" si="2"/>
        <v>510806248.5722037</v>
      </c>
      <c r="Q17" s="42">
        <f t="shared" si="3"/>
        <v>1650118470.9961994</v>
      </c>
    </row>
    <row r="18" spans="2:17" x14ac:dyDescent="0.2">
      <c r="B18" s="448"/>
      <c r="C18" s="49" t="s">
        <v>31</v>
      </c>
      <c r="D18" s="39">
        <v>5832.9651728763611</v>
      </c>
      <c r="E18" s="40">
        <v>6028238944.5280991</v>
      </c>
      <c r="F18" s="40">
        <v>10829077952.164822</v>
      </c>
      <c r="G18" s="40">
        <v>14514162822.277681</v>
      </c>
      <c r="H18" s="40">
        <v>6401516523.4455357</v>
      </c>
      <c r="I18" s="40">
        <v>7899622069.9686365</v>
      </c>
      <c r="J18" s="40">
        <v>5386010366.4159365</v>
      </c>
      <c r="K18" s="40">
        <v>13244206.321689039</v>
      </c>
      <c r="L18" s="40">
        <v>108457695.97109935</v>
      </c>
      <c r="M18" s="41">
        <v>57283361.026312672</v>
      </c>
      <c r="N18" s="39">
        <v>22573354.314567424</v>
      </c>
      <c r="O18" s="41">
        <v>236843645.09103125</v>
      </c>
      <c r="P18" s="42">
        <f t="shared" si="2"/>
        <v>4291419731.2075486</v>
      </c>
      <c r="Q18" s="42">
        <f t="shared" si="3"/>
        <v>4793558972.1475315</v>
      </c>
    </row>
    <row r="19" spans="2:17" x14ac:dyDescent="0.2">
      <c r="B19" s="448"/>
      <c r="C19" s="49" t="s">
        <v>32</v>
      </c>
      <c r="D19" s="39" t="s">
        <v>24</v>
      </c>
      <c r="E19" s="40">
        <v>1614.9685407101258</v>
      </c>
      <c r="F19" s="40" t="s">
        <v>24</v>
      </c>
      <c r="G19" s="40" t="s">
        <v>24</v>
      </c>
      <c r="H19" s="40" t="s">
        <v>24</v>
      </c>
      <c r="I19" s="40" t="s">
        <v>24</v>
      </c>
      <c r="J19" s="40" t="s">
        <v>24</v>
      </c>
      <c r="K19" s="40" t="s">
        <v>24</v>
      </c>
      <c r="L19" s="40" t="s">
        <v>24</v>
      </c>
      <c r="M19" s="41">
        <v>787607758.92314661</v>
      </c>
      <c r="N19" s="39">
        <v>1291055.6254848526</v>
      </c>
      <c r="O19" s="41">
        <v>2135349.2107646768</v>
      </c>
      <c r="P19" s="42">
        <f t="shared" si="2"/>
        <v>197758944.68198419</v>
      </c>
      <c r="Q19" s="42">
        <f t="shared" si="3"/>
        <v>340550219.37024987</v>
      </c>
    </row>
    <row r="20" spans="2:17" x14ac:dyDescent="0.2">
      <c r="B20" s="448"/>
      <c r="C20" s="51" t="s">
        <v>33</v>
      </c>
      <c r="D20" s="44" t="s">
        <v>24</v>
      </c>
      <c r="E20" s="45" t="s">
        <v>24</v>
      </c>
      <c r="F20" s="45" t="s">
        <v>24</v>
      </c>
      <c r="G20" s="45" t="s">
        <v>24</v>
      </c>
      <c r="H20" s="45" t="s">
        <v>24</v>
      </c>
      <c r="I20" s="45" t="s">
        <v>24</v>
      </c>
      <c r="J20" s="45" t="s">
        <v>24</v>
      </c>
      <c r="K20" s="45" t="s">
        <v>24</v>
      </c>
      <c r="L20" s="45" t="s">
        <v>24</v>
      </c>
      <c r="M20" s="46" t="s">
        <v>24</v>
      </c>
      <c r="N20" s="44">
        <v>66567082.464176647</v>
      </c>
      <c r="O20" s="46">
        <v>10508609978.320848</v>
      </c>
      <c r="P20" s="47">
        <f t="shared" si="2"/>
        <v>5287588530.3925123</v>
      </c>
      <c r="Q20" s="47">
        <f t="shared" si="3"/>
        <v>5221021447.9283361</v>
      </c>
    </row>
    <row r="21" spans="2:17" ht="16.5" x14ac:dyDescent="0.2">
      <c r="C21" s="20" t="s">
        <v>436</v>
      </c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</row>
    <row r="22" spans="2:17" x14ac:dyDescent="0.2"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</row>
    <row r="23" spans="2:17" ht="15" x14ac:dyDescent="0.25">
      <c r="C23" s="25" t="s">
        <v>10</v>
      </c>
      <c r="D23" s="450" t="s">
        <v>857</v>
      </c>
      <c r="E23" s="450"/>
      <c r="F23" s="450"/>
      <c r="G23" s="450"/>
      <c r="H23" s="450"/>
      <c r="I23" s="450"/>
      <c r="J23" s="450"/>
      <c r="K23" s="450"/>
      <c r="L23" s="450"/>
      <c r="M23" s="450"/>
      <c r="N23" s="450"/>
      <c r="O23" s="450"/>
      <c r="P23" s="52"/>
      <c r="Q23" s="52"/>
    </row>
    <row r="24" spans="2:17" x14ac:dyDescent="0.2">
      <c r="B24" s="448" t="s">
        <v>11</v>
      </c>
      <c r="C24" s="28" t="s">
        <v>501</v>
      </c>
      <c r="D24" s="30" t="s">
        <v>34</v>
      </c>
      <c r="E24" s="29" t="s">
        <v>35</v>
      </c>
      <c r="F24" s="29" t="s">
        <v>36</v>
      </c>
      <c r="G24" s="31" t="s">
        <v>37</v>
      </c>
      <c r="H24" s="29" t="s">
        <v>448</v>
      </c>
      <c r="I24" s="29" t="s">
        <v>449</v>
      </c>
      <c r="J24" s="29" t="s">
        <v>450</v>
      </c>
      <c r="K24" s="29" t="s">
        <v>451</v>
      </c>
      <c r="L24" s="29" t="s">
        <v>452</v>
      </c>
      <c r="M24" s="29" t="s">
        <v>453</v>
      </c>
      <c r="N24" s="55" t="s">
        <v>445</v>
      </c>
      <c r="O24" s="56" t="s">
        <v>454</v>
      </c>
      <c r="P24" s="57" t="s">
        <v>13</v>
      </c>
      <c r="Q24" s="58" t="s">
        <v>14</v>
      </c>
    </row>
    <row r="25" spans="2:17" x14ac:dyDescent="0.2">
      <c r="B25" s="448"/>
      <c r="C25" s="30" t="s">
        <v>12</v>
      </c>
      <c r="D25" s="30"/>
      <c r="E25" s="29"/>
      <c r="F25" s="29"/>
      <c r="G25" s="31"/>
      <c r="H25" s="35"/>
      <c r="I25" s="35"/>
      <c r="J25" s="35"/>
      <c r="K25" s="35"/>
      <c r="L25" s="35"/>
      <c r="M25" s="35"/>
      <c r="N25" s="33"/>
      <c r="O25" s="35"/>
      <c r="P25" s="34"/>
      <c r="Q25" s="37"/>
    </row>
    <row r="26" spans="2:17" ht="15" x14ac:dyDescent="0.25">
      <c r="B26" s="448"/>
      <c r="C26" s="32" t="s">
        <v>15</v>
      </c>
      <c r="D26" s="39">
        <v>253039.46812339599</v>
      </c>
      <c r="E26" s="129" t="s">
        <v>38</v>
      </c>
      <c r="F26" s="129" t="s">
        <v>39</v>
      </c>
      <c r="G26" s="129" t="s">
        <v>40</v>
      </c>
      <c r="H26" s="35" t="s">
        <v>23</v>
      </c>
      <c r="I26" s="35">
        <v>43979.142043090265</v>
      </c>
      <c r="J26" s="35">
        <v>899.00694170830138</v>
      </c>
      <c r="K26" s="35">
        <v>4944.6465043457629</v>
      </c>
      <c r="L26" s="35">
        <v>3745.0519063565121</v>
      </c>
      <c r="M26" s="36" t="s">
        <v>23</v>
      </c>
      <c r="N26" s="59" t="s">
        <v>41</v>
      </c>
      <c r="O26" s="36" t="s">
        <v>23</v>
      </c>
      <c r="P26" s="37">
        <f>AVERAGE(D26:O26)</f>
        <v>61321.463103779373</v>
      </c>
      <c r="Q26" s="37">
        <f>_xlfn.STDEV.P(D26:O26)</f>
        <v>97160.49746001928</v>
      </c>
    </row>
    <row r="27" spans="2:17" x14ac:dyDescent="0.2">
      <c r="B27" s="448"/>
      <c r="C27" s="38" t="s">
        <v>16</v>
      </c>
      <c r="D27" s="39" t="s">
        <v>23</v>
      </c>
      <c r="E27" s="40">
        <v>2167664.2342152419</v>
      </c>
      <c r="F27" s="40">
        <v>278989.87115221703</v>
      </c>
      <c r="G27" s="40">
        <v>33309.594447984215</v>
      </c>
      <c r="H27" s="40" t="s">
        <v>23</v>
      </c>
      <c r="I27" s="40" t="s">
        <v>23</v>
      </c>
      <c r="J27" s="40" t="s">
        <v>23</v>
      </c>
      <c r="K27" s="40" t="s">
        <v>23</v>
      </c>
      <c r="L27" s="40" t="s">
        <v>23</v>
      </c>
      <c r="M27" s="41" t="s">
        <v>23</v>
      </c>
      <c r="N27" s="39">
        <v>60742.612934949473</v>
      </c>
      <c r="O27" s="41" t="s">
        <v>23</v>
      </c>
      <c r="P27" s="42">
        <f t="shared" ref="P27:P31" si="4">AVERAGE(D27:O27)</f>
        <v>635176.57818759815</v>
      </c>
      <c r="Q27" s="42">
        <f t="shared" ref="Q27:Q31" si="5">_xlfn.STDEV.P(D27:O27)</f>
        <v>889888.42456477543</v>
      </c>
    </row>
    <row r="28" spans="2:17" x14ac:dyDescent="0.2">
      <c r="B28" s="448"/>
      <c r="C28" s="38" t="s">
        <v>17</v>
      </c>
      <c r="D28" s="39">
        <v>219.07425932810139</v>
      </c>
      <c r="E28" s="40">
        <v>7996.0324671065628</v>
      </c>
      <c r="F28" s="40">
        <v>1215773.1332248321</v>
      </c>
      <c r="G28" s="40">
        <v>5832.9651728763611</v>
      </c>
      <c r="H28" s="40" t="s">
        <v>23</v>
      </c>
      <c r="I28" s="40" t="s">
        <v>23</v>
      </c>
      <c r="J28" s="40" t="s">
        <v>23</v>
      </c>
      <c r="K28" s="40" t="s">
        <v>23</v>
      </c>
      <c r="L28" s="40" t="s">
        <v>23</v>
      </c>
      <c r="M28" s="41" t="s">
        <v>23</v>
      </c>
      <c r="N28" s="39">
        <v>295.83762985531285</v>
      </c>
      <c r="O28" s="41" t="s">
        <v>23</v>
      </c>
      <c r="P28" s="42">
        <f t="shared" si="4"/>
        <v>246023.40855079974</v>
      </c>
      <c r="Q28" s="42">
        <f t="shared" si="5"/>
        <v>484884.4850534845</v>
      </c>
    </row>
    <row r="29" spans="2:17" x14ac:dyDescent="0.2">
      <c r="B29" s="448"/>
      <c r="C29" s="38" t="s">
        <v>18</v>
      </c>
      <c r="D29" s="39">
        <v>1358.7776068128728</v>
      </c>
      <c r="E29" s="40">
        <v>142991.54134094095</v>
      </c>
      <c r="F29" s="40">
        <v>124911.49881290323</v>
      </c>
      <c r="G29" s="40">
        <v>6194.1511075542367</v>
      </c>
      <c r="H29" s="40" t="s">
        <v>23</v>
      </c>
      <c r="I29" s="40" t="s">
        <v>23</v>
      </c>
      <c r="J29" s="40" t="s">
        <v>23</v>
      </c>
      <c r="K29" s="40" t="s">
        <v>23</v>
      </c>
      <c r="L29" s="40" t="s">
        <v>23</v>
      </c>
      <c r="M29" s="41" t="s">
        <v>23</v>
      </c>
      <c r="N29" s="39">
        <v>18542.50152827039</v>
      </c>
      <c r="O29" s="41" t="s">
        <v>23</v>
      </c>
      <c r="P29" s="42">
        <f t="shared" si="4"/>
        <v>58799.694079296329</v>
      </c>
      <c r="Q29" s="42">
        <f t="shared" si="5"/>
        <v>61881.308097201167</v>
      </c>
    </row>
    <row r="30" spans="2:17" x14ac:dyDescent="0.2">
      <c r="B30" s="448"/>
      <c r="C30" s="38" t="s">
        <v>19</v>
      </c>
      <c r="D30" s="39" t="s">
        <v>23</v>
      </c>
      <c r="E30" s="40">
        <v>501175.06793823402</v>
      </c>
      <c r="F30" s="40">
        <v>8007592.8520260723</v>
      </c>
      <c r="G30" s="40">
        <v>133646.12881211416</v>
      </c>
      <c r="H30" s="40" t="s">
        <v>23</v>
      </c>
      <c r="I30" s="40" t="s">
        <v>23</v>
      </c>
      <c r="J30" s="40" t="s">
        <v>23</v>
      </c>
      <c r="K30" s="40" t="s">
        <v>23</v>
      </c>
      <c r="L30" s="40" t="s">
        <v>23</v>
      </c>
      <c r="M30" s="41" t="s">
        <v>23</v>
      </c>
      <c r="N30" s="39">
        <v>1022908.661529856</v>
      </c>
      <c r="O30" s="41" t="s">
        <v>23</v>
      </c>
      <c r="P30" s="42">
        <f t="shared" si="4"/>
        <v>2416330.6775765689</v>
      </c>
      <c r="Q30" s="42">
        <f t="shared" si="5"/>
        <v>3243543.8711589305</v>
      </c>
    </row>
    <row r="31" spans="2:17" x14ac:dyDescent="0.2">
      <c r="B31" s="448"/>
      <c r="C31" s="43" t="s">
        <v>20</v>
      </c>
      <c r="D31" s="44">
        <v>4586.9048731814282</v>
      </c>
      <c r="E31" s="45">
        <v>828921.5155814318</v>
      </c>
      <c r="F31" s="45">
        <v>115007.28532955224</v>
      </c>
      <c r="G31" s="45">
        <v>58066.300923197596</v>
      </c>
      <c r="H31" s="45" t="s">
        <v>23</v>
      </c>
      <c r="I31" s="45" t="s">
        <v>23</v>
      </c>
      <c r="J31" s="45" t="s">
        <v>23</v>
      </c>
      <c r="K31" s="45" t="s">
        <v>23</v>
      </c>
      <c r="L31" s="45" t="s">
        <v>23</v>
      </c>
      <c r="M31" s="46" t="s">
        <v>23</v>
      </c>
      <c r="N31" s="44">
        <v>193095.61428806282</v>
      </c>
      <c r="O31" s="46" t="s">
        <v>23</v>
      </c>
      <c r="P31" s="47">
        <f t="shared" si="4"/>
        <v>239935.52419908522</v>
      </c>
      <c r="Q31" s="47">
        <f t="shared" si="5"/>
        <v>301055.12022410287</v>
      </c>
    </row>
    <row r="32" spans="2:17" x14ac:dyDescent="0.2">
      <c r="B32" s="448" t="s">
        <v>21</v>
      </c>
      <c r="C32" s="48" t="s">
        <v>22</v>
      </c>
      <c r="D32" s="34">
        <v>2773.2931504744906</v>
      </c>
      <c r="E32" s="35">
        <v>287497.87734100776</v>
      </c>
      <c r="F32" s="35" t="s">
        <v>23</v>
      </c>
      <c r="G32" s="35" t="s">
        <v>23</v>
      </c>
      <c r="H32" s="35">
        <v>42677.654824676953</v>
      </c>
      <c r="I32" s="35">
        <v>46006.168119233029</v>
      </c>
      <c r="J32" s="35">
        <v>2069.1656886056744</v>
      </c>
      <c r="K32" s="35">
        <v>2631.2669942458178</v>
      </c>
      <c r="L32" s="35">
        <v>2350.9405380621511</v>
      </c>
      <c r="M32" s="36">
        <v>5133.8480081236812</v>
      </c>
      <c r="N32" s="34" t="s">
        <v>24</v>
      </c>
      <c r="O32" s="36" t="s">
        <v>24</v>
      </c>
      <c r="P32" s="37">
        <f>AVERAGE(D32:O32)</f>
        <v>48892.526833053693</v>
      </c>
      <c r="Q32" s="37">
        <f>_xlfn.STDEV.P(D32:O32)</f>
        <v>91869.421766230211</v>
      </c>
    </row>
    <row r="33" spans="2:17" x14ac:dyDescent="0.2">
      <c r="B33" s="448"/>
      <c r="C33" s="49" t="s">
        <v>25</v>
      </c>
      <c r="D33" s="39" t="s">
        <v>23</v>
      </c>
      <c r="E33" s="40">
        <v>147352.17606093653</v>
      </c>
      <c r="F33" s="40">
        <v>130668.747670913</v>
      </c>
      <c r="G33" s="40">
        <v>67476.910793846269</v>
      </c>
      <c r="H33" s="40">
        <v>56772.694360518246</v>
      </c>
      <c r="I33" s="40">
        <v>354779.14781508007</v>
      </c>
      <c r="J33" s="40" t="s">
        <v>23</v>
      </c>
      <c r="K33" s="40" t="s">
        <v>23</v>
      </c>
      <c r="L33" s="40">
        <v>2819332.6219708421</v>
      </c>
      <c r="M33" s="41">
        <v>1948.510972525052</v>
      </c>
      <c r="N33" s="39" t="s">
        <v>23</v>
      </c>
      <c r="O33" s="41">
        <v>1963.199375847631</v>
      </c>
      <c r="P33" s="42">
        <f t="shared" ref="P33:P44" si="6">AVERAGE(D33:O33)</f>
        <v>447536.75112756359</v>
      </c>
      <c r="Q33" s="42">
        <f t="shared" ref="Q33:Q44" si="7">_xlfn.STDEV.P(D33:O33)</f>
        <v>902687.82233426836</v>
      </c>
    </row>
    <row r="34" spans="2:17" x14ac:dyDescent="0.2">
      <c r="B34" s="448"/>
      <c r="C34" s="49" t="s">
        <v>26</v>
      </c>
      <c r="D34" s="39">
        <v>1015255.3914811951</v>
      </c>
      <c r="E34" s="40">
        <v>21578775.115903206</v>
      </c>
      <c r="F34" s="40">
        <v>2971509.8720576838</v>
      </c>
      <c r="G34" s="40">
        <v>2654935.0684477254</v>
      </c>
      <c r="H34" s="40">
        <v>768949.63794959476</v>
      </c>
      <c r="I34" s="40">
        <v>6737306.3793697925</v>
      </c>
      <c r="J34" s="40">
        <v>2217056.0186047498</v>
      </c>
      <c r="K34" s="40">
        <v>6010.8458378083033</v>
      </c>
      <c r="L34" s="40">
        <v>1252849.0503501447</v>
      </c>
      <c r="M34" s="41">
        <v>96763.076175725524</v>
      </c>
      <c r="N34" s="39">
        <v>5492.8402806470667</v>
      </c>
      <c r="O34" s="41">
        <v>5534.2467980166548</v>
      </c>
      <c r="P34" s="42">
        <f t="shared" si="6"/>
        <v>3275869.7952713571</v>
      </c>
      <c r="Q34" s="42">
        <f t="shared" si="7"/>
        <v>5818461.7391065769</v>
      </c>
    </row>
    <row r="35" spans="2:17" x14ac:dyDescent="0.2">
      <c r="B35" s="448"/>
      <c r="C35" s="50" t="s">
        <v>27</v>
      </c>
      <c r="D35" s="39">
        <v>1224937.9603063141</v>
      </c>
      <c r="E35" s="40">
        <v>2267573.2302290914</v>
      </c>
      <c r="F35" s="40">
        <v>102754.79069398683</v>
      </c>
      <c r="G35" s="40">
        <v>96763.076175725524</v>
      </c>
      <c r="H35" s="40">
        <v>63066.862747467501</v>
      </c>
      <c r="I35" s="40">
        <v>5754316.0928010587</v>
      </c>
      <c r="J35" s="40">
        <v>114146.81572430552</v>
      </c>
      <c r="K35" s="40">
        <v>5180026.6345661161</v>
      </c>
      <c r="L35" s="40">
        <v>504953.061306966</v>
      </c>
      <c r="M35" s="41">
        <v>609241.94853609975</v>
      </c>
      <c r="N35" s="39">
        <v>48126.621091001383</v>
      </c>
      <c r="O35" s="41">
        <v>34325.395611442713</v>
      </c>
      <c r="P35" s="42">
        <f t="shared" si="6"/>
        <v>1333352.7074824646</v>
      </c>
      <c r="Q35" s="42">
        <f t="shared" si="7"/>
        <v>1956182.804941467</v>
      </c>
    </row>
    <row r="36" spans="2:17" x14ac:dyDescent="0.2">
      <c r="B36" s="448"/>
      <c r="C36" s="49" t="s">
        <v>28</v>
      </c>
      <c r="D36" s="40">
        <v>13027.92951394834</v>
      </c>
      <c r="E36" s="40">
        <v>7037.6582299915335</v>
      </c>
      <c r="F36" s="40">
        <v>101985.99266582449</v>
      </c>
      <c r="G36" s="40">
        <v>23936.523611863606</v>
      </c>
      <c r="H36" s="40" t="s">
        <v>23</v>
      </c>
      <c r="I36" s="40">
        <v>28449.639156033383</v>
      </c>
      <c r="J36" s="40">
        <v>7996.0324671065628</v>
      </c>
      <c r="K36" s="40">
        <v>329111.13071195403</v>
      </c>
      <c r="L36" s="40">
        <v>2069.1656886056744</v>
      </c>
      <c r="M36" s="41">
        <v>37281.434831584629</v>
      </c>
      <c r="N36" s="39">
        <v>403092.2633458419</v>
      </c>
      <c r="O36" s="41">
        <v>39589.957081707726</v>
      </c>
      <c r="P36" s="42">
        <f t="shared" si="6"/>
        <v>90325.247936769258</v>
      </c>
      <c r="Q36" s="42">
        <f t="shared" si="7"/>
        <v>133512.1989805318</v>
      </c>
    </row>
    <row r="37" spans="2:17" x14ac:dyDescent="0.2">
      <c r="B37" s="448"/>
      <c r="C37" s="49" t="s">
        <v>42</v>
      </c>
      <c r="D37" s="40">
        <v>1614.9685407101258</v>
      </c>
      <c r="E37" s="40" t="s">
        <v>24</v>
      </c>
      <c r="F37" s="40" t="s">
        <v>24</v>
      </c>
      <c r="G37" s="40" t="s">
        <v>23</v>
      </c>
      <c r="H37" s="40" t="s">
        <v>23</v>
      </c>
      <c r="I37" s="40" t="s">
        <v>23</v>
      </c>
      <c r="J37" s="40" t="s">
        <v>23</v>
      </c>
      <c r="K37" s="40">
        <v>52665.230607896905</v>
      </c>
      <c r="L37" s="40" t="s">
        <v>23</v>
      </c>
      <c r="M37" s="41" t="s">
        <v>23</v>
      </c>
      <c r="N37" s="39">
        <v>1546045.2179163159</v>
      </c>
      <c r="O37" s="41">
        <v>22540.765661569723</v>
      </c>
      <c r="P37" s="42">
        <f t="shared" si="6"/>
        <v>405716.54568162316</v>
      </c>
      <c r="Q37" s="42">
        <f t="shared" si="7"/>
        <v>658619.09986683016</v>
      </c>
    </row>
    <row r="38" spans="2:17" x14ac:dyDescent="0.2">
      <c r="B38" s="448"/>
      <c r="C38" s="49" t="s">
        <v>43</v>
      </c>
      <c r="D38" s="40" t="s">
        <v>24</v>
      </c>
      <c r="E38" s="40" t="s">
        <v>24</v>
      </c>
      <c r="F38" s="40" t="s">
        <v>24</v>
      </c>
      <c r="G38" s="40" t="s">
        <v>24</v>
      </c>
      <c r="H38" s="40" t="s">
        <v>23</v>
      </c>
      <c r="I38" s="40" t="s">
        <v>23</v>
      </c>
      <c r="J38" s="40" t="s">
        <v>23</v>
      </c>
      <c r="K38" s="40">
        <v>1664.2182223645812</v>
      </c>
      <c r="L38" s="40" t="s">
        <v>23</v>
      </c>
      <c r="M38" s="41" t="s">
        <v>23</v>
      </c>
      <c r="N38" s="39" t="s">
        <v>24</v>
      </c>
      <c r="O38" s="41" t="s">
        <v>23</v>
      </c>
      <c r="P38" s="47"/>
      <c r="Q38" s="47"/>
    </row>
    <row r="39" spans="2:17" x14ac:dyDescent="0.2">
      <c r="B39" s="448"/>
      <c r="C39" s="48" t="s">
        <v>29</v>
      </c>
      <c r="D39" s="34" t="s">
        <v>23</v>
      </c>
      <c r="E39" s="35" t="s">
        <v>23</v>
      </c>
      <c r="F39" s="35" t="s">
        <v>23</v>
      </c>
      <c r="G39" s="35" t="s">
        <v>23</v>
      </c>
      <c r="H39" s="35" t="s">
        <v>23</v>
      </c>
      <c r="I39" s="35" t="s">
        <v>23</v>
      </c>
      <c r="J39" s="35" t="s">
        <v>23</v>
      </c>
      <c r="K39" s="35">
        <v>2496.5142952243873</v>
      </c>
      <c r="L39" s="35" t="s">
        <v>23</v>
      </c>
      <c r="M39" s="36" t="s">
        <v>23</v>
      </c>
      <c r="N39" s="34" t="s">
        <v>24</v>
      </c>
      <c r="O39" s="36" t="s">
        <v>24</v>
      </c>
      <c r="P39" s="37"/>
      <c r="Q39" s="37"/>
    </row>
    <row r="40" spans="2:17" x14ac:dyDescent="0.2">
      <c r="B40" s="448"/>
      <c r="C40" s="49" t="s">
        <v>30</v>
      </c>
      <c r="D40" s="39" t="s">
        <v>23</v>
      </c>
      <c r="E40" s="40" t="s">
        <v>23</v>
      </c>
      <c r="F40" s="40" t="s">
        <v>23</v>
      </c>
      <c r="G40" s="40">
        <v>3127.3796363801384</v>
      </c>
      <c r="H40" s="40" t="s">
        <v>23</v>
      </c>
      <c r="I40" s="40" t="s">
        <v>23</v>
      </c>
      <c r="J40" s="40" t="s">
        <v>23</v>
      </c>
      <c r="K40" s="40">
        <v>6335.2892834540235</v>
      </c>
      <c r="L40" s="40">
        <v>2180.8516748607981</v>
      </c>
      <c r="M40" s="41" t="s">
        <v>23</v>
      </c>
      <c r="N40" s="39" t="s">
        <v>23</v>
      </c>
      <c r="O40" s="41">
        <v>4586.9048731814282</v>
      </c>
      <c r="P40" s="42">
        <f t="shared" si="6"/>
        <v>4057.6063669690975</v>
      </c>
      <c r="Q40" s="42">
        <f t="shared" si="7"/>
        <v>1569.675629021694</v>
      </c>
    </row>
    <row r="41" spans="2:17" x14ac:dyDescent="0.2">
      <c r="B41" s="448"/>
      <c r="C41" s="49" t="s">
        <v>31</v>
      </c>
      <c r="D41" s="39">
        <v>12268.260462175582</v>
      </c>
      <c r="E41" s="40">
        <v>2572.6473784307846</v>
      </c>
      <c r="F41" s="40" t="s">
        <v>23</v>
      </c>
      <c r="G41" s="40">
        <v>22881.883342591387</v>
      </c>
      <c r="H41" s="40" t="s">
        <v>23</v>
      </c>
      <c r="I41" s="40" t="s">
        <v>23</v>
      </c>
      <c r="J41" s="40">
        <v>1992.9091926536362</v>
      </c>
      <c r="K41" s="40">
        <v>11816.12917108359</v>
      </c>
      <c r="L41" s="40" t="s">
        <v>23</v>
      </c>
      <c r="M41" s="41">
        <v>4160.2512831341273</v>
      </c>
      <c r="N41" s="39">
        <v>2836.4846241238793</v>
      </c>
      <c r="O41" s="41" t="s">
        <v>23</v>
      </c>
      <c r="P41" s="42">
        <f t="shared" si="6"/>
        <v>8361.2236363132852</v>
      </c>
      <c r="Q41" s="42">
        <f t="shared" si="7"/>
        <v>7174.2079814727113</v>
      </c>
    </row>
    <row r="42" spans="2:17" x14ac:dyDescent="0.2">
      <c r="B42" s="448"/>
      <c r="C42" s="49" t="s">
        <v>32</v>
      </c>
      <c r="D42" s="39" t="s">
        <v>23</v>
      </c>
      <c r="E42" s="40">
        <v>20139.347268304227</v>
      </c>
      <c r="F42" s="40" t="s">
        <v>23</v>
      </c>
      <c r="G42" s="40" t="s">
        <v>23</v>
      </c>
      <c r="H42" s="40" t="s">
        <v>23</v>
      </c>
      <c r="I42" s="40" t="s">
        <v>23</v>
      </c>
      <c r="J42" s="40">
        <v>5211.5404145637422</v>
      </c>
      <c r="K42" s="40">
        <v>1578.9901182935414</v>
      </c>
      <c r="L42" s="40" t="s">
        <v>23</v>
      </c>
      <c r="M42" s="41" t="s">
        <v>23</v>
      </c>
      <c r="N42" s="39" t="s">
        <v>23</v>
      </c>
      <c r="O42" s="41" t="s">
        <v>23</v>
      </c>
      <c r="P42" s="42">
        <f t="shared" si="6"/>
        <v>8976.6259337205047</v>
      </c>
      <c r="Q42" s="42">
        <f t="shared" si="7"/>
        <v>8031.3392867736611</v>
      </c>
    </row>
    <row r="43" spans="2:17" x14ac:dyDescent="0.2">
      <c r="B43" s="448"/>
      <c r="C43" s="49" t="s">
        <v>33</v>
      </c>
      <c r="D43" s="39" t="s">
        <v>23</v>
      </c>
      <c r="E43" s="40" t="s">
        <v>23</v>
      </c>
      <c r="F43" s="40" t="s">
        <v>23</v>
      </c>
      <c r="G43" s="40" t="s">
        <v>23</v>
      </c>
      <c r="H43" s="40" t="s">
        <v>23</v>
      </c>
      <c r="I43" s="40" t="s">
        <v>23</v>
      </c>
      <c r="J43" s="40" t="s">
        <v>23</v>
      </c>
      <c r="K43" s="40" t="s">
        <v>23</v>
      </c>
      <c r="L43" s="40" t="s">
        <v>23</v>
      </c>
      <c r="M43" s="41" t="s">
        <v>23</v>
      </c>
      <c r="N43" s="39" t="s">
        <v>23</v>
      </c>
      <c r="O43" s="41" t="s">
        <v>23</v>
      </c>
      <c r="P43" s="42"/>
      <c r="Q43" s="42"/>
    </row>
    <row r="44" spans="2:17" x14ac:dyDescent="0.2">
      <c r="B44" s="448"/>
      <c r="C44" s="49" t="s">
        <v>44</v>
      </c>
      <c r="D44" s="39" t="s">
        <v>24</v>
      </c>
      <c r="E44" s="40" t="s">
        <v>24</v>
      </c>
      <c r="F44" s="40" t="s">
        <v>24</v>
      </c>
      <c r="G44" s="40">
        <v>3371.2900560031903</v>
      </c>
      <c r="H44" s="40" t="s">
        <v>23</v>
      </c>
      <c r="I44" s="40" t="s">
        <v>23</v>
      </c>
      <c r="J44" s="40" t="s">
        <v>23</v>
      </c>
      <c r="K44" s="40" t="s">
        <v>23</v>
      </c>
      <c r="L44" s="40" t="s">
        <v>23</v>
      </c>
      <c r="M44" s="41" t="s">
        <v>23</v>
      </c>
      <c r="N44" s="39">
        <v>1727.8977169471129</v>
      </c>
      <c r="O44" s="41" t="s">
        <v>23</v>
      </c>
      <c r="P44" s="42">
        <f t="shared" si="6"/>
        <v>2549.5938864751515</v>
      </c>
      <c r="Q44" s="42">
        <f t="shared" si="7"/>
        <v>821.69616952803926</v>
      </c>
    </row>
    <row r="45" spans="2:17" x14ac:dyDescent="0.2">
      <c r="B45" s="448"/>
      <c r="C45" s="51" t="s">
        <v>45</v>
      </c>
      <c r="D45" s="44" t="s">
        <v>24</v>
      </c>
      <c r="E45" s="45" t="s">
        <v>24</v>
      </c>
      <c r="F45" s="45" t="s">
        <v>24</v>
      </c>
      <c r="G45" s="45" t="s">
        <v>24</v>
      </c>
      <c r="H45" s="45" t="s">
        <v>23</v>
      </c>
      <c r="I45" s="45">
        <v>2404.508404494461</v>
      </c>
      <c r="J45" s="45" t="s">
        <v>23</v>
      </c>
      <c r="K45" s="45" t="s">
        <v>23</v>
      </c>
      <c r="L45" s="45" t="s">
        <v>23</v>
      </c>
      <c r="M45" s="46" t="s">
        <v>23</v>
      </c>
      <c r="N45" s="44" t="s">
        <v>24</v>
      </c>
      <c r="O45" s="46" t="s">
        <v>23</v>
      </c>
      <c r="P45" s="47"/>
      <c r="Q45" s="47"/>
    </row>
    <row r="46" spans="2:17" ht="16.5" x14ac:dyDescent="0.2">
      <c r="C46" s="20" t="s">
        <v>436</v>
      </c>
    </row>
    <row r="47" spans="2:17" x14ac:dyDescent="0.2">
      <c r="C47" s="20" t="s">
        <v>46</v>
      </c>
    </row>
    <row r="49" spans="3:3" x14ac:dyDescent="0.2">
      <c r="C49" s="20" t="s">
        <v>447</v>
      </c>
    </row>
    <row r="51" spans="3:3" x14ac:dyDescent="0.2">
      <c r="C51" s="20" t="s">
        <v>469</v>
      </c>
    </row>
    <row r="52" spans="3:3" x14ac:dyDescent="0.2">
      <c r="C52" s="20" t="s">
        <v>468</v>
      </c>
    </row>
  </sheetData>
  <mergeCells count="7">
    <mergeCell ref="C1:P1"/>
    <mergeCell ref="B32:B45"/>
    <mergeCell ref="D2:O2"/>
    <mergeCell ref="B3:B10"/>
    <mergeCell ref="B11:B20"/>
    <mergeCell ref="D23:O23"/>
    <mergeCell ref="B24:B31"/>
  </mergeCells>
  <conditionalFormatting sqref="N24:O24 D24:G2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24:M2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24:O2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0866141732283472" right="0.70866141732283472" top="0.78740157480314965" bottom="0.78740157480314965" header="0.31496062992125984" footer="0.31496062992125984"/>
  <pageSetup paperSize="9" scale="4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0D31E-20FF-4FA1-9641-3421398148E5}">
  <sheetPr>
    <pageSetUpPr fitToPage="1"/>
  </sheetPr>
  <dimension ref="A1:S27"/>
  <sheetViews>
    <sheetView zoomScale="77" zoomScaleNormal="77" workbookViewId="0">
      <selection activeCell="A20" sqref="A20:A22"/>
    </sheetView>
  </sheetViews>
  <sheetFormatPr baseColWidth="10" defaultRowHeight="14.25" x14ac:dyDescent="0.2"/>
  <cols>
    <col min="1" max="1" width="7.140625" style="23" customWidth="1"/>
    <col min="2" max="7" width="8.42578125" style="20" customWidth="1"/>
    <col min="8" max="8" width="8.42578125" style="23" customWidth="1"/>
    <col min="9" max="14" width="11.42578125" style="20"/>
    <col min="15" max="15" width="17.140625" style="20" customWidth="1"/>
    <col min="16" max="16" width="16.42578125" style="20" customWidth="1"/>
    <col min="17" max="17" width="15.28515625" style="20" customWidth="1"/>
    <col min="18" max="16384" width="11.42578125" style="20"/>
  </cols>
  <sheetData>
    <row r="1" spans="1:19" ht="18" customHeight="1" x14ac:dyDescent="0.2">
      <c r="A1" s="445" t="s">
        <v>499</v>
      </c>
      <c r="B1" s="445"/>
      <c r="C1" s="445"/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  <c r="O1" s="445"/>
    </row>
    <row r="2" spans="1:19" ht="15" x14ac:dyDescent="0.25"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</row>
    <row r="3" spans="1:19" ht="31.5" customHeight="1" x14ac:dyDescent="0.25">
      <c r="A3" s="451" t="s">
        <v>858</v>
      </c>
      <c r="B3" s="161" t="s">
        <v>502</v>
      </c>
      <c r="C3" s="9" t="s">
        <v>7</v>
      </c>
      <c r="D3" s="9" t="s">
        <v>6</v>
      </c>
      <c r="E3" s="9" t="s">
        <v>8</v>
      </c>
      <c r="F3" s="9" t="s">
        <v>63</v>
      </c>
      <c r="G3" s="115" t="s">
        <v>9</v>
      </c>
      <c r="H3" s="2"/>
      <c r="I3" s="3"/>
      <c r="O3" s="60"/>
      <c r="Q3" s="1"/>
      <c r="R3" s="1"/>
      <c r="S3" s="1"/>
    </row>
    <row r="4" spans="1:19" ht="31.5" customHeight="1" x14ac:dyDescent="0.25">
      <c r="A4" s="451"/>
      <c r="B4" s="162" t="s">
        <v>47</v>
      </c>
      <c r="C4" s="165" t="s">
        <v>48</v>
      </c>
      <c r="D4" s="165" t="s">
        <v>49</v>
      </c>
      <c r="E4" s="165" t="s">
        <v>50</v>
      </c>
      <c r="F4" s="165" t="s">
        <v>51</v>
      </c>
      <c r="G4" s="165" t="s">
        <v>52</v>
      </c>
      <c r="H4" s="10"/>
      <c r="I4" s="3"/>
      <c r="O4" s="60"/>
    </row>
    <row r="5" spans="1:19" ht="31.5" customHeight="1" x14ac:dyDescent="0.25">
      <c r="A5" s="451"/>
      <c r="B5" s="163" t="s">
        <v>16</v>
      </c>
      <c r="C5" s="165" t="s">
        <v>53</v>
      </c>
      <c r="D5" s="166" t="s">
        <v>23</v>
      </c>
      <c r="E5" s="165" t="s">
        <v>54</v>
      </c>
      <c r="F5" s="165" t="s">
        <v>55</v>
      </c>
      <c r="G5" s="166" t="s">
        <v>23</v>
      </c>
      <c r="H5" s="10"/>
      <c r="I5" s="3"/>
      <c r="K5" s="52"/>
      <c r="L5" s="52"/>
      <c r="M5" s="52"/>
      <c r="N5" s="52"/>
      <c r="O5" s="61"/>
    </row>
    <row r="6" spans="1:19" ht="31.5" customHeight="1" x14ac:dyDescent="0.25">
      <c r="A6" s="451"/>
      <c r="B6" s="163" t="s">
        <v>17</v>
      </c>
      <c r="C6" s="166" t="s">
        <v>23</v>
      </c>
      <c r="D6" s="165" t="s">
        <v>53</v>
      </c>
      <c r="E6" s="165" t="s">
        <v>56</v>
      </c>
      <c r="F6" s="166" t="s">
        <v>23</v>
      </c>
      <c r="G6" s="166" t="s">
        <v>23</v>
      </c>
      <c r="H6" s="10"/>
      <c r="I6" s="7"/>
      <c r="J6" s="62"/>
      <c r="K6" s="62"/>
      <c r="L6" s="62"/>
      <c r="M6" s="62"/>
      <c r="N6" s="62"/>
      <c r="O6" s="63"/>
    </row>
    <row r="7" spans="1:19" ht="31.5" customHeight="1" x14ac:dyDescent="0.25">
      <c r="A7" s="451"/>
      <c r="B7" s="163" t="s">
        <v>18</v>
      </c>
      <c r="C7" s="166" t="s">
        <v>23</v>
      </c>
      <c r="D7" s="166" t="s">
        <v>23</v>
      </c>
      <c r="E7" s="166" t="s">
        <v>23</v>
      </c>
      <c r="F7" s="166" t="s">
        <v>23</v>
      </c>
      <c r="G7" s="166" t="s">
        <v>23</v>
      </c>
      <c r="H7" s="10"/>
      <c r="I7" s="3"/>
      <c r="O7" s="60"/>
      <c r="P7" s="1"/>
    </row>
    <row r="8" spans="1:19" ht="31.5" customHeight="1" x14ac:dyDescent="0.25">
      <c r="A8" s="451"/>
      <c r="B8" s="163" t="s">
        <v>19</v>
      </c>
      <c r="C8" s="165" t="s">
        <v>57</v>
      </c>
      <c r="D8" s="166" t="s">
        <v>23</v>
      </c>
      <c r="E8" s="166" t="s">
        <v>23</v>
      </c>
      <c r="F8" s="166" t="s">
        <v>23</v>
      </c>
      <c r="G8" s="166" t="s">
        <v>23</v>
      </c>
      <c r="H8" s="10"/>
      <c r="I8" s="3"/>
      <c r="O8" s="60"/>
      <c r="P8" s="11"/>
      <c r="Q8" s="8"/>
      <c r="R8" s="12"/>
      <c r="S8" s="12"/>
    </row>
    <row r="9" spans="1:19" ht="31.5" customHeight="1" x14ac:dyDescent="0.2">
      <c r="A9" s="451"/>
      <c r="B9" s="164" t="s">
        <v>20</v>
      </c>
      <c r="C9" s="165" t="s">
        <v>58</v>
      </c>
      <c r="D9" s="166" t="s">
        <v>23</v>
      </c>
      <c r="E9" s="165" t="s">
        <v>59</v>
      </c>
      <c r="F9" s="165" t="s">
        <v>60</v>
      </c>
      <c r="G9" s="165" t="s">
        <v>61</v>
      </c>
      <c r="H9" s="10"/>
      <c r="I9" s="3"/>
      <c r="O9" s="64"/>
      <c r="P9" s="62"/>
      <c r="Q9" s="62"/>
      <c r="R9" s="62"/>
      <c r="S9" s="62"/>
    </row>
    <row r="10" spans="1:19" ht="15.75" x14ac:dyDescent="0.25">
      <c r="A10" s="16"/>
      <c r="B10" s="13" t="s">
        <v>62</v>
      </c>
      <c r="C10" s="5"/>
      <c r="D10" s="12"/>
      <c r="E10" s="12"/>
      <c r="F10" s="12"/>
      <c r="G10" s="12"/>
      <c r="H10" s="10"/>
      <c r="I10" s="3"/>
      <c r="P10" s="5"/>
      <c r="Q10" s="14"/>
      <c r="R10" s="15"/>
      <c r="S10" s="15"/>
    </row>
    <row r="11" spans="1:19" ht="15.75" x14ac:dyDescent="0.25">
      <c r="A11" s="16"/>
      <c r="B11" s="13"/>
      <c r="C11" s="5"/>
      <c r="D11" s="12"/>
      <c r="E11" s="12"/>
      <c r="F11" s="12"/>
      <c r="G11" s="12"/>
      <c r="H11" s="10"/>
      <c r="I11" s="3"/>
      <c r="P11" s="5"/>
      <c r="Q11" s="14"/>
      <c r="R11" s="15"/>
      <c r="S11" s="15"/>
    </row>
    <row r="12" spans="1:19" ht="31.5" customHeight="1" x14ac:dyDescent="0.2">
      <c r="A12" s="452" t="s">
        <v>859</v>
      </c>
      <c r="B12" s="161" t="s">
        <v>502</v>
      </c>
      <c r="C12" s="9" t="s">
        <v>7</v>
      </c>
      <c r="D12" s="9" t="s">
        <v>6</v>
      </c>
      <c r="E12" s="9" t="s">
        <v>8</v>
      </c>
      <c r="F12" s="9" t="s">
        <v>63</v>
      </c>
      <c r="G12" s="9" t="s">
        <v>9</v>
      </c>
      <c r="H12" s="116" t="s">
        <v>64</v>
      </c>
      <c r="I12" s="7"/>
      <c r="Q12" s="1"/>
      <c r="R12" s="1"/>
      <c r="S12" s="1"/>
    </row>
    <row r="13" spans="1:19" ht="31.5" customHeight="1" x14ac:dyDescent="0.2">
      <c r="A13" s="452"/>
      <c r="B13" s="162" t="s">
        <v>15</v>
      </c>
      <c r="C13" s="165" t="s">
        <v>48</v>
      </c>
      <c r="D13" s="165" t="s">
        <v>48</v>
      </c>
      <c r="E13" s="165" t="s">
        <v>65</v>
      </c>
      <c r="F13" s="165" t="s">
        <v>66</v>
      </c>
      <c r="G13" s="165" t="s">
        <v>67</v>
      </c>
      <c r="H13" s="165" t="s">
        <v>50</v>
      </c>
      <c r="I13" s="7"/>
      <c r="M13" s="52"/>
      <c r="N13" s="52"/>
      <c r="O13" s="52"/>
      <c r="P13" s="52"/>
      <c r="Q13" s="52"/>
      <c r="R13" s="52"/>
    </row>
    <row r="14" spans="1:19" ht="31.5" customHeight="1" x14ac:dyDescent="0.2">
      <c r="A14" s="452"/>
      <c r="B14" s="164" t="s">
        <v>18</v>
      </c>
      <c r="C14" s="167" t="s">
        <v>23</v>
      </c>
      <c r="D14" s="167" t="s">
        <v>23</v>
      </c>
      <c r="E14" s="166" t="s">
        <v>23</v>
      </c>
      <c r="F14" s="166" t="s">
        <v>23</v>
      </c>
      <c r="G14" s="167" t="s">
        <v>23</v>
      </c>
      <c r="H14" s="168" t="s">
        <v>23</v>
      </c>
      <c r="I14" s="7"/>
    </row>
    <row r="15" spans="1:19" ht="15" x14ac:dyDescent="0.2">
      <c r="A15" s="16"/>
      <c r="B15" s="8"/>
      <c r="C15" s="17"/>
      <c r="D15" s="17"/>
      <c r="E15" s="4"/>
      <c r="F15" s="12"/>
      <c r="G15" s="17"/>
      <c r="H15" s="18"/>
      <c r="I15" s="7"/>
    </row>
    <row r="16" spans="1:19" ht="31.5" customHeight="1" x14ac:dyDescent="0.2">
      <c r="A16" s="451" t="s">
        <v>860</v>
      </c>
      <c r="B16" s="161" t="s">
        <v>502</v>
      </c>
      <c r="C16" s="9" t="s">
        <v>7</v>
      </c>
      <c r="D16" s="9" t="s">
        <v>6</v>
      </c>
      <c r="E16" s="9" t="s">
        <v>8</v>
      </c>
      <c r="F16" s="9" t="s">
        <v>63</v>
      </c>
      <c r="G16" s="9" t="s">
        <v>9</v>
      </c>
      <c r="H16" s="116" t="s">
        <v>64</v>
      </c>
      <c r="I16" s="6"/>
      <c r="J16" s="6"/>
      <c r="K16" s="65"/>
    </row>
    <row r="17" spans="1:18" ht="31.5" customHeight="1" x14ac:dyDescent="0.2">
      <c r="A17" s="451"/>
      <c r="B17" s="162" t="s">
        <v>15</v>
      </c>
      <c r="C17" s="165" t="s">
        <v>59</v>
      </c>
      <c r="D17" s="165" t="s">
        <v>68</v>
      </c>
      <c r="E17" s="169" t="s">
        <v>23</v>
      </c>
      <c r="F17" s="165" t="s">
        <v>69</v>
      </c>
      <c r="G17" s="165" t="s">
        <v>70</v>
      </c>
      <c r="H17" s="170" t="s">
        <v>23</v>
      </c>
      <c r="I17" s="66"/>
      <c r="J17" s="66"/>
      <c r="K17" s="66"/>
      <c r="M17" s="52"/>
      <c r="N17" s="52"/>
      <c r="O17" s="52"/>
      <c r="P17" s="52"/>
      <c r="Q17" s="52"/>
      <c r="R17" s="52"/>
    </row>
    <row r="18" spans="1:18" ht="31.5" customHeight="1" x14ac:dyDescent="0.2">
      <c r="A18" s="451"/>
      <c r="B18" s="164" t="s">
        <v>18</v>
      </c>
      <c r="C18" s="171" t="s">
        <v>23</v>
      </c>
      <c r="D18" s="169" t="s">
        <v>23</v>
      </c>
      <c r="E18" s="169" t="s">
        <v>23</v>
      </c>
      <c r="F18" s="169" t="s">
        <v>23</v>
      </c>
      <c r="G18" s="169" t="s">
        <v>23</v>
      </c>
      <c r="H18" s="170" t="s">
        <v>23</v>
      </c>
      <c r="I18" s="66"/>
      <c r="J18" s="66"/>
      <c r="K18" s="66"/>
    </row>
    <row r="19" spans="1:18" ht="15" x14ac:dyDescent="0.2">
      <c r="A19" s="16"/>
      <c r="B19" s="8"/>
      <c r="C19" s="17"/>
      <c r="D19" s="12"/>
      <c r="E19" s="12"/>
      <c r="F19" s="12"/>
      <c r="G19" s="12"/>
      <c r="H19" s="10"/>
      <c r="I19" s="66"/>
      <c r="J19" s="66"/>
      <c r="K19" s="12"/>
    </row>
    <row r="20" spans="1:18" ht="31.5" customHeight="1" x14ac:dyDescent="0.2">
      <c r="A20" s="453" t="s">
        <v>861</v>
      </c>
      <c r="B20" s="161" t="s">
        <v>502</v>
      </c>
      <c r="C20" s="9" t="s">
        <v>7</v>
      </c>
      <c r="D20" s="115" t="s">
        <v>6</v>
      </c>
      <c r="E20" s="19"/>
      <c r="F20" s="19"/>
      <c r="G20" s="19"/>
      <c r="H20" s="19"/>
      <c r="I20" s="7"/>
    </row>
    <row r="21" spans="1:18" ht="31.5" customHeight="1" x14ac:dyDescent="0.2">
      <c r="A21" s="453"/>
      <c r="B21" s="162" t="s">
        <v>15</v>
      </c>
      <c r="C21" s="165" t="s">
        <v>71</v>
      </c>
      <c r="D21" s="165" t="s">
        <v>72</v>
      </c>
      <c r="E21" s="5"/>
      <c r="F21" s="5"/>
      <c r="G21" s="5"/>
      <c r="H21" s="11"/>
      <c r="I21" s="7"/>
      <c r="M21" s="52"/>
      <c r="N21" s="52"/>
      <c r="O21" s="52"/>
      <c r="P21" s="52"/>
      <c r="Q21" s="52"/>
      <c r="R21" s="52"/>
    </row>
    <row r="22" spans="1:18" ht="31.5" customHeight="1" x14ac:dyDescent="0.2">
      <c r="A22" s="453"/>
      <c r="B22" s="164" t="s">
        <v>18</v>
      </c>
      <c r="C22" s="169" t="s">
        <v>23</v>
      </c>
      <c r="D22" s="169" t="s">
        <v>23</v>
      </c>
      <c r="E22" s="5"/>
      <c r="F22" s="5"/>
      <c r="G22" s="5"/>
      <c r="H22" s="11"/>
      <c r="I22" s="7"/>
    </row>
    <row r="23" spans="1:18" x14ac:dyDescent="0.2">
      <c r="B23" s="62"/>
      <c r="C23" s="62"/>
      <c r="D23" s="62"/>
      <c r="E23" s="62"/>
      <c r="F23" s="62"/>
      <c r="G23" s="62"/>
      <c r="H23" s="67"/>
      <c r="I23" s="62"/>
    </row>
    <row r="24" spans="1:18" x14ac:dyDescent="0.2">
      <c r="B24" s="62"/>
      <c r="C24" s="62"/>
      <c r="D24" s="62"/>
      <c r="E24" s="62"/>
      <c r="F24" s="62"/>
      <c r="G24" s="62"/>
      <c r="H24" s="67"/>
      <c r="I24" s="62"/>
    </row>
    <row r="25" spans="1:18" x14ac:dyDescent="0.2">
      <c r="B25" s="20" t="s">
        <v>12</v>
      </c>
      <c r="C25" s="20" t="s">
        <v>444</v>
      </c>
    </row>
    <row r="27" spans="1:18" x14ac:dyDescent="0.2">
      <c r="B27" s="20" t="s">
        <v>491</v>
      </c>
    </row>
  </sheetData>
  <mergeCells count="5">
    <mergeCell ref="A1:O1"/>
    <mergeCell ref="A3:A9"/>
    <mergeCell ref="A12:A14"/>
    <mergeCell ref="A16:A18"/>
    <mergeCell ref="A20:A22"/>
  </mergeCells>
  <conditionalFormatting sqref="C20:D2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0:D20 R3:S3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16:K18 I19:J1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0866141732283472" right="0.70866141732283472" top="0.78740157480314965" bottom="0.78740157480314965" header="0.31496062992125984" footer="0.31496062992125984"/>
  <pageSetup paperSize="9"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84AB8-3D2D-446C-9A53-9CCEB590EDC5}">
  <sheetPr>
    <pageSetUpPr fitToPage="1"/>
  </sheetPr>
  <dimension ref="B1:S42"/>
  <sheetViews>
    <sheetView zoomScale="89" zoomScaleNormal="89" workbookViewId="0">
      <selection activeCell="M11" sqref="M11"/>
    </sheetView>
  </sheetViews>
  <sheetFormatPr baseColWidth="10" defaultRowHeight="14.25" x14ac:dyDescent="0.2"/>
  <cols>
    <col min="1" max="1" width="11.42578125" style="20"/>
    <col min="2" max="2" width="3.5703125" style="20" customWidth="1"/>
    <col min="3" max="3" width="5.28515625" style="20" customWidth="1"/>
    <col min="4" max="4" width="4.28515625" style="20" customWidth="1"/>
    <col min="5" max="5" width="4.42578125" style="20" customWidth="1"/>
    <col min="6" max="8" width="8.28515625" style="20" customWidth="1"/>
    <col min="9" max="9" width="15.85546875" style="62" customWidth="1"/>
    <col min="10" max="10" width="10.7109375" style="20" customWidth="1"/>
    <col min="11" max="11" width="14.42578125" style="20" customWidth="1"/>
    <col min="12" max="12" width="8.28515625" style="20" customWidth="1"/>
    <col min="13" max="13" width="12.5703125" style="20" customWidth="1"/>
    <col min="14" max="14" width="10.28515625" style="20" customWidth="1"/>
    <col min="15" max="16384" width="11.42578125" style="20"/>
  </cols>
  <sheetData>
    <row r="1" spans="2:19" ht="18.75" customHeight="1" x14ac:dyDescent="0.25">
      <c r="B1" s="445" t="s">
        <v>474</v>
      </c>
      <c r="C1" s="445"/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  <c r="O1" s="445"/>
      <c r="P1" s="445"/>
      <c r="Q1" s="113"/>
      <c r="R1" s="113"/>
      <c r="S1" s="113"/>
    </row>
    <row r="2" spans="2:19" ht="18.75" customHeight="1" x14ac:dyDescent="0.25"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13"/>
      <c r="R2" s="113"/>
      <c r="S2" s="113"/>
    </row>
    <row r="3" spans="2:19" ht="86.25" thickBot="1" x14ac:dyDescent="0.3">
      <c r="B3" s="131" t="s">
        <v>862</v>
      </c>
      <c r="C3" s="131" t="s">
        <v>467</v>
      </c>
      <c r="D3" s="131" t="s">
        <v>470</v>
      </c>
      <c r="E3" s="131" t="s">
        <v>471</v>
      </c>
      <c r="F3" s="454" t="s">
        <v>73</v>
      </c>
      <c r="G3" s="454"/>
      <c r="H3" s="69" t="s">
        <v>74</v>
      </c>
      <c r="I3" s="71"/>
      <c r="J3" s="71"/>
      <c r="K3" s="71"/>
      <c r="L3" s="71"/>
      <c r="M3" s="62"/>
    </row>
    <row r="4" spans="2:19" ht="15" x14ac:dyDescent="0.25">
      <c r="B4" s="68" t="s">
        <v>503</v>
      </c>
      <c r="D4" s="131"/>
      <c r="E4" s="131"/>
      <c r="F4" s="125"/>
      <c r="G4" s="125"/>
      <c r="H4" s="70"/>
      <c r="I4" s="71"/>
      <c r="J4" s="71"/>
      <c r="K4" s="71"/>
      <c r="L4" s="71"/>
      <c r="M4" s="62"/>
    </row>
    <row r="5" spans="2:19" ht="15" x14ac:dyDescent="0.25">
      <c r="B5" s="255" t="s">
        <v>546</v>
      </c>
      <c r="C5" s="72">
        <v>1</v>
      </c>
      <c r="D5" s="72" t="s">
        <v>472</v>
      </c>
      <c r="E5" s="72">
        <v>10</v>
      </c>
      <c r="F5" s="74">
        <v>24.284235943428769</v>
      </c>
      <c r="G5" s="74">
        <v>28.285615729561915</v>
      </c>
      <c r="H5" s="75">
        <f>AVERAGE(F5:G5)</f>
        <v>26.28492583649534</v>
      </c>
      <c r="I5" s="20"/>
      <c r="J5" s="76"/>
      <c r="K5" s="76"/>
      <c r="L5" s="76"/>
      <c r="M5" s="62"/>
    </row>
    <row r="6" spans="2:19" ht="15" x14ac:dyDescent="0.25">
      <c r="B6" s="255" t="s">
        <v>546</v>
      </c>
      <c r="C6" s="72">
        <v>2</v>
      </c>
      <c r="D6" s="72" t="s">
        <v>472</v>
      </c>
      <c r="E6" s="72">
        <v>10</v>
      </c>
      <c r="F6" s="76">
        <v>7.4508451190065532</v>
      </c>
      <c r="G6" s="76">
        <v>7.2438771990341486</v>
      </c>
      <c r="H6" s="77">
        <f>AVERAGE(F6:G6)</f>
        <v>7.3473611590203509</v>
      </c>
      <c r="I6" s="20"/>
      <c r="J6" s="440" t="s">
        <v>1021</v>
      </c>
      <c r="K6" s="441" t="s">
        <v>1026</v>
      </c>
      <c r="L6" s="82"/>
      <c r="M6" s="62"/>
    </row>
    <row r="7" spans="2:19" ht="15" x14ac:dyDescent="0.25">
      <c r="B7" s="255" t="s">
        <v>546</v>
      </c>
      <c r="C7" s="72">
        <v>3</v>
      </c>
      <c r="D7" s="72" t="s">
        <v>472</v>
      </c>
      <c r="E7" s="72">
        <v>10</v>
      </c>
      <c r="F7" s="76">
        <v>9.7274922387030003</v>
      </c>
      <c r="G7" s="76">
        <v>9.3135563987581929</v>
      </c>
      <c r="H7" s="77">
        <f>AVERAGE(F7:G7)</f>
        <v>9.5205243187305975</v>
      </c>
      <c r="I7" s="78"/>
      <c r="J7" s="440" t="s">
        <v>1022</v>
      </c>
      <c r="K7" s="441" t="s">
        <v>1027</v>
      </c>
      <c r="L7" s="82"/>
      <c r="M7" s="62"/>
    </row>
    <row r="8" spans="2:19" ht="15" x14ac:dyDescent="0.25">
      <c r="B8" s="255" t="s">
        <v>546</v>
      </c>
      <c r="C8" s="72">
        <v>4</v>
      </c>
      <c r="D8" s="72" t="s">
        <v>472</v>
      </c>
      <c r="E8" s="72">
        <v>10</v>
      </c>
      <c r="F8" s="76">
        <v>21.800620903759917</v>
      </c>
      <c r="G8" s="76">
        <v>20.420834770610554</v>
      </c>
      <c r="H8" s="77">
        <f>AVERAGE(F8:G8)</f>
        <v>21.110727837185237</v>
      </c>
      <c r="I8" s="78"/>
      <c r="J8" s="76"/>
      <c r="K8" s="76"/>
      <c r="L8" s="82"/>
      <c r="M8" s="62"/>
    </row>
    <row r="9" spans="2:19" ht="15" x14ac:dyDescent="0.25">
      <c r="B9" s="255" t="s">
        <v>546</v>
      </c>
      <c r="C9" s="72">
        <v>5</v>
      </c>
      <c r="D9" s="72" t="s">
        <v>472</v>
      </c>
      <c r="E9" s="72">
        <v>10</v>
      </c>
      <c r="F9" s="79">
        <v>11.452224905139703</v>
      </c>
      <c r="G9" s="79">
        <v>13.935839944808556</v>
      </c>
      <c r="H9" s="80">
        <f>AVERAGE(F9:G9)</f>
        <v>12.694032424974129</v>
      </c>
      <c r="I9" s="78"/>
      <c r="J9" s="76"/>
      <c r="K9" s="76"/>
      <c r="L9" s="82"/>
      <c r="M9" s="62"/>
    </row>
    <row r="10" spans="2:19" ht="15" x14ac:dyDescent="0.25">
      <c r="B10" s="62"/>
      <c r="C10" s="62"/>
      <c r="D10" s="62"/>
      <c r="E10" s="62"/>
      <c r="F10" s="76"/>
      <c r="G10" s="76"/>
      <c r="H10" s="78"/>
      <c r="I10" s="78"/>
      <c r="J10" s="76"/>
      <c r="K10" s="76"/>
      <c r="L10" s="82"/>
      <c r="M10" s="62"/>
    </row>
    <row r="11" spans="2:19" ht="15.75" thickBot="1" x14ac:dyDescent="0.3">
      <c r="B11" s="86"/>
      <c r="C11" s="86"/>
      <c r="D11" s="86"/>
      <c r="E11" s="86"/>
      <c r="F11" s="454" t="s">
        <v>75</v>
      </c>
      <c r="G11" s="454"/>
      <c r="H11" s="69" t="s">
        <v>74</v>
      </c>
      <c r="I11" s="78"/>
    </row>
    <row r="12" spans="2:19" ht="15" x14ac:dyDescent="0.25">
      <c r="B12" s="86" t="s">
        <v>438</v>
      </c>
      <c r="F12" s="76"/>
      <c r="G12" s="76"/>
      <c r="H12" s="82"/>
      <c r="I12" s="82"/>
      <c r="J12" s="76"/>
      <c r="K12" s="76"/>
      <c r="L12" s="82"/>
      <c r="M12" s="62"/>
    </row>
    <row r="13" spans="2:19" ht="15" x14ac:dyDescent="0.25">
      <c r="B13" s="220" t="s">
        <v>549</v>
      </c>
      <c r="C13" s="88">
        <v>1</v>
      </c>
      <c r="D13" s="72" t="s">
        <v>472</v>
      </c>
      <c r="E13" s="72">
        <v>10</v>
      </c>
      <c r="F13" s="76">
        <v>0.33831064430056368</v>
      </c>
      <c r="G13" s="76">
        <v>0.43168029925798335</v>
      </c>
      <c r="H13" s="90">
        <f t="shared" ref="H13:H26" si="0">AVERAGE(F13:G13)</f>
        <v>0.38499547177927351</v>
      </c>
      <c r="I13" s="20"/>
      <c r="J13" s="440" t="s">
        <v>1021</v>
      </c>
      <c r="K13" s="441" t="s">
        <v>1023</v>
      </c>
    </row>
    <row r="14" spans="2:19" ht="15" x14ac:dyDescent="0.25">
      <c r="B14" s="220" t="s">
        <v>549</v>
      </c>
      <c r="C14" s="88">
        <v>2</v>
      </c>
      <c r="D14" s="72" t="s">
        <v>472</v>
      </c>
      <c r="E14" s="72">
        <v>10</v>
      </c>
      <c r="F14" s="76">
        <v>0.5043415352935513</v>
      </c>
      <c r="G14" s="76">
        <v>0.47905543624039576</v>
      </c>
      <c r="H14" s="90">
        <f t="shared" si="0"/>
        <v>0.4916984857669735</v>
      </c>
      <c r="I14" s="20"/>
      <c r="J14" s="440" t="s">
        <v>1022</v>
      </c>
      <c r="K14" s="441" t="s">
        <v>1024</v>
      </c>
    </row>
    <row r="15" spans="2:19" ht="15" x14ac:dyDescent="0.25">
      <c r="B15" s="220" t="s">
        <v>549</v>
      </c>
      <c r="C15" s="88">
        <v>3</v>
      </c>
      <c r="D15" s="72" t="s">
        <v>472</v>
      </c>
      <c r="E15" s="72">
        <v>10</v>
      </c>
      <c r="F15" s="76">
        <v>0.26950046390929472</v>
      </c>
      <c r="G15" s="76">
        <v>0.28759309964212093</v>
      </c>
      <c r="H15" s="90">
        <f t="shared" si="0"/>
        <v>0.2785467817757078</v>
      </c>
      <c r="I15" s="20"/>
    </row>
    <row r="16" spans="2:19" ht="15" x14ac:dyDescent="0.25">
      <c r="B16" s="220" t="s">
        <v>549</v>
      </c>
      <c r="C16" s="88">
        <v>4</v>
      </c>
      <c r="D16" s="72" t="s">
        <v>472</v>
      </c>
      <c r="E16" s="72">
        <v>10</v>
      </c>
      <c r="F16" s="76">
        <v>0.35342417377349661</v>
      </c>
      <c r="G16" s="76">
        <v>0.3240690425573059</v>
      </c>
      <c r="H16" s="90">
        <f t="shared" si="0"/>
        <v>0.33874660816540125</v>
      </c>
      <c r="I16" s="20"/>
    </row>
    <row r="17" spans="2:9" ht="15" x14ac:dyDescent="0.25">
      <c r="B17" s="220" t="s">
        <v>549</v>
      </c>
      <c r="C17" s="88">
        <v>5</v>
      </c>
      <c r="D17" s="72" t="s">
        <v>472</v>
      </c>
      <c r="E17" s="72">
        <v>10</v>
      </c>
      <c r="F17" s="76">
        <v>0.20199818593990387</v>
      </c>
      <c r="G17" s="76">
        <v>0.22684833195558718</v>
      </c>
      <c r="H17" s="90">
        <f t="shared" si="0"/>
        <v>0.21442325894774553</v>
      </c>
      <c r="I17" s="20"/>
    </row>
    <row r="18" spans="2:9" ht="15.75" thickBot="1" x14ac:dyDescent="0.3">
      <c r="B18" s="256" t="s">
        <v>549</v>
      </c>
      <c r="C18" s="91" t="s">
        <v>446</v>
      </c>
      <c r="D18" s="132" t="s">
        <v>472</v>
      </c>
      <c r="E18" s="132">
        <v>10</v>
      </c>
      <c r="F18" s="92">
        <v>0.48370574633830415</v>
      </c>
      <c r="G18" s="92">
        <v>0.49852862601643516</v>
      </c>
      <c r="H18" s="93">
        <f t="shared" si="0"/>
        <v>0.49111718617736966</v>
      </c>
      <c r="I18" s="20"/>
    </row>
    <row r="19" spans="2:9" ht="15" x14ac:dyDescent="0.25">
      <c r="B19" s="257" t="s">
        <v>548</v>
      </c>
      <c r="C19" s="87">
        <v>1</v>
      </c>
      <c r="D19" s="51" t="s">
        <v>472</v>
      </c>
      <c r="E19" s="51">
        <v>10</v>
      </c>
      <c r="F19" s="76">
        <v>0.38474115862250446</v>
      </c>
      <c r="G19" s="76">
        <v>0.39629430390067094</v>
      </c>
      <c r="H19" s="90">
        <f t="shared" si="0"/>
        <v>0.39051773126158773</v>
      </c>
      <c r="I19" s="20"/>
    </row>
    <row r="20" spans="2:9" ht="15" x14ac:dyDescent="0.25">
      <c r="B20" s="220" t="s">
        <v>548</v>
      </c>
      <c r="C20" s="88">
        <v>2</v>
      </c>
      <c r="D20" s="72" t="s">
        <v>472</v>
      </c>
      <c r="E20" s="72">
        <v>10</v>
      </c>
      <c r="F20" s="76">
        <v>0.29587648886559226</v>
      </c>
      <c r="G20" s="76">
        <v>0.3117166211707994</v>
      </c>
      <c r="H20" s="90">
        <f t="shared" si="0"/>
        <v>0.3037965550181958</v>
      </c>
      <c r="I20" s="20"/>
    </row>
    <row r="21" spans="2:9" ht="15" x14ac:dyDescent="0.25">
      <c r="B21" s="220" t="s">
        <v>548</v>
      </c>
      <c r="C21" s="88">
        <v>3</v>
      </c>
      <c r="D21" s="72" t="s">
        <v>472</v>
      </c>
      <c r="E21" s="72">
        <v>10</v>
      </c>
      <c r="F21" s="76">
        <v>0.23934605658476399</v>
      </c>
      <c r="G21" s="76">
        <v>0.27117166774730989</v>
      </c>
      <c r="H21" s="90">
        <f t="shared" si="0"/>
        <v>0.25525886216603694</v>
      </c>
      <c r="I21" s="20"/>
    </row>
    <row r="22" spans="2:9" ht="15" x14ac:dyDescent="0.25">
      <c r="B22" s="220" t="s">
        <v>548</v>
      </c>
      <c r="C22" s="88">
        <v>4</v>
      </c>
      <c r="D22" s="72" t="s">
        <v>472</v>
      </c>
      <c r="E22" s="72">
        <v>10</v>
      </c>
      <c r="F22" s="76">
        <v>0.3609809385099631</v>
      </c>
      <c r="G22" s="76">
        <v>0.35930973467194793</v>
      </c>
      <c r="H22" s="90">
        <f t="shared" si="0"/>
        <v>0.36014533659095549</v>
      </c>
      <c r="I22" s="20"/>
    </row>
    <row r="23" spans="2:9" ht="15" x14ac:dyDescent="0.25">
      <c r="B23" s="220" t="s">
        <v>548</v>
      </c>
      <c r="C23" s="88">
        <v>5</v>
      </c>
      <c r="D23" s="72" t="s">
        <v>472</v>
      </c>
      <c r="E23" s="72">
        <v>10</v>
      </c>
      <c r="F23" s="76">
        <v>0.37282473358293156</v>
      </c>
      <c r="G23" s="76">
        <v>0.25213443100874278</v>
      </c>
      <c r="H23" s="90">
        <f t="shared" si="0"/>
        <v>0.31247958229583717</v>
      </c>
      <c r="I23" s="20"/>
    </row>
    <row r="24" spans="2:9" ht="15.75" thickBot="1" x14ac:dyDescent="0.3">
      <c r="B24" s="256" t="s">
        <v>548</v>
      </c>
      <c r="C24" s="91" t="s">
        <v>446</v>
      </c>
      <c r="D24" s="132" t="s">
        <v>472</v>
      </c>
      <c r="E24" s="132">
        <v>10</v>
      </c>
      <c r="F24" s="92">
        <v>0.39178929704543286</v>
      </c>
      <c r="G24" s="92">
        <v>0.39324250270998129</v>
      </c>
      <c r="H24" s="93">
        <f t="shared" si="0"/>
        <v>0.39251589987770708</v>
      </c>
      <c r="I24" s="20"/>
    </row>
    <row r="25" spans="2:9" ht="15" x14ac:dyDescent="0.25">
      <c r="B25" s="258" t="s">
        <v>9</v>
      </c>
      <c r="C25" s="94">
        <v>1</v>
      </c>
      <c r="D25" s="94" t="s">
        <v>472</v>
      </c>
      <c r="E25" s="94">
        <v>10</v>
      </c>
      <c r="F25" s="76">
        <v>0.29267938443223224</v>
      </c>
      <c r="G25" s="76">
        <v>0.29631244190306449</v>
      </c>
      <c r="H25" s="90">
        <f t="shared" si="0"/>
        <v>0.29449591316764834</v>
      </c>
      <c r="I25" s="20"/>
    </row>
    <row r="26" spans="2:9" ht="15" x14ac:dyDescent="0.25">
      <c r="B26" s="259" t="s">
        <v>9</v>
      </c>
      <c r="C26" s="95">
        <v>2</v>
      </c>
      <c r="D26" s="95" t="s">
        <v>472</v>
      </c>
      <c r="E26" s="95">
        <v>10</v>
      </c>
      <c r="F26" s="79">
        <v>0.30503180581873873</v>
      </c>
      <c r="G26" s="79">
        <v>0.29921889654162259</v>
      </c>
      <c r="H26" s="96">
        <f t="shared" si="0"/>
        <v>0.30212535118018069</v>
      </c>
      <c r="I26" s="20"/>
    </row>
    <row r="27" spans="2:9" ht="15" x14ac:dyDescent="0.25">
      <c r="B27" s="25"/>
      <c r="I27" s="20"/>
    </row>
    <row r="28" spans="2:9" ht="15" x14ac:dyDescent="0.25">
      <c r="B28" s="220" t="s">
        <v>546</v>
      </c>
      <c r="C28" s="88">
        <v>390</v>
      </c>
      <c r="D28" s="88" t="s">
        <v>473</v>
      </c>
      <c r="E28" s="88">
        <v>21</v>
      </c>
      <c r="F28" s="74">
        <v>0.45760305168457466</v>
      </c>
      <c r="G28" s="74">
        <v>0.3988494463751599</v>
      </c>
      <c r="H28" s="89">
        <f t="shared" ref="H28:H33" si="1">AVERAGE(F28:G28)</f>
        <v>0.42822624902986728</v>
      </c>
      <c r="I28" s="20"/>
    </row>
    <row r="29" spans="2:9" ht="15" x14ac:dyDescent="0.25">
      <c r="B29" s="220" t="s">
        <v>546</v>
      </c>
      <c r="C29" s="88">
        <v>391</v>
      </c>
      <c r="D29" s="88" t="s">
        <v>473</v>
      </c>
      <c r="E29" s="88">
        <v>21</v>
      </c>
      <c r="F29" s="76">
        <v>0.22028762834828367</v>
      </c>
      <c r="G29" s="76">
        <v>0.30673056772056667</v>
      </c>
      <c r="H29" s="90">
        <f t="shared" si="1"/>
        <v>0.26350909803442518</v>
      </c>
      <c r="I29" s="20"/>
    </row>
    <row r="30" spans="2:9" ht="15" x14ac:dyDescent="0.25">
      <c r="B30" s="220" t="s">
        <v>546</v>
      </c>
      <c r="C30" s="88">
        <v>393</v>
      </c>
      <c r="D30" s="88" t="s">
        <v>473</v>
      </c>
      <c r="E30" s="88">
        <v>21</v>
      </c>
      <c r="F30" s="76">
        <v>0.30534993445889452</v>
      </c>
      <c r="G30" s="76">
        <v>0.26124640749158246</v>
      </c>
      <c r="H30" s="90">
        <f t="shared" si="1"/>
        <v>0.28329817097523846</v>
      </c>
      <c r="I30" s="20"/>
    </row>
    <row r="31" spans="2:9" ht="15" x14ac:dyDescent="0.25">
      <c r="B31" s="220" t="s">
        <v>546</v>
      </c>
      <c r="C31" s="88">
        <v>396</v>
      </c>
      <c r="D31" s="88" t="s">
        <v>473</v>
      </c>
      <c r="E31" s="88">
        <v>21</v>
      </c>
      <c r="F31" s="76">
        <v>0.26232022828201107</v>
      </c>
      <c r="G31" s="76">
        <v>0.30749759889867534</v>
      </c>
      <c r="H31" s="90">
        <f t="shared" si="1"/>
        <v>0.2849089135903432</v>
      </c>
      <c r="I31" s="20"/>
    </row>
    <row r="32" spans="2:9" ht="15" x14ac:dyDescent="0.25">
      <c r="B32" s="220" t="s">
        <v>546</v>
      </c>
      <c r="C32" s="88">
        <v>397</v>
      </c>
      <c r="D32" s="88" t="s">
        <v>473</v>
      </c>
      <c r="E32" s="88">
        <v>21</v>
      </c>
      <c r="F32" s="76">
        <v>0.29315435588673971</v>
      </c>
      <c r="G32" s="76">
        <v>0.22074784705514888</v>
      </c>
      <c r="H32" s="90">
        <f t="shared" si="1"/>
        <v>0.2569511014709443</v>
      </c>
      <c r="I32" s="20"/>
    </row>
    <row r="33" spans="2:9" ht="15.75" thickBot="1" x14ac:dyDescent="0.3">
      <c r="B33" s="256" t="s">
        <v>546</v>
      </c>
      <c r="C33" s="91">
        <v>398</v>
      </c>
      <c r="D33" s="91" t="s">
        <v>473</v>
      </c>
      <c r="E33" s="91">
        <v>21</v>
      </c>
      <c r="F33" s="92">
        <v>0.35697027553597777</v>
      </c>
      <c r="G33" s="92">
        <v>0.44770852092889885</v>
      </c>
      <c r="H33" s="93">
        <f t="shared" si="1"/>
        <v>0.40233939823243831</v>
      </c>
      <c r="I33" s="20"/>
    </row>
    <row r="35" spans="2:9" x14ac:dyDescent="0.2">
      <c r="B35" s="20" t="s">
        <v>488</v>
      </c>
    </row>
    <row r="37" spans="2:9" x14ac:dyDescent="0.2">
      <c r="B37" s="20" t="s">
        <v>489</v>
      </c>
    </row>
    <row r="39" spans="2:9" x14ac:dyDescent="0.2">
      <c r="B39" s="128"/>
      <c r="C39" s="20" t="s">
        <v>490</v>
      </c>
    </row>
    <row r="41" spans="2:9" ht="15" x14ac:dyDescent="0.25">
      <c r="B41" s="440" t="s">
        <v>75</v>
      </c>
      <c r="C41" s="218" t="s">
        <v>1025</v>
      </c>
      <c r="D41" s="218"/>
      <c r="E41" s="218"/>
      <c r="F41" s="218"/>
    </row>
    <row r="42" spans="2:9" ht="15" x14ac:dyDescent="0.25">
      <c r="B42" s="172"/>
    </row>
  </sheetData>
  <mergeCells count="3">
    <mergeCell ref="F11:G11"/>
    <mergeCell ref="F3:G3"/>
    <mergeCell ref="B1:P1"/>
  </mergeCells>
  <conditionalFormatting sqref="H5:H11">
    <cfRule type="cellIs" dxfId="109" priority="2" operator="lessThan">
      <formula>45</formula>
    </cfRule>
  </conditionalFormatting>
  <conditionalFormatting sqref="H28:H33 H13:H26">
    <cfRule type="cellIs" dxfId="108" priority="1" operator="lessThan">
      <formula>0.5</formula>
    </cfRule>
  </conditionalFormatting>
  <pageMargins left="0.70866141732283472" right="0.70866141732283472" top="0.78740157480314965" bottom="0.78740157480314965" header="0.31496062992125984" footer="0.31496062992125984"/>
  <pageSetup paperSize="9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70ED5-7D2D-428E-A5EF-140D794AFCB2}">
  <sheetPr>
    <pageSetUpPr fitToPage="1"/>
  </sheetPr>
  <dimension ref="B1:Q29"/>
  <sheetViews>
    <sheetView zoomScale="91" zoomScaleNormal="91" workbookViewId="0">
      <selection activeCell="O23" sqref="O23"/>
    </sheetView>
  </sheetViews>
  <sheetFormatPr baseColWidth="10" defaultRowHeight="14.25" x14ac:dyDescent="0.2"/>
  <cols>
    <col min="1" max="1" width="6" style="20" customWidth="1"/>
    <col min="2" max="4" width="4.140625" style="20" customWidth="1"/>
    <col min="5" max="5" width="8.140625" style="20" customWidth="1"/>
    <col min="6" max="9" width="3.28515625" style="20" customWidth="1"/>
    <col min="10" max="16384" width="11.42578125" style="20"/>
  </cols>
  <sheetData>
    <row r="1" spans="2:17" ht="16.5" customHeight="1" x14ac:dyDescent="0.2">
      <c r="B1" s="445" t="s">
        <v>481</v>
      </c>
      <c r="C1" s="445"/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  <c r="O1" s="445"/>
      <c r="P1" s="445"/>
      <c r="Q1" s="445"/>
    </row>
    <row r="3" spans="2:17" ht="85.5" x14ac:dyDescent="0.2">
      <c r="B3" s="137" t="s">
        <v>862</v>
      </c>
      <c r="C3" s="138" t="s">
        <v>467</v>
      </c>
      <c r="D3" s="138" t="s">
        <v>470</v>
      </c>
      <c r="E3" s="138" t="s">
        <v>471</v>
      </c>
      <c r="F3" s="455" t="s">
        <v>439</v>
      </c>
      <c r="G3" s="456"/>
      <c r="H3" s="456"/>
      <c r="I3" s="457"/>
    </row>
    <row r="4" spans="2:17" ht="84" customHeight="1" x14ac:dyDescent="0.2">
      <c r="B4" s="139"/>
      <c r="C4" s="139"/>
      <c r="D4" s="139"/>
      <c r="E4" s="140"/>
      <c r="F4" s="157" t="s">
        <v>521</v>
      </c>
      <c r="G4" s="127" t="s">
        <v>522</v>
      </c>
      <c r="H4" s="131" t="s">
        <v>487</v>
      </c>
      <c r="I4" s="158" t="s">
        <v>486</v>
      </c>
    </row>
    <row r="5" spans="2:17" x14ac:dyDescent="0.2">
      <c r="B5" s="260" t="s">
        <v>546</v>
      </c>
      <c r="C5" s="261">
        <v>1</v>
      </c>
      <c r="D5" s="81" t="s">
        <v>472</v>
      </c>
      <c r="E5" s="119">
        <v>10</v>
      </c>
      <c r="F5" s="53"/>
      <c r="G5" s="53">
        <v>0</v>
      </c>
      <c r="H5" s="53"/>
      <c r="I5" s="54"/>
    </row>
    <row r="6" spans="2:17" ht="15" x14ac:dyDescent="0.25">
      <c r="B6" s="262" t="s">
        <v>546</v>
      </c>
      <c r="C6" s="197">
        <v>2</v>
      </c>
      <c r="D6" s="62" t="s">
        <v>472</v>
      </c>
      <c r="E6" s="120">
        <v>10</v>
      </c>
      <c r="F6" s="134"/>
      <c r="G6" s="125">
        <v>0</v>
      </c>
      <c r="H6" s="134"/>
      <c r="I6" s="143"/>
    </row>
    <row r="7" spans="2:17" ht="15" x14ac:dyDescent="0.25">
      <c r="B7" s="262" t="s">
        <v>546</v>
      </c>
      <c r="C7" s="197">
        <v>3</v>
      </c>
      <c r="D7" s="62" t="s">
        <v>472</v>
      </c>
      <c r="E7" s="120">
        <v>10</v>
      </c>
      <c r="F7" s="134"/>
      <c r="G7" s="125">
        <v>3</v>
      </c>
      <c r="H7" s="134"/>
      <c r="I7" s="143"/>
    </row>
    <row r="8" spans="2:17" ht="15" x14ac:dyDescent="0.25">
      <c r="B8" s="262" t="s">
        <v>546</v>
      </c>
      <c r="C8" s="197">
        <v>4</v>
      </c>
      <c r="D8" s="62" t="s">
        <v>472</v>
      </c>
      <c r="E8" s="120">
        <v>10</v>
      </c>
      <c r="F8" s="134"/>
      <c r="G8" s="125">
        <v>0</v>
      </c>
      <c r="H8" s="134"/>
      <c r="I8" s="143"/>
    </row>
    <row r="9" spans="2:17" ht="15" x14ac:dyDescent="0.25">
      <c r="B9" s="263" t="s">
        <v>546</v>
      </c>
      <c r="C9" s="264">
        <v>5</v>
      </c>
      <c r="D9" s="83" t="s">
        <v>472</v>
      </c>
      <c r="E9" s="122">
        <v>10</v>
      </c>
      <c r="F9" s="124"/>
      <c r="G9" s="85">
        <v>0</v>
      </c>
      <c r="H9" s="124"/>
      <c r="I9" s="145"/>
    </row>
    <row r="10" spans="2:17" x14ac:dyDescent="0.2">
      <c r="B10" s="260" t="s">
        <v>546</v>
      </c>
      <c r="C10" s="265">
        <v>390</v>
      </c>
      <c r="D10" s="130" t="s">
        <v>473</v>
      </c>
      <c r="E10" s="154">
        <v>21</v>
      </c>
      <c r="F10" s="147">
        <v>4</v>
      </c>
      <c r="G10" s="148">
        <v>6</v>
      </c>
      <c r="H10" s="148">
        <v>4</v>
      </c>
      <c r="I10" s="149">
        <v>4</v>
      </c>
    </row>
    <row r="11" spans="2:17" x14ac:dyDescent="0.2">
      <c r="B11" s="262" t="s">
        <v>546</v>
      </c>
      <c r="C11" s="198">
        <v>391</v>
      </c>
      <c r="D11" s="67" t="s">
        <v>473</v>
      </c>
      <c r="E11" s="155">
        <v>21</v>
      </c>
      <c r="F11" s="135">
        <v>6</v>
      </c>
      <c r="G11" s="104">
        <v>8</v>
      </c>
      <c r="H11" s="104">
        <v>6</v>
      </c>
      <c r="I11" s="150">
        <v>6</v>
      </c>
    </row>
    <row r="12" spans="2:17" x14ac:dyDescent="0.2">
      <c r="B12" s="262" t="s">
        <v>546</v>
      </c>
      <c r="C12" s="198">
        <v>393</v>
      </c>
      <c r="D12" s="67" t="s">
        <v>473</v>
      </c>
      <c r="E12" s="155">
        <v>21</v>
      </c>
      <c r="F12" s="135">
        <v>6</v>
      </c>
      <c r="G12" s="104">
        <v>7</v>
      </c>
      <c r="H12" s="104">
        <v>6</v>
      </c>
      <c r="I12" s="150">
        <v>6</v>
      </c>
    </row>
    <row r="13" spans="2:17" x14ac:dyDescent="0.2">
      <c r="B13" s="262" t="s">
        <v>546</v>
      </c>
      <c r="C13" s="198">
        <v>396</v>
      </c>
      <c r="D13" s="67" t="s">
        <v>473</v>
      </c>
      <c r="E13" s="155">
        <v>21</v>
      </c>
      <c r="F13" s="135">
        <v>6</v>
      </c>
      <c r="G13" s="104">
        <v>7</v>
      </c>
      <c r="H13" s="100" t="s">
        <v>24</v>
      </c>
      <c r="I13" s="150">
        <v>6</v>
      </c>
    </row>
    <row r="14" spans="2:17" x14ac:dyDescent="0.2">
      <c r="B14" s="262" t="s">
        <v>546</v>
      </c>
      <c r="C14" s="198">
        <v>397</v>
      </c>
      <c r="D14" s="67" t="s">
        <v>473</v>
      </c>
      <c r="E14" s="155">
        <v>21</v>
      </c>
      <c r="F14" s="135">
        <v>6</v>
      </c>
      <c r="G14" s="104">
        <v>8</v>
      </c>
      <c r="H14" s="104">
        <v>6</v>
      </c>
      <c r="I14" s="150">
        <v>6</v>
      </c>
    </row>
    <row r="15" spans="2:17" x14ac:dyDescent="0.2">
      <c r="B15" s="263" t="s">
        <v>546</v>
      </c>
      <c r="C15" s="146">
        <v>398</v>
      </c>
      <c r="D15" s="146" t="s">
        <v>473</v>
      </c>
      <c r="E15" s="156">
        <v>21</v>
      </c>
      <c r="F15" s="151">
        <v>6</v>
      </c>
      <c r="G15" s="152">
        <v>7</v>
      </c>
      <c r="H15" s="152">
        <v>6</v>
      </c>
      <c r="I15" s="153">
        <v>6</v>
      </c>
    </row>
    <row r="16" spans="2:17" x14ac:dyDescent="0.2">
      <c r="B16" s="173" t="s">
        <v>475</v>
      </c>
      <c r="C16" s="174"/>
      <c r="D16" s="174"/>
      <c r="E16" s="175"/>
      <c r="F16" s="147">
        <v>6</v>
      </c>
      <c r="G16" s="148">
        <v>7</v>
      </c>
      <c r="H16" s="148">
        <v>8</v>
      </c>
      <c r="I16" s="149">
        <v>8</v>
      </c>
    </row>
    <row r="17" spans="2:9" x14ac:dyDescent="0.2">
      <c r="B17" s="176" t="s">
        <v>476</v>
      </c>
      <c r="C17" s="177"/>
      <c r="D17" s="177"/>
      <c r="E17" s="178"/>
      <c r="F17" s="135">
        <v>7</v>
      </c>
      <c r="G17" s="104">
        <v>9</v>
      </c>
      <c r="H17" s="104">
        <v>8</v>
      </c>
      <c r="I17" s="150">
        <v>8</v>
      </c>
    </row>
    <row r="18" spans="2:9" x14ac:dyDescent="0.2">
      <c r="B18" s="176" t="s">
        <v>477</v>
      </c>
      <c r="C18" s="177"/>
      <c r="D18" s="177"/>
      <c r="E18" s="178"/>
      <c r="F18" s="135">
        <v>4</v>
      </c>
      <c r="G18" s="104">
        <v>3</v>
      </c>
      <c r="H18" s="104">
        <v>5</v>
      </c>
      <c r="I18" s="150">
        <v>7</v>
      </c>
    </row>
    <row r="19" spans="2:9" x14ac:dyDescent="0.2">
      <c r="B19" s="176" t="s">
        <v>478</v>
      </c>
      <c r="C19" s="177"/>
      <c r="D19" s="177"/>
      <c r="E19" s="178"/>
      <c r="F19" s="135">
        <v>4</v>
      </c>
      <c r="G19" s="104">
        <v>5</v>
      </c>
      <c r="H19" s="104">
        <v>5</v>
      </c>
      <c r="I19" s="150">
        <v>8</v>
      </c>
    </row>
    <row r="20" spans="2:9" x14ac:dyDescent="0.2">
      <c r="B20" s="179" t="s">
        <v>479</v>
      </c>
      <c r="C20" s="180"/>
      <c r="D20" s="180"/>
      <c r="E20" s="181"/>
      <c r="F20" s="151">
        <v>0</v>
      </c>
      <c r="G20" s="152">
        <v>0</v>
      </c>
      <c r="H20" s="152">
        <v>0</v>
      </c>
      <c r="I20" s="153">
        <v>0</v>
      </c>
    </row>
    <row r="22" spans="2:9" x14ac:dyDescent="0.2">
      <c r="B22" s="20" t="s">
        <v>480</v>
      </c>
    </row>
    <row r="24" spans="2:9" x14ac:dyDescent="0.2">
      <c r="B24" s="20" t="s">
        <v>485</v>
      </c>
    </row>
    <row r="25" spans="2:9" x14ac:dyDescent="0.2">
      <c r="C25" s="20" t="s">
        <v>483</v>
      </c>
    </row>
    <row r="26" spans="2:9" x14ac:dyDescent="0.2">
      <c r="C26" s="20" t="s">
        <v>482</v>
      </c>
    </row>
    <row r="28" spans="2:9" x14ac:dyDescent="0.2">
      <c r="B28" s="128"/>
      <c r="C28" s="20" t="s">
        <v>484</v>
      </c>
    </row>
    <row r="29" spans="2:9" x14ac:dyDescent="0.2">
      <c r="B29" s="182"/>
    </row>
  </sheetData>
  <mergeCells count="2">
    <mergeCell ref="F3:I3"/>
    <mergeCell ref="B1:Q1"/>
  </mergeCells>
  <pageMargins left="0.70866141732283472" right="0.70866141732283472" top="0.78740157480314965" bottom="0.78740157480314965" header="0.31496062992125984" footer="0.31496062992125984"/>
  <pageSetup paperSize="9" scale="8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97FE8-9450-4B15-A9BD-4BAFD01C9FEC}">
  <sheetPr>
    <pageSetUpPr fitToPage="1"/>
  </sheetPr>
  <dimension ref="A1:G148"/>
  <sheetViews>
    <sheetView tabSelected="1" zoomScale="90" zoomScaleNormal="90" workbookViewId="0">
      <selection activeCell="B33" sqref="B33"/>
    </sheetView>
  </sheetViews>
  <sheetFormatPr baseColWidth="10" defaultRowHeight="14.25" x14ac:dyDescent="0.2"/>
  <cols>
    <col min="1" max="1" width="89.7109375" style="20" customWidth="1"/>
    <col min="2" max="3" width="21.42578125" style="20" customWidth="1"/>
    <col min="4" max="4" width="60.85546875" style="20" customWidth="1"/>
    <col min="5" max="5" width="69.140625" style="20" customWidth="1"/>
    <col min="6" max="16384" width="11.42578125" style="20"/>
  </cols>
  <sheetData>
    <row r="1" spans="1:7" ht="15" x14ac:dyDescent="0.25">
      <c r="A1" s="25" t="s">
        <v>440</v>
      </c>
    </row>
    <row r="2" spans="1:7" x14ac:dyDescent="0.2">
      <c r="A2" s="458"/>
      <c r="B2" s="458"/>
      <c r="C2" s="458"/>
      <c r="D2" s="458"/>
      <c r="E2" s="458"/>
      <c r="F2" s="21"/>
      <c r="G2" s="21"/>
    </row>
    <row r="3" spans="1:7" s="25" customFormat="1" ht="15" x14ac:dyDescent="0.25">
      <c r="A3" s="25" t="s">
        <v>76</v>
      </c>
      <c r="B3" s="25" t="s">
        <v>77</v>
      </c>
      <c r="C3" s="25" t="s">
        <v>78</v>
      </c>
      <c r="D3" s="25" t="s">
        <v>79</v>
      </c>
      <c r="E3" s="25" t="s">
        <v>80</v>
      </c>
    </row>
    <row r="4" spans="1:7" x14ac:dyDescent="0.2">
      <c r="A4" s="20" t="s">
        <v>81</v>
      </c>
      <c r="B4" s="20" t="s">
        <v>5</v>
      </c>
      <c r="C4" s="20" t="s">
        <v>82</v>
      </c>
      <c r="D4" s="20" t="s">
        <v>83</v>
      </c>
      <c r="E4" s="97" t="s">
        <v>84</v>
      </c>
    </row>
    <row r="5" spans="1:7" x14ac:dyDescent="0.2">
      <c r="A5" s="20" t="s">
        <v>85</v>
      </c>
      <c r="B5" s="20" t="s">
        <v>86</v>
      </c>
      <c r="C5" s="24" t="s">
        <v>87</v>
      </c>
      <c r="D5" s="97" t="s">
        <v>88</v>
      </c>
      <c r="E5" s="97" t="s">
        <v>88</v>
      </c>
    </row>
    <row r="6" spans="1:7" x14ac:dyDescent="0.2">
      <c r="A6" s="20" t="s">
        <v>89</v>
      </c>
      <c r="B6" s="20" t="s">
        <v>90</v>
      </c>
      <c r="C6" s="24" t="s">
        <v>91</v>
      </c>
      <c r="D6" s="97" t="s">
        <v>92</v>
      </c>
      <c r="E6" s="97" t="s">
        <v>93</v>
      </c>
    </row>
    <row r="7" spans="1:7" x14ac:dyDescent="0.2">
      <c r="A7" s="20" t="s">
        <v>94</v>
      </c>
      <c r="B7" s="20" t="s">
        <v>95</v>
      </c>
      <c r="C7" s="20" t="s">
        <v>96</v>
      </c>
      <c r="D7" s="97" t="s">
        <v>97</v>
      </c>
      <c r="E7" s="97" t="s">
        <v>98</v>
      </c>
    </row>
    <row r="8" spans="1:7" x14ac:dyDescent="0.2">
      <c r="A8" s="20" t="s">
        <v>99</v>
      </c>
      <c r="B8" s="20" t="s">
        <v>100</v>
      </c>
      <c r="C8" s="20" t="s">
        <v>101</v>
      </c>
      <c r="D8" s="97" t="s">
        <v>102</v>
      </c>
      <c r="E8" s="97" t="s">
        <v>103</v>
      </c>
    </row>
    <row r="9" spans="1:7" x14ac:dyDescent="0.2">
      <c r="A9" s="20" t="s">
        <v>104</v>
      </c>
      <c r="B9" s="20" t="s">
        <v>105</v>
      </c>
      <c r="C9" s="24" t="s">
        <v>106</v>
      </c>
      <c r="D9" s="97" t="s">
        <v>102</v>
      </c>
      <c r="E9" s="97" t="s">
        <v>107</v>
      </c>
    </row>
    <row r="10" spans="1:7" x14ac:dyDescent="0.2">
      <c r="A10" s="20" t="s">
        <v>108</v>
      </c>
      <c r="B10" s="20" t="s">
        <v>109</v>
      </c>
      <c r="C10" s="20" t="s">
        <v>110</v>
      </c>
      <c r="D10" s="97" t="s">
        <v>111</v>
      </c>
      <c r="E10" s="97" t="s">
        <v>111</v>
      </c>
    </row>
    <row r="11" spans="1:7" x14ac:dyDescent="0.2">
      <c r="A11" s="20" t="s">
        <v>112</v>
      </c>
      <c r="B11" s="20" t="s">
        <v>113</v>
      </c>
      <c r="C11" s="20" t="s">
        <v>114</v>
      </c>
      <c r="D11" s="97" t="s">
        <v>115</v>
      </c>
      <c r="E11" s="20" t="s">
        <v>115</v>
      </c>
    </row>
    <row r="12" spans="1:7" x14ac:dyDescent="0.2">
      <c r="A12" s="20" t="s">
        <v>116</v>
      </c>
      <c r="B12" s="20" t="s">
        <v>113</v>
      </c>
      <c r="C12" s="20" t="s">
        <v>117</v>
      </c>
      <c r="D12" s="97" t="s">
        <v>118</v>
      </c>
      <c r="E12" s="97" t="s">
        <v>119</v>
      </c>
    </row>
    <row r="13" spans="1:7" x14ac:dyDescent="0.2">
      <c r="A13" s="20" t="s">
        <v>120</v>
      </c>
      <c r="B13" s="20" t="s">
        <v>113</v>
      </c>
      <c r="C13" s="20" t="s">
        <v>121</v>
      </c>
      <c r="D13" s="97" t="s">
        <v>118</v>
      </c>
      <c r="E13" s="97" t="s">
        <v>119</v>
      </c>
    </row>
    <row r="14" spans="1:7" x14ac:dyDescent="0.2">
      <c r="A14" s="20" t="s">
        <v>122</v>
      </c>
      <c r="B14" s="20" t="s">
        <v>123</v>
      </c>
      <c r="C14" s="20" t="s">
        <v>124</v>
      </c>
      <c r="D14" s="97" t="s">
        <v>125</v>
      </c>
      <c r="E14" s="97" t="s">
        <v>126</v>
      </c>
    </row>
    <row r="15" spans="1:7" x14ac:dyDescent="0.2">
      <c r="A15" s="20" t="s">
        <v>127</v>
      </c>
      <c r="B15" s="20" t="s">
        <v>90</v>
      </c>
      <c r="C15" s="20" t="s">
        <v>128</v>
      </c>
      <c r="D15" s="97" t="s">
        <v>92</v>
      </c>
      <c r="E15" s="97" t="s">
        <v>129</v>
      </c>
    </row>
    <row r="16" spans="1:7" x14ac:dyDescent="0.2">
      <c r="A16" s="20" t="s">
        <v>130</v>
      </c>
      <c r="B16" s="20" t="s">
        <v>90</v>
      </c>
      <c r="C16" s="20" t="s">
        <v>131</v>
      </c>
      <c r="D16" s="97" t="s">
        <v>92</v>
      </c>
      <c r="E16" s="97" t="s">
        <v>92</v>
      </c>
    </row>
    <row r="17" spans="1:5" x14ac:dyDescent="0.2">
      <c r="A17" s="20" t="s">
        <v>132</v>
      </c>
      <c r="B17" s="20" t="s">
        <v>133</v>
      </c>
      <c r="C17" s="20" t="s">
        <v>134</v>
      </c>
      <c r="D17" s="97" t="s">
        <v>92</v>
      </c>
      <c r="E17" s="97" t="s">
        <v>135</v>
      </c>
    </row>
    <row r="18" spans="1:5" x14ac:dyDescent="0.2">
      <c r="A18" s="20" t="s">
        <v>136</v>
      </c>
      <c r="B18" s="20" t="s">
        <v>123</v>
      </c>
      <c r="C18" s="20" t="s">
        <v>137</v>
      </c>
      <c r="D18" s="97" t="s">
        <v>125</v>
      </c>
      <c r="E18" s="97" t="s">
        <v>125</v>
      </c>
    </row>
    <row r="19" spans="1:5" x14ac:dyDescent="0.2">
      <c r="A19" s="20" t="s">
        <v>138</v>
      </c>
      <c r="B19" s="20" t="s">
        <v>123</v>
      </c>
      <c r="C19" s="20" t="s">
        <v>139</v>
      </c>
      <c r="D19" s="97" t="s">
        <v>125</v>
      </c>
      <c r="E19" s="97" t="s">
        <v>125</v>
      </c>
    </row>
    <row r="20" spans="1:5" x14ac:dyDescent="0.2">
      <c r="A20" s="20" t="s">
        <v>140</v>
      </c>
      <c r="B20" s="20" t="s">
        <v>123</v>
      </c>
      <c r="C20" s="20" t="s">
        <v>141</v>
      </c>
      <c r="D20" s="97" t="s">
        <v>125</v>
      </c>
      <c r="E20" s="97" t="s">
        <v>125</v>
      </c>
    </row>
    <row r="21" spans="1:5" x14ac:dyDescent="0.2">
      <c r="A21" s="20" t="s">
        <v>142</v>
      </c>
      <c r="B21" s="20" t="s">
        <v>143</v>
      </c>
      <c r="C21" s="20" t="s">
        <v>144</v>
      </c>
      <c r="D21" s="97" t="s">
        <v>145</v>
      </c>
      <c r="E21" s="97" t="s">
        <v>146</v>
      </c>
    </row>
    <row r="22" spans="1:5" x14ac:dyDescent="0.2">
      <c r="A22" s="20" t="s">
        <v>147</v>
      </c>
      <c r="B22" s="20" t="s">
        <v>148</v>
      </c>
      <c r="C22" s="20" t="s">
        <v>149</v>
      </c>
      <c r="D22" s="97" t="s">
        <v>115</v>
      </c>
      <c r="E22" s="20" t="s">
        <v>115</v>
      </c>
    </row>
    <row r="23" spans="1:5" x14ac:dyDescent="0.2">
      <c r="A23" s="20" t="s">
        <v>150</v>
      </c>
      <c r="B23" s="20" t="s">
        <v>113</v>
      </c>
      <c r="C23" s="20" t="s">
        <v>151</v>
      </c>
      <c r="D23" s="97" t="s">
        <v>119</v>
      </c>
      <c r="E23" s="97" t="s">
        <v>119</v>
      </c>
    </row>
    <row r="24" spans="1:5" x14ac:dyDescent="0.2">
      <c r="A24" s="20" t="s">
        <v>152</v>
      </c>
      <c r="B24" s="20" t="s">
        <v>153</v>
      </c>
      <c r="C24" s="20" t="s">
        <v>154</v>
      </c>
      <c r="D24" s="97" t="s">
        <v>155</v>
      </c>
      <c r="E24" s="97" t="s">
        <v>156</v>
      </c>
    </row>
    <row r="25" spans="1:5" x14ac:dyDescent="0.2">
      <c r="A25" s="20" t="s">
        <v>157</v>
      </c>
      <c r="B25" s="20" t="s">
        <v>148</v>
      </c>
      <c r="C25" s="20" t="s">
        <v>158</v>
      </c>
      <c r="D25" s="97" t="s">
        <v>159</v>
      </c>
      <c r="E25" s="97" t="s">
        <v>159</v>
      </c>
    </row>
    <row r="26" spans="1:5" x14ac:dyDescent="0.2">
      <c r="A26" s="20" t="s">
        <v>160</v>
      </c>
      <c r="B26" s="20" t="s">
        <v>148</v>
      </c>
      <c r="C26" s="20" t="s">
        <v>161</v>
      </c>
      <c r="D26" s="97" t="s">
        <v>159</v>
      </c>
      <c r="E26" s="97" t="s">
        <v>159</v>
      </c>
    </row>
    <row r="27" spans="1:5" x14ac:dyDescent="0.2">
      <c r="A27" s="20" t="s">
        <v>162</v>
      </c>
      <c r="B27" s="20" t="s">
        <v>113</v>
      </c>
      <c r="C27" s="20" t="s">
        <v>163</v>
      </c>
      <c r="D27" s="97" t="s">
        <v>118</v>
      </c>
      <c r="E27" s="97" t="s">
        <v>119</v>
      </c>
    </row>
    <row r="28" spans="1:5" x14ac:dyDescent="0.2">
      <c r="A28" s="20" t="s">
        <v>164</v>
      </c>
      <c r="B28" s="20" t="s">
        <v>5</v>
      </c>
      <c r="C28" s="20" t="s">
        <v>165</v>
      </c>
      <c r="D28" s="97" t="s">
        <v>166</v>
      </c>
      <c r="E28" s="97" t="s">
        <v>167</v>
      </c>
    </row>
    <row r="29" spans="1:5" x14ac:dyDescent="0.2">
      <c r="A29" s="20" t="s">
        <v>168</v>
      </c>
      <c r="B29" s="20" t="s">
        <v>5</v>
      </c>
      <c r="C29" s="20" t="s">
        <v>169</v>
      </c>
      <c r="D29" s="97" t="s">
        <v>166</v>
      </c>
      <c r="E29" s="97" t="s">
        <v>167</v>
      </c>
    </row>
    <row r="30" spans="1:5" x14ac:dyDescent="0.2">
      <c r="A30" s="20" t="s">
        <v>170</v>
      </c>
      <c r="B30" s="20" t="s">
        <v>5</v>
      </c>
      <c r="C30" s="20" t="s">
        <v>171</v>
      </c>
      <c r="D30" s="97" t="s">
        <v>166</v>
      </c>
      <c r="E30" s="97" t="s">
        <v>167</v>
      </c>
    </row>
    <row r="31" spans="1:5" x14ac:dyDescent="0.2">
      <c r="A31" s="20" t="s">
        <v>172</v>
      </c>
      <c r="B31" s="20" t="s">
        <v>173</v>
      </c>
      <c r="C31" s="20" t="s">
        <v>174</v>
      </c>
      <c r="D31" s="97" t="s">
        <v>115</v>
      </c>
      <c r="E31" s="20" t="s">
        <v>115</v>
      </c>
    </row>
    <row r="32" spans="1:5" x14ac:dyDescent="0.2">
      <c r="A32" s="20" t="s">
        <v>175</v>
      </c>
      <c r="B32" s="20" t="s">
        <v>176</v>
      </c>
      <c r="C32" s="20" t="s">
        <v>177</v>
      </c>
      <c r="D32" s="97" t="s">
        <v>115</v>
      </c>
      <c r="E32" s="20" t="s">
        <v>115</v>
      </c>
    </row>
    <row r="33" spans="1:5" x14ac:dyDescent="0.2">
      <c r="A33" s="20" t="s">
        <v>178</v>
      </c>
      <c r="B33" s="20" t="s">
        <v>148</v>
      </c>
      <c r="C33" s="20" t="s">
        <v>179</v>
      </c>
      <c r="D33" s="97" t="s">
        <v>159</v>
      </c>
      <c r="E33" s="97" t="s">
        <v>159</v>
      </c>
    </row>
    <row r="34" spans="1:5" x14ac:dyDescent="0.2">
      <c r="A34" s="20" t="s">
        <v>180</v>
      </c>
      <c r="B34" s="20" t="s">
        <v>181</v>
      </c>
      <c r="C34" s="20" t="s">
        <v>182</v>
      </c>
      <c r="D34" s="97" t="s">
        <v>183</v>
      </c>
      <c r="E34" s="97" t="s">
        <v>184</v>
      </c>
    </row>
    <row r="35" spans="1:5" x14ac:dyDescent="0.2">
      <c r="A35" s="20" t="s">
        <v>185</v>
      </c>
      <c r="B35" s="20" t="s">
        <v>105</v>
      </c>
      <c r="C35" s="20" t="s">
        <v>186</v>
      </c>
      <c r="D35" s="97" t="s">
        <v>102</v>
      </c>
      <c r="E35" s="97" t="s">
        <v>107</v>
      </c>
    </row>
    <row r="36" spans="1:5" x14ac:dyDescent="0.2">
      <c r="A36" s="20" t="s">
        <v>187</v>
      </c>
      <c r="B36" s="20" t="s">
        <v>86</v>
      </c>
      <c r="C36" s="20" t="s">
        <v>188</v>
      </c>
      <c r="D36" s="97" t="s">
        <v>189</v>
      </c>
      <c r="E36" s="97" t="s">
        <v>88</v>
      </c>
    </row>
    <row r="37" spans="1:5" x14ac:dyDescent="0.2">
      <c r="A37" s="20" t="s">
        <v>190</v>
      </c>
      <c r="B37" s="20" t="s">
        <v>148</v>
      </c>
      <c r="C37" s="20" t="s">
        <v>191</v>
      </c>
      <c r="D37" s="97" t="s">
        <v>192</v>
      </c>
      <c r="E37" s="97" t="s">
        <v>159</v>
      </c>
    </row>
    <row r="38" spans="1:5" x14ac:dyDescent="0.2">
      <c r="A38" s="20" t="s">
        <v>193</v>
      </c>
      <c r="B38" s="20" t="s">
        <v>148</v>
      </c>
      <c r="C38" s="20" t="s">
        <v>194</v>
      </c>
      <c r="D38" s="97" t="s">
        <v>192</v>
      </c>
      <c r="E38" s="97" t="s">
        <v>192</v>
      </c>
    </row>
    <row r="39" spans="1:5" x14ac:dyDescent="0.2">
      <c r="A39" s="20" t="s">
        <v>195</v>
      </c>
      <c r="B39" s="20" t="s">
        <v>148</v>
      </c>
      <c r="C39" s="20" t="s">
        <v>196</v>
      </c>
      <c r="D39" s="97" t="s">
        <v>197</v>
      </c>
      <c r="E39" s="97" t="s">
        <v>197</v>
      </c>
    </row>
    <row r="40" spans="1:5" x14ac:dyDescent="0.2">
      <c r="A40" s="20" t="s">
        <v>198</v>
      </c>
      <c r="B40" s="20" t="s">
        <v>148</v>
      </c>
      <c r="C40" s="20" t="s">
        <v>199</v>
      </c>
      <c r="D40" s="97" t="s">
        <v>197</v>
      </c>
      <c r="E40" s="97" t="s">
        <v>197</v>
      </c>
    </row>
    <row r="41" spans="1:5" x14ac:dyDescent="0.2">
      <c r="A41" s="20" t="s">
        <v>200</v>
      </c>
      <c r="B41" s="20" t="s">
        <v>148</v>
      </c>
      <c r="C41" s="20" t="s">
        <v>201</v>
      </c>
      <c r="D41" s="97" t="s">
        <v>197</v>
      </c>
      <c r="E41" s="97" t="s">
        <v>197</v>
      </c>
    </row>
    <row r="42" spans="1:5" x14ac:dyDescent="0.2">
      <c r="A42" s="20" t="s">
        <v>202</v>
      </c>
      <c r="B42" s="20" t="s">
        <v>148</v>
      </c>
      <c r="C42" s="20" t="s">
        <v>203</v>
      </c>
      <c r="D42" s="97" t="s">
        <v>197</v>
      </c>
      <c r="E42" s="97" t="s">
        <v>197</v>
      </c>
    </row>
    <row r="43" spans="1:5" x14ac:dyDescent="0.2">
      <c r="A43" s="20" t="s">
        <v>204</v>
      </c>
      <c r="B43" s="20" t="s">
        <v>173</v>
      </c>
      <c r="C43" s="20" t="s">
        <v>205</v>
      </c>
      <c r="D43" s="97" t="s">
        <v>206</v>
      </c>
      <c r="E43" s="97" t="s">
        <v>207</v>
      </c>
    </row>
    <row r="44" spans="1:5" x14ac:dyDescent="0.2">
      <c r="A44" s="20" t="s">
        <v>208</v>
      </c>
      <c r="B44" s="20" t="s">
        <v>148</v>
      </c>
      <c r="C44" s="20" t="s">
        <v>209</v>
      </c>
      <c r="D44" s="97" t="s">
        <v>192</v>
      </c>
      <c r="E44" s="97" t="s">
        <v>192</v>
      </c>
    </row>
    <row r="45" spans="1:5" x14ac:dyDescent="0.2">
      <c r="A45" s="20" t="s">
        <v>210</v>
      </c>
      <c r="B45" s="20" t="s">
        <v>95</v>
      </c>
      <c r="C45" s="20" t="s">
        <v>211</v>
      </c>
      <c r="D45" s="97" t="s">
        <v>97</v>
      </c>
      <c r="E45" s="97" t="s">
        <v>97</v>
      </c>
    </row>
    <row r="46" spans="1:5" x14ac:dyDescent="0.2">
      <c r="A46" s="20" t="s">
        <v>212</v>
      </c>
      <c r="B46" s="20" t="s">
        <v>95</v>
      </c>
      <c r="C46" s="20" t="s">
        <v>213</v>
      </c>
      <c r="D46" s="97" t="s">
        <v>97</v>
      </c>
      <c r="E46" s="97" t="s">
        <v>97</v>
      </c>
    </row>
    <row r="47" spans="1:5" x14ac:dyDescent="0.2">
      <c r="A47" s="20" t="s">
        <v>214</v>
      </c>
      <c r="B47" s="20" t="s">
        <v>95</v>
      </c>
      <c r="C47" s="20" t="s">
        <v>215</v>
      </c>
      <c r="D47" s="97" t="s">
        <v>97</v>
      </c>
      <c r="E47" s="97" t="s">
        <v>97</v>
      </c>
    </row>
    <row r="48" spans="1:5" x14ac:dyDescent="0.2">
      <c r="A48" s="20" t="s">
        <v>216</v>
      </c>
      <c r="B48" s="20" t="s">
        <v>173</v>
      </c>
      <c r="C48" s="20" t="s">
        <v>217</v>
      </c>
      <c r="D48" s="97" t="s">
        <v>206</v>
      </c>
      <c r="E48" s="97" t="s">
        <v>207</v>
      </c>
    </row>
    <row r="49" spans="1:5" x14ac:dyDescent="0.2">
      <c r="A49" s="20" t="s">
        <v>218</v>
      </c>
      <c r="B49" s="20" t="s">
        <v>148</v>
      </c>
      <c r="C49" s="20" t="s">
        <v>219</v>
      </c>
      <c r="D49" s="97" t="s">
        <v>197</v>
      </c>
      <c r="E49" s="20" t="s">
        <v>197</v>
      </c>
    </row>
    <row r="50" spans="1:5" x14ac:dyDescent="0.2">
      <c r="A50" s="20" t="s">
        <v>220</v>
      </c>
      <c r="B50" s="20" t="s">
        <v>95</v>
      </c>
      <c r="C50" s="20" t="s">
        <v>221</v>
      </c>
      <c r="D50" s="97" t="s">
        <v>97</v>
      </c>
      <c r="E50" s="97" t="s">
        <v>97</v>
      </c>
    </row>
    <row r="51" spans="1:5" x14ac:dyDescent="0.2">
      <c r="A51" s="20" t="s">
        <v>222</v>
      </c>
      <c r="B51" s="20" t="s">
        <v>95</v>
      </c>
      <c r="C51" s="20" t="s">
        <v>223</v>
      </c>
      <c r="D51" s="97" t="s">
        <v>97</v>
      </c>
      <c r="E51" s="97" t="s">
        <v>97</v>
      </c>
    </row>
    <row r="52" spans="1:5" x14ac:dyDescent="0.2">
      <c r="A52" s="20" t="s">
        <v>224</v>
      </c>
      <c r="B52" s="20" t="s">
        <v>95</v>
      </c>
      <c r="C52" s="20" t="s">
        <v>225</v>
      </c>
      <c r="D52" s="97" t="s">
        <v>97</v>
      </c>
      <c r="E52" s="97" t="s">
        <v>97</v>
      </c>
    </row>
    <row r="53" spans="1:5" x14ac:dyDescent="0.2">
      <c r="A53" s="20" t="s">
        <v>226</v>
      </c>
      <c r="B53" s="20" t="s">
        <v>95</v>
      </c>
      <c r="C53" s="20" t="s">
        <v>227</v>
      </c>
      <c r="D53" s="97" t="s">
        <v>97</v>
      </c>
      <c r="E53" s="97" t="s">
        <v>97</v>
      </c>
    </row>
    <row r="54" spans="1:5" x14ac:dyDescent="0.2">
      <c r="A54" s="20" t="s">
        <v>228</v>
      </c>
      <c r="B54" s="20" t="s">
        <v>109</v>
      </c>
      <c r="C54" s="20" t="s">
        <v>229</v>
      </c>
      <c r="D54" s="97" t="s">
        <v>111</v>
      </c>
      <c r="E54" s="97" t="s">
        <v>111</v>
      </c>
    </row>
    <row r="55" spans="1:5" x14ac:dyDescent="0.2">
      <c r="A55" s="20" t="s">
        <v>230</v>
      </c>
      <c r="B55" s="20" t="s">
        <v>95</v>
      </c>
      <c r="C55" s="20" t="s">
        <v>231</v>
      </c>
      <c r="D55" s="97" t="s">
        <v>97</v>
      </c>
      <c r="E55" s="97" t="s">
        <v>97</v>
      </c>
    </row>
    <row r="56" spans="1:5" x14ac:dyDescent="0.2">
      <c r="A56" s="20" t="s">
        <v>232</v>
      </c>
      <c r="B56" s="20" t="s">
        <v>5</v>
      </c>
      <c r="C56" s="20" t="s">
        <v>233</v>
      </c>
      <c r="D56" s="97" t="s">
        <v>166</v>
      </c>
      <c r="E56" s="97" t="s">
        <v>167</v>
      </c>
    </row>
    <row r="57" spans="1:5" x14ac:dyDescent="0.2">
      <c r="A57" s="20" t="s">
        <v>234</v>
      </c>
      <c r="B57" s="20" t="s">
        <v>5</v>
      </c>
      <c r="C57" s="20" t="s">
        <v>235</v>
      </c>
      <c r="D57" s="97" t="s">
        <v>166</v>
      </c>
      <c r="E57" s="97" t="s">
        <v>236</v>
      </c>
    </row>
    <row r="58" spans="1:5" x14ac:dyDescent="0.2">
      <c r="A58" s="20" t="s">
        <v>237</v>
      </c>
      <c r="B58" s="20" t="s">
        <v>5</v>
      </c>
      <c r="C58" s="20" t="s">
        <v>238</v>
      </c>
      <c r="D58" s="97" t="s">
        <v>166</v>
      </c>
      <c r="E58" s="97" t="s">
        <v>236</v>
      </c>
    </row>
    <row r="59" spans="1:5" x14ac:dyDescent="0.2">
      <c r="A59" s="20" t="s">
        <v>239</v>
      </c>
      <c r="B59" s="20" t="s">
        <v>5</v>
      </c>
      <c r="C59" s="20" t="s">
        <v>240</v>
      </c>
      <c r="D59" s="97" t="s">
        <v>166</v>
      </c>
      <c r="E59" s="97" t="s">
        <v>236</v>
      </c>
    </row>
    <row r="60" spans="1:5" x14ac:dyDescent="0.2">
      <c r="A60" s="20" t="s">
        <v>241</v>
      </c>
      <c r="B60" s="20" t="s">
        <v>5</v>
      </c>
      <c r="C60" s="20" t="s">
        <v>242</v>
      </c>
      <c r="D60" s="97" t="s">
        <v>166</v>
      </c>
      <c r="E60" s="97" t="s">
        <v>236</v>
      </c>
    </row>
    <row r="61" spans="1:5" x14ac:dyDescent="0.2">
      <c r="A61" s="20" t="s">
        <v>243</v>
      </c>
      <c r="B61" s="20" t="s">
        <v>5</v>
      </c>
      <c r="C61" s="20" t="s">
        <v>244</v>
      </c>
      <c r="D61" s="97" t="s">
        <v>166</v>
      </c>
      <c r="E61" s="97" t="s">
        <v>167</v>
      </c>
    </row>
    <row r="62" spans="1:5" x14ac:dyDescent="0.2">
      <c r="A62" s="20" t="s">
        <v>245</v>
      </c>
      <c r="B62" s="20" t="s">
        <v>148</v>
      </c>
      <c r="C62" s="20" t="s">
        <v>246</v>
      </c>
      <c r="D62" s="97" t="s">
        <v>159</v>
      </c>
      <c r="E62" s="97" t="s">
        <v>159</v>
      </c>
    </row>
    <row r="63" spans="1:5" x14ac:dyDescent="0.2">
      <c r="A63" s="20" t="s">
        <v>247</v>
      </c>
      <c r="B63" s="20" t="s">
        <v>248</v>
      </c>
      <c r="C63" s="20" t="s">
        <v>249</v>
      </c>
      <c r="D63" s="97" t="s">
        <v>102</v>
      </c>
      <c r="E63" s="97" t="s">
        <v>250</v>
      </c>
    </row>
    <row r="64" spans="1:5" x14ac:dyDescent="0.2">
      <c r="A64" s="20" t="s">
        <v>251</v>
      </c>
      <c r="B64" s="20" t="s">
        <v>248</v>
      </c>
      <c r="C64" s="20" t="s">
        <v>252</v>
      </c>
      <c r="D64" s="97" t="s">
        <v>102</v>
      </c>
      <c r="E64" s="97" t="s">
        <v>250</v>
      </c>
    </row>
    <row r="65" spans="1:5" x14ac:dyDescent="0.2">
      <c r="A65" s="20" t="s">
        <v>253</v>
      </c>
      <c r="B65" s="20" t="s">
        <v>254</v>
      </c>
      <c r="C65" s="20" t="s">
        <v>255</v>
      </c>
      <c r="D65" s="97" t="s">
        <v>256</v>
      </c>
      <c r="E65" s="97" t="s">
        <v>257</v>
      </c>
    </row>
    <row r="66" spans="1:5" x14ac:dyDescent="0.2">
      <c r="A66" s="20" t="s">
        <v>258</v>
      </c>
      <c r="B66" s="20" t="s">
        <v>95</v>
      </c>
      <c r="C66" s="20" t="s">
        <v>259</v>
      </c>
      <c r="D66" s="97" t="s">
        <v>98</v>
      </c>
      <c r="E66" s="97" t="s">
        <v>98</v>
      </c>
    </row>
    <row r="67" spans="1:5" x14ac:dyDescent="0.2">
      <c r="A67" s="20" t="s">
        <v>260</v>
      </c>
      <c r="B67" s="20" t="s">
        <v>95</v>
      </c>
      <c r="C67" s="20" t="s">
        <v>261</v>
      </c>
      <c r="D67" s="97" t="s">
        <v>98</v>
      </c>
      <c r="E67" s="97" t="s">
        <v>98</v>
      </c>
    </row>
    <row r="68" spans="1:5" x14ac:dyDescent="0.2">
      <c r="A68" s="20" t="s">
        <v>262</v>
      </c>
      <c r="B68" s="20" t="s">
        <v>95</v>
      </c>
      <c r="C68" s="20" t="s">
        <v>263</v>
      </c>
      <c r="D68" s="97" t="s">
        <v>98</v>
      </c>
      <c r="E68" s="97" t="s">
        <v>98</v>
      </c>
    </row>
    <row r="69" spans="1:5" x14ac:dyDescent="0.2">
      <c r="A69" s="20" t="s">
        <v>264</v>
      </c>
      <c r="B69" s="20" t="s">
        <v>95</v>
      </c>
      <c r="C69" s="20" t="s">
        <v>265</v>
      </c>
      <c r="D69" s="97" t="s">
        <v>98</v>
      </c>
      <c r="E69" s="97" t="s">
        <v>98</v>
      </c>
    </row>
    <row r="70" spans="1:5" x14ac:dyDescent="0.2">
      <c r="A70" s="20" t="s">
        <v>266</v>
      </c>
      <c r="B70" s="20" t="s">
        <v>95</v>
      </c>
      <c r="C70" s="20" t="s">
        <v>267</v>
      </c>
      <c r="D70" s="97" t="s">
        <v>98</v>
      </c>
      <c r="E70" s="97" t="s">
        <v>98</v>
      </c>
    </row>
    <row r="71" spans="1:5" x14ac:dyDescent="0.2">
      <c r="A71" s="20" t="s">
        <v>268</v>
      </c>
      <c r="B71" s="20" t="s">
        <v>95</v>
      </c>
      <c r="C71" s="20" t="s">
        <v>269</v>
      </c>
      <c r="D71" s="97" t="s">
        <v>98</v>
      </c>
      <c r="E71" s="97" t="s">
        <v>98</v>
      </c>
    </row>
    <row r="72" spans="1:5" x14ac:dyDescent="0.2">
      <c r="A72" s="20" t="s">
        <v>270</v>
      </c>
      <c r="B72" s="20" t="s">
        <v>95</v>
      </c>
      <c r="C72" s="20" t="s">
        <v>271</v>
      </c>
      <c r="D72" s="97" t="s">
        <v>98</v>
      </c>
      <c r="E72" s="97" t="s">
        <v>98</v>
      </c>
    </row>
    <row r="73" spans="1:5" x14ac:dyDescent="0.2">
      <c r="A73" s="20" t="s">
        <v>272</v>
      </c>
      <c r="B73" s="20" t="s">
        <v>95</v>
      </c>
      <c r="C73" s="20" t="s">
        <v>273</v>
      </c>
      <c r="D73" s="97" t="s">
        <v>98</v>
      </c>
      <c r="E73" s="97" t="s">
        <v>98</v>
      </c>
    </row>
    <row r="74" spans="1:5" x14ac:dyDescent="0.2">
      <c r="A74" s="20" t="s">
        <v>274</v>
      </c>
      <c r="B74" s="20" t="s">
        <v>95</v>
      </c>
      <c r="C74" s="20" t="s">
        <v>275</v>
      </c>
      <c r="D74" s="97" t="s">
        <v>98</v>
      </c>
      <c r="E74" s="97" t="s">
        <v>98</v>
      </c>
    </row>
    <row r="75" spans="1:5" x14ac:dyDescent="0.2">
      <c r="A75" s="20" t="s">
        <v>276</v>
      </c>
      <c r="B75" s="20" t="s">
        <v>95</v>
      </c>
      <c r="C75" s="20" t="s">
        <v>277</v>
      </c>
      <c r="D75" s="97" t="s">
        <v>98</v>
      </c>
      <c r="E75" s="97" t="s">
        <v>98</v>
      </c>
    </row>
    <row r="76" spans="1:5" x14ac:dyDescent="0.2">
      <c r="A76" s="20" t="s">
        <v>278</v>
      </c>
      <c r="B76" s="20" t="s">
        <v>95</v>
      </c>
      <c r="C76" s="20" t="s">
        <v>279</v>
      </c>
      <c r="D76" s="97" t="s">
        <v>98</v>
      </c>
      <c r="E76" s="97" t="s">
        <v>98</v>
      </c>
    </row>
    <row r="77" spans="1:5" x14ac:dyDescent="0.2">
      <c r="A77" s="20" t="s">
        <v>280</v>
      </c>
      <c r="B77" s="20" t="s">
        <v>95</v>
      </c>
      <c r="C77" s="20" t="s">
        <v>281</v>
      </c>
      <c r="D77" s="97" t="s">
        <v>98</v>
      </c>
      <c r="E77" s="97" t="s">
        <v>98</v>
      </c>
    </row>
    <row r="78" spans="1:5" x14ac:dyDescent="0.2">
      <c r="A78" s="20" t="s">
        <v>282</v>
      </c>
      <c r="B78" s="20" t="s">
        <v>95</v>
      </c>
      <c r="C78" s="20" t="s">
        <v>283</v>
      </c>
      <c r="D78" s="97" t="s">
        <v>98</v>
      </c>
      <c r="E78" s="97" t="s">
        <v>98</v>
      </c>
    </row>
    <row r="79" spans="1:5" x14ac:dyDescent="0.2">
      <c r="A79" s="20" t="s">
        <v>284</v>
      </c>
      <c r="B79" s="20" t="s">
        <v>95</v>
      </c>
      <c r="C79" s="20" t="s">
        <v>285</v>
      </c>
      <c r="D79" s="97" t="s">
        <v>98</v>
      </c>
      <c r="E79" s="97" t="s">
        <v>98</v>
      </c>
    </row>
    <row r="80" spans="1:5" x14ac:dyDescent="0.2">
      <c r="A80" s="20" t="s">
        <v>286</v>
      </c>
      <c r="B80" s="20" t="s">
        <v>95</v>
      </c>
      <c r="C80" s="20" t="s">
        <v>287</v>
      </c>
      <c r="D80" s="97" t="s">
        <v>98</v>
      </c>
      <c r="E80" s="97" t="s">
        <v>98</v>
      </c>
    </row>
    <row r="81" spans="1:5" x14ac:dyDescent="0.2">
      <c r="A81" s="20" t="s">
        <v>288</v>
      </c>
      <c r="B81" s="20" t="s">
        <v>95</v>
      </c>
      <c r="C81" s="20" t="s">
        <v>289</v>
      </c>
      <c r="D81" s="97" t="s">
        <v>98</v>
      </c>
      <c r="E81" s="97" t="s">
        <v>98</v>
      </c>
    </row>
    <row r="82" spans="1:5" x14ac:dyDescent="0.2">
      <c r="A82" s="20" t="s">
        <v>290</v>
      </c>
      <c r="B82" s="20" t="s">
        <v>95</v>
      </c>
      <c r="C82" s="20" t="s">
        <v>291</v>
      </c>
      <c r="D82" s="97" t="s">
        <v>98</v>
      </c>
      <c r="E82" s="97" t="s">
        <v>98</v>
      </c>
    </row>
    <row r="83" spans="1:5" x14ac:dyDescent="0.2">
      <c r="A83" s="20" t="s">
        <v>230</v>
      </c>
      <c r="B83" s="20" t="s">
        <v>95</v>
      </c>
      <c r="C83" s="20" t="s">
        <v>231</v>
      </c>
      <c r="D83" s="97" t="s">
        <v>98</v>
      </c>
      <c r="E83" s="97" t="s">
        <v>98</v>
      </c>
    </row>
    <row r="84" spans="1:5" x14ac:dyDescent="0.2">
      <c r="A84" s="20" t="s">
        <v>292</v>
      </c>
      <c r="B84" s="20" t="s">
        <v>95</v>
      </c>
      <c r="C84" s="20" t="s">
        <v>293</v>
      </c>
      <c r="D84" s="97" t="s">
        <v>98</v>
      </c>
      <c r="E84" s="97" t="s">
        <v>98</v>
      </c>
    </row>
    <row r="85" spans="1:5" x14ac:dyDescent="0.2">
      <c r="A85" s="20" t="s">
        <v>294</v>
      </c>
      <c r="B85" s="20" t="s">
        <v>148</v>
      </c>
      <c r="C85" s="20" t="s">
        <v>295</v>
      </c>
      <c r="D85" s="97" t="s">
        <v>197</v>
      </c>
      <c r="E85" s="20" t="s">
        <v>197</v>
      </c>
    </row>
    <row r="86" spans="1:5" x14ac:dyDescent="0.2">
      <c r="A86" s="20" t="s">
        <v>296</v>
      </c>
      <c r="B86" s="20" t="s">
        <v>5</v>
      </c>
      <c r="C86" s="20" t="s">
        <v>297</v>
      </c>
      <c r="D86" s="97" t="s">
        <v>166</v>
      </c>
      <c r="E86" s="97" t="s">
        <v>167</v>
      </c>
    </row>
    <row r="87" spans="1:5" x14ac:dyDescent="0.2">
      <c r="A87" s="20" t="s">
        <v>298</v>
      </c>
      <c r="B87" s="20" t="s">
        <v>5</v>
      </c>
      <c r="C87" s="20" t="s">
        <v>299</v>
      </c>
      <c r="D87" s="97" t="s">
        <v>166</v>
      </c>
      <c r="E87" s="97" t="s">
        <v>236</v>
      </c>
    </row>
    <row r="88" spans="1:5" x14ac:dyDescent="0.2">
      <c r="A88" s="20" t="s">
        <v>300</v>
      </c>
      <c r="B88" s="20" t="s">
        <v>5</v>
      </c>
      <c r="C88" s="20" t="s">
        <v>301</v>
      </c>
      <c r="D88" s="97" t="s">
        <v>166</v>
      </c>
      <c r="E88" s="97" t="s">
        <v>302</v>
      </c>
    </row>
    <row r="89" spans="1:5" x14ac:dyDescent="0.2">
      <c r="A89" s="20" t="s">
        <v>303</v>
      </c>
      <c r="B89" s="20" t="s">
        <v>5</v>
      </c>
      <c r="C89" s="20" t="s">
        <v>304</v>
      </c>
      <c r="D89" s="97" t="s">
        <v>166</v>
      </c>
      <c r="E89" s="97" t="s">
        <v>305</v>
      </c>
    </row>
    <row r="90" spans="1:5" x14ac:dyDescent="0.2">
      <c r="A90" s="20" t="s">
        <v>306</v>
      </c>
      <c r="B90" s="20" t="s">
        <v>5</v>
      </c>
      <c r="C90" s="20" t="s">
        <v>307</v>
      </c>
      <c r="D90" s="97" t="s">
        <v>166</v>
      </c>
      <c r="E90" s="97" t="s">
        <v>308</v>
      </c>
    </row>
    <row r="91" spans="1:5" x14ac:dyDescent="0.2">
      <c r="A91" s="20" t="s">
        <v>309</v>
      </c>
      <c r="B91" s="20" t="s">
        <v>5</v>
      </c>
      <c r="C91" s="20" t="s">
        <v>310</v>
      </c>
      <c r="D91" s="97" t="s">
        <v>166</v>
      </c>
      <c r="E91" s="97" t="s">
        <v>302</v>
      </c>
    </row>
    <row r="92" spans="1:5" x14ac:dyDescent="0.2">
      <c r="A92" s="20" t="s">
        <v>311</v>
      </c>
      <c r="B92" s="20" t="s">
        <v>5</v>
      </c>
      <c r="C92" s="20" t="s">
        <v>312</v>
      </c>
      <c r="D92" s="97" t="s">
        <v>166</v>
      </c>
      <c r="E92" s="97" t="s">
        <v>302</v>
      </c>
    </row>
    <row r="93" spans="1:5" x14ac:dyDescent="0.2">
      <c r="A93" s="20" t="s">
        <v>313</v>
      </c>
      <c r="B93" s="20" t="s">
        <v>5</v>
      </c>
      <c r="C93" s="20" t="s">
        <v>314</v>
      </c>
      <c r="D93" s="97" t="s">
        <v>166</v>
      </c>
      <c r="E93" s="97" t="s">
        <v>315</v>
      </c>
    </row>
    <row r="94" spans="1:5" x14ac:dyDescent="0.2">
      <c r="A94" s="20" t="s">
        <v>316</v>
      </c>
      <c r="B94" s="20" t="s">
        <v>173</v>
      </c>
      <c r="C94" s="20" t="s">
        <v>317</v>
      </c>
      <c r="D94" s="97" t="s">
        <v>206</v>
      </c>
      <c r="E94" s="97" t="s">
        <v>207</v>
      </c>
    </row>
    <row r="95" spans="1:5" x14ac:dyDescent="0.2">
      <c r="A95" s="20" t="s">
        <v>318</v>
      </c>
      <c r="B95" s="20" t="s">
        <v>5</v>
      </c>
      <c r="C95" s="20" t="s">
        <v>319</v>
      </c>
      <c r="D95" s="97" t="s">
        <v>166</v>
      </c>
      <c r="E95" s="97" t="s">
        <v>302</v>
      </c>
    </row>
    <row r="96" spans="1:5" x14ac:dyDescent="0.2">
      <c r="A96" s="20" t="s">
        <v>320</v>
      </c>
      <c r="B96" s="20" t="s">
        <v>5</v>
      </c>
      <c r="C96" s="20" t="s">
        <v>321</v>
      </c>
      <c r="D96" s="97" t="s">
        <v>166</v>
      </c>
      <c r="E96" s="97" t="s">
        <v>167</v>
      </c>
    </row>
    <row r="97" spans="1:5" x14ac:dyDescent="0.2">
      <c r="A97" s="20" t="s">
        <v>322</v>
      </c>
      <c r="B97" s="20" t="s">
        <v>143</v>
      </c>
      <c r="C97" s="20" t="s">
        <v>323</v>
      </c>
      <c r="D97" s="97" t="s">
        <v>145</v>
      </c>
      <c r="E97" s="97" t="s">
        <v>146</v>
      </c>
    </row>
    <row r="98" spans="1:5" x14ac:dyDescent="0.2">
      <c r="A98" s="20" t="s">
        <v>324</v>
      </c>
      <c r="B98" s="20" t="s">
        <v>5</v>
      </c>
      <c r="C98" s="20" t="s">
        <v>325</v>
      </c>
      <c r="D98" s="97" t="s">
        <v>166</v>
      </c>
      <c r="E98" s="97" t="s">
        <v>167</v>
      </c>
    </row>
    <row r="99" spans="1:5" x14ac:dyDescent="0.2">
      <c r="A99" s="20" t="s">
        <v>326</v>
      </c>
      <c r="B99" s="20" t="s">
        <v>143</v>
      </c>
      <c r="C99" s="20" t="s">
        <v>327</v>
      </c>
      <c r="D99" s="97" t="s">
        <v>145</v>
      </c>
      <c r="E99" s="97" t="s">
        <v>146</v>
      </c>
    </row>
    <row r="100" spans="1:5" x14ac:dyDescent="0.2">
      <c r="A100" s="20" t="s">
        <v>328</v>
      </c>
      <c r="B100" s="20" t="s">
        <v>148</v>
      </c>
      <c r="C100" s="20" t="s">
        <v>329</v>
      </c>
      <c r="D100" s="97" t="s">
        <v>197</v>
      </c>
      <c r="E100" s="97" t="s">
        <v>197</v>
      </c>
    </row>
    <row r="101" spans="1:5" x14ac:dyDescent="0.2">
      <c r="A101" s="20" t="s">
        <v>330</v>
      </c>
      <c r="B101" s="20" t="s">
        <v>90</v>
      </c>
      <c r="C101" s="20" t="s">
        <v>331</v>
      </c>
      <c r="D101" s="97" t="s">
        <v>92</v>
      </c>
      <c r="E101" s="97" t="s">
        <v>92</v>
      </c>
    </row>
    <row r="102" spans="1:5" x14ac:dyDescent="0.2">
      <c r="A102" s="20" t="s">
        <v>332</v>
      </c>
      <c r="B102" s="20" t="s">
        <v>333</v>
      </c>
      <c r="C102" s="20" t="s">
        <v>334</v>
      </c>
      <c r="D102" s="97" t="s">
        <v>335</v>
      </c>
      <c r="E102" s="97" t="s">
        <v>336</v>
      </c>
    </row>
    <row r="103" spans="1:5" x14ac:dyDescent="0.2">
      <c r="A103" s="20" t="s">
        <v>337</v>
      </c>
      <c r="B103" s="20" t="s">
        <v>338</v>
      </c>
      <c r="C103" s="20" t="s">
        <v>339</v>
      </c>
      <c r="D103" s="97" t="s">
        <v>340</v>
      </c>
      <c r="E103" s="97" t="s">
        <v>340</v>
      </c>
    </row>
    <row r="104" spans="1:5" x14ac:dyDescent="0.2">
      <c r="A104" s="20" t="s">
        <v>341</v>
      </c>
      <c r="B104" s="20" t="s">
        <v>342</v>
      </c>
      <c r="C104" s="20" t="s">
        <v>343</v>
      </c>
      <c r="D104" s="97" t="s">
        <v>92</v>
      </c>
      <c r="E104" s="97" t="s">
        <v>344</v>
      </c>
    </row>
    <row r="105" spans="1:5" x14ac:dyDescent="0.2">
      <c r="A105" s="20" t="s">
        <v>345</v>
      </c>
      <c r="B105" s="20" t="s">
        <v>342</v>
      </c>
      <c r="C105" s="20" t="s">
        <v>346</v>
      </c>
      <c r="D105" s="97" t="s">
        <v>92</v>
      </c>
      <c r="E105" s="97" t="s">
        <v>344</v>
      </c>
    </row>
    <row r="106" spans="1:5" x14ac:dyDescent="0.2">
      <c r="A106" s="20" t="s">
        <v>347</v>
      </c>
      <c r="B106" s="20" t="s">
        <v>5</v>
      </c>
      <c r="C106" s="20" t="s">
        <v>348</v>
      </c>
      <c r="D106" s="97" t="s">
        <v>166</v>
      </c>
      <c r="E106" s="97" t="s">
        <v>349</v>
      </c>
    </row>
    <row r="107" spans="1:5" x14ac:dyDescent="0.2">
      <c r="A107" s="20" t="s">
        <v>350</v>
      </c>
      <c r="B107" s="20" t="s">
        <v>5</v>
      </c>
      <c r="C107" s="20" t="s">
        <v>351</v>
      </c>
      <c r="D107" s="97" t="s">
        <v>166</v>
      </c>
      <c r="E107" s="97" t="s">
        <v>302</v>
      </c>
    </row>
    <row r="108" spans="1:5" x14ac:dyDescent="0.2">
      <c r="A108" s="20" t="s">
        <v>352</v>
      </c>
      <c r="B108" s="20" t="s">
        <v>148</v>
      </c>
      <c r="C108" s="20" t="s">
        <v>353</v>
      </c>
      <c r="D108" s="97" t="s">
        <v>159</v>
      </c>
      <c r="E108" s="20" t="s">
        <v>159</v>
      </c>
    </row>
    <row r="109" spans="1:5" x14ac:dyDescent="0.2">
      <c r="A109" s="20" t="s">
        <v>354</v>
      </c>
      <c r="B109" s="20" t="s">
        <v>95</v>
      </c>
      <c r="C109" s="20" t="s">
        <v>355</v>
      </c>
      <c r="D109" s="97" t="s">
        <v>98</v>
      </c>
      <c r="E109" s="97" t="s">
        <v>98</v>
      </c>
    </row>
    <row r="110" spans="1:5" x14ac:dyDescent="0.2">
      <c r="A110" s="20" t="s">
        <v>356</v>
      </c>
      <c r="B110" s="20" t="s">
        <v>338</v>
      </c>
      <c r="C110" s="20" t="s">
        <v>357</v>
      </c>
      <c r="D110" s="97" t="s">
        <v>358</v>
      </c>
      <c r="E110" s="97" t="s">
        <v>358</v>
      </c>
    </row>
    <row r="111" spans="1:5" x14ac:dyDescent="0.2">
      <c r="A111" s="20" t="s">
        <v>359</v>
      </c>
      <c r="B111" s="20" t="s">
        <v>86</v>
      </c>
      <c r="C111" s="20" t="s">
        <v>360</v>
      </c>
      <c r="D111" s="97" t="s">
        <v>88</v>
      </c>
      <c r="E111" s="97" t="s">
        <v>88</v>
      </c>
    </row>
    <row r="112" spans="1:5" x14ac:dyDescent="0.2">
      <c r="A112" s="20" t="s">
        <v>361</v>
      </c>
      <c r="B112" s="20" t="s">
        <v>148</v>
      </c>
      <c r="C112" s="20" t="s">
        <v>362</v>
      </c>
      <c r="D112" s="97" t="s">
        <v>192</v>
      </c>
      <c r="E112" s="97" t="s">
        <v>192</v>
      </c>
    </row>
    <row r="113" spans="1:5" x14ac:dyDescent="0.2">
      <c r="A113" s="20" t="s">
        <v>363</v>
      </c>
      <c r="B113" s="20" t="s">
        <v>5</v>
      </c>
      <c r="C113" s="20" t="s">
        <v>364</v>
      </c>
      <c r="D113" s="97" t="s">
        <v>166</v>
      </c>
      <c r="E113" s="97" t="s">
        <v>365</v>
      </c>
    </row>
    <row r="114" spans="1:5" x14ac:dyDescent="0.2">
      <c r="A114" s="20" t="s">
        <v>366</v>
      </c>
      <c r="B114" s="20" t="s">
        <v>5</v>
      </c>
      <c r="C114" s="20" t="s">
        <v>367</v>
      </c>
      <c r="D114" s="97" t="s">
        <v>166</v>
      </c>
      <c r="E114" s="97" t="s">
        <v>302</v>
      </c>
    </row>
    <row r="115" spans="1:5" x14ac:dyDescent="0.2">
      <c r="A115" s="20" t="s">
        <v>368</v>
      </c>
      <c r="B115" s="20" t="s">
        <v>148</v>
      </c>
      <c r="C115" s="20" t="s">
        <v>369</v>
      </c>
      <c r="D115" s="97" t="s">
        <v>192</v>
      </c>
      <c r="E115" s="97" t="s">
        <v>192</v>
      </c>
    </row>
    <row r="116" spans="1:5" x14ac:dyDescent="0.2">
      <c r="A116" s="20" t="s">
        <v>370</v>
      </c>
      <c r="B116" s="20" t="s">
        <v>371</v>
      </c>
      <c r="C116" s="20" t="s">
        <v>372</v>
      </c>
      <c r="D116" s="97" t="s">
        <v>373</v>
      </c>
      <c r="E116" s="97" t="s">
        <v>197</v>
      </c>
    </row>
    <row r="117" spans="1:5" x14ac:dyDescent="0.2">
      <c r="A117" s="20" t="s">
        <v>374</v>
      </c>
      <c r="B117" s="20" t="s">
        <v>5</v>
      </c>
      <c r="C117" s="24" t="s">
        <v>375</v>
      </c>
      <c r="D117" s="97" t="s">
        <v>166</v>
      </c>
      <c r="E117" s="20" t="s">
        <v>167</v>
      </c>
    </row>
    <row r="118" spans="1:5" x14ac:dyDescent="0.2">
      <c r="A118" s="20" t="s">
        <v>376</v>
      </c>
      <c r="B118" s="20" t="s">
        <v>5</v>
      </c>
      <c r="C118" s="24" t="s">
        <v>377</v>
      </c>
      <c r="D118" s="97" t="s">
        <v>166</v>
      </c>
      <c r="E118" s="20" t="s">
        <v>167</v>
      </c>
    </row>
    <row r="119" spans="1:5" x14ac:dyDescent="0.2">
      <c r="A119" s="20" t="s">
        <v>378</v>
      </c>
      <c r="B119" s="20" t="s">
        <v>5</v>
      </c>
      <c r="C119" s="24" t="s">
        <v>379</v>
      </c>
      <c r="D119" s="97" t="s">
        <v>166</v>
      </c>
      <c r="E119" s="97" t="s">
        <v>302</v>
      </c>
    </row>
    <row r="120" spans="1:5" x14ac:dyDescent="0.2">
      <c r="A120" s="20" t="s">
        <v>380</v>
      </c>
      <c r="B120" s="20" t="s">
        <v>338</v>
      </c>
      <c r="C120" s="20" t="s">
        <v>381</v>
      </c>
      <c r="D120" s="97" t="s">
        <v>358</v>
      </c>
      <c r="E120" s="97" t="s">
        <v>358</v>
      </c>
    </row>
    <row r="121" spans="1:5" x14ac:dyDescent="0.2">
      <c r="A121" s="20" t="s">
        <v>382</v>
      </c>
      <c r="B121" s="20" t="s">
        <v>148</v>
      </c>
      <c r="C121" s="20" t="s">
        <v>383</v>
      </c>
      <c r="D121" s="97" t="s">
        <v>192</v>
      </c>
      <c r="E121" s="97" t="s">
        <v>192</v>
      </c>
    </row>
    <row r="122" spans="1:5" x14ac:dyDescent="0.2">
      <c r="A122" s="20" t="s">
        <v>384</v>
      </c>
      <c r="B122" s="20" t="s">
        <v>148</v>
      </c>
      <c r="C122" s="20" t="s">
        <v>385</v>
      </c>
      <c r="D122" s="97" t="s">
        <v>192</v>
      </c>
      <c r="E122" s="97" t="s">
        <v>192</v>
      </c>
    </row>
    <row r="123" spans="1:5" x14ac:dyDescent="0.2">
      <c r="A123" s="20" t="s">
        <v>237</v>
      </c>
      <c r="B123" s="20" t="s">
        <v>5</v>
      </c>
      <c r="C123" s="20" t="s">
        <v>386</v>
      </c>
      <c r="D123" s="97" t="s">
        <v>166</v>
      </c>
      <c r="E123" s="97" t="s">
        <v>236</v>
      </c>
    </row>
    <row r="124" spans="1:5" x14ac:dyDescent="0.2">
      <c r="A124" s="20" t="s">
        <v>234</v>
      </c>
      <c r="B124" s="20" t="s">
        <v>5</v>
      </c>
      <c r="C124" s="20" t="s">
        <v>387</v>
      </c>
      <c r="D124" s="97" t="s">
        <v>166</v>
      </c>
      <c r="E124" s="97" t="s">
        <v>236</v>
      </c>
    </row>
    <row r="125" spans="1:5" x14ac:dyDescent="0.2">
      <c r="A125" s="20" t="s">
        <v>232</v>
      </c>
      <c r="B125" s="20" t="s">
        <v>5</v>
      </c>
      <c r="C125" s="20" t="s">
        <v>388</v>
      </c>
      <c r="D125" s="97" t="s">
        <v>166</v>
      </c>
      <c r="E125" s="20" t="s">
        <v>167</v>
      </c>
    </row>
    <row r="126" spans="1:5" x14ac:dyDescent="0.2">
      <c r="A126" s="20" t="s">
        <v>389</v>
      </c>
      <c r="B126" s="20" t="s">
        <v>5</v>
      </c>
      <c r="C126" s="20" t="s">
        <v>390</v>
      </c>
      <c r="D126" s="97" t="s">
        <v>166</v>
      </c>
      <c r="E126" s="97" t="s">
        <v>302</v>
      </c>
    </row>
    <row r="127" spans="1:5" x14ac:dyDescent="0.2">
      <c r="A127" s="20" t="s">
        <v>391</v>
      </c>
      <c r="B127" s="20" t="s">
        <v>109</v>
      </c>
      <c r="C127" s="20" t="s">
        <v>392</v>
      </c>
      <c r="D127" s="97" t="s">
        <v>111</v>
      </c>
      <c r="E127" s="97" t="s">
        <v>111</v>
      </c>
    </row>
    <row r="128" spans="1:5" x14ac:dyDescent="0.2">
      <c r="A128" s="20" t="s">
        <v>393</v>
      </c>
      <c r="B128" s="20" t="s">
        <v>394</v>
      </c>
      <c r="C128" s="20" t="s">
        <v>395</v>
      </c>
      <c r="D128" s="97" t="s">
        <v>92</v>
      </c>
      <c r="E128" s="97" t="s">
        <v>396</v>
      </c>
    </row>
    <row r="129" spans="1:5" x14ac:dyDescent="0.2">
      <c r="A129" s="20" t="s">
        <v>397</v>
      </c>
      <c r="B129" s="20" t="s">
        <v>86</v>
      </c>
      <c r="C129" s="20" t="s">
        <v>398</v>
      </c>
      <c r="D129" s="97" t="s">
        <v>88</v>
      </c>
      <c r="E129" s="97" t="s">
        <v>88</v>
      </c>
    </row>
    <row r="130" spans="1:5" x14ac:dyDescent="0.2">
      <c r="A130" s="20" t="s">
        <v>399</v>
      </c>
      <c r="B130" s="20" t="s">
        <v>148</v>
      </c>
      <c r="C130" s="20" t="s">
        <v>400</v>
      </c>
      <c r="D130" s="97" t="s">
        <v>192</v>
      </c>
      <c r="E130" s="97" t="s">
        <v>192</v>
      </c>
    </row>
    <row r="131" spans="1:5" x14ac:dyDescent="0.2">
      <c r="A131" s="20" t="s">
        <v>401</v>
      </c>
      <c r="B131" s="20" t="s">
        <v>86</v>
      </c>
      <c r="C131" s="20" t="s">
        <v>402</v>
      </c>
      <c r="D131" s="97" t="s">
        <v>88</v>
      </c>
      <c r="E131" s="97" t="s">
        <v>88</v>
      </c>
    </row>
    <row r="132" spans="1:5" x14ac:dyDescent="0.2">
      <c r="A132" s="20" t="s">
        <v>403</v>
      </c>
      <c r="B132" s="20" t="s">
        <v>5</v>
      </c>
      <c r="C132" s="20" t="s">
        <v>404</v>
      </c>
      <c r="D132" s="97" t="s">
        <v>166</v>
      </c>
      <c r="E132" s="20" t="s">
        <v>167</v>
      </c>
    </row>
    <row r="133" spans="1:5" x14ac:dyDescent="0.2">
      <c r="A133" s="20" t="s">
        <v>405</v>
      </c>
      <c r="B133" s="20" t="s">
        <v>5</v>
      </c>
      <c r="C133" s="20" t="s">
        <v>406</v>
      </c>
      <c r="D133" s="97" t="s">
        <v>166</v>
      </c>
      <c r="E133" s="97" t="s">
        <v>407</v>
      </c>
    </row>
    <row r="134" spans="1:5" x14ac:dyDescent="0.2">
      <c r="A134" s="20" t="s">
        <v>408</v>
      </c>
      <c r="B134" s="20" t="s">
        <v>95</v>
      </c>
      <c r="C134" s="20" t="s">
        <v>409</v>
      </c>
      <c r="D134" s="97" t="s">
        <v>98</v>
      </c>
      <c r="E134" s="97" t="s">
        <v>98</v>
      </c>
    </row>
    <row r="135" spans="1:5" x14ac:dyDescent="0.2">
      <c r="A135" s="20" t="s">
        <v>410</v>
      </c>
      <c r="B135" s="20" t="s">
        <v>95</v>
      </c>
      <c r="C135" s="20" t="s">
        <v>411</v>
      </c>
      <c r="D135" s="97" t="s">
        <v>98</v>
      </c>
      <c r="E135" s="97" t="s">
        <v>98</v>
      </c>
    </row>
    <row r="136" spans="1:5" x14ac:dyDescent="0.2">
      <c r="A136" s="20" t="s">
        <v>412</v>
      </c>
      <c r="B136" s="20" t="s">
        <v>148</v>
      </c>
      <c r="C136" s="20" t="s">
        <v>413</v>
      </c>
      <c r="D136" s="97" t="s">
        <v>192</v>
      </c>
      <c r="E136" s="97" t="s">
        <v>192</v>
      </c>
    </row>
    <row r="137" spans="1:5" x14ac:dyDescent="0.2">
      <c r="A137" s="20" t="s">
        <v>414</v>
      </c>
      <c r="B137" s="20" t="s">
        <v>148</v>
      </c>
      <c r="C137" s="20" t="s">
        <v>415</v>
      </c>
      <c r="D137" s="97" t="s">
        <v>192</v>
      </c>
      <c r="E137" s="97" t="s">
        <v>192</v>
      </c>
    </row>
    <row r="138" spans="1:5" x14ac:dyDescent="0.2">
      <c r="A138" s="20" t="s">
        <v>416</v>
      </c>
      <c r="B138" s="20" t="s">
        <v>338</v>
      </c>
      <c r="C138" s="20" t="s">
        <v>417</v>
      </c>
      <c r="D138" s="97" t="s">
        <v>340</v>
      </c>
      <c r="E138" s="97" t="s">
        <v>340</v>
      </c>
    </row>
    <row r="139" spans="1:5" x14ac:dyDescent="0.2">
      <c r="A139" s="20" t="s">
        <v>418</v>
      </c>
      <c r="B139" s="20" t="s">
        <v>338</v>
      </c>
      <c r="C139" s="20" t="s">
        <v>419</v>
      </c>
      <c r="D139" s="97" t="s">
        <v>340</v>
      </c>
      <c r="E139" s="97" t="s">
        <v>340</v>
      </c>
    </row>
    <row r="140" spans="1:5" x14ac:dyDescent="0.2">
      <c r="A140" s="20" t="s">
        <v>420</v>
      </c>
      <c r="B140" s="20" t="s">
        <v>5</v>
      </c>
      <c r="C140" s="20" t="s">
        <v>421</v>
      </c>
      <c r="D140" s="97" t="s">
        <v>166</v>
      </c>
      <c r="E140" s="97" t="s">
        <v>236</v>
      </c>
    </row>
    <row r="141" spans="1:5" x14ac:dyDescent="0.2">
      <c r="A141" s="20" t="s">
        <v>422</v>
      </c>
      <c r="B141" s="20" t="s">
        <v>148</v>
      </c>
      <c r="C141" s="20" t="s">
        <v>423</v>
      </c>
      <c r="D141" s="97" t="s">
        <v>192</v>
      </c>
      <c r="E141" s="97" t="s">
        <v>192</v>
      </c>
    </row>
    <row r="142" spans="1:5" x14ac:dyDescent="0.2">
      <c r="A142" s="20" t="s">
        <v>424</v>
      </c>
      <c r="B142" s="20" t="s">
        <v>86</v>
      </c>
      <c r="C142" s="20" t="s">
        <v>425</v>
      </c>
      <c r="D142" s="97" t="s">
        <v>88</v>
      </c>
      <c r="E142" s="97" t="s">
        <v>88</v>
      </c>
    </row>
    <row r="143" spans="1:5" x14ac:dyDescent="0.2">
      <c r="A143" s="20" t="s">
        <v>202</v>
      </c>
      <c r="B143" s="20" t="s">
        <v>148</v>
      </c>
      <c r="C143" s="20" t="s">
        <v>426</v>
      </c>
      <c r="D143" s="97" t="s">
        <v>192</v>
      </c>
      <c r="E143" s="97" t="s">
        <v>192</v>
      </c>
    </row>
    <row r="144" spans="1:5" x14ac:dyDescent="0.2">
      <c r="A144" s="20" t="s">
        <v>193</v>
      </c>
      <c r="B144" s="20" t="s">
        <v>148</v>
      </c>
      <c r="C144" s="20" t="s">
        <v>427</v>
      </c>
      <c r="D144" s="97" t="s">
        <v>192</v>
      </c>
      <c r="E144" s="97" t="s">
        <v>192</v>
      </c>
    </row>
    <row r="145" spans="1:5" x14ac:dyDescent="0.2">
      <c r="A145" s="20" t="s">
        <v>428</v>
      </c>
      <c r="B145" s="20" t="s">
        <v>109</v>
      </c>
      <c r="C145" s="20" t="s">
        <v>429</v>
      </c>
      <c r="D145" s="97" t="s">
        <v>111</v>
      </c>
      <c r="E145" s="97" t="s">
        <v>111</v>
      </c>
    </row>
    <row r="146" spans="1:5" x14ac:dyDescent="0.2">
      <c r="A146" s="20" t="s">
        <v>430</v>
      </c>
      <c r="B146" s="20" t="s">
        <v>5</v>
      </c>
      <c r="C146" s="20" t="s">
        <v>431</v>
      </c>
      <c r="D146" s="97" t="s">
        <v>166</v>
      </c>
      <c r="E146" s="20" t="s">
        <v>167</v>
      </c>
    </row>
    <row r="147" spans="1:5" x14ac:dyDescent="0.2">
      <c r="A147" s="20" t="s">
        <v>432</v>
      </c>
      <c r="B147" s="20" t="s">
        <v>95</v>
      </c>
      <c r="C147" s="20" t="s">
        <v>433</v>
      </c>
      <c r="D147" s="97" t="s">
        <v>98</v>
      </c>
      <c r="E147" s="97" t="s">
        <v>98</v>
      </c>
    </row>
    <row r="148" spans="1:5" x14ac:dyDescent="0.2">
      <c r="A148" s="20" t="s">
        <v>434</v>
      </c>
      <c r="B148" s="20" t="s">
        <v>5</v>
      </c>
      <c r="C148" s="20" t="s">
        <v>435</v>
      </c>
      <c r="D148" s="97" t="s">
        <v>166</v>
      </c>
      <c r="E148" s="97" t="s">
        <v>302</v>
      </c>
    </row>
  </sheetData>
  <mergeCells count="1">
    <mergeCell ref="A2:E2"/>
  </mergeCells>
  <pageMargins left="0.70866141732283472" right="0.70866141732283472" top="0.78740157480314965" bottom="0.78740157480314965" header="0.31496062992125984" footer="0.31496062992125984"/>
  <pageSetup paperSize="9" scale="2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CF8F0-0771-45C5-A0FA-85196EA67F40}">
  <sheetPr>
    <pageSetUpPr fitToPage="1"/>
  </sheetPr>
  <dimension ref="A1:AM167"/>
  <sheetViews>
    <sheetView zoomScale="80" zoomScaleNormal="80" workbookViewId="0">
      <selection activeCell="O3" sqref="O3"/>
    </sheetView>
  </sheetViews>
  <sheetFormatPr baseColWidth="10" defaultRowHeight="14.25" x14ac:dyDescent="0.2"/>
  <cols>
    <col min="1" max="1" width="11.42578125" style="62"/>
    <col min="2" max="2" width="32.42578125" style="197" customWidth="1"/>
    <col min="3" max="3" width="11.42578125" style="197"/>
    <col min="4" max="4" width="6" style="197" customWidth="1"/>
    <col min="5" max="5" width="6.42578125" style="197" customWidth="1"/>
    <col min="6" max="6" width="13.140625" style="197" customWidth="1"/>
    <col min="7" max="7" width="5.28515625" style="197" customWidth="1"/>
    <col min="8" max="9" width="13.28515625" style="197" customWidth="1"/>
    <col min="10" max="10" width="7.5703125" style="197" customWidth="1"/>
    <col min="11" max="11" width="7.7109375" style="197" customWidth="1"/>
    <col min="12" max="12" width="11.42578125" style="197"/>
    <col min="13" max="14" width="11.42578125" style="62"/>
    <col min="15" max="15" width="13.42578125" style="62" customWidth="1"/>
    <col min="16" max="26" width="11.140625" style="62" customWidth="1"/>
    <col min="27" max="16384" width="11.42578125" style="62"/>
  </cols>
  <sheetData>
    <row r="1" spans="1:39" ht="15" x14ac:dyDescent="0.25">
      <c r="A1" s="236" t="s">
        <v>846</v>
      </c>
    </row>
    <row r="2" spans="1:39" ht="14.25" customHeight="1" x14ac:dyDescent="0.2">
      <c r="H2" s="459" t="s">
        <v>698</v>
      </c>
      <c r="I2" s="459"/>
      <c r="J2" s="459"/>
      <c r="K2" s="459"/>
    </row>
    <row r="3" spans="1:39" ht="150.75" x14ac:dyDescent="0.2">
      <c r="B3" s="215" t="s">
        <v>697</v>
      </c>
      <c r="C3" s="215" t="s">
        <v>696</v>
      </c>
      <c r="D3" s="215" t="s">
        <v>695</v>
      </c>
      <c r="E3" s="216" t="s">
        <v>694</v>
      </c>
      <c r="F3" s="216" t="s">
        <v>693</v>
      </c>
      <c r="G3" s="215" t="s">
        <v>692</v>
      </c>
      <c r="H3" s="215" t="s">
        <v>691</v>
      </c>
      <c r="I3" s="215" t="s">
        <v>690</v>
      </c>
      <c r="J3" s="215" t="s">
        <v>689</v>
      </c>
      <c r="K3" s="215" t="s">
        <v>688</v>
      </c>
      <c r="L3" s="214"/>
    </row>
    <row r="4" spans="1:39" x14ac:dyDescent="0.2">
      <c r="B4" s="197" t="s">
        <v>687</v>
      </c>
      <c r="C4" s="198" t="s">
        <v>607</v>
      </c>
      <c r="D4" s="198" t="s">
        <v>554</v>
      </c>
      <c r="E4" s="198" t="s">
        <v>553</v>
      </c>
      <c r="F4" s="198" t="s">
        <v>686</v>
      </c>
      <c r="G4" s="198">
        <v>45</v>
      </c>
      <c r="H4" s="198" t="s">
        <v>581</v>
      </c>
      <c r="I4" s="198" t="s">
        <v>581</v>
      </c>
      <c r="J4" s="198">
        <v>0</v>
      </c>
      <c r="K4" s="198">
        <v>0</v>
      </c>
      <c r="N4" s="20" t="s">
        <v>685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39" ht="15" x14ac:dyDescent="0.25">
      <c r="B5" s="197" t="s">
        <v>684</v>
      </c>
      <c r="C5" s="198">
        <v>0.1409</v>
      </c>
      <c r="D5" s="198" t="s">
        <v>554</v>
      </c>
      <c r="E5" s="198" t="s">
        <v>553</v>
      </c>
      <c r="F5" s="198" t="s">
        <v>683</v>
      </c>
      <c r="G5" s="198">
        <v>30</v>
      </c>
      <c r="H5" s="198" t="s">
        <v>581</v>
      </c>
      <c r="I5" s="198" t="s">
        <v>578</v>
      </c>
      <c r="J5" s="198">
        <v>-0.05</v>
      </c>
      <c r="K5" s="198">
        <v>0</v>
      </c>
      <c r="N5" s="460"/>
      <c r="O5" s="461"/>
      <c r="P5" s="81" t="s">
        <v>633</v>
      </c>
      <c r="Q5" s="81" t="s">
        <v>612</v>
      </c>
      <c r="R5" s="81" t="s">
        <v>595</v>
      </c>
      <c r="S5" s="81" t="s">
        <v>556</v>
      </c>
      <c r="T5" s="81" t="s">
        <v>8</v>
      </c>
      <c r="U5" s="81" t="s">
        <v>9</v>
      </c>
      <c r="V5" s="81" t="s">
        <v>549</v>
      </c>
      <c r="W5" s="81" t="s">
        <v>548</v>
      </c>
      <c r="X5" s="81" t="s">
        <v>546</v>
      </c>
      <c r="Y5" s="81" t="s">
        <v>6</v>
      </c>
      <c r="Z5" s="119" t="s">
        <v>7</v>
      </c>
      <c r="AB5" s="219" t="s">
        <v>8</v>
      </c>
      <c r="AC5" s="81" t="s">
        <v>544</v>
      </c>
      <c r="AD5" s="81" t="s">
        <v>543</v>
      </c>
      <c r="AE5" s="81" t="s">
        <v>542</v>
      </c>
      <c r="AF5" s="81" t="s">
        <v>541</v>
      </c>
      <c r="AG5" s="81" t="s">
        <v>540</v>
      </c>
      <c r="AH5" s="81" t="s">
        <v>539</v>
      </c>
      <c r="AI5" s="81" t="s">
        <v>538</v>
      </c>
      <c r="AJ5" s="81" t="s">
        <v>537</v>
      </c>
      <c r="AK5" s="81" t="s">
        <v>536</v>
      </c>
      <c r="AL5" s="81" t="s">
        <v>535</v>
      </c>
      <c r="AM5" s="220" t="s">
        <v>534</v>
      </c>
    </row>
    <row r="6" spans="1:39" ht="15" x14ac:dyDescent="0.25">
      <c r="B6" s="197" t="s">
        <v>682</v>
      </c>
      <c r="C6" s="198">
        <v>0.3034</v>
      </c>
      <c r="D6" s="198" t="s">
        <v>554</v>
      </c>
      <c r="E6" s="198" t="s">
        <v>553</v>
      </c>
      <c r="F6" s="198" t="s">
        <v>681</v>
      </c>
      <c r="G6" s="198">
        <v>34.5</v>
      </c>
      <c r="H6" s="198" t="s">
        <v>581</v>
      </c>
      <c r="I6" s="198" t="s">
        <v>575</v>
      </c>
      <c r="J6" s="198">
        <v>0</v>
      </c>
      <c r="K6" s="198">
        <v>0</v>
      </c>
      <c r="N6" s="462"/>
      <c r="O6" s="463"/>
      <c r="P6" s="125" t="s">
        <v>660</v>
      </c>
      <c r="Q6" s="125" t="s">
        <v>659</v>
      </c>
      <c r="R6" s="125" t="s">
        <v>656</v>
      </c>
      <c r="S6" s="125" t="s">
        <v>653</v>
      </c>
      <c r="T6" s="125" t="s">
        <v>651</v>
      </c>
      <c r="U6" s="125" t="s">
        <v>648</v>
      </c>
      <c r="V6" s="185" t="s">
        <v>646</v>
      </c>
      <c r="W6" s="213" t="s">
        <v>644</v>
      </c>
      <c r="X6" s="197" t="s">
        <v>641</v>
      </c>
      <c r="Y6" s="212" t="s">
        <v>640</v>
      </c>
      <c r="Z6" s="121" t="s">
        <v>637</v>
      </c>
      <c r="AB6" s="50" t="s">
        <v>533</v>
      </c>
      <c r="AC6" s="141">
        <v>3</v>
      </c>
      <c r="AD6" s="130">
        <v>3</v>
      </c>
      <c r="AE6" s="130">
        <v>3</v>
      </c>
      <c r="AF6" s="130">
        <v>3</v>
      </c>
      <c r="AG6" s="130">
        <v>3</v>
      </c>
      <c r="AH6" s="130">
        <v>3</v>
      </c>
      <c r="AI6" s="130">
        <v>3</v>
      </c>
      <c r="AJ6" s="130">
        <v>3</v>
      </c>
      <c r="AK6" s="130">
        <v>3</v>
      </c>
      <c r="AL6" s="154">
        <v>3</v>
      </c>
      <c r="AM6" s="221">
        <f t="shared" ref="AM6:AM15" si="0">(SUM(AC6:AL6))/10</f>
        <v>3</v>
      </c>
    </row>
    <row r="7" spans="1:39" ht="15" x14ac:dyDescent="0.25">
      <c r="B7" s="197" t="s">
        <v>680</v>
      </c>
      <c r="C7" s="198">
        <v>1.7399999999999999E-2</v>
      </c>
      <c r="D7" s="198" t="s">
        <v>627</v>
      </c>
      <c r="E7" s="198" t="s">
        <v>559</v>
      </c>
      <c r="F7" s="198" t="s">
        <v>679</v>
      </c>
      <c r="G7" s="198">
        <v>19.5</v>
      </c>
      <c r="H7" s="198" t="s">
        <v>581</v>
      </c>
      <c r="I7" s="198" t="s">
        <v>572</v>
      </c>
      <c r="J7" s="198">
        <v>-0.1</v>
      </c>
      <c r="K7" s="198">
        <v>-0.1</v>
      </c>
      <c r="N7" s="50" t="s">
        <v>633</v>
      </c>
      <c r="O7" s="30" t="s">
        <v>660</v>
      </c>
      <c r="P7" s="211"/>
      <c r="Q7" s="53" t="s">
        <v>554</v>
      </c>
      <c r="R7" s="53" t="s">
        <v>554</v>
      </c>
      <c r="S7" s="53" t="s">
        <v>554</v>
      </c>
      <c r="T7" s="53" t="s">
        <v>627</v>
      </c>
      <c r="U7" s="53" t="s">
        <v>593</v>
      </c>
      <c r="V7" s="53" t="s">
        <v>560</v>
      </c>
      <c r="W7" s="53" t="s">
        <v>593</v>
      </c>
      <c r="X7" s="54" t="s">
        <v>593</v>
      </c>
      <c r="Y7" s="33" t="s">
        <v>560</v>
      </c>
      <c r="Z7" s="54" t="s">
        <v>564</v>
      </c>
      <c r="AB7" s="50" t="s">
        <v>532</v>
      </c>
      <c r="AC7" s="142">
        <v>3</v>
      </c>
      <c r="AD7" s="67">
        <v>3</v>
      </c>
      <c r="AE7" s="67">
        <v>3</v>
      </c>
      <c r="AF7" s="67">
        <v>3</v>
      </c>
      <c r="AG7" s="67">
        <v>3</v>
      </c>
      <c r="AH7" s="67">
        <v>3</v>
      </c>
      <c r="AI7" s="67">
        <v>3</v>
      </c>
      <c r="AJ7" s="67">
        <v>3</v>
      </c>
      <c r="AK7" s="67">
        <v>3</v>
      </c>
      <c r="AL7" s="155">
        <v>3</v>
      </c>
      <c r="AM7" s="222">
        <f t="shared" si="0"/>
        <v>3</v>
      </c>
    </row>
    <row r="8" spans="1:39" ht="15" x14ac:dyDescent="0.25">
      <c r="B8" s="197" t="s">
        <v>678</v>
      </c>
      <c r="C8" s="198" t="s">
        <v>597</v>
      </c>
      <c r="D8" s="198" t="s">
        <v>593</v>
      </c>
      <c r="E8" s="198" t="s">
        <v>559</v>
      </c>
      <c r="F8" s="198" t="s">
        <v>621</v>
      </c>
      <c r="G8" s="198">
        <v>0</v>
      </c>
      <c r="H8" s="198" t="s">
        <v>581</v>
      </c>
      <c r="I8" s="198" t="s">
        <v>569</v>
      </c>
      <c r="J8" s="198">
        <v>-1.1000000000000001</v>
      </c>
      <c r="K8" s="198">
        <v>-1.1000000000000001</v>
      </c>
      <c r="N8" s="50" t="s">
        <v>612</v>
      </c>
      <c r="O8" s="30" t="s">
        <v>659</v>
      </c>
      <c r="P8" s="185" t="s">
        <v>554</v>
      </c>
      <c r="Q8" s="206"/>
      <c r="R8" s="125" t="s">
        <v>627</v>
      </c>
      <c r="S8" s="125" t="s">
        <v>554</v>
      </c>
      <c r="T8" s="125" t="s">
        <v>560</v>
      </c>
      <c r="U8" s="125" t="s">
        <v>593</v>
      </c>
      <c r="V8" s="125" t="s">
        <v>564</v>
      </c>
      <c r="W8" s="125" t="s">
        <v>593</v>
      </c>
      <c r="X8" s="203" t="s">
        <v>593</v>
      </c>
      <c r="Y8" s="185" t="s">
        <v>560</v>
      </c>
      <c r="Z8" s="203" t="s">
        <v>564</v>
      </c>
      <c r="AB8" s="50" t="s">
        <v>531</v>
      </c>
      <c r="AC8" s="142">
        <v>3</v>
      </c>
      <c r="AD8" s="67">
        <v>3</v>
      </c>
      <c r="AE8" s="67">
        <v>3</v>
      </c>
      <c r="AF8" s="67">
        <v>3</v>
      </c>
      <c r="AG8" s="67">
        <v>3</v>
      </c>
      <c r="AH8" s="67">
        <v>3</v>
      </c>
      <c r="AI8" s="67">
        <v>3</v>
      </c>
      <c r="AJ8" s="67">
        <v>3</v>
      </c>
      <c r="AK8" s="67">
        <v>3</v>
      </c>
      <c r="AL8" s="155">
        <v>3</v>
      </c>
      <c r="AM8" s="222">
        <f t="shared" si="0"/>
        <v>3</v>
      </c>
    </row>
    <row r="9" spans="1:39" ht="15" x14ac:dyDescent="0.25">
      <c r="B9" s="197" t="s">
        <v>677</v>
      </c>
      <c r="C9" s="198">
        <v>1.9E-3</v>
      </c>
      <c r="D9" s="198" t="s">
        <v>560</v>
      </c>
      <c r="E9" s="198" t="s">
        <v>559</v>
      </c>
      <c r="F9" s="198" t="s">
        <v>676</v>
      </c>
      <c r="G9" s="198">
        <v>12</v>
      </c>
      <c r="H9" s="198" t="s">
        <v>581</v>
      </c>
      <c r="I9" s="198" t="s">
        <v>566</v>
      </c>
      <c r="J9" s="198">
        <v>-1.75</v>
      </c>
      <c r="K9" s="198">
        <v>-1.7</v>
      </c>
      <c r="N9" s="50" t="s">
        <v>595</v>
      </c>
      <c r="O9" s="30" t="s">
        <v>656</v>
      </c>
      <c r="P9" s="185" t="s">
        <v>554</v>
      </c>
      <c r="Q9" s="125" t="s">
        <v>627</v>
      </c>
      <c r="R9" s="206"/>
      <c r="S9" s="125" t="s">
        <v>554</v>
      </c>
      <c r="T9" s="125" t="s">
        <v>554</v>
      </c>
      <c r="U9" s="125" t="s">
        <v>593</v>
      </c>
      <c r="V9" s="125" t="s">
        <v>560</v>
      </c>
      <c r="W9" s="125" t="s">
        <v>593</v>
      </c>
      <c r="X9" s="203" t="s">
        <v>593</v>
      </c>
      <c r="Y9" s="185" t="s">
        <v>627</v>
      </c>
      <c r="Z9" s="203" t="s">
        <v>560</v>
      </c>
      <c r="AB9" s="50" t="s">
        <v>530</v>
      </c>
      <c r="AC9" s="142">
        <v>2</v>
      </c>
      <c r="AD9" s="67">
        <v>3</v>
      </c>
      <c r="AE9" s="67">
        <v>3</v>
      </c>
      <c r="AF9" s="67">
        <v>3</v>
      </c>
      <c r="AG9" s="67">
        <v>3</v>
      </c>
      <c r="AH9" s="67">
        <v>3</v>
      </c>
      <c r="AI9" s="67">
        <v>3</v>
      </c>
      <c r="AJ9" s="67">
        <v>3</v>
      </c>
      <c r="AK9" s="67">
        <v>3</v>
      </c>
      <c r="AL9" s="155">
        <v>3</v>
      </c>
      <c r="AM9" s="222">
        <f t="shared" si="0"/>
        <v>2.9</v>
      </c>
    </row>
    <row r="10" spans="1:39" ht="15" x14ac:dyDescent="0.25">
      <c r="B10" s="197" t="s">
        <v>675</v>
      </c>
      <c r="C10" s="198" t="s">
        <v>597</v>
      </c>
      <c r="D10" s="198" t="s">
        <v>593</v>
      </c>
      <c r="E10" s="198" t="s">
        <v>559</v>
      </c>
      <c r="F10" s="198" t="s">
        <v>621</v>
      </c>
      <c r="G10" s="198">
        <v>0</v>
      </c>
      <c r="H10" s="198" t="s">
        <v>581</v>
      </c>
      <c r="I10" s="198" t="s">
        <v>562</v>
      </c>
      <c r="J10" s="198">
        <v>-1.65</v>
      </c>
      <c r="K10" s="198">
        <v>-1.6</v>
      </c>
      <c r="N10" s="50" t="s">
        <v>556</v>
      </c>
      <c r="O10" s="30" t="s">
        <v>653</v>
      </c>
      <c r="P10" s="185" t="s">
        <v>554</v>
      </c>
      <c r="Q10" s="125" t="s">
        <v>554</v>
      </c>
      <c r="R10" s="125" t="s">
        <v>554</v>
      </c>
      <c r="S10" s="206"/>
      <c r="T10" s="125" t="s">
        <v>554</v>
      </c>
      <c r="U10" s="125" t="s">
        <v>593</v>
      </c>
      <c r="V10" s="125" t="s">
        <v>560</v>
      </c>
      <c r="W10" s="125" t="s">
        <v>593</v>
      </c>
      <c r="X10" s="203" t="s">
        <v>593</v>
      </c>
      <c r="Y10" s="185" t="s">
        <v>627</v>
      </c>
      <c r="Z10" s="203" t="s">
        <v>560</v>
      </c>
      <c r="AB10" s="50" t="s">
        <v>529</v>
      </c>
      <c r="AC10" s="142">
        <v>2</v>
      </c>
      <c r="AD10" s="67">
        <v>3</v>
      </c>
      <c r="AE10" s="67">
        <v>3</v>
      </c>
      <c r="AF10" s="67">
        <v>3</v>
      </c>
      <c r="AG10" s="67">
        <v>3</v>
      </c>
      <c r="AH10" s="67">
        <v>3</v>
      </c>
      <c r="AI10" s="67">
        <v>3</v>
      </c>
      <c r="AJ10" s="67">
        <v>3</v>
      </c>
      <c r="AK10" s="67">
        <v>3</v>
      </c>
      <c r="AL10" s="155">
        <v>3</v>
      </c>
      <c r="AM10" s="222">
        <f t="shared" si="0"/>
        <v>2.9</v>
      </c>
    </row>
    <row r="11" spans="1:39" ht="15" x14ac:dyDescent="0.25">
      <c r="B11" s="197" t="s">
        <v>674</v>
      </c>
      <c r="C11" s="198" t="s">
        <v>597</v>
      </c>
      <c r="D11" s="198" t="s">
        <v>593</v>
      </c>
      <c r="E11" s="198" t="s">
        <v>559</v>
      </c>
      <c r="F11" s="198" t="s">
        <v>619</v>
      </c>
      <c r="G11" s="198">
        <v>0</v>
      </c>
      <c r="H11" s="198" t="s">
        <v>581</v>
      </c>
      <c r="I11" s="198" t="s">
        <v>557</v>
      </c>
      <c r="J11" s="198">
        <v>-2.2999999999999998</v>
      </c>
      <c r="K11" s="198">
        <v>-2.2999999999999998</v>
      </c>
      <c r="N11" s="50" t="s">
        <v>8</v>
      </c>
      <c r="O11" s="30" t="s">
        <v>651</v>
      </c>
      <c r="P11" s="185" t="s">
        <v>627</v>
      </c>
      <c r="Q11" s="125" t="s">
        <v>560</v>
      </c>
      <c r="R11" s="125" t="s">
        <v>554</v>
      </c>
      <c r="S11" s="125" t="s">
        <v>554</v>
      </c>
      <c r="T11" s="206"/>
      <c r="U11" s="125" t="s">
        <v>593</v>
      </c>
      <c r="V11" s="125" t="s">
        <v>554</v>
      </c>
      <c r="W11" s="125" t="s">
        <v>593</v>
      </c>
      <c r="X11" s="203" t="s">
        <v>593</v>
      </c>
      <c r="Y11" s="185" t="s">
        <v>554</v>
      </c>
      <c r="Z11" s="203" t="s">
        <v>560</v>
      </c>
      <c r="AB11" s="50" t="s">
        <v>528</v>
      </c>
      <c r="AC11" s="142">
        <v>2</v>
      </c>
      <c r="AD11" s="67">
        <v>3</v>
      </c>
      <c r="AE11" s="67">
        <v>3</v>
      </c>
      <c r="AF11" s="67">
        <v>3</v>
      </c>
      <c r="AG11" s="67">
        <v>3</v>
      </c>
      <c r="AH11" s="67">
        <v>3</v>
      </c>
      <c r="AI11" s="67">
        <v>3</v>
      </c>
      <c r="AJ11" s="67">
        <v>3</v>
      </c>
      <c r="AK11" s="67">
        <v>3</v>
      </c>
      <c r="AL11" s="155">
        <v>3</v>
      </c>
      <c r="AM11" s="222">
        <f t="shared" si="0"/>
        <v>2.9</v>
      </c>
    </row>
    <row r="12" spans="1:39" ht="15" x14ac:dyDescent="0.25">
      <c r="B12" s="442" t="s">
        <v>673</v>
      </c>
      <c r="C12" s="442">
        <v>3.0999999999999999E-3</v>
      </c>
      <c r="D12" s="442" t="s">
        <v>560</v>
      </c>
      <c r="E12" s="442" t="s">
        <v>559</v>
      </c>
      <c r="F12" s="442" t="s">
        <v>672</v>
      </c>
      <c r="G12" s="442">
        <v>16.5</v>
      </c>
      <c r="H12" s="442" t="s">
        <v>581</v>
      </c>
      <c r="I12" s="442" t="s">
        <v>551</v>
      </c>
      <c r="J12" s="442">
        <v>-0.25</v>
      </c>
      <c r="K12" s="442">
        <v>-0.2</v>
      </c>
      <c r="N12" s="50" t="s">
        <v>9</v>
      </c>
      <c r="O12" s="30" t="s">
        <v>648</v>
      </c>
      <c r="P12" s="185" t="s">
        <v>593</v>
      </c>
      <c r="Q12" s="125" t="s">
        <v>593</v>
      </c>
      <c r="R12" s="125" t="s">
        <v>593</v>
      </c>
      <c r="S12" s="125" t="s">
        <v>593</v>
      </c>
      <c r="T12" s="125" t="s">
        <v>593</v>
      </c>
      <c r="U12" s="206"/>
      <c r="V12" s="125" t="s">
        <v>554</v>
      </c>
      <c r="W12" s="125" t="s">
        <v>554</v>
      </c>
      <c r="X12" s="203" t="s">
        <v>554</v>
      </c>
      <c r="Y12" s="185" t="s">
        <v>593</v>
      </c>
      <c r="Z12" s="203" t="s">
        <v>560</v>
      </c>
      <c r="AB12" s="50" t="s">
        <v>527</v>
      </c>
      <c r="AC12" s="142">
        <v>2</v>
      </c>
      <c r="AD12" s="67">
        <v>3</v>
      </c>
      <c r="AE12" s="67">
        <v>3</v>
      </c>
      <c r="AF12" s="67">
        <v>3</v>
      </c>
      <c r="AG12" s="67">
        <v>3</v>
      </c>
      <c r="AH12" s="67">
        <v>3</v>
      </c>
      <c r="AI12" s="67">
        <v>3</v>
      </c>
      <c r="AJ12" s="67">
        <v>3</v>
      </c>
      <c r="AK12" s="67">
        <v>3</v>
      </c>
      <c r="AL12" s="155">
        <v>3</v>
      </c>
      <c r="AM12" s="222">
        <f t="shared" si="0"/>
        <v>2.9</v>
      </c>
    </row>
    <row r="13" spans="1:39" ht="15" x14ac:dyDescent="0.25">
      <c r="B13" s="443" t="s">
        <v>585</v>
      </c>
      <c r="C13" s="443">
        <v>4.0000000000000002E-4</v>
      </c>
      <c r="D13" s="443" t="s">
        <v>564</v>
      </c>
      <c r="E13" s="443" t="s">
        <v>559</v>
      </c>
      <c r="F13" s="443" t="s">
        <v>584</v>
      </c>
      <c r="G13" s="443">
        <v>11</v>
      </c>
      <c r="H13" s="443" t="s">
        <v>581</v>
      </c>
      <c r="I13" s="443" t="s">
        <v>550</v>
      </c>
      <c r="J13" s="443">
        <v>-0.5</v>
      </c>
      <c r="K13" s="443">
        <v>-0.5</v>
      </c>
      <c r="N13" s="50" t="s">
        <v>549</v>
      </c>
      <c r="O13" s="30" t="s">
        <v>646</v>
      </c>
      <c r="P13" s="185" t="s">
        <v>560</v>
      </c>
      <c r="Q13" s="125" t="s">
        <v>564</v>
      </c>
      <c r="R13" s="125" t="s">
        <v>560</v>
      </c>
      <c r="S13" s="125" t="s">
        <v>560</v>
      </c>
      <c r="T13" s="125" t="s">
        <v>554</v>
      </c>
      <c r="U13" s="125" t="s">
        <v>554</v>
      </c>
      <c r="V13" s="206"/>
      <c r="W13" s="125" t="s">
        <v>554</v>
      </c>
      <c r="X13" s="203" t="s">
        <v>554</v>
      </c>
      <c r="Y13" s="185" t="s">
        <v>554</v>
      </c>
      <c r="Z13" s="203" t="s">
        <v>554</v>
      </c>
      <c r="AB13" s="50" t="s">
        <v>526</v>
      </c>
      <c r="AC13" s="142">
        <v>2</v>
      </c>
      <c r="AD13" s="67">
        <v>3</v>
      </c>
      <c r="AE13" s="67">
        <v>3</v>
      </c>
      <c r="AF13" s="67">
        <v>3</v>
      </c>
      <c r="AG13" s="67">
        <v>3</v>
      </c>
      <c r="AH13" s="67">
        <v>3</v>
      </c>
      <c r="AI13" s="67">
        <v>3</v>
      </c>
      <c r="AJ13" s="67">
        <v>3</v>
      </c>
      <c r="AK13" s="67">
        <v>3</v>
      </c>
      <c r="AL13" s="155">
        <v>3</v>
      </c>
      <c r="AM13" s="222">
        <f t="shared" si="0"/>
        <v>2.9</v>
      </c>
    </row>
    <row r="14" spans="1:39" ht="15" x14ac:dyDescent="0.25">
      <c r="B14" s="197" t="s">
        <v>671</v>
      </c>
      <c r="C14" s="198">
        <v>3.2500000000000001E-2</v>
      </c>
      <c r="D14" s="198" t="s">
        <v>627</v>
      </c>
      <c r="E14" s="198" t="s">
        <v>559</v>
      </c>
      <c r="F14" s="198" t="s">
        <v>623</v>
      </c>
      <c r="G14" s="198">
        <v>25</v>
      </c>
      <c r="H14" s="198" t="s">
        <v>581</v>
      </c>
      <c r="I14" s="198" t="s">
        <v>578</v>
      </c>
      <c r="J14" s="198">
        <v>-0.05</v>
      </c>
      <c r="K14" s="198">
        <v>-0.05</v>
      </c>
      <c r="N14" s="50" t="s">
        <v>548</v>
      </c>
      <c r="O14" s="140" t="s">
        <v>644</v>
      </c>
      <c r="P14" s="185" t="s">
        <v>593</v>
      </c>
      <c r="Q14" s="125" t="s">
        <v>593</v>
      </c>
      <c r="R14" s="125" t="s">
        <v>593</v>
      </c>
      <c r="S14" s="125" t="s">
        <v>593</v>
      </c>
      <c r="T14" s="125" t="s">
        <v>593</v>
      </c>
      <c r="U14" s="125" t="s">
        <v>554</v>
      </c>
      <c r="V14" s="125" t="s">
        <v>554</v>
      </c>
      <c r="W14" s="206"/>
      <c r="X14" s="203" t="s">
        <v>554</v>
      </c>
      <c r="Y14" s="185" t="s">
        <v>593</v>
      </c>
      <c r="Z14" s="203" t="s">
        <v>564</v>
      </c>
      <c r="AB14" s="50" t="s">
        <v>525</v>
      </c>
      <c r="AC14" s="142">
        <v>2</v>
      </c>
      <c r="AD14" s="67">
        <v>3</v>
      </c>
      <c r="AE14" s="67">
        <v>3</v>
      </c>
      <c r="AF14" s="67">
        <v>3</v>
      </c>
      <c r="AG14" s="67">
        <v>3</v>
      </c>
      <c r="AH14" s="67">
        <v>3</v>
      </c>
      <c r="AI14" s="67">
        <v>3</v>
      </c>
      <c r="AJ14" s="67">
        <v>3</v>
      </c>
      <c r="AK14" s="67">
        <v>3</v>
      </c>
      <c r="AL14" s="155">
        <v>3</v>
      </c>
      <c r="AM14" s="222">
        <f t="shared" si="0"/>
        <v>2.9</v>
      </c>
    </row>
    <row r="15" spans="1:39" ht="15" x14ac:dyDescent="0.25">
      <c r="B15" s="197" t="s">
        <v>670</v>
      </c>
      <c r="C15" s="198">
        <v>8.6699999999999999E-2</v>
      </c>
      <c r="D15" s="198" t="s">
        <v>554</v>
      </c>
      <c r="E15" s="198" t="s">
        <v>553</v>
      </c>
      <c r="F15" s="198" t="s">
        <v>669</v>
      </c>
      <c r="G15" s="198">
        <v>30</v>
      </c>
      <c r="H15" s="198" t="s">
        <v>581</v>
      </c>
      <c r="I15" s="198" t="s">
        <v>575</v>
      </c>
      <c r="J15" s="198">
        <v>0</v>
      </c>
      <c r="K15" s="198">
        <v>0</v>
      </c>
      <c r="N15" s="50" t="s">
        <v>546</v>
      </c>
      <c r="O15" s="140" t="s">
        <v>641</v>
      </c>
      <c r="P15" s="189" t="s">
        <v>593</v>
      </c>
      <c r="Q15" s="85" t="s">
        <v>593</v>
      </c>
      <c r="R15" s="85" t="s">
        <v>593</v>
      </c>
      <c r="S15" s="85" t="s">
        <v>593</v>
      </c>
      <c r="T15" s="85" t="s">
        <v>593</v>
      </c>
      <c r="U15" s="85" t="s">
        <v>554</v>
      </c>
      <c r="V15" s="85" t="s">
        <v>554</v>
      </c>
      <c r="W15" s="85" t="s">
        <v>554</v>
      </c>
      <c r="X15" s="200"/>
      <c r="Y15" s="189" t="s">
        <v>593</v>
      </c>
      <c r="Z15" s="205" t="s">
        <v>560</v>
      </c>
      <c r="AB15" s="50" t="s">
        <v>524</v>
      </c>
      <c r="AC15" s="144">
        <v>1</v>
      </c>
      <c r="AD15" s="146">
        <v>3</v>
      </c>
      <c r="AE15" s="146">
        <v>3</v>
      </c>
      <c r="AF15" s="146">
        <v>3</v>
      </c>
      <c r="AG15" s="146">
        <v>3</v>
      </c>
      <c r="AH15" s="146">
        <v>3</v>
      </c>
      <c r="AI15" s="146">
        <v>3</v>
      </c>
      <c r="AJ15" s="146">
        <v>3</v>
      </c>
      <c r="AK15" s="146">
        <v>3</v>
      </c>
      <c r="AL15" s="156">
        <v>3</v>
      </c>
      <c r="AM15" s="223">
        <f t="shared" si="0"/>
        <v>2.8</v>
      </c>
    </row>
    <row r="16" spans="1:39" x14ac:dyDescent="0.2">
      <c r="B16" s="197" t="s">
        <v>668</v>
      </c>
      <c r="C16" s="198">
        <v>3.0999999999999999E-3</v>
      </c>
      <c r="D16" s="198" t="s">
        <v>560</v>
      </c>
      <c r="E16" s="198" t="s">
        <v>559</v>
      </c>
      <c r="F16" s="198" t="s">
        <v>661</v>
      </c>
      <c r="G16" s="198">
        <v>15</v>
      </c>
      <c r="H16" s="198" t="s">
        <v>581</v>
      </c>
      <c r="I16" s="198" t="s">
        <v>572</v>
      </c>
      <c r="J16" s="198">
        <v>-0.1</v>
      </c>
      <c r="K16" s="198">
        <v>-0.1</v>
      </c>
      <c r="N16" s="50" t="s">
        <v>6</v>
      </c>
      <c r="O16" s="201" t="s">
        <v>640</v>
      </c>
      <c r="P16" s="125" t="s">
        <v>560</v>
      </c>
      <c r="Q16" s="125" t="s">
        <v>560</v>
      </c>
      <c r="R16" s="125" t="s">
        <v>627</v>
      </c>
      <c r="S16" s="125" t="s">
        <v>627</v>
      </c>
      <c r="T16" s="125" t="s">
        <v>554</v>
      </c>
      <c r="U16" s="125" t="s">
        <v>593</v>
      </c>
      <c r="V16" s="125" t="s">
        <v>627</v>
      </c>
      <c r="W16" s="125" t="s">
        <v>593</v>
      </c>
      <c r="X16" s="125" t="s">
        <v>593</v>
      </c>
      <c r="Y16" s="204"/>
      <c r="Z16" s="203" t="s">
        <v>554</v>
      </c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</row>
    <row r="17" spans="2:39" ht="15" x14ac:dyDescent="0.25">
      <c r="B17" s="197" t="s">
        <v>667</v>
      </c>
      <c r="C17" s="198" t="s">
        <v>597</v>
      </c>
      <c r="D17" s="198" t="s">
        <v>593</v>
      </c>
      <c r="E17" s="198" t="s">
        <v>559</v>
      </c>
      <c r="F17" s="198" t="s">
        <v>621</v>
      </c>
      <c r="G17" s="198">
        <v>0</v>
      </c>
      <c r="H17" s="198" t="s">
        <v>581</v>
      </c>
      <c r="I17" s="198" t="s">
        <v>569</v>
      </c>
      <c r="J17" s="198">
        <v>-1.1000000000000001</v>
      </c>
      <c r="K17" s="198">
        <v>-1.1000000000000001</v>
      </c>
      <c r="N17" s="202" t="s">
        <v>7</v>
      </c>
      <c r="O17" s="201" t="s">
        <v>637</v>
      </c>
      <c r="P17" s="85" t="s">
        <v>564</v>
      </c>
      <c r="Q17" s="85" t="s">
        <v>564</v>
      </c>
      <c r="R17" s="85" t="s">
        <v>560</v>
      </c>
      <c r="S17" s="85" t="s">
        <v>560</v>
      </c>
      <c r="T17" s="85" t="s">
        <v>560</v>
      </c>
      <c r="U17" s="85" t="s">
        <v>560</v>
      </c>
      <c r="V17" s="85" t="s">
        <v>627</v>
      </c>
      <c r="W17" s="85" t="s">
        <v>564</v>
      </c>
      <c r="X17" s="85" t="s">
        <v>560</v>
      </c>
      <c r="Y17" s="189" t="s">
        <v>554</v>
      </c>
      <c r="Z17" s="200"/>
      <c r="AB17" s="219" t="s">
        <v>9</v>
      </c>
      <c r="AC17" s="81" t="s">
        <v>544</v>
      </c>
      <c r="AD17" s="81" t="s">
        <v>543</v>
      </c>
      <c r="AE17" s="81" t="s">
        <v>542</v>
      </c>
      <c r="AF17" s="81" t="s">
        <v>541</v>
      </c>
      <c r="AG17" s="81" t="s">
        <v>540</v>
      </c>
      <c r="AH17" s="81" t="s">
        <v>539</v>
      </c>
      <c r="AI17" s="81" t="s">
        <v>538</v>
      </c>
      <c r="AJ17" s="81" t="s">
        <v>537</v>
      </c>
      <c r="AK17" s="81" t="s">
        <v>536</v>
      </c>
      <c r="AL17" s="81" t="s">
        <v>535</v>
      </c>
      <c r="AM17" s="220" t="s">
        <v>534</v>
      </c>
    </row>
    <row r="18" spans="2:39" ht="15" x14ac:dyDescent="0.25">
      <c r="B18" s="197" t="s">
        <v>666</v>
      </c>
      <c r="C18" s="198">
        <v>6.9999999999999999E-4</v>
      </c>
      <c r="D18" s="198" t="s">
        <v>564</v>
      </c>
      <c r="E18" s="198" t="s">
        <v>559</v>
      </c>
      <c r="F18" s="198" t="s">
        <v>665</v>
      </c>
      <c r="G18" s="198">
        <v>10</v>
      </c>
      <c r="H18" s="198" t="s">
        <v>581</v>
      </c>
      <c r="I18" s="198" t="s">
        <v>566</v>
      </c>
      <c r="J18" s="198">
        <v>-1.75</v>
      </c>
      <c r="K18" s="198">
        <v>-1.75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B18" s="50" t="s">
        <v>533</v>
      </c>
      <c r="AC18" s="226">
        <v>0</v>
      </c>
      <c r="AD18" s="81">
        <v>0</v>
      </c>
      <c r="AE18" s="81">
        <v>2</v>
      </c>
      <c r="AF18" s="81">
        <v>3</v>
      </c>
      <c r="AG18" s="81">
        <v>3</v>
      </c>
      <c r="AH18" s="81">
        <v>3</v>
      </c>
      <c r="AI18" s="81">
        <v>3</v>
      </c>
      <c r="AJ18" s="81">
        <v>3</v>
      </c>
      <c r="AK18" s="81">
        <v>3</v>
      </c>
      <c r="AL18" s="119">
        <v>3</v>
      </c>
      <c r="AM18" s="227">
        <f t="shared" ref="AM18:AM28" si="1">(SUM(AC18:AL18))/10</f>
        <v>2.2999999999999998</v>
      </c>
    </row>
    <row r="19" spans="2:39" ht="15" x14ac:dyDescent="0.25">
      <c r="B19" s="197" t="s">
        <v>664</v>
      </c>
      <c r="C19" s="198" t="s">
        <v>597</v>
      </c>
      <c r="D19" s="198" t="s">
        <v>593</v>
      </c>
      <c r="E19" s="198" t="s">
        <v>559</v>
      </c>
      <c r="F19" s="198" t="s">
        <v>621</v>
      </c>
      <c r="G19" s="198">
        <v>0</v>
      </c>
      <c r="H19" s="198" t="s">
        <v>581</v>
      </c>
      <c r="I19" s="198" t="s">
        <v>562</v>
      </c>
      <c r="J19" s="198">
        <v>-1.65</v>
      </c>
      <c r="K19" s="198">
        <v>-1.65</v>
      </c>
      <c r="N19" s="460"/>
      <c r="O19" s="461"/>
      <c r="P19" s="81" t="s">
        <v>633</v>
      </c>
      <c r="Q19" s="81" t="s">
        <v>612</v>
      </c>
      <c r="R19" s="81" t="s">
        <v>595</v>
      </c>
      <c r="S19" s="81" t="s">
        <v>556</v>
      </c>
      <c r="T19" s="81" t="s">
        <v>8</v>
      </c>
      <c r="U19" s="81" t="s">
        <v>9</v>
      </c>
      <c r="V19" s="81" t="s">
        <v>549</v>
      </c>
      <c r="W19" s="81" t="s">
        <v>548</v>
      </c>
      <c r="X19" s="81" t="s">
        <v>546</v>
      </c>
      <c r="Y19" s="81" t="s">
        <v>6</v>
      </c>
      <c r="Z19" s="119" t="s">
        <v>7</v>
      </c>
      <c r="AB19" s="50" t="s">
        <v>532</v>
      </c>
      <c r="AC19" s="50">
        <v>0</v>
      </c>
      <c r="AD19" s="62">
        <v>0</v>
      </c>
      <c r="AE19" s="62">
        <v>0</v>
      </c>
      <c r="AF19" s="27">
        <v>2</v>
      </c>
      <c r="AG19" s="62">
        <v>3</v>
      </c>
      <c r="AH19" s="62">
        <v>3</v>
      </c>
      <c r="AI19" s="62">
        <v>3</v>
      </c>
      <c r="AJ19" s="62">
        <v>3</v>
      </c>
      <c r="AK19" s="62">
        <v>3</v>
      </c>
      <c r="AL19" s="120">
        <v>3</v>
      </c>
      <c r="AM19" s="228">
        <f t="shared" si="1"/>
        <v>2</v>
      </c>
    </row>
    <row r="20" spans="2:39" ht="15" x14ac:dyDescent="0.25">
      <c r="B20" s="197" t="s">
        <v>663</v>
      </c>
      <c r="C20" s="198" t="s">
        <v>597</v>
      </c>
      <c r="D20" s="198" t="s">
        <v>593</v>
      </c>
      <c r="E20" s="198" t="s">
        <v>559</v>
      </c>
      <c r="F20" s="198" t="s">
        <v>619</v>
      </c>
      <c r="G20" s="198">
        <v>0</v>
      </c>
      <c r="H20" s="198" t="s">
        <v>581</v>
      </c>
      <c r="I20" s="198" t="s">
        <v>557</v>
      </c>
      <c r="J20" s="198">
        <v>-2.2999999999999998</v>
      </c>
      <c r="K20" s="198">
        <v>-2.2999999999999998</v>
      </c>
      <c r="N20" s="462"/>
      <c r="O20" s="463"/>
      <c r="P20" s="125" t="s">
        <v>660</v>
      </c>
      <c r="Q20" s="125" t="s">
        <v>659</v>
      </c>
      <c r="R20" s="125" t="s">
        <v>656</v>
      </c>
      <c r="S20" s="125" t="s">
        <v>653</v>
      </c>
      <c r="T20" s="125" t="s">
        <v>651</v>
      </c>
      <c r="U20" s="125" t="s">
        <v>648</v>
      </c>
      <c r="V20" s="185" t="s">
        <v>646</v>
      </c>
      <c r="W20" s="213" t="s">
        <v>644</v>
      </c>
      <c r="X20" s="197" t="s">
        <v>641</v>
      </c>
      <c r="Y20" s="212" t="s">
        <v>640</v>
      </c>
      <c r="Z20" s="121" t="s">
        <v>637</v>
      </c>
      <c r="AB20" s="50" t="s">
        <v>531</v>
      </c>
      <c r="AC20" s="50">
        <v>0</v>
      </c>
      <c r="AD20" s="62">
        <v>0</v>
      </c>
      <c r="AE20" s="62">
        <v>0</v>
      </c>
      <c r="AF20" s="27">
        <v>2</v>
      </c>
      <c r="AG20" s="62">
        <v>3</v>
      </c>
      <c r="AH20" s="62">
        <v>3</v>
      </c>
      <c r="AI20" s="62">
        <v>3</v>
      </c>
      <c r="AJ20" s="62">
        <v>3</v>
      </c>
      <c r="AK20" s="62">
        <v>3</v>
      </c>
      <c r="AL20" s="120">
        <v>3</v>
      </c>
      <c r="AM20" s="228">
        <f t="shared" si="1"/>
        <v>2</v>
      </c>
    </row>
    <row r="21" spans="2:39" ht="15" x14ac:dyDescent="0.25">
      <c r="B21" s="198" t="s">
        <v>662</v>
      </c>
      <c r="C21" s="198">
        <v>3.0999999999999999E-3</v>
      </c>
      <c r="D21" s="198" t="s">
        <v>560</v>
      </c>
      <c r="E21" s="198" t="s">
        <v>559</v>
      </c>
      <c r="F21" s="198" t="s">
        <v>661</v>
      </c>
      <c r="G21" s="198">
        <v>15</v>
      </c>
      <c r="H21" s="198" t="s">
        <v>581</v>
      </c>
      <c r="I21" s="198" t="s">
        <v>551</v>
      </c>
      <c r="J21" s="198">
        <v>-0.25</v>
      </c>
      <c r="K21" s="198">
        <v>-0.25</v>
      </c>
      <c r="N21" s="50" t="s">
        <v>633</v>
      </c>
      <c r="O21" s="30" t="s">
        <v>660</v>
      </c>
      <c r="P21" s="211"/>
      <c r="Q21" s="53"/>
      <c r="R21" s="53"/>
      <c r="S21" s="53"/>
      <c r="T21" s="53" t="s">
        <v>627</v>
      </c>
      <c r="U21" s="53" t="s">
        <v>627</v>
      </c>
      <c r="V21" s="53" t="s">
        <v>627</v>
      </c>
      <c r="W21" s="53" t="s">
        <v>627</v>
      </c>
      <c r="X21" s="210" t="s">
        <v>627</v>
      </c>
      <c r="Y21" s="209" t="s">
        <v>627</v>
      </c>
      <c r="Z21" s="54" t="s">
        <v>627</v>
      </c>
      <c r="AB21" s="50" t="s">
        <v>530</v>
      </c>
      <c r="AC21" s="50">
        <v>0</v>
      </c>
      <c r="AD21" s="62">
        <v>0</v>
      </c>
      <c r="AE21" s="62">
        <v>0</v>
      </c>
      <c r="AF21" s="27">
        <v>2</v>
      </c>
      <c r="AG21" s="62">
        <v>3</v>
      </c>
      <c r="AH21" s="62">
        <v>3</v>
      </c>
      <c r="AI21" s="62">
        <v>3</v>
      </c>
      <c r="AJ21" s="62">
        <v>3</v>
      </c>
      <c r="AK21" s="62">
        <v>3</v>
      </c>
      <c r="AL21" s="120">
        <v>3</v>
      </c>
      <c r="AM21" s="228">
        <f t="shared" si="1"/>
        <v>2</v>
      </c>
    </row>
    <row r="22" spans="2:39" ht="15" x14ac:dyDescent="0.25">
      <c r="B22" s="199" t="s">
        <v>583</v>
      </c>
      <c r="C22" s="199">
        <v>2.0000000000000001E-4</v>
      </c>
      <c r="D22" s="199" t="s">
        <v>564</v>
      </c>
      <c r="E22" s="199" t="s">
        <v>559</v>
      </c>
      <c r="F22" s="199" t="s">
        <v>582</v>
      </c>
      <c r="G22" s="199">
        <v>10</v>
      </c>
      <c r="H22" s="199" t="s">
        <v>581</v>
      </c>
      <c r="I22" s="199" t="s">
        <v>550</v>
      </c>
      <c r="J22" s="199">
        <v>-0.5</v>
      </c>
      <c r="K22" s="199">
        <v>-0.5</v>
      </c>
      <c r="N22" s="50" t="s">
        <v>612</v>
      </c>
      <c r="O22" s="30" t="s">
        <v>659</v>
      </c>
      <c r="P22" s="185"/>
      <c r="Q22" s="206"/>
      <c r="R22" s="125" t="s">
        <v>627</v>
      </c>
      <c r="S22" s="125"/>
      <c r="T22" s="125" t="s">
        <v>627</v>
      </c>
      <c r="U22" s="125" t="s">
        <v>627</v>
      </c>
      <c r="V22" s="125" t="s">
        <v>627</v>
      </c>
      <c r="W22" s="125" t="s">
        <v>627</v>
      </c>
      <c r="X22" s="207" t="s">
        <v>627</v>
      </c>
      <c r="Y22" s="208" t="s">
        <v>627</v>
      </c>
      <c r="Z22" s="203" t="s">
        <v>627</v>
      </c>
      <c r="AB22" s="50" t="s">
        <v>529</v>
      </c>
      <c r="AC22" s="50">
        <v>0</v>
      </c>
      <c r="AD22" s="62">
        <v>0</v>
      </c>
      <c r="AE22" s="62">
        <v>0</v>
      </c>
      <c r="AF22" s="27">
        <v>1</v>
      </c>
      <c r="AG22" s="62">
        <v>3</v>
      </c>
      <c r="AH22" s="62">
        <v>3</v>
      </c>
      <c r="AI22" s="62">
        <v>3</v>
      </c>
      <c r="AJ22" s="62">
        <v>3</v>
      </c>
      <c r="AK22" s="62">
        <v>3</v>
      </c>
      <c r="AL22" s="120">
        <v>3</v>
      </c>
      <c r="AM22" s="228">
        <f t="shared" si="1"/>
        <v>1.9</v>
      </c>
    </row>
    <row r="23" spans="2:39" ht="15" x14ac:dyDescent="0.25">
      <c r="B23" s="197" t="s">
        <v>658</v>
      </c>
      <c r="C23" s="198">
        <v>0.64990000000000003</v>
      </c>
      <c r="D23" s="198" t="s">
        <v>554</v>
      </c>
      <c r="E23" s="198" t="s">
        <v>553</v>
      </c>
      <c r="F23" s="198" t="s">
        <v>657</v>
      </c>
      <c r="G23" s="198">
        <v>37.5</v>
      </c>
      <c r="H23" s="198" t="s">
        <v>578</v>
      </c>
      <c r="I23" s="198" t="s">
        <v>575</v>
      </c>
      <c r="J23" s="198">
        <v>0.05</v>
      </c>
      <c r="K23" s="198">
        <v>0</v>
      </c>
      <c r="N23" s="50" t="s">
        <v>595</v>
      </c>
      <c r="O23" s="30" t="s">
        <v>656</v>
      </c>
      <c r="P23" s="185"/>
      <c r="Q23" s="125" t="s">
        <v>627</v>
      </c>
      <c r="R23" s="206"/>
      <c r="S23" s="125"/>
      <c r="T23" s="125"/>
      <c r="U23" s="125" t="s">
        <v>627</v>
      </c>
      <c r="V23" s="125" t="s">
        <v>627</v>
      </c>
      <c r="W23" s="125" t="s">
        <v>627</v>
      </c>
      <c r="X23" s="207" t="s">
        <v>627</v>
      </c>
      <c r="Y23" s="208" t="s">
        <v>627</v>
      </c>
      <c r="Z23" s="203" t="s">
        <v>627</v>
      </c>
      <c r="AB23" s="50" t="s">
        <v>528</v>
      </c>
      <c r="AC23" s="50">
        <v>0</v>
      </c>
      <c r="AD23" s="62">
        <v>0</v>
      </c>
      <c r="AE23" s="62">
        <v>0</v>
      </c>
      <c r="AF23" s="27">
        <v>1</v>
      </c>
      <c r="AG23" s="62">
        <v>3</v>
      </c>
      <c r="AH23" s="62">
        <v>3</v>
      </c>
      <c r="AI23" s="62">
        <v>3</v>
      </c>
      <c r="AJ23" s="62">
        <v>3</v>
      </c>
      <c r="AK23" s="62">
        <v>3</v>
      </c>
      <c r="AL23" s="120">
        <v>3</v>
      </c>
      <c r="AM23" s="228">
        <f t="shared" si="1"/>
        <v>1.9</v>
      </c>
    </row>
    <row r="24" spans="2:39" ht="15" x14ac:dyDescent="0.25">
      <c r="B24" s="197" t="s">
        <v>655</v>
      </c>
      <c r="C24" s="198">
        <v>0.44990000000000002</v>
      </c>
      <c r="D24" s="198" t="s">
        <v>554</v>
      </c>
      <c r="E24" s="198" t="s">
        <v>553</v>
      </c>
      <c r="F24" s="198" t="s">
        <v>654</v>
      </c>
      <c r="G24" s="198">
        <v>37.5</v>
      </c>
      <c r="H24" s="198" t="s">
        <v>578</v>
      </c>
      <c r="I24" s="198" t="s">
        <v>572</v>
      </c>
      <c r="J24" s="198">
        <v>-0.05</v>
      </c>
      <c r="K24" s="198">
        <v>0</v>
      </c>
      <c r="N24" s="50" t="s">
        <v>556</v>
      </c>
      <c r="O24" s="30" t="s">
        <v>653</v>
      </c>
      <c r="P24" s="185"/>
      <c r="Q24" s="125"/>
      <c r="R24" s="125"/>
      <c r="S24" s="206"/>
      <c r="T24" s="125"/>
      <c r="U24" s="125" t="s">
        <v>627</v>
      </c>
      <c r="V24" s="125" t="s">
        <v>627</v>
      </c>
      <c r="W24" s="125" t="s">
        <v>627</v>
      </c>
      <c r="X24" s="207" t="s">
        <v>627</v>
      </c>
      <c r="Y24" s="208" t="s">
        <v>627</v>
      </c>
      <c r="Z24" s="203" t="s">
        <v>627</v>
      </c>
      <c r="AB24" s="50" t="s">
        <v>527</v>
      </c>
      <c r="AC24" s="50">
        <v>0</v>
      </c>
      <c r="AD24" s="62">
        <v>0</v>
      </c>
      <c r="AE24" s="62">
        <v>0</v>
      </c>
      <c r="AF24" s="27">
        <v>0</v>
      </c>
      <c r="AG24" s="27">
        <v>2</v>
      </c>
      <c r="AH24" s="62">
        <v>3</v>
      </c>
      <c r="AI24" s="62">
        <v>3</v>
      </c>
      <c r="AJ24" s="62">
        <v>3</v>
      </c>
      <c r="AK24" s="62">
        <v>3</v>
      </c>
      <c r="AL24" s="120">
        <v>3</v>
      </c>
      <c r="AM24" s="228">
        <f t="shared" si="1"/>
        <v>1.7</v>
      </c>
    </row>
    <row r="25" spans="2:39" ht="15" x14ac:dyDescent="0.25">
      <c r="B25" s="197" t="s">
        <v>652</v>
      </c>
      <c r="C25" s="198" t="s">
        <v>597</v>
      </c>
      <c r="D25" s="198" t="s">
        <v>593</v>
      </c>
      <c r="E25" s="198" t="s">
        <v>559</v>
      </c>
      <c r="F25" s="198" t="s">
        <v>621</v>
      </c>
      <c r="G25" s="198">
        <v>0</v>
      </c>
      <c r="H25" s="198" t="s">
        <v>578</v>
      </c>
      <c r="I25" s="198" t="s">
        <v>569</v>
      </c>
      <c r="J25" s="198">
        <v>-1.05</v>
      </c>
      <c r="K25" s="198">
        <v>-1.05</v>
      </c>
      <c r="N25" s="50" t="s">
        <v>8</v>
      </c>
      <c r="O25" s="30" t="s">
        <v>651</v>
      </c>
      <c r="P25" s="185" t="s">
        <v>627</v>
      </c>
      <c r="Q25" s="125" t="s">
        <v>627</v>
      </c>
      <c r="R25" s="125"/>
      <c r="S25" s="125"/>
      <c r="T25" s="206"/>
      <c r="U25" s="125" t="s">
        <v>627</v>
      </c>
      <c r="V25" s="125"/>
      <c r="W25" s="125" t="s">
        <v>627</v>
      </c>
      <c r="X25" s="207" t="s">
        <v>627</v>
      </c>
      <c r="Y25" s="185"/>
      <c r="Z25" s="203" t="s">
        <v>627</v>
      </c>
      <c r="AB25" s="50" t="s">
        <v>526</v>
      </c>
      <c r="AC25" s="50">
        <v>0</v>
      </c>
      <c r="AD25" s="62">
        <v>0</v>
      </c>
      <c r="AE25" s="62">
        <v>0</v>
      </c>
      <c r="AF25" s="27">
        <v>0</v>
      </c>
      <c r="AG25" s="27">
        <v>2</v>
      </c>
      <c r="AH25" s="62">
        <v>3</v>
      </c>
      <c r="AI25" s="62">
        <v>3</v>
      </c>
      <c r="AJ25" s="62">
        <v>3</v>
      </c>
      <c r="AK25" s="62">
        <v>3</v>
      </c>
      <c r="AL25" s="120">
        <v>3</v>
      </c>
      <c r="AM25" s="228">
        <f t="shared" si="1"/>
        <v>1.7</v>
      </c>
    </row>
    <row r="26" spans="2:39" ht="15" x14ac:dyDescent="0.25">
      <c r="B26" s="197" t="s">
        <v>650</v>
      </c>
      <c r="C26" s="198">
        <v>1.7999999999999999E-2</v>
      </c>
      <c r="D26" s="198" t="s">
        <v>627</v>
      </c>
      <c r="E26" s="198" t="s">
        <v>559</v>
      </c>
      <c r="F26" s="198" t="s">
        <v>649</v>
      </c>
      <c r="G26" s="198">
        <v>20</v>
      </c>
      <c r="H26" s="198" t="s">
        <v>578</v>
      </c>
      <c r="I26" s="198" t="s">
        <v>566</v>
      </c>
      <c r="J26" s="198">
        <v>-1.7</v>
      </c>
      <c r="K26" s="198">
        <v>-1.7</v>
      </c>
      <c r="N26" s="50" t="s">
        <v>9</v>
      </c>
      <c r="O26" s="30" t="s">
        <v>648</v>
      </c>
      <c r="P26" s="185" t="s">
        <v>627</v>
      </c>
      <c r="Q26" s="125" t="s">
        <v>627</v>
      </c>
      <c r="R26" s="125" t="s">
        <v>627</v>
      </c>
      <c r="S26" s="125" t="s">
        <v>627</v>
      </c>
      <c r="T26" s="125" t="s">
        <v>627</v>
      </c>
      <c r="U26" s="206"/>
      <c r="V26" s="125"/>
      <c r="W26" s="125"/>
      <c r="X26" s="203"/>
      <c r="Y26" s="185" t="s">
        <v>627</v>
      </c>
      <c r="Z26" s="203" t="s">
        <v>627</v>
      </c>
      <c r="AB26" s="50" t="s">
        <v>525</v>
      </c>
      <c r="AC26" s="50">
        <v>0</v>
      </c>
      <c r="AD26" s="62">
        <v>0</v>
      </c>
      <c r="AE26" s="62">
        <v>0</v>
      </c>
      <c r="AF26" s="27">
        <v>0</v>
      </c>
      <c r="AG26" s="27">
        <v>1</v>
      </c>
      <c r="AH26" s="27">
        <v>1</v>
      </c>
      <c r="AI26" s="27">
        <v>0</v>
      </c>
      <c r="AJ26" s="27">
        <v>2</v>
      </c>
      <c r="AK26" s="27">
        <v>2</v>
      </c>
      <c r="AL26" s="121">
        <v>2</v>
      </c>
      <c r="AM26" s="228">
        <f t="shared" si="1"/>
        <v>0.8</v>
      </c>
    </row>
    <row r="27" spans="2:39" ht="15" x14ac:dyDescent="0.25">
      <c r="B27" s="197" t="s">
        <v>647</v>
      </c>
      <c r="C27" s="198" t="s">
        <v>597</v>
      </c>
      <c r="D27" s="198" t="s">
        <v>593</v>
      </c>
      <c r="E27" s="198" t="s">
        <v>559</v>
      </c>
      <c r="F27" s="198" t="s">
        <v>621</v>
      </c>
      <c r="G27" s="198">
        <v>0</v>
      </c>
      <c r="H27" s="198" t="s">
        <v>578</v>
      </c>
      <c r="I27" s="198" t="s">
        <v>562</v>
      </c>
      <c r="J27" s="198">
        <v>-1.6</v>
      </c>
      <c r="K27" s="198">
        <v>-1.6</v>
      </c>
      <c r="N27" s="50" t="s">
        <v>549</v>
      </c>
      <c r="O27" s="30" t="s">
        <v>646</v>
      </c>
      <c r="P27" s="185" t="s">
        <v>627</v>
      </c>
      <c r="Q27" s="125" t="s">
        <v>627</v>
      </c>
      <c r="R27" s="125" t="s">
        <v>627</v>
      </c>
      <c r="S27" s="125" t="s">
        <v>627</v>
      </c>
      <c r="T27" s="125"/>
      <c r="U27" s="125"/>
      <c r="V27" s="206"/>
      <c r="W27" s="125"/>
      <c r="X27" s="203"/>
      <c r="Y27" s="185"/>
      <c r="Z27" s="203"/>
      <c r="AB27" s="50" t="s">
        <v>524</v>
      </c>
      <c r="AC27" s="202">
        <v>0</v>
      </c>
      <c r="AD27" s="83">
        <v>0</v>
      </c>
      <c r="AE27" s="83">
        <v>0</v>
      </c>
      <c r="AF27" s="109">
        <v>0</v>
      </c>
      <c r="AG27" s="109">
        <v>1</v>
      </c>
      <c r="AH27" s="109">
        <v>1</v>
      </c>
      <c r="AI27" s="109">
        <v>0</v>
      </c>
      <c r="AJ27" s="109">
        <v>0</v>
      </c>
      <c r="AK27" s="109">
        <v>0</v>
      </c>
      <c r="AL27" s="230">
        <v>0</v>
      </c>
      <c r="AM27" s="228">
        <f t="shared" si="1"/>
        <v>0.2</v>
      </c>
    </row>
    <row r="28" spans="2:39" ht="15" x14ac:dyDescent="0.25">
      <c r="B28" s="197" t="s">
        <v>645</v>
      </c>
      <c r="C28" s="198" t="s">
        <v>597</v>
      </c>
      <c r="D28" s="198" t="s">
        <v>593</v>
      </c>
      <c r="E28" s="198" t="s">
        <v>559</v>
      </c>
      <c r="F28" s="198" t="s">
        <v>619</v>
      </c>
      <c r="G28" s="198">
        <v>0</v>
      </c>
      <c r="H28" s="198" t="s">
        <v>578</v>
      </c>
      <c r="I28" s="198" t="s">
        <v>557</v>
      </c>
      <c r="J28" s="198">
        <v>-2.25</v>
      </c>
      <c r="K28" s="198">
        <v>-2.25</v>
      </c>
      <c r="N28" s="50" t="s">
        <v>548</v>
      </c>
      <c r="O28" s="140" t="s">
        <v>644</v>
      </c>
      <c r="P28" s="185" t="s">
        <v>627</v>
      </c>
      <c r="Q28" s="125" t="s">
        <v>627</v>
      </c>
      <c r="R28" s="125" t="s">
        <v>627</v>
      </c>
      <c r="S28" s="125" t="s">
        <v>627</v>
      </c>
      <c r="T28" s="125" t="s">
        <v>627</v>
      </c>
      <c r="U28" s="125"/>
      <c r="V28" s="125"/>
      <c r="W28" s="206"/>
      <c r="X28" s="203"/>
      <c r="Y28" s="185" t="s">
        <v>627</v>
      </c>
      <c r="Z28" s="203" t="s">
        <v>627</v>
      </c>
      <c r="AB28" s="231" t="s">
        <v>523</v>
      </c>
      <c r="AC28" s="144" t="s">
        <v>547</v>
      </c>
      <c r="AD28" s="83">
        <v>0</v>
      </c>
      <c r="AE28" s="83">
        <v>0</v>
      </c>
      <c r="AF28" s="109">
        <v>2</v>
      </c>
      <c r="AG28" s="109">
        <v>3</v>
      </c>
      <c r="AH28" s="109">
        <v>3</v>
      </c>
      <c r="AI28" s="109">
        <v>3</v>
      </c>
      <c r="AJ28" s="109">
        <v>3</v>
      </c>
      <c r="AK28" s="109">
        <v>3</v>
      </c>
      <c r="AL28" s="83">
        <v>3</v>
      </c>
      <c r="AM28" s="232">
        <f t="shared" si="1"/>
        <v>2</v>
      </c>
    </row>
    <row r="29" spans="2:39" x14ac:dyDescent="0.2">
      <c r="B29" s="198" t="s">
        <v>643</v>
      </c>
      <c r="C29" s="198">
        <v>2.5399999999999999E-2</v>
      </c>
      <c r="D29" s="198" t="s">
        <v>627</v>
      </c>
      <c r="E29" s="198" t="s">
        <v>559</v>
      </c>
      <c r="F29" s="198" t="s">
        <v>642</v>
      </c>
      <c r="G29" s="198">
        <v>22.5</v>
      </c>
      <c r="H29" s="198" t="s">
        <v>578</v>
      </c>
      <c r="I29" s="198" t="s">
        <v>551</v>
      </c>
      <c r="J29" s="198">
        <v>-0.2</v>
      </c>
      <c r="K29" s="198">
        <v>-0.2</v>
      </c>
      <c r="N29" s="50" t="s">
        <v>546</v>
      </c>
      <c r="O29" s="140" t="s">
        <v>641</v>
      </c>
      <c r="P29" s="189" t="s">
        <v>627</v>
      </c>
      <c r="Q29" s="85" t="s">
        <v>627</v>
      </c>
      <c r="R29" s="85" t="s">
        <v>627</v>
      </c>
      <c r="S29" s="85" t="s">
        <v>627</v>
      </c>
      <c r="T29" s="85" t="s">
        <v>627</v>
      </c>
      <c r="U29" s="85"/>
      <c r="V29" s="85"/>
      <c r="W29" s="85"/>
      <c r="X29" s="200"/>
      <c r="Y29" s="189" t="s">
        <v>627</v>
      </c>
      <c r="Z29" s="205" t="s">
        <v>627</v>
      </c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</row>
    <row r="30" spans="2:39" ht="15" x14ac:dyDescent="0.25">
      <c r="B30" s="199" t="s">
        <v>580</v>
      </c>
      <c r="C30" s="199">
        <v>2.5999999999999999E-3</v>
      </c>
      <c r="D30" s="199" t="s">
        <v>560</v>
      </c>
      <c r="E30" s="199" t="s">
        <v>559</v>
      </c>
      <c r="F30" s="199" t="s">
        <v>579</v>
      </c>
      <c r="G30" s="199">
        <v>15</v>
      </c>
      <c r="H30" s="199" t="s">
        <v>578</v>
      </c>
      <c r="I30" s="199" t="s">
        <v>550</v>
      </c>
      <c r="J30" s="199">
        <v>-0.45</v>
      </c>
      <c r="K30" s="199">
        <v>-0.4</v>
      </c>
      <c r="N30" s="50" t="s">
        <v>6</v>
      </c>
      <c r="O30" s="201" t="s">
        <v>640</v>
      </c>
      <c r="P30" s="125" t="s">
        <v>627</v>
      </c>
      <c r="Q30" s="125" t="s">
        <v>627</v>
      </c>
      <c r="R30" s="125" t="s">
        <v>627</v>
      </c>
      <c r="S30" s="125" t="s">
        <v>627</v>
      </c>
      <c r="T30" s="125"/>
      <c r="U30" s="125" t="s">
        <v>627</v>
      </c>
      <c r="V30" s="125" t="s">
        <v>627</v>
      </c>
      <c r="W30" s="125" t="s">
        <v>627</v>
      </c>
      <c r="X30" s="125" t="s">
        <v>627</v>
      </c>
      <c r="Y30" s="204"/>
      <c r="Z30" s="203"/>
      <c r="AB30" s="219" t="s">
        <v>549</v>
      </c>
      <c r="AC30" s="81" t="s">
        <v>544</v>
      </c>
      <c r="AD30" s="81" t="s">
        <v>543</v>
      </c>
      <c r="AE30" s="81" t="s">
        <v>542</v>
      </c>
      <c r="AF30" s="81" t="s">
        <v>541</v>
      </c>
      <c r="AG30" s="81" t="s">
        <v>540</v>
      </c>
      <c r="AH30" s="81" t="s">
        <v>539</v>
      </c>
      <c r="AI30" s="81" t="s">
        <v>538</v>
      </c>
      <c r="AJ30" s="81" t="s">
        <v>537</v>
      </c>
      <c r="AK30" s="81" t="s">
        <v>536</v>
      </c>
      <c r="AL30" s="81" t="s">
        <v>535</v>
      </c>
      <c r="AM30" s="220" t="s">
        <v>534</v>
      </c>
    </row>
    <row r="31" spans="2:39" ht="15" x14ac:dyDescent="0.25">
      <c r="B31" s="197" t="s">
        <v>639</v>
      </c>
      <c r="C31" s="198">
        <v>0.1462</v>
      </c>
      <c r="D31" s="198" t="s">
        <v>554</v>
      </c>
      <c r="E31" s="198" t="s">
        <v>553</v>
      </c>
      <c r="F31" s="198" t="s">
        <v>638</v>
      </c>
      <c r="G31" s="198">
        <v>27</v>
      </c>
      <c r="H31" s="198" t="s">
        <v>575</v>
      </c>
      <c r="I31" s="198" t="s">
        <v>572</v>
      </c>
      <c r="J31" s="198">
        <v>-0.1</v>
      </c>
      <c r="K31" s="198">
        <v>-0.05</v>
      </c>
      <c r="N31" s="202" t="s">
        <v>7</v>
      </c>
      <c r="O31" s="201" t="s">
        <v>637</v>
      </c>
      <c r="P31" s="85" t="s">
        <v>627</v>
      </c>
      <c r="Q31" s="85" t="s">
        <v>627</v>
      </c>
      <c r="R31" s="85" t="s">
        <v>627</v>
      </c>
      <c r="S31" s="85" t="s">
        <v>627</v>
      </c>
      <c r="T31" s="85" t="s">
        <v>627</v>
      </c>
      <c r="U31" s="85" t="s">
        <v>627</v>
      </c>
      <c r="V31" s="85" t="s">
        <v>627</v>
      </c>
      <c r="W31" s="85" t="s">
        <v>627</v>
      </c>
      <c r="X31" s="85" t="s">
        <v>627</v>
      </c>
      <c r="Y31" s="189"/>
      <c r="Z31" s="200"/>
      <c r="AB31" s="50" t="s">
        <v>533</v>
      </c>
      <c r="AC31" s="226">
        <v>3</v>
      </c>
      <c r="AD31" s="81">
        <v>3</v>
      </c>
      <c r="AE31" s="81">
        <v>3</v>
      </c>
      <c r="AF31" s="81">
        <v>3</v>
      </c>
      <c r="AG31" s="81">
        <v>3</v>
      </c>
      <c r="AH31" s="81">
        <v>3</v>
      </c>
      <c r="AI31" s="81">
        <v>3</v>
      </c>
      <c r="AJ31" s="81">
        <v>3</v>
      </c>
      <c r="AK31" s="81">
        <v>3</v>
      </c>
      <c r="AL31" s="119">
        <v>3</v>
      </c>
      <c r="AM31" s="227">
        <f t="shared" ref="AM31:AM41" si="2">(SUM(AC31:AL31))/10</f>
        <v>3</v>
      </c>
    </row>
    <row r="32" spans="2:39" ht="15" x14ac:dyDescent="0.25">
      <c r="B32" s="197" t="s">
        <v>636</v>
      </c>
      <c r="C32" s="198" t="s">
        <v>597</v>
      </c>
      <c r="D32" s="198" t="s">
        <v>593</v>
      </c>
      <c r="E32" s="198" t="s">
        <v>559</v>
      </c>
      <c r="F32" s="198" t="s">
        <v>631</v>
      </c>
      <c r="G32" s="198">
        <v>0</v>
      </c>
      <c r="H32" s="198" t="s">
        <v>575</v>
      </c>
      <c r="I32" s="198" t="s">
        <v>569</v>
      </c>
      <c r="J32" s="198">
        <v>-1.1000000000000001</v>
      </c>
      <c r="K32" s="198">
        <v>-1.1000000000000001</v>
      </c>
      <c r="N32" s="217"/>
      <c r="O32" s="217"/>
      <c r="P32" s="100"/>
      <c r="Q32" s="27"/>
      <c r="R32" s="27"/>
      <c r="S32" s="27"/>
      <c r="T32" s="27"/>
      <c r="U32" s="27"/>
      <c r="V32" s="27"/>
      <c r="W32" s="27"/>
      <c r="X32" s="27"/>
      <c r="Y32" s="27"/>
      <c r="Z32" s="27"/>
      <c r="AB32" s="50" t="s">
        <v>532</v>
      </c>
      <c r="AC32" s="50">
        <v>3</v>
      </c>
      <c r="AD32" s="62">
        <v>3</v>
      </c>
      <c r="AE32" s="62">
        <v>3</v>
      </c>
      <c r="AF32" s="62">
        <v>3</v>
      </c>
      <c r="AG32" s="62">
        <v>3</v>
      </c>
      <c r="AH32" s="62">
        <v>3</v>
      </c>
      <c r="AI32" s="62">
        <v>3</v>
      </c>
      <c r="AJ32" s="62">
        <v>3</v>
      </c>
      <c r="AK32" s="62">
        <v>3</v>
      </c>
      <c r="AL32" s="120">
        <v>3</v>
      </c>
      <c r="AM32" s="228">
        <f t="shared" si="2"/>
        <v>3</v>
      </c>
    </row>
    <row r="33" spans="2:39" ht="15" x14ac:dyDescent="0.25">
      <c r="B33" s="197" t="s">
        <v>635</v>
      </c>
      <c r="C33" s="198">
        <v>9.2999999999999992E-3</v>
      </c>
      <c r="D33" s="198" t="s">
        <v>560</v>
      </c>
      <c r="E33" s="198" t="s">
        <v>559</v>
      </c>
      <c r="F33" s="198" t="s">
        <v>634</v>
      </c>
      <c r="G33" s="198">
        <v>15</v>
      </c>
      <c r="H33" s="198" t="s">
        <v>575</v>
      </c>
      <c r="I33" s="198" t="s">
        <v>566</v>
      </c>
      <c r="J33" s="198">
        <v>-1.75</v>
      </c>
      <c r="K33" s="198">
        <v>-1.7</v>
      </c>
      <c r="N33" s="218"/>
      <c r="O33" s="219" t="s">
        <v>633</v>
      </c>
      <c r="P33" s="81" t="s">
        <v>544</v>
      </c>
      <c r="Q33" s="81" t="s">
        <v>543</v>
      </c>
      <c r="R33" s="81" t="s">
        <v>542</v>
      </c>
      <c r="S33" s="81" t="s">
        <v>541</v>
      </c>
      <c r="T33" s="81" t="s">
        <v>540</v>
      </c>
      <c r="U33" s="81" t="s">
        <v>539</v>
      </c>
      <c r="V33" s="81" t="s">
        <v>538</v>
      </c>
      <c r="W33" s="81" t="s">
        <v>537</v>
      </c>
      <c r="X33" s="81" t="s">
        <v>536</v>
      </c>
      <c r="Y33" s="81" t="s">
        <v>535</v>
      </c>
      <c r="Z33" s="220" t="s">
        <v>534</v>
      </c>
      <c r="AB33" s="50" t="s">
        <v>531</v>
      </c>
      <c r="AC33" s="50">
        <v>2</v>
      </c>
      <c r="AD33" s="62">
        <v>3</v>
      </c>
      <c r="AE33" s="62">
        <v>3</v>
      </c>
      <c r="AF33" s="62">
        <v>3</v>
      </c>
      <c r="AG33" s="62">
        <v>3</v>
      </c>
      <c r="AH33" s="62">
        <v>3</v>
      </c>
      <c r="AI33" s="62">
        <v>3</v>
      </c>
      <c r="AJ33" s="62">
        <v>3</v>
      </c>
      <c r="AK33" s="62">
        <v>3</v>
      </c>
      <c r="AL33" s="120">
        <v>3</v>
      </c>
      <c r="AM33" s="228">
        <f t="shared" si="2"/>
        <v>2.9</v>
      </c>
    </row>
    <row r="34" spans="2:39" ht="15" x14ac:dyDescent="0.25">
      <c r="B34" s="197" t="s">
        <v>632</v>
      </c>
      <c r="C34" s="198" t="s">
        <v>597</v>
      </c>
      <c r="D34" s="198" t="s">
        <v>593</v>
      </c>
      <c r="E34" s="198" t="s">
        <v>559</v>
      </c>
      <c r="F34" s="198" t="s">
        <v>631</v>
      </c>
      <c r="G34" s="198">
        <v>0</v>
      </c>
      <c r="H34" s="198" t="s">
        <v>575</v>
      </c>
      <c r="I34" s="198" t="s">
        <v>562</v>
      </c>
      <c r="J34" s="198">
        <v>-1.65</v>
      </c>
      <c r="K34" s="198">
        <v>-1.6</v>
      </c>
      <c r="N34" s="218"/>
      <c r="O34" s="50" t="s">
        <v>533</v>
      </c>
      <c r="P34" s="33">
        <v>3</v>
      </c>
      <c r="Q34" s="53">
        <v>3</v>
      </c>
      <c r="R34" s="53">
        <v>3</v>
      </c>
      <c r="S34" s="53">
        <v>3</v>
      </c>
      <c r="T34" s="53">
        <v>3</v>
      </c>
      <c r="U34" s="53">
        <v>3</v>
      </c>
      <c r="V34" s="53">
        <v>3</v>
      </c>
      <c r="W34" s="53">
        <v>3</v>
      </c>
      <c r="X34" s="53">
        <v>3</v>
      </c>
      <c r="Y34" s="53">
        <v>3</v>
      </c>
      <c r="Z34" s="221">
        <f t="shared" ref="Z34:Z42" si="3">(SUM(P34:Y34))/10</f>
        <v>3</v>
      </c>
      <c r="AB34" s="50" t="s">
        <v>530</v>
      </c>
      <c r="AC34" s="50">
        <v>2</v>
      </c>
      <c r="AD34" s="62">
        <v>3</v>
      </c>
      <c r="AE34" s="62">
        <v>3</v>
      </c>
      <c r="AF34" s="62">
        <v>3</v>
      </c>
      <c r="AG34" s="62">
        <v>3</v>
      </c>
      <c r="AH34" s="62">
        <v>3</v>
      </c>
      <c r="AI34" s="62">
        <v>3</v>
      </c>
      <c r="AJ34" s="62">
        <v>3</v>
      </c>
      <c r="AK34" s="62">
        <v>3</v>
      </c>
      <c r="AL34" s="120">
        <v>3</v>
      </c>
      <c r="AM34" s="228">
        <f t="shared" si="2"/>
        <v>2.9</v>
      </c>
    </row>
    <row r="35" spans="2:39" ht="15" x14ac:dyDescent="0.25">
      <c r="B35" s="197" t="s">
        <v>630</v>
      </c>
      <c r="C35" s="198" t="s">
        <v>597</v>
      </c>
      <c r="D35" s="198" t="s">
        <v>593</v>
      </c>
      <c r="E35" s="198" t="s">
        <v>559</v>
      </c>
      <c r="F35" s="198" t="s">
        <v>629</v>
      </c>
      <c r="G35" s="198">
        <v>0</v>
      </c>
      <c r="H35" s="198" t="s">
        <v>575</v>
      </c>
      <c r="I35" s="198" t="s">
        <v>557</v>
      </c>
      <c r="J35" s="198">
        <v>-2.2999999999999998</v>
      </c>
      <c r="K35" s="198">
        <v>-2.2999999999999998</v>
      </c>
      <c r="N35" s="218"/>
      <c r="O35" s="50" t="s">
        <v>532</v>
      </c>
      <c r="P35" s="185">
        <v>3</v>
      </c>
      <c r="Q35" s="125">
        <v>3</v>
      </c>
      <c r="R35" s="125">
        <v>3</v>
      </c>
      <c r="S35" s="125">
        <v>3</v>
      </c>
      <c r="T35" s="125">
        <v>3</v>
      </c>
      <c r="U35" s="125">
        <v>3</v>
      </c>
      <c r="V35" s="125">
        <v>3</v>
      </c>
      <c r="W35" s="125">
        <v>3</v>
      </c>
      <c r="X35" s="125">
        <v>3</v>
      </c>
      <c r="Y35" s="125">
        <v>3</v>
      </c>
      <c r="Z35" s="222">
        <f t="shared" si="3"/>
        <v>3</v>
      </c>
      <c r="AB35" s="50" t="s">
        <v>529</v>
      </c>
      <c r="AC35" s="50">
        <v>0</v>
      </c>
      <c r="AD35" s="62">
        <v>0</v>
      </c>
      <c r="AE35" s="62">
        <v>0</v>
      </c>
      <c r="AF35" s="27">
        <v>2</v>
      </c>
      <c r="AG35" s="62">
        <v>3</v>
      </c>
      <c r="AH35" s="62">
        <v>3</v>
      </c>
      <c r="AI35" s="62">
        <v>3</v>
      </c>
      <c r="AJ35" s="62">
        <v>3</v>
      </c>
      <c r="AK35" s="62">
        <v>3</v>
      </c>
      <c r="AL35" s="120">
        <v>3</v>
      </c>
      <c r="AM35" s="228">
        <f t="shared" si="2"/>
        <v>2</v>
      </c>
    </row>
    <row r="36" spans="2:39" ht="15" x14ac:dyDescent="0.25">
      <c r="B36" s="198" t="s">
        <v>628</v>
      </c>
      <c r="C36" s="198">
        <v>1.5900000000000001E-2</v>
      </c>
      <c r="D36" s="198" t="s">
        <v>627</v>
      </c>
      <c r="E36" s="198" t="s">
        <v>559</v>
      </c>
      <c r="F36" s="198" t="s">
        <v>626</v>
      </c>
      <c r="G36" s="198">
        <v>18</v>
      </c>
      <c r="H36" s="198" t="s">
        <v>575</v>
      </c>
      <c r="I36" s="198" t="s">
        <v>551</v>
      </c>
      <c r="J36" s="198">
        <v>-0.25</v>
      </c>
      <c r="K36" s="198">
        <v>-0.2</v>
      </c>
      <c r="N36" s="218"/>
      <c r="O36" s="50" t="s">
        <v>531</v>
      </c>
      <c r="P36" s="185">
        <v>3</v>
      </c>
      <c r="Q36" s="125">
        <v>3</v>
      </c>
      <c r="R36" s="125">
        <v>3</v>
      </c>
      <c r="S36" s="125">
        <v>3</v>
      </c>
      <c r="T36" s="125">
        <v>3</v>
      </c>
      <c r="U36" s="125">
        <v>3</v>
      </c>
      <c r="V36" s="125">
        <v>3</v>
      </c>
      <c r="W36" s="125">
        <v>3</v>
      </c>
      <c r="X36" s="125">
        <v>3</v>
      </c>
      <c r="Y36" s="125">
        <v>3</v>
      </c>
      <c r="Z36" s="222">
        <f t="shared" si="3"/>
        <v>3</v>
      </c>
      <c r="AB36" s="50" t="s">
        <v>528</v>
      </c>
      <c r="AC36" s="50">
        <v>0</v>
      </c>
      <c r="AD36" s="62">
        <v>0</v>
      </c>
      <c r="AE36" s="62">
        <v>0</v>
      </c>
      <c r="AF36" s="62">
        <v>0</v>
      </c>
      <c r="AG36" s="27">
        <v>1</v>
      </c>
      <c r="AH36" s="27">
        <v>1</v>
      </c>
      <c r="AI36" s="62">
        <v>0</v>
      </c>
      <c r="AJ36" s="62">
        <v>0</v>
      </c>
      <c r="AK36" s="27">
        <v>1</v>
      </c>
      <c r="AL36" s="121">
        <v>2</v>
      </c>
      <c r="AM36" s="228">
        <f t="shared" si="2"/>
        <v>0.5</v>
      </c>
    </row>
    <row r="37" spans="2:39" ht="15" x14ac:dyDescent="0.25">
      <c r="B37" s="199" t="s">
        <v>577</v>
      </c>
      <c r="C37" s="199">
        <v>2.3999999999999998E-3</v>
      </c>
      <c r="D37" s="199" t="s">
        <v>560</v>
      </c>
      <c r="E37" s="199" t="s">
        <v>559</v>
      </c>
      <c r="F37" s="199" t="s">
        <v>576</v>
      </c>
      <c r="G37" s="199">
        <v>12</v>
      </c>
      <c r="H37" s="199" t="s">
        <v>575</v>
      </c>
      <c r="I37" s="199" t="s">
        <v>550</v>
      </c>
      <c r="J37" s="199">
        <v>-0.5</v>
      </c>
      <c r="K37" s="199">
        <v>-0.4</v>
      </c>
      <c r="N37" s="218"/>
      <c r="O37" s="50" t="s">
        <v>530</v>
      </c>
      <c r="P37" s="185">
        <v>3</v>
      </c>
      <c r="Q37" s="100">
        <v>3</v>
      </c>
      <c r="R37" s="100">
        <v>3</v>
      </c>
      <c r="S37" s="100">
        <v>3</v>
      </c>
      <c r="T37" s="100">
        <v>3</v>
      </c>
      <c r="U37" s="100">
        <v>3</v>
      </c>
      <c r="V37" s="100">
        <v>3</v>
      </c>
      <c r="W37" s="100">
        <v>3</v>
      </c>
      <c r="X37" s="100">
        <v>3</v>
      </c>
      <c r="Y37" s="100">
        <v>3</v>
      </c>
      <c r="Z37" s="222">
        <f t="shared" si="3"/>
        <v>3</v>
      </c>
      <c r="AB37" s="50" t="s">
        <v>527</v>
      </c>
      <c r="AC37" s="50">
        <v>0</v>
      </c>
      <c r="AD37" s="62">
        <v>0</v>
      </c>
      <c r="AE37" s="62">
        <v>0</v>
      </c>
      <c r="AF37" s="62">
        <v>0</v>
      </c>
      <c r="AG37" s="27">
        <v>1</v>
      </c>
      <c r="AH37" s="62">
        <v>0</v>
      </c>
      <c r="AI37" s="62">
        <v>0</v>
      </c>
      <c r="AJ37" s="62">
        <v>0</v>
      </c>
      <c r="AK37" s="27">
        <v>1</v>
      </c>
      <c r="AL37" s="121">
        <v>1</v>
      </c>
      <c r="AM37" s="228">
        <f t="shared" si="2"/>
        <v>0.3</v>
      </c>
    </row>
    <row r="38" spans="2:39" ht="15" x14ac:dyDescent="0.25">
      <c r="B38" s="198" t="s">
        <v>625</v>
      </c>
      <c r="C38" s="198" t="s">
        <v>597</v>
      </c>
      <c r="D38" s="198" t="s">
        <v>593</v>
      </c>
      <c r="E38" s="198" t="s">
        <v>559</v>
      </c>
      <c r="F38" s="198" t="s">
        <v>621</v>
      </c>
      <c r="G38" s="198">
        <v>0</v>
      </c>
      <c r="H38" s="198" t="s">
        <v>572</v>
      </c>
      <c r="I38" s="198" t="s">
        <v>569</v>
      </c>
      <c r="J38" s="198">
        <v>-1</v>
      </c>
      <c r="K38" s="198">
        <v>-1</v>
      </c>
      <c r="N38" s="218"/>
      <c r="O38" s="50" t="s">
        <v>529</v>
      </c>
      <c r="P38" s="185">
        <v>3</v>
      </c>
      <c r="Q38" s="100">
        <v>3</v>
      </c>
      <c r="R38" s="100">
        <v>3</v>
      </c>
      <c r="S38" s="100">
        <v>3</v>
      </c>
      <c r="T38" s="100">
        <v>3</v>
      </c>
      <c r="U38" s="100">
        <v>3</v>
      </c>
      <c r="V38" s="100">
        <v>3</v>
      </c>
      <c r="W38" s="100">
        <v>3</v>
      </c>
      <c r="X38" s="100">
        <v>3</v>
      </c>
      <c r="Y38" s="100">
        <v>3</v>
      </c>
      <c r="Z38" s="222">
        <f t="shared" si="3"/>
        <v>3</v>
      </c>
      <c r="AB38" s="50" t="s">
        <v>526</v>
      </c>
      <c r="AC38" s="50">
        <v>0</v>
      </c>
      <c r="AD38" s="62">
        <v>0</v>
      </c>
      <c r="AE38" s="62">
        <v>0</v>
      </c>
      <c r="AF38" s="62">
        <v>0</v>
      </c>
      <c r="AG38" s="27">
        <v>1</v>
      </c>
      <c r="AH38" s="62">
        <v>0</v>
      </c>
      <c r="AI38" s="62">
        <v>0</v>
      </c>
      <c r="AJ38" s="62">
        <v>0</v>
      </c>
      <c r="AK38" s="62">
        <v>0</v>
      </c>
      <c r="AL38" s="121">
        <v>1</v>
      </c>
      <c r="AM38" s="228">
        <f t="shared" si="2"/>
        <v>0.2</v>
      </c>
    </row>
    <row r="39" spans="2:39" ht="15" x14ac:dyDescent="0.25">
      <c r="B39" s="197" t="s">
        <v>624</v>
      </c>
      <c r="C39" s="198">
        <v>5.16E-2</v>
      </c>
      <c r="D39" s="198" t="s">
        <v>554</v>
      </c>
      <c r="E39" s="198" t="s">
        <v>553</v>
      </c>
      <c r="F39" s="198" t="s">
        <v>623</v>
      </c>
      <c r="G39" s="198">
        <v>25</v>
      </c>
      <c r="H39" s="198" t="s">
        <v>572</v>
      </c>
      <c r="I39" s="198" t="s">
        <v>566</v>
      </c>
      <c r="J39" s="198">
        <v>-1.65</v>
      </c>
      <c r="K39" s="198">
        <v>-1.65</v>
      </c>
      <c r="N39" s="218"/>
      <c r="O39" s="50" t="s">
        <v>528</v>
      </c>
      <c r="P39" s="185">
        <v>3</v>
      </c>
      <c r="Q39" s="100">
        <v>3</v>
      </c>
      <c r="R39" s="100">
        <v>3</v>
      </c>
      <c r="S39" s="100">
        <v>3</v>
      </c>
      <c r="T39" s="100">
        <v>3</v>
      </c>
      <c r="U39" s="100">
        <v>3</v>
      </c>
      <c r="V39" s="100">
        <v>3</v>
      </c>
      <c r="W39" s="100">
        <v>3</v>
      </c>
      <c r="X39" s="100">
        <v>3</v>
      </c>
      <c r="Y39" s="100">
        <v>3</v>
      </c>
      <c r="Z39" s="222">
        <f t="shared" si="3"/>
        <v>3</v>
      </c>
      <c r="AB39" s="50" t="s">
        <v>525</v>
      </c>
      <c r="AC39" s="50">
        <v>0</v>
      </c>
      <c r="AD39" s="62">
        <v>0</v>
      </c>
      <c r="AE39" s="62">
        <v>0</v>
      </c>
      <c r="AF39" s="62">
        <v>0</v>
      </c>
      <c r="AG39" s="27">
        <v>1</v>
      </c>
      <c r="AH39" s="62">
        <v>0</v>
      </c>
      <c r="AI39" s="62">
        <v>0</v>
      </c>
      <c r="AJ39" s="62">
        <v>0</v>
      </c>
      <c r="AK39" s="62">
        <v>0</v>
      </c>
      <c r="AL39" s="120">
        <v>1</v>
      </c>
      <c r="AM39" s="228">
        <f t="shared" si="2"/>
        <v>0.2</v>
      </c>
    </row>
    <row r="40" spans="2:39" ht="15" x14ac:dyDescent="0.25">
      <c r="B40" s="197" t="s">
        <v>622</v>
      </c>
      <c r="C40" s="198" t="s">
        <v>597</v>
      </c>
      <c r="D40" s="198" t="s">
        <v>593</v>
      </c>
      <c r="E40" s="198" t="s">
        <v>559</v>
      </c>
      <c r="F40" s="198" t="s">
        <v>621</v>
      </c>
      <c r="G40" s="198">
        <v>0</v>
      </c>
      <c r="H40" s="198" t="s">
        <v>572</v>
      </c>
      <c r="I40" s="198" t="s">
        <v>562</v>
      </c>
      <c r="J40" s="198">
        <v>-1.55</v>
      </c>
      <c r="K40" s="198">
        <v>-1.55</v>
      </c>
      <c r="N40" s="218"/>
      <c r="O40" s="50" t="s">
        <v>527</v>
      </c>
      <c r="P40" s="185">
        <v>3</v>
      </c>
      <c r="Q40" s="100">
        <v>3</v>
      </c>
      <c r="R40" s="100">
        <v>3</v>
      </c>
      <c r="S40" s="100">
        <v>3</v>
      </c>
      <c r="T40" s="100">
        <v>3</v>
      </c>
      <c r="U40" s="100">
        <v>3</v>
      </c>
      <c r="V40" s="100">
        <v>3</v>
      </c>
      <c r="W40" s="100">
        <v>3</v>
      </c>
      <c r="X40" s="100">
        <v>3</v>
      </c>
      <c r="Y40" s="100">
        <v>3</v>
      </c>
      <c r="Z40" s="222">
        <f t="shared" si="3"/>
        <v>3</v>
      </c>
      <c r="AB40" s="50" t="s">
        <v>524</v>
      </c>
      <c r="AC40" s="202">
        <v>0</v>
      </c>
      <c r="AD40" s="83">
        <v>0</v>
      </c>
      <c r="AE40" s="83">
        <v>0</v>
      </c>
      <c r="AF40" s="83">
        <v>0</v>
      </c>
      <c r="AG40" s="109">
        <v>1</v>
      </c>
      <c r="AH40" s="83">
        <v>0</v>
      </c>
      <c r="AI40" s="83">
        <v>0</v>
      </c>
      <c r="AJ40" s="83">
        <v>0</v>
      </c>
      <c r="AK40" s="83">
        <v>0</v>
      </c>
      <c r="AL40" s="122">
        <v>1</v>
      </c>
      <c r="AM40" s="229">
        <f t="shared" si="2"/>
        <v>0.2</v>
      </c>
    </row>
    <row r="41" spans="2:39" ht="15" x14ac:dyDescent="0.25">
      <c r="B41" s="197" t="s">
        <v>620</v>
      </c>
      <c r="C41" s="198" t="s">
        <v>597</v>
      </c>
      <c r="D41" s="198" t="s">
        <v>593</v>
      </c>
      <c r="E41" s="198" t="s">
        <v>559</v>
      </c>
      <c r="F41" s="198" t="s">
        <v>619</v>
      </c>
      <c r="G41" s="198">
        <v>0</v>
      </c>
      <c r="H41" s="198" t="s">
        <v>572</v>
      </c>
      <c r="I41" s="198" t="s">
        <v>557</v>
      </c>
      <c r="J41" s="198">
        <v>-2.2000000000000002</v>
      </c>
      <c r="K41" s="198">
        <v>-2.2000000000000002</v>
      </c>
      <c r="N41" s="218"/>
      <c r="O41" s="50" t="s">
        <v>526</v>
      </c>
      <c r="P41" s="185">
        <v>3</v>
      </c>
      <c r="Q41" s="100">
        <v>3</v>
      </c>
      <c r="R41" s="100">
        <v>3</v>
      </c>
      <c r="S41" s="100">
        <v>3</v>
      </c>
      <c r="T41" s="100">
        <v>3</v>
      </c>
      <c r="U41" s="100">
        <v>3</v>
      </c>
      <c r="V41" s="100">
        <v>3</v>
      </c>
      <c r="W41" s="100">
        <v>3</v>
      </c>
      <c r="X41" s="100">
        <v>3</v>
      </c>
      <c r="Y41" s="100">
        <v>3</v>
      </c>
      <c r="Z41" s="222">
        <f t="shared" si="3"/>
        <v>3</v>
      </c>
      <c r="AB41" s="231" t="s">
        <v>523</v>
      </c>
      <c r="AC41" s="233" t="s">
        <v>547</v>
      </c>
      <c r="AD41" s="83">
        <v>0</v>
      </c>
      <c r="AE41" s="83">
        <v>0</v>
      </c>
      <c r="AF41" s="109">
        <v>0</v>
      </c>
      <c r="AG41" s="109">
        <v>0</v>
      </c>
      <c r="AH41" s="109">
        <v>0</v>
      </c>
      <c r="AI41" s="109">
        <v>0</v>
      </c>
      <c r="AJ41" s="109">
        <v>0</v>
      </c>
      <c r="AK41" s="109">
        <v>0</v>
      </c>
      <c r="AL41" s="122">
        <v>1</v>
      </c>
      <c r="AM41" s="223">
        <f t="shared" si="2"/>
        <v>0.1</v>
      </c>
    </row>
    <row r="42" spans="2:39" ht="15" x14ac:dyDescent="0.25">
      <c r="B42" s="198" t="s">
        <v>618</v>
      </c>
      <c r="C42" s="198">
        <v>6.6100000000000006E-2</v>
      </c>
      <c r="D42" s="198" t="s">
        <v>554</v>
      </c>
      <c r="E42" s="198" t="s">
        <v>553</v>
      </c>
      <c r="F42" s="198" t="s">
        <v>617</v>
      </c>
      <c r="G42" s="198">
        <v>26.5</v>
      </c>
      <c r="H42" s="198" t="s">
        <v>572</v>
      </c>
      <c r="I42" s="198" t="s">
        <v>551</v>
      </c>
      <c r="J42" s="198">
        <v>-0.15</v>
      </c>
      <c r="K42" s="198">
        <v>-0.2</v>
      </c>
      <c r="N42" s="218"/>
      <c r="O42" s="50" t="s">
        <v>525</v>
      </c>
      <c r="P42" s="185">
        <v>3</v>
      </c>
      <c r="Q42" s="125">
        <v>3</v>
      </c>
      <c r="R42" s="125">
        <v>3</v>
      </c>
      <c r="S42" s="125">
        <v>3</v>
      </c>
      <c r="T42" s="125">
        <v>3</v>
      </c>
      <c r="U42" s="125">
        <v>3</v>
      </c>
      <c r="V42" s="125">
        <v>3</v>
      </c>
      <c r="W42" s="125">
        <v>3</v>
      </c>
      <c r="X42" s="125">
        <v>3</v>
      </c>
      <c r="Y42" s="125">
        <v>3</v>
      </c>
      <c r="Z42" s="222">
        <f t="shared" si="3"/>
        <v>3</v>
      </c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</row>
    <row r="43" spans="2:39" ht="15" x14ac:dyDescent="0.25">
      <c r="B43" s="199" t="s">
        <v>574</v>
      </c>
      <c r="C43" s="199">
        <v>6.3E-3</v>
      </c>
      <c r="D43" s="199" t="s">
        <v>560</v>
      </c>
      <c r="E43" s="199" t="s">
        <v>559</v>
      </c>
      <c r="F43" s="199" t="s">
        <v>573</v>
      </c>
      <c r="G43" s="199">
        <v>18</v>
      </c>
      <c r="H43" s="199" t="s">
        <v>572</v>
      </c>
      <c r="I43" s="199" t="s">
        <v>550</v>
      </c>
      <c r="J43" s="199">
        <v>-0.4</v>
      </c>
      <c r="K43" s="199">
        <v>-0.4</v>
      </c>
      <c r="N43" s="218"/>
      <c r="O43" s="50" t="s">
        <v>524</v>
      </c>
      <c r="P43" s="189">
        <v>2</v>
      </c>
      <c r="Q43" s="85">
        <v>3</v>
      </c>
      <c r="R43" s="85">
        <v>3</v>
      </c>
      <c r="S43" s="85">
        <v>3</v>
      </c>
      <c r="T43" s="85">
        <v>3</v>
      </c>
      <c r="U43" s="85">
        <v>3</v>
      </c>
      <c r="V43" s="85">
        <v>3</v>
      </c>
      <c r="W43" s="85">
        <v>3</v>
      </c>
      <c r="X43" s="85">
        <v>3</v>
      </c>
      <c r="Y43" s="85">
        <v>3</v>
      </c>
      <c r="Z43" s="223">
        <f>SUM(P43:Y43)/10</f>
        <v>2.9</v>
      </c>
      <c r="AB43" s="219" t="s">
        <v>548</v>
      </c>
      <c r="AC43" s="81" t="s">
        <v>544</v>
      </c>
      <c r="AD43" s="81" t="s">
        <v>543</v>
      </c>
      <c r="AE43" s="81" t="s">
        <v>542</v>
      </c>
      <c r="AF43" s="81" t="s">
        <v>541</v>
      </c>
      <c r="AG43" s="81" t="s">
        <v>540</v>
      </c>
      <c r="AH43" s="81" t="s">
        <v>539</v>
      </c>
      <c r="AI43" s="81" t="s">
        <v>538</v>
      </c>
      <c r="AJ43" s="81" t="s">
        <v>537</v>
      </c>
      <c r="AK43" s="81" t="s">
        <v>536</v>
      </c>
      <c r="AL43" s="81" t="s">
        <v>535</v>
      </c>
      <c r="AM43" s="220" t="s">
        <v>534</v>
      </c>
    </row>
    <row r="44" spans="2:39" ht="15" x14ac:dyDescent="0.25">
      <c r="B44" s="197" t="s">
        <v>616</v>
      </c>
      <c r="C44" s="198">
        <v>0.95740000000000003</v>
      </c>
      <c r="D44" s="198" t="s">
        <v>554</v>
      </c>
      <c r="E44" s="198" t="s">
        <v>553</v>
      </c>
      <c r="F44" s="198" t="s">
        <v>615</v>
      </c>
      <c r="G44" s="198">
        <v>49</v>
      </c>
      <c r="H44" s="198" t="s">
        <v>569</v>
      </c>
      <c r="I44" s="198" t="s">
        <v>566</v>
      </c>
      <c r="J44" s="198">
        <v>-0.65</v>
      </c>
      <c r="K44" s="198">
        <v>0</v>
      </c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B44" s="50" t="s">
        <v>533</v>
      </c>
      <c r="AC44" s="226">
        <v>0</v>
      </c>
      <c r="AD44" s="81">
        <v>0</v>
      </c>
      <c r="AE44" s="81">
        <v>1</v>
      </c>
      <c r="AF44" s="81">
        <v>3</v>
      </c>
      <c r="AG44" s="81">
        <v>3</v>
      </c>
      <c r="AH44" s="81">
        <v>3</v>
      </c>
      <c r="AI44" s="81">
        <v>3</v>
      </c>
      <c r="AJ44" s="81">
        <v>3</v>
      </c>
      <c r="AK44" s="81">
        <v>3</v>
      </c>
      <c r="AL44" s="119">
        <v>3</v>
      </c>
      <c r="AM44" s="227">
        <f t="shared" ref="AM44:AM54" si="4">(SUM(AC44:AL44))/10</f>
        <v>2.2000000000000002</v>
      </c>
    </row>
    <row r="45" spans="2:39" ht="15" x14ac:dyDescent="0.25">
      <c r="B45" s="197" t="s">
        <v>614</v>
      </c>
      <c r="C45" s="198">
        <v>0.22</v>
      </c>
      <c r="D45" s="198" t="s">
        <v>554</v>
      </c>
      <c r="E45" s="198" t="s">
        <v>553</v>
      </c>
      <c r="F45" s="198" t="s">
        <v>613</v>
      </c>
      <c r="G45" s="198">
        <v>33.5</v>
      </c>
      <c r="H45" s="198" t="s">
        <v>569</v>
      </c>
      <c r="I45" s="198" t="s">
        <v>562</v>
      </c>
      <c r="J45" s="198">
        <v>-0.55000000000000004</v>
      </c>
      <c r="K45" s="198">
        <v>-0.25</v>
      </c>
      <c r="N45" s="218"/>
      <c r="O45" s="224" t="s">
        <v>612</v>
      </c>
      <c r="P45" s="81" t="s">
        <v>544</v>
      </c>
      <c r="Q45" s="81" t="s">
        <v>543</v>
      </c>
      <c r="R45" s="81" t="s">
        <v>542</v>
      </c>
      <c r="S45" s="81" t="s">
        <v>541</v>
      </c>
      <c r="T45" s="81" t="s">
        <v>540</v>
      </c>
      <c r="U45" s="81" t="s">
        <v>539</v>
      </c>
      <c r="V45" s="81" t="s">
        <v>538</v>
      </c>
      <c r="W45" s="81" t="s">
        <v>537</v>
      </c>
      <c r="X45" s="81" t="s">
        <v>536</v>
      </c>
      <c r="Y45" s="81" t="s">
        <v>535</v>
      </c>
      <c r="Z45" s="225" t="s">
        <v>534</v>
      </c>
      <c r="AB45" s="50" t="s">
        <v>532</v>
      </c>
      <c r="AC45" s="50">
        <v>0</v>
      </c>
      <c r="AD45" s="62">
        <v>0</v>
      </c>
      <c r="AE45" s="62">
        <v>0</v>
      </c>
      <c r="AF45" s="27">
        <v>2</v>
      </c>
      <c r="AG45" s="62">
        <v>3</v>
      </c>
      <c r="AH45" s="62">
        <v>3</v>
      </c>
      <c r="AI45" s="62">
        <v>3</v>
      </c>
      <c r="AJ45" s="62">
        <v>3</v>
      </c>
      <c r="AK45" s="62">
        <v>3</v>
      </c>
      <c r="AL45" s="120">
        <v>3</v>
      </c>
      <c r="AM45" s="228">
        <f t="shared" si="4"/>
        <v>2</v>
      </c>
    </row>
    <row r="46" spans="2:39" ht="15" x14ac:dyDescent="0.25">
      <c r="B46" s="197" t="s">
        <v>611</v>
      </c>
      <c r="C46" s="198">
        <v>0.43059999999999998</v>
      </c>
      <c r="D46" s="198" t="s">
        <v>554</v>
      </c>
      <c r="E46" s="198" t="s">
        <v>553</v>
      </c>
      <c r="F46" s="198" t="s">
        <v>610</v>
      </c>
      <c r="G46" s="198">
        <v>35</v>
      </c>
      <c r="H46" s="198" t="s">
        <v>569</v>
      </c>
      <c r="I46" s="198" t="s">
        <v>557</v>
      </c>
      <c r="J46" s="198">
        <v>-1.2</v>
      </c>
      <c r="K46" s="198">
        <v>-0.2</v>
      </c>
      <c r="N46" s="218"/>
      <c r="O46" s="226" t="s">
        <v>533</v>
      </c>
      <c r="P46" s="226">
        <v>3</v>
      </c>
      <c r="Q46" s="81">
        <v>3</v>
      </c>
      <c r="R46" s="81">
        <v>3</v>
      </c>
      <c r="S46" s="81">
        <v>3</v>
      </c>
      <c r="T46" s="81">
        <v>3</v>
      </c>
      <c r="U46" s="81">
        <v>3</v>
      </c>
      <c r="V46" s="81">
        <v>3</v>
      </c>
      <c r="W46" s="81">
        <v>3</v>
      </c>
      <c r="X46" s="81">
        <v>3</v>
      </c>
      <c r="Y46" s="119">
        <v>3</v>
      </c>
      <c r="Z46" s="227">
        <f t="shared" ref="Z46:Z55" si="5">(SUM(P46:Y46))/10</f>
        <v>3</v>
      </c>
      <c r="AB46" s="50" t="s">
        <v>531</v>
      </c>
      <c r="AC46" s="50">
        <v>0</v>
      </c>
      <c r="AD46" s="62">
        <v>0</v>
      </c>
      <c r="AE46" s="62">
        <v>0</v>
      </c>
      <c r="AF46" s="27">
        <v>1</v>
      </c>
      <c r="AG46" s="27">
        <v>2</v>
      </c>
      <c r="AH46" s="62">
        <v>3</v>
      </c>
      <c r="AI46" s="62">
        <v>3</v>
      </c>
      <c r="AJ46" s="62">
        <v>3</v>
      </c>
      <c r="AK46" s="62">
        <v>3</v>
      </c>
      <c r="AL46" s="120">
        <v>3</v>
      </c>
      <c r="AM46" s="228">
        <f t="shared" si="4"/>
        <v>1.8</v>
      </c>
    </row>
    <row r="47" spans="2:39" ht="15" x14ac:dyDescent="0.25">
      <c r="B47" s="198" t="s">
        <v>609</v>
      </c>
      <c r="C47" s="198" t="s">
        <v>597</v>
      </c>
      <c r="D47" s="198" t="s">
        <v>593</v>
      </c>
      <c r="E47" s="198" t="s">
        <v>559</v>
      </c>
      <c r="F47" s="198" t="s">
        <v>599</v>
      </c>
      <c r="G47" s="198">
        <v>0</v>
      </c>
      <c r="H47" s="198" t="s">
        <v>569</v>
      </c>
      <c r="I47" s="198" t="s">
        <v>551</v>
      </c>
      <c r="J47" s="198">
        <v>0.85</v>
      </c>
      <c r="K47" s="198">
        <v>0.9</v>
      </c>
      <c r="N47" s="218"/>
      <c r="O47" s="50" t="s">
        <v>532</v>
      </c>
      <c r="P47" s="50">
        <v>3</v>
      </c>
      <c r="Q47" s="62">
        <v>3</v>
      </c>
      <c r="R47" s="62">
        <v>3</v>
      </c>
      <c r="S47" s="62">
        <v>3</v>
      </c>
      <c r="T47" s="62">
        <v>3</v>
      </c>
      <c r="U47" s="62">
        <v>3</v>
      </c>
      <c r="V47" s="62">
        <v>3</v>
      </c>
      <c r="W47" s="62">
        <v>3</v>
      </c>
      <c r="X47" s="62">
        <v>3</v>
      </c>
      <c r="Y47" s="120">
        <v>3</v>
      </c>
      <c r="Z47" s="228">
        <f t="shared" si="5"/>
        <v>3</v>
      </c>
      <c r="AB47" s="50" t="s">
        <v>530</v>
      </c>
      <c r="AC47" s="50">
        <v>0</v>
      </c>
      <c r="AD47" s="62">
        <v>0</v>
      </c>
      <c r="AE47" s="62">
        <v>0</v>
      </c>
      <c r="AF47" s="27">
        <v>1</v>
      </c>
      <c r="AG47" s="27">
        <v>2</v>
      </c>
      <c r="AH47" s="62">
        <v>3</v>
      </c>
      <c r="AI47" s="62">
        <v>3</v>
      </c>
      <c r="AJ47" s="62">
        <v>3</v>
      </c>
      <c r="AK47" s="62">
        <v>3</v>
      </c>
      <c r="AL47" s="120">
        <v>3</v>
      </c>
      <c r="AM47" s="228">
        <f t="shared" si="4"/>
        <v>1.8</v>
      </c>
    </row>
    <row r="48" spans="2:39" ht="15" x14ac:dyDescent="0.25">
      <c r="B48" s="199" t="s">
        <v>571</v>
      </c>
      <c r="C48" s="199">
        <v>2E-3</v>
      </c>
      <c r="D48" s="199" t="s">
        <v>560</v>
      </c>
      <c r="E48" s="199" t="s">
        <v>559</v>
      </c>
      <c r="F48" s="199" t="s">
        <v>570</v>
      </c>
      <c r="G48" s="199">
        <v>13.5</v>
      </c>
      <c r="H48" s="199" t="s">
        <v>569</v>
      </c>
      <c r="I48" s="199" t="s">
        <v>550</v>
      </c>
      <c r="J48" s="199">
        <v>0.6</v>
      </c>
      <c r="K48" s="199">
        <v>0.8</v>
      </c>
      <c r="N48" s="218"/>
      <c r="O48" s="50" t="s">
        <v>531</v>
      </c>
      <c r="P48" s="50">
        <v>3</v>
      </c>
      <c r="Q48" s="62">
        <v>3</v>
      </c>
      <c r="R48" s="62">
        <v>3</v>
      </c>
      <c r="S48" s="62">
        <v>3</v>
      </c>
      <c r="T48" s="62">
        <v>3</v>
      </c>
      <c r="U48" s="62">
        <v>3</v>
      </c>
      <c r="V48" s="62">
        <v>3</v>
      </c>
      <c r="W48" s="62">
        <v>3</v>
      </c>
      <c r="X48" s="62">
        <v>3</v>
      </c>
      <c r="Y48" s="120">
        <v>3</v>
      </c>
      <c r="Z48" s="228">
        <f t="shared" si="5"/>
        <v>3</v>
      </c>
      <c r="AB48" s="50" t="s">
        <v>529</v>
      </c>
      <c r="AC48" s="50">
        <v>0</v>
      </c>
      <c r="AD48" s="62">
        <v>0</v>
      </c>
      <c r="AE48" s="62">
        <v>0</v>
      </c>
      <c r="AF48" s="62">
        <v>0</v>
      </c>
      <c r="AG48" s="27">
        <v>2</v>
      </c>
      <c r="AH48" s="62">
        <v>3</v>
      </c>
      <c r="AI48" s="62">
        <v>3</v>
      </c>
      <c r="AJ48" s="62">
        <v>3</v>
      </c>
      <c r="AK48" s="62">
        <v>3</v>
      </c>
      <c r="AL48" s="120">
        <v>3</v>
      </c>
      <c r="AM48" s="228">
        <f t="shared" si="4"/>
        <v>1.7</v>
      </c>
    </row>
    <row r="49" spans="2:39" ht="15" x14ac:dyDescent="0.25">
      <c r="B49" s="197" t="s">
        <v>608</v>
      </c>
      <c r="C49" s="198" t="s">
        <v>607</v>
      </c>
      <c r="D49" s="198" t="s">
        <v>554</v>
      </c>
      <c r="E49" s="198" t="s">
        <v>553</v>
      </c>
      <c r="F49" s="198" t="s">
        <v>606</v>
      </c>
      <c r="G49" s="198">
        <v>50</v>
      </c>
      <c r="H49" s="198" t="s">
        <v>566</v>
      </c>
      <c r="I49" s="198" t="s">
        <v>562</v>
      </c>
      <c r="J49" s="198">
        <v>0.1</v>
      </c>
      <c r="K49" s="198">
        <v>0</v>
      </c>
      <c r="N49" s="218"/>
      <c r="O49" s="50" t="s">
        <v>530</v>
      </c>
      <c r="P49" s="50">
        <v>3</v>
      </c>
      <c r="Q49" s="62">
        <v>3</v>
      </c>
      <c r="R49" s="62">
        <v>3</v>
      </c>
      <c r="S49" s="62">
        <v>3</v>
      </c>
      <c r="T49" s="62">
        <v>3</v>
      </c>
      <c r="U49" s="62">
        <v>3</v>
      </c>
      <c r="V49" s="62">
        <v>3</v>
      </c>
      <c r="W49" s="62">
        <v>3</v>
      </c>
      <c r="X49" s="62">
        <v>3</v>
      </c>
      <c r="Y49" s="120">
        <v>3</v>
      </c>
      <c r="Z49" s="228">
        <f t="shared" si="5"/>
        <v>3</v>
      </c>
      <c r="AB49" s="50" t="s">
        <v>528</v>
      </c>
      <c r="AC49" s="50">
        <v>0</v>
      </c>
      <c r="AD49" s="62">
        <v>0</v>
      </c>
      <c r="AE49" s="62">
        <v>0</v>
      </c>
      <c r="AF49" s="62">
        <v>0</v>
      </c>
      <c r="AG49" s="27">
        <v>1</v>
      </c>
      <c r="AH49" s="27">
        <v>1</v>
      </c>
      <c r="AI49" s="27">
        <v>2</v>
      </c>
      <c r="AJ49" s="27">
        <v>2</v>
      </c>
      <c r="AK49" s="27">
        <v>2</v>
      </c>
      <c r="AL49" s="121">
        <v>2</v>
      </c>
      <c r="AM49" s="228">
        <f t="shared" si="4"/>
        <v>1</v>
      </c>
    </row>
    <row r="50" spans="2:39" ht="15" x14ac:dyDescent="0.25">
      <c r="B50" s="197" t="s">
        <v>605</v>
      </c>
      <c r="C50" s="198">
        <v>0.95069999999999999</v>
      </c>
      <c r="D50" s="198" t="s">
        <v>554</v>
      </c>
      <c r="E50" s="198" t="s">
        <v>553</v>
      </c>
      <c r="F50" s="198" t="s">
        <v>604</v>
      </c>
      <c r="G50" s="198">
        <v>44</v>
      </c>
      <c r="H50" s="198" t="s">
        <v>566</v>
      </c>
      <c r="I50" s="198" t="s">
        <v>557</v>
      </c>
      <c r="J50" s="198">
        <v>-0.55000000000000004</v>
      </c>
      <c r="K50" s="198">
        <v>0.05</v>
      </c>
      <c r="N50" s="218"/>
      <c r="O50" s="50" t="s">
        <v>529</v>
      </c>
      <c r="P50" s="50">
        <v>3</v>
      </c>
      <c r="Q50" s="62">
        <v>3</v>
      </c>
      <c r="R50" s="62">
        <v>3</v>
      </c>
      <c r="S50" s="62">
        <v>3</v>
      </c>
      <c r="T50" s="62">
        <v>3</v>
      </c>
      <c r="U50" s="62">
        <v>3</v>
      </c>
      <c r="V50" s="62">
        <v>3</v>
      </c>
      <c r="W50" s="62">
        <v>3</v>
      </c>
      <c r="X50" s="62">
        <v>3</v>
      </c>
      <c r="Y50" s="120">
        <v>3</v>
      </c>
      <c r="Z50" s="228">
        <f t="shared" si="5"/>
        <v>3</v>
      </c>
      <c r="AB50" s="50" t="s">
        <v>527</v>
      </c>
      <c r="AC50" s="50">
        <v>0</v>
      </c>
      <c r="AD50" s="62">
        <v>0</v>
      </c>
      <c r="AE50" s="62">
        <v>0</v>
      </c>
      <c r="AF50" s="62">
        <v>0</v>
      </c>
      <c r="AG50" s="27">
        <v>1</v>
      </c>
      <c r="AH50" s="27">
        <v>1</v>
      </c>
      <c r="AI50" s="27">
        <v>1</v>
      </c>
      <c r="AJ50" s="27">
        <v>2</v>
      </c>
      <c r="AK50" s="27">
        <v>1</v>
      </c>
      <c r="AL50" s="121">
        <v>0</v>
      </c>
      <c r="AM50" s="228">
        <f t="shared" si="4"/>
        <v>0.6</v>
      </c>
    </row>
    <row r="51" spans="2:39" ht="15" x14ac:dyDescent="0.25">
      <c r="B51" s="198" t="s">
        <v>603</v>
      </c>
      <c r="C51" s="198">
        <v>0.15190000000000001</v>
      </c>
      <c r="D51" s="198" t="s">
        <v>554</v>
      </c>
      <c r="E51" s="198" t="s">
        <v>553</v>
      </c>
      <c r="F51" s="198" t="s">
        <v>602</v>
      </c>
      <c r="G51" s="198">
        <v>31</v>
      </c>
      <c r="H51" s="198" t="s">
        <v>566</v>
      </c>
      <c r="I51" s="198" t="s">
        <v>551</v>
      </c>
      <c r="J51" s="198">
        <v>1.5</v>
      </c>
      <c r="K51" s="198">
        <v>1.45</v>
      </c>
      <c r="N51" s="218"/>
      <c r="O51" s="50" t="s">
        <v>528</v>
      </c>
      <c r="P51" s="50">
        <v>3</v>
      </c>
      <c r="Q51" s="62">
        <v>3</v>
      </c>
      <c r="R51" s="62">
        <v>3</v>
      </c>
      <c r="S51" s="62">
        <v>3</v>
      </c>
      <c r="T51" s="62">
        <v>3</v>
      </c>
      <c r="U51" s="62">
        <v>3</v>
      </c>
      <c r="V51" s="62">
        <v>3</v>
      </c>
      <c r="W51" s="62">
        <v>3</v>
      </c>
      <c r="X51" s="62">
        <v>3</v>
      </c>
      <c r="Y51" s="120">
        <v>3</v>
      </c>
      <c r="Z51" s="228">
        <f t="shared" si="5"/>
        <v>3</v>
      </c>
      <c r="AB51" s="50" t="s">
        <v>526</v>
      </c>
      <c r="AC51" s="50">
        <v>0</v>
      </c>
      <c r="AD51" s="62">
        <v>0</v>
      </c>
      <c r="AE51" s="62">
        <v>0</v>
      </c>
      <c r="AF51" s="62">
        <v>0</v>
      </c>
      <c r="AG51" s="27">
        <v>1</v>
      </c>
      <c r="AH51" s="27">
        <v>1</v>
      </c>
      <c r="AI51" s="27">
        <v>1</v>
      </c>
      <c r="AJ51" s="27">
        <v>1</v>
      </c>
      <c r="AK51" s="27">
        <v>1</v>
      </c>
      <c r="AL51" s="121">
        <v>0</v>
      </c>
      <c r="AM51" s="228">
        <f t="shared" si="4"/>
        <v>0.5</v>
      </c>
    </row>
    <row r="52" spans="2:39" ht="15" x14ac:dyDescent="0.25">
      <c r="B52" s="199" t="s">
        <v>568</v>
      </c>
      <c r="C52" s="199">
        <v>0.31909999999999999</v>
      </c>
      <c r="D52" s="199" t="s">
        <v>554</v>
      </c>
      <c r="E52" s="199" t="s">
        <v>553</v>
      </c>
      <c r="F52" s="199" t="s">
        <v>567</v>
      </c>
      <c r="G52" s="199">
        <v>40.5</v>
      </c>
      <c r="H52" s="199" t="s">
        <v>566</v>
      </c>
      <c r="I52" s="199" t="s">
        <v>550</v>
      </c>
      <c r="J52" s="199">
        <v>1.25</v>
      </c>
      <c r="K52" s="199">
        <v>1.2</v>
      </c>
      <c r="N52" s="218"/>
      <c r="O52" s="50" t="s">
        <v>527</v>
      </c>
      <c r="P52" s="50">
        <v>3</v>
      </c>
      <c r="Q52" s="62">
        <v>3</v>
      </c>
      <c r="R52" s="62">
        <v>3</v>
      </c>
      <c r="S52" s="62">
        <v>3</v>
      </c>
      <c r="T52" s="62">
        <v>3</v>
      </c>
      <c r="U52" s="62">
        <v>3</v>
      </c>
      <c r="V52" s="62">
        <v>3</v>
      </c>
      <c r="W52" s="62">
        <v>3</v>
      </c>
      <c r="X52" s="62">
        <v>3</v>
      </c>
      <c r="Y52" s="120">
        <v>3</v>
      </c>
      <c r="Z52" s="228">
        <f t="shared" si="5"/>
        <v>3</v>
      </c>
      <c r="AB52" s="50" t="s">
        <v>525</v>
      </c>
      <c r="AC52" s="50">
        <v>0</v>
      </c>
      <c r="AD52" s="62">
        <v>0</v>
      </c>
      <c r="AE52" s="62">
        <v>0</v>
      </c>
      <c r="AF52" s="62">
        <v>0</v>
      </c>
      <c r="AG52" s="27">
        <v>1</v>
      </c>
      <c r="AH52" s="27">
        <v>1</v>
      </c>
      <c r="AI52" s="27">
        <v>1</v>
      </c>
      <c r="AJ52" s="27">
        <v>1</v>
      </c>
      <c r="AK52" s="27">
        <v>1</v>
      </c>
      <c r="AL52" s="121">
        <v>0</v>
      </c>
      <c r="AM52" s="228">
        <f t="shared" si="4"/>
        <v>0.5</v>
      </c>
    </row>
    <row r="53" spans="2:39" ht="15" x14ac:dyDescent="0.25">
      <c r="B53" s="198" t="s">
        <v>601</v>
      </c>
      <c r="C53" s="198">
        <v>0.8871</v>
      </c>
      <c r="D53" s="198" t="s">
        <v>554</v>
      </c>
      <c r="E53" s="198" t="s">
        <v>553</v>
      </c>
      <c r="F53" s="198" t="s">
        <v>600</v>
      </c>
      <c r="G53" s="198">
        <v>43</v>
      </c>
      <c r="H53" s="198" t="s">
        <v>562</v>
      </c>
      <c r="I53" s="198" t="s">
        <v>557</v>
      </c>
      <c r="J53" s="198">
        <v>-0.65</v>
      </c>
      <c r="K53" s="198">
        <v>0</v>
      </c>
      <c r="N53" s="218"/>
      <c r="O53" s="50" t="s">
        <v>526</v>
      </c>
      <c r="P53" s="50">
        <v>3</v>
      </c>
      <c r="Q53" s="62">
        <v>3</v>
      </c>
      <c r="R53" s="62">
        <v>3</v>
      </c>
      <c r="S53" s="62">
        <v>3</v>
      </c>
      <c r="T53" s="62">
        <v>3</v>
      </c>
      <c r="U53" s="62">
        <v>3</v>
      </c>
      <c r="V53" s="62">
        <v>3</v>
      </c>
      <c r="W53" s="62">
        <v>3</v>
      </c>
      <c r="X53" s="62">
        <v>3</v>
      </c>
      <c r="Y53" s="120">
        <v>3</v>
      </c>
      <c r="Z53" s="228">
        <f t="shared" si="5"/>
        <v>3</v>
      </c>
      <c r="AB53" s="50" t="s">
        <v>524</v>
      </c>
      <c r="AC53" s="202">
        <v>0</v>
      </c>
      <c r="AD53" s="83">
        <v>0</v>
      </c>
      <c r="AE53" s="83">
        <v>0</v>
      </c>
      <c r="AF53" s="83">
        <v>0</v>
      </c>
      <c r="AG53" s="109">
        <v>1</v>
      </c>
      <c r="AH53" s="109">
        <v>1</v>
      </c>
      <c r="AI53" s="109">
        <v>1</v>
      </c>
      <c r="AJ53" s="109">
        <v>1</v>
      </c>
      <c r="AK53" s="109">
        <v>1</v>
      </c>
      <c r="AL53" s="122">
        <v>0</v>
      </c>
      <c r="AM53" s="229">
        <f t="shared" si="4"/>
        <v>0.5</v>
      </c>
    </row>
    <row r="54" spans="2:39" ht="15" x14ac:dyDescent="0.25">
      <c r="B54" s="198" t="s">
        <v>598</v>
      </c>
      <c r="C54" s="198" t="s">
        <v>597</v>
      </c>
      <c r="D54" s="198" t="s">
        <v>593</v>
      </c>
      <c r="E54" s="198" t="s">
        <v>559</v>
      </c>
      <c r="F54" s="198" t="s">
        <v>599</v>
      </c>
      <c r="G54" s="198">
        <v>0</v>
      </c>
      <c r="H54" s="198" t="s">
        <v>562</v>
      </c>
      <c r="I54" s="198" t="s">
        <v>551</v>
      </c>
      <c r="J54" s="198">
        <v>1.4</v>
      </c>
      <c r="K54" s="198">
        <v>1.35</v>
      </c>
      <c r="N54" s="218"/>
      <c r="O54" s="50" t="s">
        <v>525</v>
      </c>
      <c r="P54" s="50">
        <v>3</v>
      </c>
      <c r="Q54" s="62">
        <v>3</v>
      </c>
      <c r="R54" s="62">
        <v>3</v>
      </c>
      <c r="S54" s="62">
        <v>3</v>
      </c>
      <c r="T54" s="62">
        <v>3</v>
      </c>
      <c r="U54" s="62">
        <v>3</v>
      </c>
      <c r="V54" s="62">
        <v>3</v>
      </c>
      <c r="W54" s="62">
        <v>3</v>
      </c>
      <c r="X54" s="62">
        <v>3</v>
      </c>
      <c r="Y54" s="120">
        <v>3</v>
      </c>
      <c r="Z54" s="228">
        <f t="shared" si="5"/>
        <v>3</v>
      </c>
      <c r="AB54" s="231" t="s">
        <v>523</v>
      </c>
      <c r="AC54" s="234" t="s">
        <v>547</v>
      </c>
      <c r="AD54" s="118">
        <v>0</v>
      </c>
      <c r="AE54" s="118">
        <v>0</v>
      </c>
      <c r="AF54" s="118">
        <v>0</v>
      </c>
      <c r="AG54" s="118">
        <v>0</v>
      </c>
      <c r="AH54" s="118">
        <v>1</v>
      </c>
      <c r="AI54" s="118">
        <v>0</v>
      </c>
      <c r="AJ54" s="118">
        <v>0</v>
      </c>
      <c r="AK54" s="118">
        <v>0</v>
      </c>
      <c r="AL54" s="235">
        <v>0</v>
      </c>
      <c r="AM54" s="229">
        <f t="shared" si="4"/>
        <v>0.1</v>
      </c>
    </row>
    <row r="55" spans="2:39" ht="15" x14ac:dyDescent="0.25">
      <c r="B55" s="198" t="s">
        <v>565</v>
      </c>
      <c r="C55" s="198">
        <v>1E-4</v>
      </c>
      <c r="D55" s="198" t="s">
        <v>564</v>
      </c>
      <c r="E55" s="198" t="s">
        <v>559</v>
      </c>
      <c r="F55" s="198" t="s">
        <v>563</v>
      </c>
      <c r="G55" s="198">
        <v>6</v>
      </c>
      <c r="H55" s="198" t="s">
        <v>562</v>
      </c>
      <c r="I55" s="198" t="s">
        <v>550</v>
      </c>
      <c r="J55" s="198">
        <v>1.1499999999999999</v>
      </c>
      <c r="K55" s="198">
        <v>1.2</v>
      </c>
      <c r="N55" s="218"/>
      <c r="O55" s="202" t="s">
        <v>524</v>
      </c>
      <c r="P55" s="202">
        <v>3</v>
      </c>
      <c r="Q55" s="83">
        <v>3</v>
      </c>
      <c r="R55" s="83">
        <v>3</v>
      </c>
      <c r="S55" s="83">
        <v>3</v>
      </c>
      <c r="T55" s="83">
        <v>3</v>
      </c>
      <c r="U55" s="83">
        <v>3</v>
      </c>
      <c r="V55" s="83">
        <v>3</v>
      </c>
      <c r="W55" s="83">
        <v>3</v>
      </c>
      <c r="X55" s="83">
        <v>3</v>
      </c>
      <c r="Y55" s="122">
        <v>3</v>
      </c>
      <c r="Z55" s="229">
        <f t="shared" si="5"/>
        <v>3</v>
      </c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</row>
    <row r="56" spans="2:39" ht="15" x14ac:dyDescent="0.25">
      <c r="B56" s="198" t="s">
        <v>598</v>
      </c>
      <c r="C56" s="198" t="s">
        <v>597</v>
      </c>
      <c r="D56" s="198" t="s">
        <v>593</v>
      </c>
      <c r="E56" s="198" t="s">
        <v>559</v>
      </c>
      <c r="F56" s="198" t="s">
        <v>596</v>
      </c>
      <c r="G56" s="198">
        <v>0</v>
      </c>
      <c r="H56" s="198" t="s">
        <v>557</v>
      </c>
      <c r="I56" s="198" t="s">
        <v>551</v>
      </c>
      <c r="J56" s="198">
        <v>2.0499999999999998</v>
      </c>
      <c r="K56" s="198">
        <v>1.8</v>
      </c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B56" s="219" t="s">
        <v>546</v>
      </c>
      <c r="AC56" s="81" t="s">
        <v>544</v>
      </c>
      <c r="AD56" s="81" t="s">
        <v>543</v>
      </c>
      <c r="AE56" s="81" t="s">
        <v>542</v>
      </c>
      <c r="AF56" s="81" t="s">
        <v>541</v>
      </c>
      <c r="AG56" s="81" t="s">
        <v>540</v>
      </c>
      <c r="AH56" s="81" t="s">
        <v>539</v>
      </c>
      <c r="AI56" s="81" t="s">
        <v>538</v>
      </c>
      <c r="AJ56" s="81" t="s">
        <v>537</v>
      </c>
      <c r="AK56" s="81" t="s">
        <v>536</v>
      </c>
      <c r="AL56" s="81" t="s">
        <v>535</v>
      </c>
      <c r="AM56" s="220" t="s">
        <v>534</v>
      </c>
    </row>
    <row r="57" spans="2:39" ht="15" x14ac:dyDescent="0.25">
      <c r="B57" s="199" t="s">
        <v>565</v>
      </c>
      <c r="C57" s="199">
        <v>1.1999999999999999E-3</v>
      </c>
      <c r="D57" s="199" t="s">
        <v>560</v>
      </c>
      <c r="E57" s="199" t="s">
        <v>559</v>
      </c>
      <c r="F57" s="199" t="s">
        <v>558</v>
      </c>
      <c r="G57" s="199">
        <v>9.5</v>
      </c>
      <c r="H57" s="199" t="s">
        <v>557</v>
      </c>
      <c r="I57" s="199" t="s">
        <v>550</v>
      </c>
      <c r="J57" s="199">
        <v>1.8</v>
      </c>
      <c r="K57" s="199">
        <v>1.3</v>
      </c>
      <c r="N57" s="218"/>
      <c r="O57" s="219" t="s">
        <v>595</v>
      </c>
      <c r="P57" s="81" t="s">
        <v>544</v>
      </c>
      <c r="Q57" s="81" t="s">
        <v>543</v>
      </c>
      <c r="R57" s="81" t="s">
        <v>542</v>
      </c>
      <c r="S57" s="81" t="s">
        <v>541</v>
      </c>
      <c r="T57" s="81" t="s">
        <v>540</v>
      </c>
      <c r="U57" s="81" t="s">
        <v>539</v>
      </c>
      <c r="V57" s="81" t="s">
        <v>538</v>
      </c>
      <c r="W57" s="81" t="s">
        <v>537</v>
      </c>
      <c r="X57" s="81" t="s">
        <v>536</v>
      </c>
      <c r="Y57" s="81" t="s">
        <v>535</v>
      </c>
      <c r="Z57" s="220" t="s">
        <v>534</v>
      </c>
      <c r="AB57" s="50" t="s">
        <v>533</v>
      </c>
      <c r="AC57" s="33">
        <v>1</v>
      </c>
      <c r="AD57" s="53">
        <v>1</v>
      </c>
      <c r="AE57" s="53">
        <v>1</v>
      </c>
      <c r="AF57" s="53">
        <v>2</v>
      </c>
      <c r="AG57" s="53">
        <v>3</v>
      </c>
      <c r="AH57" s="53">
        <v>3</v>
      </c>
      <c r="AI57" s="53">
        <v>3</v>
      </c>
      <c r="AJ57" s="53">
        <v>3</v>
      </c>
      <c r="AK57" s="53">
        <v>3</v>
      </c>
      <c r="AL57" s="53">
        <v>3</v>
      </c>
      <c r="AM57" s="221">
        <f t="shared" ref="AM57:AM65" si="6">(SUM(AC57:AL57))/10</f>
        <v>2.2999999999999998</v>
      </c>
    </row>
    <row r="58" spans="2:39" ht="15" x14ac:dyDescent="0.25">
      <c r="B58" s="198" t="s">
        <v>594</v>
      </c>
      <c r="C58" s="198"/>
      <c r="D58" s="198" t="s">
        <v>590</v>
      </c>
      <c r="E58" s="198" t="s">
        <v>593</v>
      </c>
      <c r="F58" s="198" t="s">
        <v>589</v>
      </c>
      <c r="G58" s="198" t="s">
        <v>592</v>
      </c>
      <c r="H58" s="198"/>
      <c r="I58" s="198" t="s">
        <v>587</v>
      </c>
      <c r="J58" s="198" t="s">
        <v>591</v>
      </c>
      <c r="K58" s="198">
        <v>2.0499999999999998</v>
      </c>
      <c r="N58" s="218"/>
      <c r="O58" s="50" t="s">
        <v>533</v>
      </c>
      <c r="P58" s="226">
        <v>3</v>
      </c>
      <c r="Q58" s="81">
        <v>3</v>
      </c>
      <c r="R58" s="81">
        <v>3</v>
      </c>
      <c r="S58" s="81">
        <v>3</v>
      </c>
      <c r="T58" s="81">
        <v>3</v>
      </c>
      <c r="U58" s="81">
        <v>3</v>
      </c>
      <c r="V58" s="81">
        <v>3</v>
      </c>
      <c r="W58" s="81">
        <v>3</v>
      </c>
      <c r="X58" s="81">
        <v>3</v>
      </c>
      <c r="Y58" s="81">
        <v>3</v>
      </c>
      <c r="Z58" s="221">
        <f t="shared" ref="Z58:Z67" si="7">(SUM(P58:Y58))/10</f>
        <v>3</v>
      </c>
      <c r="AB58" s="50" t="s">
        <v>532</v>
      </c>
      <c r="AC58" s="185">
        <v>0</v>
      </c>
      <c r="AD58" s="125">
        <v>0</v>
      </c>
      <c r="AE58" s="125">
        <v>1</v>
      </c>
      <c r="AF58" s="100">
        <v>2</v>
      </c>
      <c r="AG58" s="100">
        <v>3</v>
      </c>
      <c r="AH58" s="100">
        <v>3</v>
      </c>
      <c r="AI58" s="100">
        <v>3</v>
      </c>
      <c r="AJ58" s="100">
        <v>3</v>
      </c>
      <c r="AK58" s="100">
        <v>3</v>
      </c>
      <c r="AL58" s="125">
        <v>3</v>
      </c>
      <c r="AM58" s="222">
        <f t="shared" si="6"/>
        <v>2.1</v>
      </c>
    </row>
    <row r="59" spans="2:39" ht="15" x14ac:dyDescent="0.25">
      <c r="B59" s="199" t="s">
        <v>561</v>
      </c>
      <c r="C59" s="199"/>
      <c r="D59" s="199" t="s">
        <v>590</v>
      </c>
      <c r="E59" s="199" t="s">
        <v>560</v>
      </c>
      <c r="F59" s="199" t="s">
        <v>589</v>
      </c>
      <c r="G59" s="199" t="s">
        <v>588</v>
      </c>
      <c r="H59" s="199"/>
      <c r="I59" s="199" t="s">
        <v>587</v>
      </c>
      <c r="J59" s="199" t="s">
        <v>586</v>
      </c>
      <c r="K59" s="199">
        <v>1.8</v>
      </c>
      <c r="N59" s="218"/>
      <c r="O59" s="50" t="s">
        <v>532</v>
      </c>
      <c r="P59" s="50">
        <v>3</v>
      </c>
      <c r="Q59" s="62">
        <v>3</v>
      </c>
      <c r="R59" s="62">
        <v>3</v>
      </c>
      <c r="S59" s="62">
        <v>3</v>
      </c>
      <c r="T59" s="62">
        <v>3</v>
      </c>
      <c r="U59" s="62">
        <v>3</v>
      </c>
      <c r="V59" s="62">
        <v>3</v>
      </c>
      <c r="W59" s="62">
        <v>3</v>
      </c>
      <c r="X59" s="62">
        <v>3</v>
      </c>
      <c r="Y59" s="62">
        <v>3</v>
      </c>
      <c r="Z59" s="222">
        <f t="shared" si="7"/>
        <v>3</v>
      </c>
      <c r="AB59" s="50" t="s">
        <v>531</v>
      </c>
      <c r="AC59" s="185">
        <v>0</v>
      </c>
      <c r="AD59" s="125">
        <v>0</v>
      </c>
      <c r="AE59" s="125">
        <v>1</v>
      </c>
      <c r="AF59" s="100">
        <v>1</v>
      </c>
      <c r="AG59" s="100">
        <v>3</v>
      </c>
      <c r="AH59" s="100">
        <v>3</v>
      </c>
      <c r="AI59" s="100">
        <v>3</v>
      </c>
      <c r="AJ59" s="100">
        <v>3</v>
      </c>
      <c r="AK59" s="100">
        <v>3</v>
      </c>
      <c r="AL59" s="125">
        <v>3</v>
      </c>
      <c r="AM59" s="222">
        <f t="shared" si="6"/>
        <v>2</v>
      </c>
    </row>
    <row r="60" spans="2:39" ht="15" x14ac:dyDescent="0.25">
      <c r="B60" s="198" t="s">
        <v>555</v>
      </c>
      <c r="C60" s="198">
        <v>0.33150000000000002</v>
      </c>
      <c r="D60" s="198" t="s">
        <v>554</v>
      </c>
      <c r="E60" s="198" t="s">
        <v>553</v>
      </c>
      <c r="F60" s="198" t="s">
        <v>552</v>
      </c>
      <c r="G60" s="198">
        <v>41</v>
      </c>
      <c r="H60" s="198" t="s">
        <v>551</v>
      </c>
      <c r="I60" s="198" t="s">
        <v>550</v>
      </c>
      <c r="J60" s="198">
        <v>-0.25</v>
      </c>
      <c r="K60" s="198">
        <v>-0.2</v>
      </c>
      <c r="N60" s="218"/>
      <c r="O60" s="50" t="s">
        <v>531</v>
      </c>
      <c r="P60" s="50">
        <v>3</v>
      </c>
      <c r="Q60" s="62">
        <v>3</v>
      </c>
      <c r="R60" s="62">
        <v>3</v>
      </c>
      <c r="S60" s="62">
        <v>3</v>
      </c>
      <c r="T60" s="62">
        <v>3</v>
      </c>
      <c r="U60" s="62">
        <v>3</v>
      </c>
      <c r="V60" s="62">
        <v>3</v>
      </c>
      <c r="W60" s="62">
        <v>3</v>
      </c>
      <c r="X60" s="62">
        <v>3</v>
      </c>
      <c r="Y60" s="62">
        <v>3</v>
      </c>
      <c r="Z60" s="222">
        <f t="shared" si="7"/>
        <v>3</v>
      </c>
      <c r="AB60" s="50" t="s">
        <v>530</v>
      </c>
      <c r="AC60" s="185">
        <v>0</v>
      </c>
      <c r="AD60" s="125">
        <v>0</v>
      </c>
      <c r="AE60" s="125">
        <v>0</v>
      </c>
      <c r="AF60" s="100">
        <v>1</v>
      </c>
      <c r="AG60" s="100">
        <v>2</v>
      </c>
      <c r="AH60" s="100">
        <v>3</v>
      </c>
      <c r="AI60" s="100">
        <v>3</v>
      </c>
      <c r="AJ60" s="100">
        <v>3</v>
      </c>
      <c r="AK60" s="100">
        <v>3</v>
      </c>
      <c r="AL60" s="125">
        <v>3</v>
      </c>
      <c r="AM60" s="222">
        <f t="shared" si="6"/>
        <v>1.8</v>
      </c>
    </row>
    <row r="61" spans="2:39" ht="15" x14ac:dyDescent="0.25">
      <c r="B61" s="198" t="s">
        <v>585</v>
      </c>
      <c r="C61" s="198">
        <v>4.0000000000000002E-4</v>
      </c>
      <c r="D61" s="198" t="s">
        <v>564</v>
      </c>
      <c r="E61" s="198" t="s">
        <v>559</v>
      </c>
      <c r="F61" s="198" t="s">
        <v>584</v>
      </c>
      <c r="G61" s="198">
        <v>11</v>
      </c>
      <c r="H61" s="198" t="s">
        <v>581</v>
      </c>
      <c r="I61" s="198" t="s">
        <v>550</v>
      </c>
      <c r="J61" s="198">
        <v>-0.5</v>
      </c>
      <c r="K61" s="198">
        <v>-0.5</v>
      </c>
      <c r="N61" s="218"/>
      <c r="O61" s="50" t="s">
        <v>530</v>
      </c>
      <c r="P61" s="212">
        <v>3</v>
      </c>
      <c r="Q61" s="62">
        <v>3</v>
      </c>
      <c r="R61" s="62">
        <v>3</v>
      </c>
      <c r="S61" s="62">
        <v>3</v>
      </c>
      <c r="T61" s="62">
        <v>3</v>
      </c>
      <c r="U61" s="62">
        <v>3</v>
      </c>
      <c r="V61" s="62">
        <v>3</v>
      </c>
      <c r="W61" s="62">
        <v>3</v>
      </c>
      <c r="X61" s="62">
        <v>3</v>
      </c>
      <c r="Y61" s="62">
        <v>3</v>
      </c>
      <c r="Z61" s="222">
        <f t="shared" si="7"/>
        <v>3</v>
      </c>
      <c r="AB61" s="50" t="s">
        <v>529</v>
      </c>
      <c r="AC61" s="185">
        <v>0</v>
      </c>
      <c r="AD61" s="125">
        <v>0</v>
      </c>
      <c r="AE61" s="125">
        <v>0</v>
      </c>
      <c r="AF61" s="100">
        <v>0</v>
      </c>
      <c r="AG61" s="100">
        <v>1</v>
      </c>
      <c r="AH61" s="100">
        <v>2</v>
      </c>
      <c r="AI61" s="100">
        <v>2</v>
      </c>
      <c r="AJ61" s="100">
        <v>1</v>
      </c>
      <c r="AK61" s="100">
        <v>1</v>
      </c>
      <c r="AL61" s="125">
        <v>0</v>
      </c>
      <c r="AM61" s="222">
        <f t="shared" si="6"/>
        <v>0.7</v>
      </c>
    </row>
    <row r="62" spans="2:39" ht="15" x14ac:dyDescent="0.25">
      <c r="B62" s="198" t="s">
        <v>583</v>
      </c>
      <c r="C62" s="198">
        <v>2.0000000000000001E-4</v>
      </c>
      <c r="D62" s="198" t="s">
        <v>564</v>
      </c>
      <c r="E62" s="198" t="s">
        <v>559</v>
      </c>
      <c r="F62" s="198" t="s">
        <v>582</v>
      </c>
      <c r="G62" s="198">
        <v>10</v>
      </c>
      <c r="H62" s="198" t="s">
        <v>581</v>
      </c>
      <c r="I62" s="198" t="s">
        <v>550</v>
      </c>
      <c r="J62" s="198">
        <v>-0.5</v>
      </c>
      <c r="K62" s="198">
        <v>-0.5</v>
      </c>
      <c r="N62" s="218"/>
      <c r="O62" s="50" t="s">
        <v>529</v>
      </c>
      <c r="P62" s="212">
        <v>3</v>
      </c>
      <c r="Q62" s="62">
        <v>3</v>
      </c>
      <c r="R62" s="62">
        <v>3</v>
      </c>
      <c r="S62" s="62">
        <v>3</v>
      </c>
      <c r="T62" s="62">
        <v>3</v>
      </c>
      <c r="U62" s="62">
        <v>3</v>
      </c>
      <c r="V62" s="62">
        <v>3</v>
      </c>
      <c r="W62" s="62">
        <v>3</v>
      </c>
      <c r="X62" s="62">
        <v>3</v>
      </c>
      <c r="Y62" s="62">
        <v>3</v>
      </c>
      <c r="Z62" s="222">
        <f t="shared" si="7"/>
        <v>3</v>
      </c>
      <c r="AB62" s="50" t="s">
        <v>528</v>
      </c>
      <c r="AC62" s="185">
        <v>0</v>
      </c>
      <c r="AD62" s="125">
        <v>0</v>
      </c>
      <c r="AE62" s="125">
        <v>0</v>
      </c>
      <c r="AF62" s="100">
        <v>0</v>
      </c>
      <c r="AG62" s="100">
        <v>1</v>
      </c>
      <c r="AH62" s="100">
        <v>2</v>
      </c>
      <c r="AI62" s="100">
        <v>2</v>
      </c>
      <c r="AJ62" s="100">
        <v>1</v>
      </c>
      <c r="AK62" s="100">
        <v>0</v>
      </c>
      <c r="AL62" s="125">
        <v>0</v>
      </c>
      <c r="AM62" s="222">
        <f t="shared" si="6"/>
        <v>0.6</v>
      </c>
    </row>
    <row r="63" spans="2:39" ht="15" x14ac:dyDescent="0.25">
      <c r="B63" s="198" t="s">
        <v>580</v>
      </c>
      <c r="C63" s="198">
        <v>2.5999999999999999E-3</v>
      </c>
      <c r="D63" s="198" t="s">
        <v>560</v>
      </c>
      <c r="E63" s="198" t="s">
        <v>559</v>
      </c>
      <c r="F63" s="198" t="s">
        <v>579</v>
      </c>
      <c r="G63" s="198">
        <v>15</v>
      </c>
      <c r="H63" s="198" t="s">
        <v>578</v>
      </c>
      <c r="I63" s="198" t="s">
        <v>550</v>
      </c>
      <c r="J63" s="198">
        <v>-0.45</v>
      </c>
      <c r="K63" s="198">
        <v>-0.4</v>
      </c>
      <c r="N63" s="218"/>
      <c r="O63" s="50" t="s">
        <v>528</v>
      </c>
      <c r="P63" s="212">
        <v>2</v>
      </c>
      <c r="Q63" s="62">
        <v>3</v>
      </c>
      <c r="R63" s="62">
        <v>3</v>
      </c>
      <c r="S63" s="62">
        <v>3</v>
      </c>
      <c r="T63" s="62">
        <v>3</v>
      </c>
      <c r="U63" s="62">
        <v>3</v>
      </c>
      <c r="V63" s="62">
        <v>3</v>
      </c>
      <c r="W63" s="62">
        <v>3</v>
      </c>
      <c r="X63" s="62">
        <v>3</v>
      </c>
      <c r="Y63" s="62">
        <v>3</v>
      </c>
      <c r="Z63" s="222">
        <f t="shared" si="7"/>
        <v>2.9</v>
      </c>
      <c r="AB63" s="50" t="s">
        <v>527</v>
      </c>
      <c r="AC63" s="185">
        <v>0</v>
      </c>
      <c r="AD63" s="125">
        <v>0</v>
      </c>
      <c r="AE63" s="125">
        <v>0</v>
      </c>
      <c r="AF63" s="100">
        <v>0</v>
      </c>
      <c r="AG63" s="100">
        <v>1</v>
      </c>
      <c r="AH63" s="100">
        <v>2</v>
      </c>
      <c r="AI63" s="100">
        <v>2</v>
      </c>
      <c r="AJ63" s="100">
        <v>1</v>
      </c>
      <c r="AK63" s="100">
        <v>0</v>
      </c>
      <c r="AL63" s="125">
        <v>0</v>
      </c>
      <c r="AM63" s="222">
        <f t="shared" si="6"/>
        <v>0.6</v>
      </c>
    </row>
    <row r="64" spans="2:39" ht="15" x14ac:dyDescent="0.25">
      <c r="B64" s="198" t="s">
        <v>577</v>
      </c>
      <c r="C64" s="198">
        <v>2.3999999999999998E-3</v>
      </c>
      <c r="D64" s="198" t="s">
        <v>560</v>
      </c>
      <c r="E64" s="198" t="s">
        <v>559</v>
      </c>
      <c r="F64" s="198" t="s">
        <v>576</v>
      </c>
      <c r="G64" s="198">
        <v>12</v>
      </c>
      <c r="H64" s="198" t="s">
        <v>575</v>
      </c>
      <c r="I64" s="198" t="s">
        <v>550</v>
      </c>
      <c r="J64" s="198">
        <v>-0.5</v>
      </c>
      <c r="K64" s="198">
        <v>-0.4</v>
      </c>
      <c r="N64" s="218"/>
      <c r="O64" s="50" t="s">
        <v>527</v>
      </c>
      <c r="P64" s="212">
        <v>2</v>
      </c>
      <c r="Q64" s="62">
        <v>3</v>
      </c>
      <c r="R64" s="62">
        <v>3</v>
      </c>
      <c r="S64" s="62">
        <v>3</v>
      </c>
      <c r="T64" s="62">
        <v>3</v>
      </c>
      <c r="U64" s="62">
        <v>3</v>
      </c>
      <c r="V64" s="62">
        <v>3</v>
      </c>
      <c r="W64" s="62">
        <v>3</v>
      </c>
      <c r="X64" s="62">
        <v>3</v>
      </c>
      <c r="Y64" s="62">
        <v>3</v>
      </c>
      <c r="Z64" s="222">
        <f t="shared" si="7"/>
        <v>2.9</v>
      </c>
      <c r="AB64" s="50" t="s">
        <v>526</v>
      </c>
      <c r="AC64" s="185">
        <v>0</v>
      </c>
      <c r="AD64" s="125">
        <v>0</v>
      </c>
      <c r="AE64" s="125">
        <v>0</v>
      </c>
      <c r="AF64" s="100">
        <v>0</v>
      </c>
      <c r="AG64" s="100">
        <v>1</v>
      </c>
      <c r="AH64" s="100">
        <v>1</v>
      </c>
      <c r="AI64" s="100">
        <v>2</v>
      </c>
      <c r="AJ64" s="100">
        <v>1</v>
      </c>
      <c r="AK64" s="100">
        <v>0</v>
      </c>
      <c r="AL64" s="125">
        <v>0</v>
      </c>
      <c r="AM64" s="222">
        <f t="shared" si="6"/>
        <v>0.5</v>
      </c>
    </row>
    <row r="65" spans="2:39" ht="15" x14ac:dyDescent="0.25">
      <c r="B65" s="198" t="s">
        <v>574</v>
      </c>
      <c r="C65" s="198">
        <v>6.3E-3</v>
      </c>
      <c r="D65" s="198" t="s">
        <v>560</v>
      </c>
      <c r="E65" s="198" t="s">
        <v>559</v>
      </c>
      <c r="F65" s="198" t="s">
        <v>573</v>
      </c>
      <c r="G65" s="198">
        <v>18</v>
      </c>
      <c r="H65" s="198" t="s">
        <v>572</v>
      </c>
      <c r="I65" s="198" t="s">
        <v>550</v>
      </c>
      <c r="J65" s="198">
        <v>-0.4</v>
      </c>
      <c r="K65" s="198">
        <v>-0.4</v>
      </c>
      <c r="N65" s="218"/>
      <c r="O65" s="50" t="s">
        <v>526</v>
      </c>
      <c r="P65" s="212">
        <v>2</v>
      </c>
      <c r="Q65" s="62">
        <v>3</v>
      </c>
      <c r="R65" s="62">
        <v>3</v>
      </c>
      <c r="S65" s="62">
        <v>3</v>
      </c>
      <c r="T65" s="62">
        <v>3</v>
      </c>
      <c r="U65" s="62">
        <v>3</v>
      </c>
      <c r="V65" s="62">
        <v>3</v>
      </c>
      <c r="W65" s="62">
        <v>3</v>
      </c>
      <c r="X65" s="62">
        <v>3</v>
      </c>
      <c r="Y65" s="62">
        <v>3</v>
      </c>
      <c r="Z65" s="222">
        <f t="shared" si="7"/>
        <v>2.9</v>
      </c>
      <c r="AB65" s="50" t="s">
        <v>525</v>
      </c>
      <c r="AC65" s="189">
        <v>0</v>
      </c>
      <c r="AD65" s="85">
        <v>0</v>
      </c>
      <c r="AE65" s="85">
        <v>0</v>
      </c>
      <c r="AF65" s="110">
        <v>0</v>
      </c>
      <c r="AG65" s="110">
        <v>1</v>
      </c>
      <c r="AH65" s="110">
        <v>1</v>
      </c>
      <c r="AI65" s="110">
        <v>1</v>
      </c>
      <c r="AJ65" s="110">
        <v>1</v>
      </c>
      <c r="AK65" s="110">
        <v>0</v>
      </c>
      <c r="AL65" s="85">
        <v>0</v>
      </c>
      <c r="AM65" s="223">
        <f t="shared" si="6"/>
        <v>0.4</v>
      </c>
    </row>
    <row r="66" spans="2:39" ht="15" x14ac:dyDescent="0.25">
      <c r="B66" s="198" t="s">
        <v>571</v>
      </c>
      <c r="C66" s="198">
        <v>2E-3</v>
      </c>
      <c r="D66" s="198" t="s">
        <v>560</v>
      </c>
      <c r="E66" s="198" t="s">
        <v>559</v>
      </c>
      <c r="F66" s="198" t="s">
        <v>570</v>
      </c>
      <c r="G66" s="198">
        <v>13.5</v>
      </c>
      <c r="H66" s="198" t="s">
        <v>569</v>
      </c>
      <c r="I66" s="198" t="s">
        <v>550</v>
      </c>
      <c r="J66" s="198">
        <v>0.6</v>
      </c>
      <c r="K66" s="198">
        <v>0.8</v>
      </c>
      <c r="N66" s="218"/>
      <c r="O66" s="50" t="s">
        <v>525</v>
      </c>
      <c r="P66" s="212">
        <v>2</v>
      </c>
      <c r="Q66" s="62">
        <v>3</v>
      </c>
      <c r="R66" s="62">
        <v>3</v>
      </c>
      <c r="S66" s="62">
        <v>3</v>
      </c>
      <c r="T66" s="62">
        <v>3</v>
      </c>
      <c r="U66" s="62">
        <v>3</v>
      </c>
      <c r="V66" s="62">
        <v>3</v>
      </c>
      <c r="W66" s="62">
        <v>3</v>
      </c>
      <c r="X66" s="62">
        <v>3</v>
      </c>
      <c r="Y66" s="62">
        <v>3</v>
      </c>
      <c r="Z66" s="222">
        <f t="shared" si="7"/>
        <v>2.9</v>
      </c>
      <c r="AB66" s="50" t="s">
        <v>524</v>
      </c>
      <c r="AC66" s="189" t="s">
        <v>24</v>
      </c>
      <c r="AD66" s="85" t="s">
        <v>24</v>
      </c>
      <c r="AE66" s="85" t="s">
        <v>24</v>
      </c>
      <c r="AF66" s="85" t="s">
        <v>24</v>
      </c>
      <c r="AG66" s="85" t="s">
        <v>24</v>
      </c>
      <c r="AH66" s="85" t="s">
        <v>24</v>
      </c>
      <c r="AI66" s="85" t="s">
        <v>24</v>
      </c>
      <c r="AJ66" s="85" t="s">
        <v>24</v>
      </c>
      <c r="AK66" s="85" t="s">
        <v>24</v>
      </c>
      <c r="AL66" s="85" t="s">
        <v>24</v>
      </c>
      <c r="AM66" s="232" t="s">
        <v>545</v>
      </c>
    </row>
    <row r="67" spans="2:39" ht="15" x14ac:dyDescent="0.25">
      <c r="B67" s="198" t="s">
        <v>568</v>
      </c>
      <c r="C67" s="198">
        <v>0.31909999999999999</v>
      </c>
      <c r="D67" s="198" t="s">
        <v>554</v>
      </c>
      <c r="E67" s="198" t="s">
        <v>553</v>
      </c>
      <c r="F67" s="198" t="s">
        <v>567</v>
      </c>
      <c r="G67" s="198">
        <v>40.5</v>
      </c>
      <c r="H67" s="198" t="s">
        <v>566</v>
      </c>
      <c r="I67" s="198" t="s">
        <v>550</v>
      </c>
      <c r="J67" s="198">
        <v>1.25</v>
      </c>
      <c r="K67" s="198">
        <v>1.2</v>
      </c>
      <c r="N67" s="218"/>
      <c r="O67" s="50" t="s">
        <v>524</v>
      </c>
      <c r="P67" s="202">
        <v>2</v>
      </c>
      <c r="Q67" s="83">
        <v>3</v>
      </c>
      <c r="R67" s="83">
        <v>3</v>
      </c>
      <c r="S67" s="83">
        <v>3</v>
      </c>
      <c r="T67" s="83">
        <v>3</v>
      </c>
      <c r="U67" s="83">
        <v>3</v>
      </c>
      <c r="V67" s="83">
        <v>3</v>
      </c>
      <c r="W67" s="83">
        <v>3</v>
      </c>
      <c r="X67" s="83">
        <v>3</v>
      </c>
      <c r="Y67" s="83">
        <v>3</v>
      </c>
      <c r="Z67" s="223">
        <f t="shared" si="7"/>
        <v>2.9</v>
      </c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</row>
    <row r="68" spans="2:39" ht="15" x14ac:dyDescent="0.25">
      <c r="B68" s="198" t="s">
        <v>565</v>
      </c>
      <c r="C68" s="198">
        <v>1E-4</v>
      </c>
      <c r="D68" s="198" t="s">
        <v>564</v>
      </c>
      <c r="E68" s="198" t="s">
        <v>559</v>
      </c>
      <c r="F68" s="198" t="s">
        <v>563</v>
      </c>
      <c r="G68" s="198">
        <v>6</v>
      </c>
      <c r="H68" s="198" t="s">
        <v>562</v>
      </c>
      <c r="I68" s="198" t="s">
        <v>550</v>
      </c>
      <c r="J68" s="198">
        <v>1.1499999999999999</v>
      </c>
      <c r="K68" s="198">
        <v>1.2</v>
      </c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B68" s="219" t="s">
        <v>6</v>
      </c>
      <c r="AC68" s="81" t="s">
        <v>544</v>
      </c>
      <c r="AD68" s="81" t="s">
        <v>543</v>
      </c>
      <c r="AE68" s="81" t="s">
        <v>542</v>
      </c>
      <c r="AF68" s="81" t="s">
        <v>541</v>
      </c>
      <c r="AG68" s="81" t="s">
        <v>540</v>
      </c>
      <c r="AH68" s="81" t="s">
        <v>539</v>
      </c>
      <c r="AI68" s="81" t="s">
        <v>538</v>
      </c>
      <c r="AJ68" s="81" t="s">
        <v>537</v>
      </c>
      <c r="AK68" s="81" t="s">
        <v>536</v>
      </c>
      <c r="AL68" s="81" t="s">
        <v>535</v>
      </c>
      <c r="AM68" s="220" t="s">
        <v>534</v>
      </c>
    </row>
    <row r="69" spans="2:39" ht="15" x14ac:dyDescent="0.25">
      <c r="B69" s="198" t="s">
        <v>561</v>
      </c>
      <c r="C69" s="198">
        <v>1.1999999999999999E-3</v>
      </c>
      <c r="D69" s="198" t="s">
        <v>560</v>
      </c>
      <c r="E69" s="198" t="s">
        <v>559</v>
      </c>
      <c r="F69" s="198" t="s">
        <v>558</v>
      </c>
      <c r="G69" s="198">
        <v>9.5</v>
      </c>
      <c r="H69" s="198" t="s">
        <v>557</v>
      </c>
      <c r="I69" s="198" t="s">
        <v>550</v>
      </c>
      <c r="J69" s="198">
        <v>1.8</v>
      </c>
      <c r="K69" s="198">
        <v>1.3</v>
      </c>
      <c r="N69" s="218"/>
      <c r="O69" s="219" t="s">
        <v>556</v>
      </c>
      <c r="P69" s="81" t="s">
        <v>544</v>
      </c>
      <c r="Q69" s="81" t="s">
        <v>543</v>
      </c>
      <c r="R69" s="81" t="s">
        <v>542</v>
      </c>
      <c r="S69" s="81" t="s">
        <v>541</v>
      </c>
      <c r="T69" s="81" t="s">
        <v>540</v>
      </c>
      <c r="U69" s="81" t="s">
        <v>539</v>
      </c>
      <c r="V69" s="81" t="s">
        <v>538</v>
      </c>
      <c r="W69" s="81" t="s">
        <v>537</v>
      </c>
      <c r="X69" s="81" t="s">
        <v>536</v>
      </c>
      <c r="Y69" s="81" t="s">
        <v>535</v>
      </c>
      <c r="Z69" s="220" t="s">
        <v>534</v>
      </c>
      <c r="AB69" s="50" t="s">
        <v>533</v>
      </c>
      <c r="AC69" s="33">
        <v>3</v>
      </c>
      <c r="AD69" s="53">
        <v>3</v>
      </c>
      <c r="AE69" s="53">
        <v>3</v>
      </c>
      <c r="AF69" s="53">
        <v>3</v>
      </c>
      <c r="AG69" s="53">
        <v>3</v>
      </c>
      <c r="AH69" s="53">
        <v>3</v>
      </c>
      <c r="AI69" s="53">
        <v>3</v>
      </c>
      <c r="AJ69" s="53">
        <v>3</v>
      </c>
      <c r="AK69" s="53">
        <v>3</v>
      </c>
      <c r="AL69" s="54">
        <v>3</v>
      </c>
      <c r="AM69" s="227">
        <f t="shared" ref="AM69:AM77" si="8">(SUM(AC69:AL69))/10</f>
        <v>3</v>
      </c>
    </row>
    <row r="70" spans="2:39" ht="15" x14ac:dyDescent="0.25">
      <c r="B70" s="199" t="s">
        <v>555</v>
      </c>
      <c r="C70" s="199">
        <v>0.33150000000000002</v>
      </c>
      <c r="D70" s="199" t="s">
        <v>554</v>
      </c>
      <c r="E70" s="199" t="s">
        <v>553</v>
      </c>
      <c r="F70" s="199" t="s">
        <v>552</v>
      </c>
      <c r="G70" s="199">
        <v>41</v>
      </c>
      <c r="H70" s="199" t="s">
        <v>551</v>
      </c>
      <c r="I70" s="199" t="s">
        <v>550</v>
      </c>
      <c r="J70" s="199">
        <v>-0.25</v>
      </c>
      <c r="K70" s="199">
        <v>-0.2</v>
      </c>
      <c r="N70" s="218"/>
      <c r="O70" s="50" t="s">
        <v>533</v>
      </c>
      <c r="P70" s="33">
        <v>3</v>
      </c>
      <c r="Q70" s="53">
        <v>3</v>
      </c>
      <c r="R70" s="53">
        <v>3</v>
      </c>
      <c r="S70" s="53">
        <v>3</v>
      </c>
      <c r="T70" s="53">
        <v>3</v>
      </c>
      <c r="U70" s="53">
        <v>3</v>
      </c>
      <c r="V70" s="53">
        <v>3</v>
      </c>
      <c r="W70" s="53">
        <v>3</v>
      </c>
      <c r="X70" s="53">
        <v>3</v>
      </c>
      <c r="Y70" s="53">
        <v>3</v>
      </c>
      <c r="Z70" s="221">
        <f t="shared" ref="Z70:Z78" si="9">(SUM(P70:Y70))/10</f>
        <v>3</v>
      </c>
      <c r="AB70" s="50" t="s">
        <v>532</v>
      </c>
      <c r="AC70" s="185">
        <v>3</v>
      </c>
      <c r="AD70" s="125">
        <v>3</v>
      </c>
      <c r="AE70" s="125">
        <v>3</v>
      </c>
      <c r="AF70" s="125">
        <v>3</v>
      </c>
      <c r="AG70" s="125">
        <v>3</v>
      </c>
      <c r="AH70" s="125">
        <v>3</v>
      </c>
      <c r="AI70" s="125">
        <v>3</v>
      </c>
      <c r="AJ70" s="125">
        <v>3</v>
      </c>
      <c r="AK70" s="125">
        <v>3</v>
      </c>
      <c r="AL70" s="203">
        <v>3</v>
      </c>
      <c r="AM70" s="228">
        <f t="shared" si="8"/>
        <v>3</v>
      </c>
    </row>
    <row r="71" spans="2:39" ht="15" x14ac:dyDescent="0.25">
      <c r="B71" s="250" t="s">
        <v>848</v>
      </c>
      <c r="C71" s="250" t="s">
        <v>699</v>
      </c>
      <c r="D71" s="250" t="s">
        <v>593</v>
      </c>
      <c r="E71" s="250" t="s">
        <v>559</v>
      </c>
      <c r="F71" s="250" t="s">
        <v>849</v>
      </c>
      <c r="G71" s="250">
        <v>0</v>
      </c>
      <c r="H71" s="250" t="s">
        <v>850</v>
      </c>
      <c r="I71" s="250" t="s">
        <v>851</v>
      </c>
      <c r="J71" s="250">
        <v>-0.7</v>
      </c>
      <c r="K71" s="250">
        <v>-0.7</v>
      </c>
      <c r="N71" s="218"/>
      <c r="O71" s="50" t="s">
        <v>532</v>
      </c>
      <c r="P71" s="185">
        <v>3</v>
      </c>
      <c r="Q71" s="125">
        <v>3</v>
      </c>
      <c r="R71" s="125">
        <v>3</v>
      </c>
      <c r="S71" s="125">
        <v>3</v>
      </c>
      <c r="T71" s="125">
        <v>3</v>
      </c>
      <c r="U71" s="125">
        <v>3</v>
      </c>
      <c r="V71" s="125">
        <v>3</v>
      </c>
      <c r="W71" s="125">
        <v>3</v>
      </c>
      <c r="X71" s="125">
        <v>3</v>
      </c>
      <c r="Y71" s="125">
        <v>3</v>
      </c>
      <c r="Z71" s="222">
        <f t="shared" si="9"/>
        <v>3</v>
      </c>
      <c r="AB71" s="50" t="s">
        <v>531</v>
      </c>
      <c r="AC71" s="185">
        <v>3</v>
      </c>
      <c r="AD71" s="125">
        <v>3</v>
      </c>
      <c r="AE71" s="125">
        <v>3</v>
      </c>
      <c r="AF71" s="125">
        <v>3</v>
      </c>
      <c r="AG71" s="125">
        <v>3</v>
      </c>
      <c r="AH71" s="125">
        <v>3</v>
      </c>
      <c r="AI71" s="125">
        <v>3</v>
      </c>
      <c r="AJ71" s="125">
        <v>3</v>
      </c>
      <c r="AK71" s="125">
        <v>3</v>
      </c>
      <c r="AL71" s="203">
        <v>3</v>
      </c>
      <c r="AM71" s="228">
        <f t="shared" si="8"/>
        <v>3</v>
      </c>
    </row>
    <row r="72" spans="2:39" ht="15" x14ac:dyDescent="0.25">
      <c r="B72" s="250" t="s">
        <v>852</v>
      </c>
      <c r="C72" s="250">
        <v>3.8300000000000001E-2</v>
      </c>
      <c r="D72" s="250" t="s">
        <v>627</v>
      </c>
      <c r="E72" s="250" t="s">
        <v>559</v>
      </c>
      <c r="F72" s="250" t="s">
        <v>853</v>
      </c>
      <c r="G72" s="250">
        <v>20</v>
      </c>
      <c r="H72" s="250" t="s">
        <v>587</v>
      </c>
      <c r="I72" s="250" t="s">
        <v>854</v>
      </c>
      <c r="J72" s="250">
        <v>-0.7</v>
      </c>
      <c r="K72" s="250">
        <v>-0.6</v>
      </c>
      <c r="N72" s="218"/>
      <c r="O72" s="50" t="s">
        <v>531</v>
      </c>
      <c r="P72" s="185">
        <v>3</v>
      </c>
      <c r="Q72" s="125">
        <v>3</v>
      </c>
      <c r="R72" s="125">
        <v>3</v>
      </c>
      <c r="S72" s="125">
        <v>3</v>
      </c>
      <c r="T72" s="125">
        <v>3</v>
      </c>
      <c r="U72" s="125">
        <v>3</v>
      </c>
      <c r="V72" s="125">
        <v>3</v>
      </c>
      <c r="W72" s="125">
        <v>3</v>
      </c>
      <c r="X72" s="125">
        <v>3</v>
      </c>
      <c r="Y72" s="125">
        <v>3</v>
      </c>
      <c r="Z72" s="222">
        <f t="shared" si="9"/>
        <v>3</v>
      </c>
      <c r="AB72" s="50" t="s">
        <v>530</v>
      </c>
      <c r="AC72" s="185">
        <v>1</v>
      </c>
      <c r="AD72" s="100">
        <v>3</v>
      </c>
      <c r="AE72" s="125">
        <v>3</v>
      </c>
      <c r="AF72" s="125">
        <v>3</v>
      </c>
      <c r="AG72" s="125">
        <v>3</v>
      </c>
      <c r="AH72" s="125">
        <v>3</v>
      </c>
      <c r="AI72" s="125">
        <v>3</v>
      </c>
      <c r="AJ72" s="125">
        <v>3</v>
      </c>
      <c r="AK72" s="125">
        <v>3</v>
      </c>
      <c r="AL72" s="203">
        <v>3</v>
      </c>
      <c r="AM72" s="228">
        <f t="shared" si="8"/>
        <v>2.8</v>
      </c>
    </row>
    <row r="73" spans="2:39" ht="15" x14ac:dyDescent="0.25">
      <c r="B73" s="250" t="s">
        <v>855</v>
      </c>
      <c r="C73" s="250" t="s">
        <v>699</v>
      </c>
      <c r="D73" s="250" t="s">
        <v>593</v>
      </c>
      <c r="E73" s="250" t="s">
        <v>559</v>
      </c>
      <c r="F73" s="250" t="s">
        <v>849</v>
      </c>
      <c r="G73" s="250">
        <v>0</v>
      </c>
      <c r="H73" s="250" t="s">
        <v>851</v>
      </c>
      <c r="I73" s="250" t="s">
        <v>854</v>
      </c>
      <c r="J73" s="250">
        <v>-2.2999999999999998</v>
      </c>
      <c r="K73" s="250">
        <v>-2.2999999999999998</v>
      </c>
      <c r="N73" s="218"/>
      <c r="O73" s="50" t="s">
        <v>530</v>
      </c>
      <c r="P73" s="185">
        <v>3</v>
      </c>
      <c r="Q73" s="100">
        <v>3</v>
      </c>
      <c r="R73" s="100">
        <v>3</v>
      </c>
      <c r="S73" s="100">
        <v>3</v>
      </c>
      <c r="T73" s="100">
        <v>3</v>
      </c>
      <c r="U73" s="100">
        <v>3</v>
      </c>
      <c r="V73" s="100">
        <v>3</v>
      </c>
      <c r="W73" s="100">
        <v>3</v>
      </c>
      <c r="X73" s="100">
        <v>3</v>
      </c>
      <c r="Y73" s="100">
        <v>3</v>
      </c>
      <c r="Z73" s="222">
        <f t="shared" si="9"/>
        <v>3</v>
      </c>
      <c r="AB73" s="50" t="s">
        <v>529</v>
      </c>
      <c r="AC73" s="185">
        <v>1</v>
      </c>
      <c r="AD73" s="100">
        <v>3</v>
      </c>
      <c r="AE73" s="125">
        <v>3</v>
      </c>
      <c r="AF73" s="125">
        <v>3</v>
      </c>
      <c r="AG73" s="125">
        <v>3</v>
      </c>
      <c r="AH73" s="125">
        <v>3</v>
      </c>
      <c r="AI73" s="125">
        <v>3</v>
      </c>
      <c r="AJ73" s="125">
        <v>3</v>
      </c>
      <c r="AK73" s="125">
        <v>3</v>
      </c>
      <c r="AL73" s="203">
        <v>3</v>
      </c>
      <c r="AM73" s="228">
        <f t="shared" si="8"/>
        <v>2.8</v>
      </c>
    </row>
    <row r="74" spans="2:39" ht="15" x14ac:dyDescent="0.25">
      <c r="N74" s="218"/>
      <c r="O74" s="50" t="s">
        <v>529</v>
      </c>
      <c r="P74" s="185">
        <v>3</v>
      </c>
      <c r="Q74" s="100">
        <v>3</v>
      </c>
      <c r="R74" s="100">
        <v>3</v>
      </c>
      <c r="S74" s="100">
        <v>3</v>
      </c>
      <c r="T74" s="100">
        <v>3</v>
      </c>
      <c r="U74" s="100">
        <v>3</v>
      </c>
      <c r="V74" s="100">
        <v>3</v>
      </c>
      <c r="W74" s="100">
        <v>3</v>
      </c>
      <c r="X74" s="100">
        <v>3</v>
      </c>
      <c r="Y74" s="100">
        <v>3</v>
      </c>
      <c r="Z74" s="222">
        <f t="shared" si="9"/>
        <v>3</v>
      </c>
      <c r="AB74" s="50" t="s">
        <v>528</v>
      </c>
      <c r="AC74" s="185">
        <v>0</v>
      </c>
      <c r="AD74" s="100">
        <v>3</v>
      </c>
      <c r="AE74" s="125">
        <v>3</v>
      </c>
      <c r="AF74" s="125">
        <v>3</v>
      </c>
      <c r="AG74" s="125">
        <v>3</v>
      </c>
      <c r="AH74" s="125">
        <v>3</v>
      </c>
      <c r="AI74" s="125">
        <v>3</v>
      </c>
      <c r="AJ74" s="125">
        <v>3</v>
      </c>
      <c r="AK74" s="125">
        <v>3</v>
      </c>
      <c r="AL74" s="203">
        <v>3</v>
      </c>
      <c r="AM74" s="228">
        <f t="shared" si="8"/>
        <v>2.7</v>
      </c>
    </row>
    <row r="75" spans="2:39" ht="15" x14ac:dyDescent="0.25">
      <c r="N75" s="218"/>
      <c r="O75" s="50" t="s">
        <v>528</v>
      </c>
      <c r="P75" s="185">
        <v>3</v>
      </c>
      <c r="Q75" s="100">
        <v>3</v>
      </c>
      <c r="R75" s="100">
        <v>3</v>
      </c>
      <c r="S75" s="100">
        <v>3</v>
      </c>
      <c r="T75" s="100">
        <v>3</v>
      </c>
      <c r="U75" s="100">
        <v>3</v>
      </c>
      <c r="V75" s="100">
        <v>3</v>
      </c>
      <c r="W75" s="100">
        <v>3</v>
      </c>
      <c r="X75" s="100">
        <v>3</v>
      </c>
      <c r="Y75" s="100">
        <v>3</v>
      </c>
      <c r="Z75" s="222">
        <f t="shared" si="9"/>
        <v>3</v>
      </c>
      <c r="AB75" s="50" t="s">
        <v>527</v>
      </c>
      <c r="AC75" s="185">
        <v>0</v>
      </c>
      <c r="AD75" s="100">
        <v>0</v>
      </c>
      <c r="AE75" s="125">
        <v>3</v>
      </c>
      <c r="AF75" s="125">
        <v>3</v>
      </c>
      <c r="AG75" s="125">
        <v>3</v>
      </c>
      <c r="AH75" s="125">
        <v>3</v>
      </c>
      <c r="AI75" s="125">
        <v>3</v>
      </c>
      <c r="AJ75" s="125">
        <v>3</v>
      </c>
      <c r="AK75" s="125">
        <v>3</v>
      </c>
      <c r="AL75" s="203">
        <v>3</v>
      </c>
      <c r="AM75" s="228">
        <f t="shared" si="8"/>
        <v>2.4</v>
      </c>
    </row>
    <row r="76" spans="2:39" ht="15" x14ac:dyDescent="0.25">
      <c r="N76" s="218"/>
      <c r="O76" s="50" t="s">
        <v>527</v>
      </c>
      <c r="P76" s="185">
        <v>2</v>
      </c>
      <c r="Q76" s="100">
        <v>3</v>
      </c>
      <c r="R76" s="100">
        <v>3</v>
      </c>
      <c r="S76" s="100">
        <v>3</v>
      </c>
      <c r="T76" s="100">
        <v>3</v>
      </c>
      <c r="U76" s="100">
        <v>3</v>
      </c>
      <c r="V76" s="100">
        <v>3</v>
      </c>
      <c r="W76" s="100">
        <v>3</v>
      </c>
      <c r="X76" s="100">
        <v>3</v>
      </c>
      <c r="Y76" s="100">
        <v>3</v>
      </c>
      <c r="Z76" s="222">
        <f t="shared" si="9"/>
        <v>2.9</v>
      </c>
      <c r="AB76" s="50" t="s">
        <v>526</v>
      </c>
      <c r="AC76" s="185">
        <v>0</v>
      </c>
      <c r="AD76" s="100">
        <v>0</v>
      </c>
      <c r="AE76" s="125">
        <v>3</v>
      </c>
      <c r="AF76" s="125">
        <v>3</v>
      </c>
      <c r="AG76" s="125">
        <v>3</v>
      </c>
      <c r="AH76" s="125">
        <v>3</v>
      </c>
      <c r="AI76" s="125">
        <v>3</v>
      </c>
      <c r="AJ76" s="125">
        <v>3</v>
      </c>
      <c r="AK76" s="125">
        <v>3</v>
      </c>
      <c r="AL76" s="203">
        <v>3</v>
      </c>
      <c r="AM76" s="228">
        <f t="shared" si="8"/>
        <v>2.4</v>
      </c>
    </row>
    <row r="77" spans="2:39" ht="15" x14ac:dyDescent="0.25">
      <c r="N77" s="218"/>
      <c r="O77" s="50" t="s">
        <v>526</v>
      </c>
      <c r="P77" s="185">
        <v>2</v>
      </c>
      <c r="Q77" s="100">
        <v>3</v>
      </c>
      <c r="R77" s="100">
        <v>3</v>
      </c>
      <c r="S77" s="100">
        <v>3</v>
      </c>
      <c r="T77" s="100">
        <v>3</v>
      </c>
      <c r="U77" s="100">
        <v>3</v>
      </c>
      <c r="V77" s="100">
        <v>3</v>
      </c>
      <c r="W77" s="100">
        <v>3</v>
      </c>
      <c r="X77" s="100">
        <v>3</v>
      </c>
      <c r="Y77" s="100">
        <v>3</v>
      </c>
      <c r="Z77" s="222">
        <f t="shared" si="9"/>
        <v>2.9</v>
      </c>
      <c r="AB77" s="50" t="s">
        <v>525</v>
      </c>
      <c r="AC77" s="185">
        <v>0</v>
      </c>
      <c r="AD77" s="125">
        <v>0</v>
      </c>
      <c r="AE77" s="125">
        <v>3</v>
      </c>
      <c r="AF77" s="125">
        <v>3</v>
      </c>
      <c r="AG77" s="125">
        <v>3</v>
      </c>
      <c r="AH77" s="125">
        <v>3</v>
      </c>
      <c r="AI77" s="125">
        <v>3</v>
      </c>
      <c r="AJ77" s="125">
        <v>3</v>
      </c>
      <c r="AK77" s="125">
        <v>3</v>
      </c>
      <c r="AL77" s="203">
        <v>3</v>
      </c>
      <c r="AM77" s="228">
        <f t="shared" si="8"/>
        <v>2.4</v>
      </c>
    </row>
    <row r="78" spans="2:39" ht="15" x14ac:dyDescent="0.25">
      <c r="N78" s="218"/>
      <c r="O78" s="50" t="s">
        <v>525</v>
      </c>
      <c r="P78" s="185">
        <v>2</v>
      </c>
      <c r="Q78" s="125">
        <v>3</v>
      </c>
      <c r="R78" s="125">
        <v>3</v>
      </c>
      <c r="S78" s="125">
        <v>3</v>
      </c>
      <c r="T78" s="125">
        <v>3</v>
      </c>
      <c r="U78" s="125">
        <v>3</v>
      </c>
      <c r="V78" s="125">
        <v>3</v>
      </c>
      <c r="W78" s="125">
        <v>3</v>
      </c>
      <c r="X78" s="125">
        <v>3</v>
      </c>
      <c r="Y78" s="125">
        <v>3</v>
      </c>
      <c r="Z78" s="222">
        <f t="shared" si="9"/>
        <v>2.9</v>
      </c>
      <c r="AB78" s="50" t="s">
        <v>524</v>
      </c>
      <c r="AC78" s="189">
        <v>0</v>
      </c>
      <c r="AD78" s="85">
        <v>0</v>
      </c>
      <c r="AE78" s="85">
        <v>3</v>
      </c>
      <c r="AF78" s="85">
        <v>3</v>
      </c>
      <c r="AG78" s="85">
        <v>3</v>
      </c>
      <c r="AH78" s="85">
        <v>3</v>
      </c>
      <c r="AI78" s="85">
        <v>3</v>
      </c>
      <c r="AJ78" s="85">
        <v>3</v>
      </c>
      <c r="AK78" s="85">
        <v>3</v>
      </c>
      <c r="AL78" s="205">
        <v>3</v>
      </c>
      <c r="AM78" s="229">
        <f>SUM(AC78:AL78)/10</f>
        <v>2.4</v>
      </c>
    </row>
    <row r="79" spans="2:39" ht="15" x14ac:dyDescent="0.25">
      <c r="N79" s="218"/>
      <c r="O79" s="50" t="s">
        <v>524</v>
      </c>
      <c r="P79" s="189">
        <v>2</v>
      </c>
      <c r="Q79" s="85">
        <v>3</v>
      </c>
      <c r="R79" s="85">
        <v>3</v>
      </c>
      <c r="S79" s="85">
        <v>3</v>
      </c>
      <c r="T79" s="85">
        <v>3</v>
      </c>
      <c r="U79" s="85">
        <v>3</v>
      </c>
      <c r="V79" s="85">
        <v>3</v>
      </c>
      <c r="W79" s="85">
        <v>3</v>
      </c>
      <c r="X79" s="85">
        <v>3</v>
      </c>
      <c r="Y79" s="85">
        <v>3</v>
      </c>
      <c r="Z79" s="223" t="s">
        <v>545</v>
      </c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</row>
    <row r="80" spans="2:39" ht="15" x14ac:dyDescent="0.25"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B80" s="219" t="s">
        <v>7</v>
      </c>
      <c r="AC80" s="81" t="s">
        <v>544</v>
      </c>
      <c r="AD80" s="81" t="s">
        <v>543</v>
      </c>
      <c r="AE80" s="81" t="s">
        <v>542</v>
      </c>
      <c r="AF80" s="81" t="s">
        <v>541</v>
      </c>
      <c r="AG80" s="81" t="s">
        <v>540</v>
      </c>
      <c r="AH80" s="81" t="s">
        <v>539</v>
      </c>
      <c r="AI80" s="81" t="s">
        <v>538</v>
      </c>
      <c r="AJ80" s="81" t="s">
        <v>537</v>
      </c>
      <c r="AK80" s="81" t="s">
        <v>536</v>
      </c>
      <c r="AL80" s="81" t="s">
        <v>535</v>
      </c>
      <c r="AM80" s="220" t="s">
        <v>534</v>
      </c>
    </row>
    <row r="81" spans="14:39" ht="15" x14ac:dyDescent="0.25">
      <c r="N81" s="218"/>
      <c r="AB81" s="50" t="s">
        <v>533</v>
      </c>
      <c r="AC81" s="33">
        <v>3</v>
      </c>
      <c r="AD81" s="53">
        <v>3</v>
      </c>
      <c r="AE81" s="53">
        <v>3</v>
      </c>
      <c r="AF81" s="53">
        <v>3</v>
      </c>
      <c r="AG81" s="53">
        <v>3</v>
      </c>
      <c r="AH81" s="53">
        <v>3</v>
      </c>
      <c r="AI81" s="53">
        <v>3</v>
      </c>
      <c r="AJ81" s="53">
        <v>3</v>
      </c>
      <c r="AK81" s="53">
        <v>3</v>
      </c>
      <c r="AL81" s="54">
        <v>3</v>
      </c>
      <c r="AM81" s="227">
        <f t="shared" ref="AM81:AM91" si="10">(SUM(AC81:AL81))/10</f>
        <v>3</v>
      </c>
    </row>
    <row r="82" spans="14:39" ht="15" x14ac:dyDescent="0.25">
      <c r="N82" s="218"/>
      <c r="AB82" s="50" t="s">
        <v>532</v>
      </c>
      <c r="AC82" s="185">
        <v>3</v>
      </c>
      <c r="AD82" s="125">
        <v>3</v>
      </c>
      <c r="AE82" s="125">
        <v>3</v>
      </c>
      <c r="AF82" s="125">
        <v>3</v>
      </c>
      <c r="AG82" s="125">
        <v>3</v>
      </c>
      <c r="AH82" s="125">
        <v>3</v>
      </c>
      <c r="AI82" s="125">
        <v>3</v>
      </c>
      <c r="AJ82" s="125">
        <v>3</v>
      </c>
      <c r="AK82" s="125">
        <v>3</v>
      </c>
      <c r="AL82" s="203">
        <v>3</v>
      </c>
      <c r="AM82" s="228">
        <f t="shared" si="10"/>
        <v>3</v>
      </c>
    </row>
    <row r="83" spans="14:39" ht="15" x14ac:dyDescent="0.25">
      <c r="N83" s="218"/>
      <c r="AB83" s="50" t="s">
        <v>531</v>
      </c>
      <c r="AC83" s="185">
        <v>1</v>
      </c>
      <c r="AD83" s="125">
        <v>3</v>
      </c>
      <c r="AE83" s="125">
        <v>3</v>
      </c>
      <c r="AF83" s="125">
        <v>3</v>
      </c>
      <c r="AG83" s="125">
        <v>3</v>
      </c>
      <c r="AH83" s="125">
        <v>3</v>
      </c>
      <c r="AI83" s="125">
        <v>3</v>
      </c>
      <c r="AJ83" s="125">
        <v>3</v>
      </c>
      <c r="AK83" s="125">
        <v>3</v>
      </c>
      <c r="AL83" s="203">
        <v>3</v>
      </c>
      <c r="AM83" s="228">
        <f t="shared" si="10"/>
        <v>2.8</v>
      </c>
    </row>
    <row r="84" spans="14:39" ht="15" x14ac:dyDescent="0.25">
      <c r="N84" s="218"/>
      <c r="AB84" s="50" t="s">
        <v>530</v>
      </c>
      <c r="AC84" s="185">
        <v>1</v>
      </c>
      <c r="AD84" s="100">
        <v>3</v>
      </c>
      <c r="AE84" s="100">
        <v>3</v>
      </c>
      <c r="AF84" s="100">
        <v>3</v>
      </c>
      <c r="AG84" s="100">
        <v>3</v>
      </c>
      <c r="AH84" s="100">
        <v>3</v>
      </c>
      <c r="AI84" s="100">
        <v>3</v>
      </c>
      <c r="AJ84" s="100">
        <v>3</v>
      </c>
      <c r="AK84" s="100">
        <v>3</v>
      </c>
      <c r="AL84" s="207">
        <v>3</v>
      </c>
      <c r="AM84" s="228">
        <f t="shared" si="10"/>
        <v>2.8</v>
      </c>
    </row>
    <row r="85" spans="14:39" ht="15" x14ac:dyDescent="0.25">
      <c r="AB85" s="50" t="s">
        <v>529</v>
      </c>
      <c r="AC85" s="185">
        <v>1</v>
      </c>
      <c r="AD85" s="100">
        <v>1</v>
      </c>
      <c r="AE85" s="100">
        <v>3</v>
      </c>
      <c r="AF85" s="100">
        <v>3</v>
      </c>
      <c r="AG85" s="100">
        <v>3</v>
      </c>
      <c r="AH85" s="100">
        <v>3</v>
      </c>
      <c r="AI85" s="100">
        <v>3</v>
      </c>
      <c r="AJ85" s="100">
        <v>3</v>
      </c>
      <c r="AK85" s="100">
        <v>3</v>
      </c>
      <c r="AL85" s="207">
        <v>3</v>
      </c>
      <c r="AM85" s="228">
        <f t="shared" si="10"/>
        <v>2.6</v>
      </c>
    </row>
    <row r="86" spans="14:39" ht="15" x14ac:dyDescent="0.25">
      <c r="AB86" s="50" t="s">
        <v>528</v>
      </c>
      <c r="AC86" s="185">
        <v>1</v>
      </c>
      <c r="AD86" s="100">
        <v>1</v>
      </c>
      <c r="AE86" s="100">
        <v>2</v>
      </c>
      <c r="AF86" s="100">
        <v>3</v>
      </c>
      <c r="AG86" s="100">
        <v>3</v>
      </c>
      <c r="AH86" s="100">
        <v>3</v>
      </c>
      <c r="AI86" s="100">
        <v>3</v>
      </c>
      <c r="AJ86" s="100">
        <v>3</v>
      </c>
      <c r="AK86" s="100">
        <v>3</v>
      </c>
      <c r="AL86" s="207">
        <v>3</v>
      </c>
      <c r="AM86" s="228">
        <f t="shared" si="10"/>
        <v>2.5</v>
      </c>
    </row>
    <row r="87" spans="14:39" ht="15" x14ac:dyDescent="0.25">
      <c r="AB87" s="50" t="s">
        <v>527</v>
      </c>
      <c r="AC87" s="185">
        <v>1</v>
      </c>
      <c r="AD87" s="100">
        <v>1</v>
      </c>
      <c r="AE87" s="100">
        <v>2</v>
      </c>
      <c r="AF87" s="100">
        <v>3</v>
      </c>
      <c r="AG87" s="100">
        <v>3</v>
      </c>
      <c r="AH87" s="100">
        <v>3</v>
      </c>
      <c r="AI87" s="100">
        <v>3</v>
      </c>
      <c r="AJ87" s="100">
        <v>3</v>
      </c>
      <c r="AK87" s="100">
        <v>3</v>
      </c>
      <c r="AL87" s="207">
        <v>3</v>
      </c>
      <c r="AM87" s="228">
        <f t="shared" si="10"/>
        <v>2.5</v>
      </c>
    </row>
    <row r="88" spans="14:39" ht="15" x14ac:dyDescent="0.25">
      <c r="N88" s="218"/>
      <c r="AB88" s="50" t="s">
        <v>526</v>
      </c>
      <c r="AC88" s="185">
        <v>1</v>
      </c>
      <c r="AD88" s="100">
        <v>1</v>
      </c>
      <c r="AE88" s="100">
        <v>0</v>
      </c>
      <c r="AF88" s="100">
        <v>2</v>
      </c>
      <c r="AG88" s="100">
        <v>3</v>
      </c>
      <c r="AH88" s="100">
        <v>3</v>
      </c>
      <c r="AI88" s="100">
        <v>3</v>
      </c>
      <c r="AJ88" s="100">
        <v>3</v>
      </c>
      <c r="AK88" s="100">
        <v>3</v>
      </c>
      <c r="AL88" s="207">
        <v>3</v>
      </c>
      <c r="AM88" s="228">
        <f t="shared" si="10"/>
        <v>2.2000000000000002</v>
      </c>
    </row>
    <row r="89" spans="14:39" ht="15" x14ac:dyDescent="0.25">
      <c r="N89" s="218"/>
      <c r="AB89" s="50" t="s">
        <v>525</v>
      </c>
      <c r="AC89" s="185">
        <v>1</v>
      </c>
      <c r="AD89" s="125">
        <v>1</v>
      </c>
      <c r="AE89" s="125">
        <v>0</v>
      </c>
      <c r="AF89" s="100">
        <v>0</v>
      </c>
      <c r="AG89" s="100">
        <v>2</v>
      </c>
      <c r="AH89" s="100">
        <v>3</v>
      </c>
      <c r="AI89" s="100">
        <v>3</v>
      </c>
      <c r="AJ89" s="100">
        <v>3</v>
      </c>
      <c r="AK89" s="100">
        <v>3</v>
      </c>
      <c r="AL89" s="207">
        <v>3</v>
      </c>
      <c r="AM89" s="228">
        <f t="shared" si="10"/>
        <v>1.9</v>
      </c>
    </row>
    <row r="90" spans="14:39" ht="15" x14ac:dyDescent="0.25">
      <c r="N90" s="218"/>
      <c r="AB90" s="50" t="s">
        <v>524</v>
      </c>
      <c r="AC90" s="189">
        <v>1</v>
      </c>
      <c r="AD90" s="85">
        <v>1</v>
      </c>
      <c r="AE90" s="85">
        <v>0</v>
      </c>
      <c r="AF90" s="85">
        <v>0</v>
      </c>
      <c r="AG90" s="85">
        <v>2</v>
      </c>
      <c r="AH90" s="85">
        <v>3</v>
      </c>
      <c r="AI90" s="85">
        <v>3</v>
      </c>
      <c r="AJ90" s="85">
        <v>3</v>
      </c>
      <c r="AK90" s="85">
        <v>3</v>
      </c>
      <c r="AL90" s="205">
        <v>3</v>
      </c>
      <c r="AM90" s="229">
        <f t="shared" si="10"/>
        <v>1.9</v>
      </c>
    </row>
    <row r="91" spans="14:39" ht="15" x14ac:dyDescent="0.25">
      <c r="N91" s="218"/>
      <c r="AB91" s="231" t="s">
        <v>523</v>
      </c>
      <c r="AC91" s="233" t="s">
        <v>115</v>
      </c>
      <c r="AD91" s="85">
        <v>0</v>
      </c>
      <c r="AE91" s="85">
        <v>0</v>
      </c>
      <c r="AF91" s="110">
        <v>2</v>
      </c>
      <c r="AG91" s="110">
        <v>3</v>
      </c>
      <c r="AH91" s="110">
        <v>3</v>
      </c>
      <c r="AI91" s="110">
        <v>3</v>
      </c>
      <c r="AJ91" s="110">
        <v>3</v>
      </c>
      <c r="AK91" s="110">
        <v>3</v>
      </c>
      <c r="AL91" s="110">
        <v>3</v>
      </c>
      <c r="AM91" s="223">
        <f t="shared" si="10"/>
        <v>2</v>
      </c>
    </row>
    <row r="92" spans="14:39" x14ac:dyDescent="0.2">
      <c r="N92" s="20"/>
    </row>
    <row r="93" spans="14:39" x14ac:dyDescent="0.2">
      <c r="N93" s="218"/>
    </row>
    <row r="94" spans="14:39" x14ac:dyDescent="0.2">
      <c r="N94" s="218"/>
    </row>
    <row r="95" spans="14:39" x14ac:dyDescent="0.2">
      <c r="N95" s="218"/>
    </row>
    <row r="96" spans="14:39" x14ac:dyDescent="0.2">
      <c r="N96" s="218"/>
    </row>
    <row r="97" spans="14:14" x14ac:dyDescent="0.2">
      <c r="N97" s="218"/>
    </row>
    <row r="98" spans="14:14" x14ac:dyDescent="0.2">
      <c r="N98" s="218"/>
    </row>
    <row r="99" spans="14:14" x14ac:dyDescent="0.2">
      <c r="N99" s="218"/>
    </row>
    <row r="100" spans="14:14" x14ac:dyDescent="0.2">
      <c r="N100" s="218"/>
    </row>
    <row r="101" spans="14:14" x14ac:dyDescent="0.2">
      <c r="N101" s="218"/>
    </row>
    <row r="102" spans="14:14" x14ac:dyDescent="0.2">
      <c r="N102" s="218"/>
    </row>
    <row r="103" spans="14:14" x14ac:dyDescent="0.2">
      <c r="N103" s="218"/>
    </row>
    <row r="104" spans="14:14" x14ac:dyDescent="0.2">
      <c r="N104" s="218"/>
    </row>
    <row r="105" spans="14:14" x14ac:dyDescent="0.2">
      <c r="N105" s="20"/>
    </row>
    <row r="106" spans="14:14" x14ac:dyDescent="0.2">
      <c r="N106" s="218"/>
    </row>
    <row r="107" spans="14:14" x14ac:dyDescent="0.2">
      <c r="N107" s="218"/>
    </row>
    <row r="108" spans="14:14" x14ac:dyDescent="0.2">
      <c r="N108" s="218"/>
    </row>
    <row r="109" spans="14:14" x14ac:dyDescent="0.2">
      <c r="N109" s="218"/>
    </row>
    <row r="110" spans="14:14" x14ac:dyDescent="0.2">
      <c r="N110" s="218"/>
    </row>
    <row r="111" spans="14:14" x14ac:dyDescent="0.2">
      <c r="N111" s="218"/>
    </row>
    <row r="112" spans="14:14" x14ac:dyDescent="0.2">
      <c r="N112" s="218"/>
    </row>
    <row r="113" spans="14:14" x14ac:dyDescent="0.2">
      <c r="N113" s="218"/>
    </row>
    <row r="114" spans="14:14" x14ac:dyDescent="0.2">
      <c r="N114" s="218"/>
    </row>
    <row r="115" spans="14:14" x14ac:dyDescent="0.2">
      <c r="N115" s="218"/>
    </row>
    <row r="116" spans="14:14" x14ac:dyDescent="0.2">
      <c r="N116" s="218"/>
    </row>
    <row r="117" spans="14:14" x14ac:dyDescent="0.2">
      <c r="N117" s="218"/>
    </row>
    <row r="118" spans="14:14" x14ac:dyDescent="0.2">
      <c r="N118" s="20"/>
    </row>
    <row r="119" spans="14:14" x14ac:dyDescent="0.2">
      <c r="N119" s="218"/>
    </row>
    <row r="120" spans="14:14" x14ac:dyDescent="0.2">
      <c r="N120" s="218"/>
    </row>
    <row r="121" spans="14:14" x14ac:dyDescent="0.2">
      <c r="N121" s="218"/>
    </row>
    <row r="122" spans="14:14" x14ac:dyDescent="0.2">
      <c r="N122" s="218"/>
    </row>
    <row r="123" spans="14:14" x14ac:dyDescent="0.2">
      <c r="N123" s="218"/>
    </row>
    <row r="124" spans="14:14" x14ac:dyDescent="0.2">
      <c r="N124" s="218"/>
    </row>
    <row r="125" spans="14:14" x14ac:dyDescent="0.2">
      <c r="N125" s="218"/>
    </row>
    <row r="126" spans="14:14" x14ac:dyDescent="0.2">
      <c r="N126" s="218"/>
    </row>
    <row r="127" spans="14:14" x14ac:dyDescent="0.2">
      <c r="N127" s="218"/>
    </row>
    <row r="128" spans="14:14" x14ac:dyDescent="0.2">
      <c r="N128" s="218"/>
    </row>
    <row r="129" spans="14:14" x14ac:dyDescent="0.2">
      <c r="N129" s="218"/>
    </row>
    <row r="130" spans="14:14" x14ac:dyDescent="0.2">
      <c r="N130" s="218"/>
    </row>
    <row r="131" spans="14:14" x14ac:dyDescent="0.2">
      <c r="N131" s="20"/>
    </row>
    <row r="132" spans="14:14" x14ac:dyDescent="0.2">
      <c r="N132" s="218"/>
    </row>
    <row r="133" spans="14:14" x14ac:dyDescent="0.2">
      <c r="N133" s="218"/>
    </row>
    <row r="134" spans="14:14" x14ac:dyDescent="0.2">
      <c r="N134" s="218"/>
    </row>
    <row r="135" spans="14:14" x14ac:dyDescent="0.2">
      <c r="N135" s="218"/>
    </row>
    <row r="136" spans="14:14" x14ac:dyDescent="0.2">
      <c r="N136" s="218"/>
    </row>
    <row r="137" spans="14:14" x14ac:dyDescent="0.2">
      <c r="N137" s="218"/>
    </row>
    <row r="138" spans="14:14" x14ac:dyDescent="0.2">
      <c r="N138" s="218"/>
    </row>
    <row r="139" spans="14:14" x14ac:dyDescent="0.2">
      <c r="N139" s="218"/>
    </row>
    <row r="140" spans="14:14" x14ac:dyDescent="0.2">
      <c r="N140" s="218"/>
    </row>
    <row r="141" spans="14:14" x14ac:dyDescent="0.2">
      <c r="N141" s="218"/>
    </row>
    <row r="142" spans="14:14" x14ac:dyDescent="0.2">
      <c r="N142" s="218"/>
    </row>
    <row r="143" spans="14:14" x14ac:dyDescent="0.2">
      <c r="N143" s="20"/>
    </row>
    <row r="144" spans="14:14" x14ac:dyDescent="0.2">
      <c r="N144" s="218"/>
    </row>
    <row r="145" spans="14:14" x14ac:dyDescent="0.2">
      <c r="N145" s="218"/>
    </row>
    <row r="146" spans="14:14" x14ac:dyDescent="0.2">
      <c r="N146" s="218"/>
    </row>
    <row r="147" spans="14:14" x14ac:dyDescent="0.2">
      <c r="N147" s="218"/>
    </row>
    <row r="148" spans="14:14" x14ac:dyDescent="0.2">
      <c r="N148" s="218"/>
    </row>
    <row r="149" spans="14:14" x14ac:dyDescent="0.2">
      <c r="N149" s="218"/>
    </row>
    <row r="150" spans="14:14" x14ac:dyDescent="0.2">
      <c r="N150" s="218"/>
    </row>
    <row r="151" spans="14:14" x14ac:dyDescent="0.2">
      <c r="N151" s="218"/>
    </row>
    <row r="152" spans="14:14" x14ac:dyDescent="0.2">
      <c r="N152" s="218"/>
    </row>
    <row r="153" spans="14:14" x14ac:dyDescent="0.2">
      <c r="N153" s="218"/>
    </row>
    <row r="154" spans="14:14" x14ac:dyDescent="0.2">
      <c r="N154" s="218"/>
    </row>
    <row r="155" spans="14:14" x14ac:dyDescent="0.2">
      <c r="N155" s="20"/>
    </row>
    <row r="156" spans="14:14" x14ac:dyDescent="0.2">
      <c r="N156" s="218"/>
    </row>
    <row r="157" spans="14:14" x14ac:dyDescent="0.2">
      <c r="N157" s="218"/>
    </row>
    <row r="158" spans="14:14" x14ac:dyDescent="0.2">
      <c r="N158" s="218"/>
    </row>
    <row r="159" spans="14:14" x14ac:dyDescent="0.2">
      <c r="N159" s="218"/>
    </row>
    <row r="160" spans="14:14" x14ac:dyDescent="0.2">
      <c r="N160" s="218"/>
    </row>
    <row r="161" spans="14:14" x14ac:dyDescent="0.2">
      <c r="N161" s="218"/>
    </row>
    <row r="162" spans="14:14" x14ac:dyDescent="0.2">
      <c r="N162" s="218"/>
    </row>
    <row r="163" spans="14:14" x14ac:dyDescent="0.2">
      <c r="N163" s="218"/>
    </row>
    <row r="164" spans="14:14" x14ac:dyDescent="0.2">
      <c r="N164" s="218"/>
    </row>
    <row r="165" spans="14:14" x14ac:dyDescent="0.2">
      <c r="N165" s="218"/>
    </row>
    <row r="166" spans="14:14" x14ac:dyDescent="0.2">
      <c r="N166" s="218"/>
    </row>
    <row r="167" spans="14:14" x14ac:dyDescent="0.2">
      <c r="N167" s="218"/>
    </row>
  </sheetData>
  <mergeCells count="3">
    <mergeCell ref="H2:K2"/>
    <mergeCell ref="N5:O6"/>
    <mergeCell ref="N19:O20"/>
  </mergeCells>
  <pageMargins left="0.70866141732283472" right="0.70866141732283472" top="0.78740157480314965" bottom="0.78740157480314965" header="0.31496062992125984" footer="0.31496062992125984"/>
  <pageSetup paperSize="9" scale="2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0E87C-A735-4CCC-A55D-0EC9192C0BA3}">
  <sheetPr>
    <pageSetUpPr fitToPage="1"/>
  </sheetPr>
  <dimension ref="A1:Z557"/>
  <sheetViews>
    <sheetView topLeftCell="A4" zoomScale="80" zoomScaleNormal="80" workbookViewId="0">
      <selection sqref="A1:W1"/>
    </sheetView>
  </sheetViews>
  <sheetFormatPr baseColWidth="10" defaultRowHeight="14.25" x14ac:dyDescent="0.2"/>
  <cols>
    <col min="1" max="1" width="3.7109375" style="20" customWidth="1"/>
    <col min="2" max="2" width="21.140625" style="20" customWidth="1"/>
    <col min="3" max="3" width="6.7109375" style="20" customWidth="1"/>
    <col min="4" max="4" width="4.28515625" style="20" customWidth="1"/>
    <col min="5" max="5" width="3.28515625" style="20" customWidth="1"/>
    <col min="6" max="6" width="8.140625" style="20" customWidth="1"/>
    <col min="7" max="7" width="3.5703125" style="20" customWidth="1"/>
    <col min="8" max="8" width="21.140625" style="251" customWidth="1"/>
    <col min="9" max="9" width="6.7109375" style="20" customWidth="1"/>
    <col min="10" max="10" width="4.140625" style="20" customWidth="1"/>
    <col min="11" max="11" width="3.28515625" style="20" customWidth="1"/>
    <col min="12" max="12" width="8.140625" style="20" customWidth="1"/>
    <col min="13" max="13" width="11.42578125" style="20"/>
    <col min="14" max="14" width="27.85546875" style="20" customWidth="1"/>
    <col min="15" max="15" width="7.140625" style="20" customWidth="1"/>
    <col min="16" max="16" width="5.85546875" style="20" customWidth="1"/>
    <col min="17" max="17" width="4.42578125" style="20" customWidth="1"/>
    <col min="18" max="18" width="5.140625" style="20" customWidth="1"/>
    <col min="19" max="19" width="11.5703125" style="20" customWidth="1"/>
    <col min="20" max="16384" width="11.42578125" style="20"/>
  </cols>
  <sheetData>
    <row r="1" spans="1:26" ht="33" customHeight="1" x14ac:dyDescent="0.25">
      <c r="A1" s="465" t="s">
        <v>847</v>
      </c>
      <c r="B1" s="466"/>
      <c r="C1" s="466"/>
      <c r="D1" s="466"/>
      <c r="E1" s="466"/>
      <c r="F1" s="466"/>
      <c r="G1" s="466"/>
      <c r="H1" s="466"/>
      <c r="I1" s="466"/>
      <c r="J1" s="466"/>
      <c r="K1" s="466"/>
      <c r="L1" s="466"/>
      <c r="M1" s="466"/>
      <c r="N1" s="466"/>
      <c r="O1" s="466"/>
      <c r="P1" s="466"/>
      <c r="Q1" s="466"/>
      <c r="R1" s="466"/>
      <c r="S1" s="466"/>
      <c r="T1" s="466"/>
      <c r="U1" s="466"/>
      <c r="V1" s="466"/>
      <c r="W1" s="466"/>
    </row>
    <row r="2" spans="1:26" ht="15" x14ac:dyDescent="0.25">
      <c r="B2" s="25"/>
    </row>
    <row r="3" spans="1:26" s="247" customFormat="1" ht="148.5" x14ac:dyDescent="0.2">
      <c r="B3" s="246"/>
      <c r="C3" s="245" t="s">
        <v>701</v>
      </c>
      <c r="D3" s="245" t="s">
        <v>702</v>
      </c>
      <c r="E3" s="245" t="s">
        <v>703</v>
      </c>
      <c r="F3" s="245" t="s">
        <v>704</v>
      </c>
      <c r="H3" s="252"/>
      <c r="I3" s="244" t="s">
        <v>701</v>
      </c>
      <c r="J3" s="244" t="s">
        <v>702</v>
      </c>
      <c r="K3" s="244" t="s">
        <v>703</v>
      </c>
      <c r="L3" s="244" t="s">
        <v>704</v>
      </c>
      <c r="M3" s="245"/>
      <c r="N3" s="237" t="s">
        <v>843</v>
      </c>
      <c r="O3" s="243" t="s">
        <v>696</v>
      </c>
      <c r="P3" s="243" t="s">
        <v>700</v>
      </c>
      <c r="Q3" s="243" t="s">
        <v>695</v>
      </c>
      <c r="R3" s="243" t="s">
        <v>706</v>
      </c>
      <c r="S3" s="243" t="s">
        <v>707</v>
      </c>
      <c r="T3" s="243"/>
      <c r="U3" s="243"/>
    </row>
    <row r="4" spans="1:26" x14ac:dyDescent="0.2">
      <c r="A4" s="464" t="s">
        <v>841</v>
      </c>
      <c r="B4" s="248" t="s">
        <v>750</v>
      </c>
      <c r="C4" s="248">
        <v>-9.9440000000000008</v>
      </c>
      <c r="D4" s="248" t="s">
        <v>553</v>
      </c>
      <c r="E4" s="248" t="s">
        <v>554</v>
      </c>
      <c r="F4" s="248" t="s">
        <v>705</v>
      </c>
      <c r="G4" s="464" t="s">
        <v>842</v>
      </c>
      <c r="H4" s="248" t="s">
        <v>751</v>
      </c>
      <c r="I4" s="238">
        <v>4.5330000000000004</v>
      </c>
      <c r="J4" s="238" t="s">
        <v>553</v>
      </c>
      <c r="K4" s="238" t="s">
        <v>554</v>
      </c>
      <c r="L4" s="238" t="s">
        <v>705</v>
      </c>
      <c r="M4" s="238"/>
      <c r="N4" s="241" t="s">
        <v>752</v>
      </c>
      <c r="O4" s="250" t="s">
        <v>699</v>
      </c>
      <c r="P4" s="250" t="s">
        <v>590</v>
      </c>
      <c r="Q4" s="250" t="s">
        <v>593</v>
      </c>
      <c r="R4" s="250" t="s">
        <v>559</v>
      </c>
      <c r="S4" s="250" t="s">
        <v>589</v>
      </c>
      <c r="T4" s="248"/>
      <c r="U4" s="239"/>
      <c r="V4" s="238"/>
      <c r="W4" s="238"/>
      <c r="X4" s="238"/>
      <c r="Y4" s="238"/>
      <c r="Z4" s="238"/>
    </row>
    <row r="5" spans="1:26" x14ac:dyDescent="0.2">
      <c r="A5" s="464"/>
      <c r="B5" s="248" t="s">
        <v>753</v>
      </c>
      <c r="C5" s="248">
        <v>0.1389</v>
      </c>
      <c r="D5" s="248" t="s">
        <v>553</v>
      </c>
      <c r="E5" s="248" t="s">
        <v>554</v>
      </c>
      <c r="F5" s="248" t="s">
        <v>705</v>
      </c>
      <c r="G5" s="464"/>
      <c r="H5" s="248" t="s">
        <v>754</v>
      </c>
      <c r="I5" s="238">
        <v>-9.9670000000000005</v>
      </c>
      <c r="J5" s="238" t="s">
        <v>553</v>
      </c>
      <c r="K5" s="238" t="s">
        <v>554</v>
      </c>
      <c r="L5" s="238" t="s">
        <v>705</v>
      </c>
      <c r="M5" s="238"/>
      <c r="N5" s="242"/>
      <c r="O5" s="248"/>
      <c r="P5" s="248"/>
      <c r="Q5" s="248"/>
      <c r="R5" s="248"/>
      <c r="S5" s="248"/>
      <c r="T5" s="248"/>
      <c r="U5" s="237"/>
      <c r="V5" s="238"/>
      <c r="W5" s="238"/>
      <c r="X5" s="238"/>
      <c r="Y5" s="238"/>
      <c r="Z5" s="238"/>
    </row>
    <row r="6" spans="1:26" x14ac:dyDescent="0.2">
      <c r="A6" s="464"/>
      <c r="B6" s="248" t="s">
        <v>755</v>
      </c>
      <c r="C6" s="248">
        <v>-18.78</v>
      </c>
      <c r="D6" s="248" t="s">
        <v>553</v>
      </c>
      <c r="E6" s="248" t="s">
        <v>554</v>
      </c>
      <c r="F6" s="248" t="s">
        <v>705</v>
      </c>
      <c r="G6" s="464"/>
      <c r="H6" s="248" t="s">
        <v>756</v>
      </c>
      <c r="I6" s="238">
        <v>-0.38329999999999997</v>
      </c>
      <c r="J6" s="238" t="s">
        <v>553</v>
      </c>
      <c r="K6" s="238" t="s">
        <v>554</v>
      </c>
      <c r="L6" s="238" t="s">
        <v>705</v>
      </c>
      <c r="M6" s="238"/>
      <c r="N6" s="242"/>
      <c r="O6" s="248"/>
      <c r="P6" s="248"/>
      <c r="Q6" s="248"/>
      <c r="R6" s="248"/>
      <c r="S6" s="248"/>
      <c r="T6" s="248"/>
      <c r="U6" s="237"/>
      <c r="V6" s="238"/>
      <c r="W6" s="238"/>
      <c r="X6" s="238"/>
      <c r="Y6" s="238"/>
      <c r="Z6" s="238"/>
    </row>
    <row r="7" spans="1:26" x14ac:dyDescent="0.2">
      <c r="A7" s="464"/>
      <c r="B7" s="248" t="s">
        <v>757</v>
      </c>
      <c r="C7" s="248">
        <v>-12.44</v>
      </c>
      <c r="D7" s="248" t="s">
        <v>553</v>
      </c>
      <c r="E7" s="248" t="s">
        <v>554</v>
      </c>
      <c r="F7" s="248" t="s">
        <v>705</v>
      </c>
      <c r="G7" s="464"/>
      <c r="H7" s="248" t="s">
        <v>758</v>
      </c>
      <c r="I7" s="238">
        <v>-12.3</v>
      </c>
      <c r="J7" s="238" t="s">
        <v>553</v>
      </c>
      <c r="K7" s="238" t="s">
        <v>554</v>
      </c>
      <c r="L7" s="238" t="s">
        <v>705</v>
      </c>
      <c r="M7" s="238"/>
      <c r="N7" s="237"/>
      <c r="O7" s="238"/>
      <c r="P7" s="238"/>
      <c r="Q7" s="238"/>
      <c r="U7" s="237"/>
      <c r="V7" s="238"/>
      <c r="W7" s="238"/>
      <c r="X7" s="238"/>
      <c r="Y7" s="238"/>
      <c r="Z7" s="238"/>
    </row>
    <row r="8" spans="1:26" x14ac:dyDescent="0.2">
      <c r="A8" s="464"/>
      <c r="B8" s="253" t="s">
        <v>759</v>
      </c>
      <c r="C8" s="253">
        <v>40.39</v>
      </c>
      <c r="D8" s="253" t="s">
        <v>553</v>
      </c>
      <c r="E8" s="253" t="s">
        <v>554</v>
      </c>
      <c r="F8" s="253">
        <v>0.20749999999999999</v>
      </c>
      <c r="G8" s="464"/>
      <c r="H8" s="248" t="s">
        <v>760</v>
      </c>
      <c r="I8" s="238">
        <v>31.2</v>
      </c>
      <c r="J8" s="238" t="s">
        <v>553</v>
      </c>
      <c r="K8" s="238" t="s">
        <v>554</v>
      </c>
      <c r="L8" s="238" t="s">
        <v>705</v>
      </c>
      <c r="M8" s="238"/>
      <c r="N8" s="237"/>
      <c r="O8" s="238"/>
      <c r="P8" s="238"/>
      <c r="Q8" s="238"/>
      <c r="U8" s="237"/>
      <c r="V8" s="238"/>
      <c r="W8" s="238"/>
      <c r="X8" s="238"/>
      <c r="Y8" s="238"/>
      <c r="Z8" s="238"/>
    </row>
    <row r="9" spans="1:26" x14ac:dyDescent="0.2">
      <c r="A9" s="464"/>
      <c r="B9" s="248" t="s">
        <v>761</v>
      </c>
      <c r="C9" s="248">
        <v>31.56</v>
      </c>
      <c r="D9" s="248" t="s">
        <v>553</v>
      </c>
      <c r="E9" s="248" t="s">
        <v>554</v>
      </c>
      <c r="F9" s="248" t="s">
        <v>705</v>
      </c>
      <c r="G9" s="464"/>
      <c r="H9" s="248" t="s">
        <v>762</v>
      </c>
      <c r="I9" s="238">
        <v>24.05</v>
      </c>
      <c r="J9" s="238" t="s">
        <v>553</v>
      </c>
      <c r="K9" s="238" t="s">
        <v>554</v>
      </c>
      <c r="L9" s="238" t="s">
        <v>705</v>
      </c>
      <c r="M9" s="238"/>
      <c r="N9" s="237"/>
      <c r="O9" s="238"/>
      <c r="P9" s="238"/>
      <c r="Q9" s="238"/>
      <c r="U9" s="240"/>
      <c r="V9" s="241"/>
      <c r="W9" s="241"/>
      <c r="X9" s="241"/>
      <c r="Y9" s="241"/>
      <c r="Z9" s="238"/>
    </row>
    <row r="10" spans="1:26" x14ac:dyDescent="0.2">
      <c r="A10" s="464"/>
      <c r="B10" s="248" t="s">
        <v>763</v>
      </c>
      <c r="C10" s="248">
        <v>8.5969999999999995</v>
      </c>
      <c r="D10" s="248" t="s">
        <v>553</v>
      </c>
      <c r="E10" s="248" t="s">
        <v>554</v>
      </c>
      <c r="F10" s="248" t="s">
        <v>705</v>
      </c>
      <c r="G10" s="464"/>
      <c r="H10" s="248" t="s">
        <v>764</v>
      </c>
      <c r="I10" s="238">
        <v>24.17</v>
      </c>
      <c r="J10" s="238" t="s">
        <v>553</v>
      </c>
      <c r="K10" s="238" t="s">
        <v>554</v>
      </c>
      <c r="L10" s="238">
        <v>0.7883</v>
      </c>
      <c r="M10" s="238"/>
      <c r="N10" s="237"/>
      <c r="O10" s="238"/>
      <c r="P10" s="238"/>
      <c r="Q10" s="238"/>
      <c r="U10" s="237"/>
      <c r="V10" s="238"/>
      <c r="W10" s="238"/>
      <c r="X10" s="238"/>
      <c r="Y10" s="238"/>
      <c r="Z10" s="238"/>
    </row>
    <row r="11" spans="1:26" x14ac:dyDescent="0.2">
      <c r="A11" s="464"/>
      <c r="B11" s="248" t="s">
        <v>765</v>
      </c>
      <c r="C11" s="248">
        <v>10.85</v>
      </c>
      <c r="D11" s="248" t="s">
        <v>553</v>
      </c>
      <c r="E11" s="248" t="s">
        <v>554</v>
      </c>
      <c r="F11" s="248" t="s">
        <v>705</v>
      </c>
      <c r="G11" s="464"/>
      <c r="H11" s="248" t="s">
        <v>766</v>
      </c>
      <c r="I11" s="238">
        <v>32.380000000000003</v>
      </c>
      <c r="J11" s="238" t="s">
        <v>553</v>
      </c>
      <c r="K11" s="238" t="s">
        <v>554</v>
      </c>
      <c r="L11" s="238">
        <v>0.11169999999999999</v>
      </c>
      <c r="M11" s="238"/>
      <c r="N11" s="237"/>
      <c r="O11" s="238"/>
      <c r="P11" s="238"/>
      <c r="Q11" s="238"/>
      <c r="U11" s="237"/>
      <c r="V11" s="238"/>
      <c r="W11" s="238"/>
      <c r="X11" s="238"/>
      <c r="Y11" s="238"/>
      <c r="Z11" s="238"/>
    </row>
    <row r="12" spans="1:26" x14ac:dyDescent="0.2">
      <c r="A12" s="464"/>
      <c r="B12" s="248" t="s">
        <v>767</v>
      </c>
      <c r="C12" s="248">
        <v>30.69</v>
      </c>
      <c r="D12" s="248" t="s">
        <v>553</v>
      </c>
      <c r="E12" s="248" t="s">
        <v>554</v>
      </c>
      <c r="F12" s="248" t="s">
        <v>705</v>
      </c>
      <c r="G12" s="464"/>
      <c r="H12" s="248" t="s">
        <v>768</v>
      </c>
      <c r="I12" s="238">
        <v>40.450000000000003</v>
      </c>
      <c r="J12" s="238" t="s">
        <v>553</v>
      </c>
      <c r="K12" s="238" t="s">
        <v>554</v>
      </c>
      <c r="L12" s="238">
        <v>7.17E-2</v>
      </c>
      <c r="M12" s="238"/>
      <c r="N12" s="237"/>
      <c r="O12" s="238"/>
      <c r="P12" s="238"/>
      <c r="Q12" s="238"/>
      <c r="U12" s="237"/>
      <c r="V12" s="238"/>
      <c r="W12" s="238"/>
      <c r="X12" s="238"/>
      <c r="Y12" s="238"/>
      <c r="Z12" s="238"/>
    </row>
    <row r="13" spans="1:26" x14ac:dyDescent="0.2">
      <c r="A13" s="464"/>
      <c r="B13" s="248" t="s">
        <v>769</v>
      </c>
      <c r="C13" s="248">
        <v>29.81</v>
      </c>
      <c r="D13" s="248" t="s">
        <v>553</v>
      </c>
      <c r="E13" s="248" t="s">
        <v>554</v>
      </c>
      <c r="F13" s="248" t="s">
        <v>705</v>
      </c>
      <c r="G13" s="464"/>
      <c r="H13" s="248" t="s">
        <v>770</v>
      </c>
      <c r="I13" s="238">
        <v>32.950000000000003</v>
      </c>
      <c r="J13" s="238" t="s">
        <v>553</v>
      </c>
      <c r="K13" s="238" t="s">
        <v>554</v>
      </c>
      <c r="L13" s="238" t="s">
        <v>705</v>
      </c>
      <c r="M13" s="238"/>
      <c r="N13" s="237"/>
      <c r="O13" s="238"/>
      <c r="P13" s="238"/>
      <c r="Q13" s="238"/>
      <c r="U13" s="237"/>
      <c r="V13" s="238"/>
      <c r="W13" s="238"/>
      <c r="X13" s="238"/>
      <c r="Y13" s="238"/>
      <c r="Z13" s="238"/>
    </row>
    <row r="14" spans="1:26" x14ac:dyDescent="0.2">
      <c r="A14" s="464"/>
      <c r="B14" s="249" t="s">
        <v>771</v>
      </c>
      <c r="C14" s="249">
        <v>58.81</v>
      </c>
      <c r="D14" s="249" t="s">
        <v>559</v>
      </c>
      <c r="E14" s="249" t="s">
        <v>627</v>
      </c>
      <c r="F14" s="249">
        <v>4.9099999999999998E-2</v>
      </c>
      <c r="G14" s="464"/>
      <c r="H14" s="248" t="s">
        <v>772</v>
      </c>
      <c r="I14" s="238">
        <v>33.28</v>
      </c>
      <c r="J14" s="238" t="s">
        <v>553</v>
      </c>
      <c r="K14" s="238" t="s">
        <v>554</v>
      </c>
      <c r="L14" s="238" t="s">
        <v>705</v>
      </c>
      <c r="M14" s="238"/>
      <c r="N14" s="237"/>
      <c r="O14" s="238"/>
      <c r="P14" s="238"/>
      <c r="Q14" s="238"/>
      <c r="U14" s="237"/>
      <c r="V14" s="238"/>
      <c r="W14" s="238"/>
      <c r="X14" s="238"/>
      <c r="Y14" s="238"/>
      <c r="Z14" s="238"/>
    </row>
    <row r="15" spans="1:26" x14ac:dyDescent="0.2">
      <c r="A15" s="464"/>
      <c r="B15" s="248" t="s">
        <v>773</v>
      </c>
      <c r="C15" s="248">
        <v>10.08</v>
      </c>
      <c r="D15" s="248" t="s">
        <v>553</v>
      </c>
      <c r="E15" s="248" t="s">
        <v>554</v>
      </c>
      <c r="F15" s="248" t="s">
        <v>705</v>
      </c>
      <c r="G15" s="464"/>
      <c r="H15" s="248" t="s">
        <v>774</v>
      </c>
      <c r="I15" s="238">
        <v>-14.5</v>
      </c>
      <c r="J15" s="238" t="s">
        <v>553</v>
      </c>
      <c r="K15" s="238" t="s">
        <v>554</v>
      </c>
      <c r="L15" s="238" t="s">
        <v>705</v>
      </c>
      <c r="M15" s="238"/>
      <c r="U15" s="237"/>
      <c r="V15" s="238"/>
      <c r="W15" s="238"/>
      <c r="X15" s="238"/>
      <c r="Y15" s="238"/>
      <c r="Z15" s="238"/>
    </row>
    <row r="16" spans="1:26" x14ac:dyDescent="0.2">
      <c r="A16" s="464"/>
      <c r="B16" s="248" t="s">
        <v>775</v>
      </c>
      <c r="C16" s="248">
        <v>-8.8330000000000002</v>
      </c>
      <c r="D16" s="248" t="s">
        <v>553</v>
      </c>
      <c r="E16" s="248" t="s">
        <v>554</v>
      </c>
      <c r="F16" s="248" t="s">
        <v>705</v>
      </c>
      <c r="G16" s="464"/>
      <c r="H16" s="248" t="s">
        <v>776</v>
      </c>
      <c r="I16" s="238">
        <v>-4.9169999999999998</v>
      </c>
      <c r="J16" s="238" t="s">
        <v>553</v>
      </c>
      <c r="K16" s="238" t="s">
        <v>554</v>
      </c>
      <c r="L16" s="238" t="s">
        <v>705</v>
      </c>
      <c r="M16" s="238"/>
      <c r="U16" s="237"/>
      <c r="V16" s="238"/>
      <c r="W16" s="238"/>
      <c r="X16" s="238"/>
      <c r="Y16" s="238"/>
      <c r="Z16" s="238"/>
    </row>
    <row r="17" spans="1:26" x14ac:dyDescent="0.2">
      <c r="A17" s="464"/>
      <c r="B17" s="248" t="s">
        <v>777</v>
      </c>
      <c r="C17" s="248">
        <v>-2.5</v>
      </c>
      <c r="D17" s="248" t="s">
        <v>553</v>
      </c>
      <c r="E17" s="248" t="s">
        <v>554</v>
      </c>
      <c r="F17" s="248" t="s">
        <v>705</v>
      </c>
      <c r="G17" s="464"/>
      <c r="H17" s="248" t="s">
        <v>778</v>
      </c>
      <c r="I17" s="238">
        <v>-16.829999999999998</v>
      </c>
      <c r="J17" s="238" t="s">
        <v>553</v>
      </c>
      <c r="K17" s="238" t="s">
        <v>554</v>
      </c>
      <c r="L17" s="238" t="s">
        <v>705</v>
      </c>
      <c r="M17" s="238"/>
      <c r="U17" s="237"/>
      <c r="V17" s="238"/>
      <c r="W17" s="238"/>
      <c r="X17" s="238"/>
      <c r="Y17" s="238"/>
      <c r="Z17" s="238"/>
    </row>
    <row r="18" spans="1:26" x14ac:dyDescent="0.2">
      <c r="A18" s="464"/>
      <c r="B18" s="249" t="s">
        <v>779</v>
      </c>
      <c r="C18" s="249">
        <v>50.33</v>
      </c>
      <c r="D18" s="249" t="s">
        <v>559</v>
      </c>
      <c r="E18" s="249" t="s">
        <v>560</v>
      </c>
      <c r="F18" s="249">
        <v>5.4999999999999997E-3</v>
      </c>
      <c r="G18" s="464"/>
      <c r="H18" s="248" t="s">
        <v>780</v>
      </c>
      <c r="I18" s="238">
        <v>26.67</v>
      </c>
      <c r="J18" s="238" t="s">
        <v>553</v>
      </c>
      <c r="K18" s="238" t="s">
        <v>554</v>
      </c>
      <c r="L18" s="238" t="s">
        <v>705</v>
      </c>
      <c r="M18" s="238"/>
      <c r="U18" s="237"/>
      <c r="V18" s="238"/>
      <c r="W18" s="238"/>
      <c r="X18" s="238"/>
      <c r="Y18" s="238"/>
      <c r="Z18" s="238"/>
    </row>
    <row r="19" spans="1:26" x14ac:dyDescent="0.2">
      <c r="A19" s="464"/>
      <c r="B19" s="253" t="s">
        <v>781</v>
      </c>
      <c r="C19" s="253">
        <v>41.5</v>
      </c>
      <c r="D19" s="253" t="s">
        <v>553</v>
      </c>
      <c r="E19" s="253" t="s">
        <v>554</v>
      </c>
      <c r="F19" s="253">
        <v>5.5100000000000003E-2</v>
      </c>
      <c r="G19" s="464"/>
      <c r="H19" s="248" t="s">
        <v>782</v>
      </c>
      <c r="I19" s="238">
        <v>19.52</v>
      </c>
      <c r="J19" s="238" t="s">
        <v>553</v>
      </c>
      <c r="K19" s="238" t="s">
        <v>554</v>
      </c>
      <c r="L19" s="238" t="s">
        <v>705</v>
      </c>
      <c r="M19" s="238"/>
      <c r="U19" s="237"/>
      <c r="V19" s="238"/>
      <c r="W19" s="238"/>
      <c r="X19" s="238"/>
      <c r="Y19" s="238"/>
      <c r="Z19" s="238"/>
    </row>
    <row r="20" spans="1:26" x14ac:dyDescent="0.2">
      <c r="A20" s="464"/>
      <c r="B20" s="248" t="s">
        <v>783</v>
      </c>
      <c r="C20" s="248">
        <v>18.54</v>
      </c>
      <c r="D20" s="248" t="s">
        <v>553</v>
      </c>
      <c r="E20" s="248" t="s">
        <v>554</v>
      </c>
      <c r="F20" s="248" t="s">
        <v>705</v>
      </c>
      <c r="G20" s="464"/>
      <c r="H20" s="248" t="s">
        <v>784</v>
      </c>
      <c r="I20" s="238">
        <v>19.64</v>
      </c>
      <c r="J20" s="238" t="s">
        <v>553</v>
      </c>
      <c r="K20" s="238" t="s">
        <v>554</v>
      </c>
      <c r="L20" s="238" t="s">
        <v>705</v>
      </c>
      <c r="M20" s="238"/>
      <c r="U20" s="237"/>
      <c r="V20" s="238"/>
      <c r="W20" s="238"/>
      <c r="X20" s="238"/>
      <c r="Y20" s="238"/>
      <c r="Z20" s="238"/>
    </row>
    <row r="21" spans="1:26" x14ac:dyDescent="0.2">
      <c r="A21" s="464"/>
      <c r="B21" s="248" t="s">
        <v>785</v>
      </c>
      <c r="C21" s="248">
        <v>20.79</v>
      </c>
      <c r="D21" s="248" t="s">
        <v>553</v>
      </c>
      <c r="E21" s="248" t="s">
        <v>554</v>
      </c>
      <c r="F21" s="248" t="s">
        <v>705</v>
      </c>
      <c r="G21" s="464"/>
      <c r="H21" s="248" t="s">
        <v>786</v>
      </c>
      <c r="I21" s="238">
        <v>27.85</v>
      </c>
      <c r="J21" s="238" t="s">
        <v>553</v>
      </c>
      <c r="K21" s="238" t="s">
        <v>554</v>
      </c>
      <c r="L21" s="238">
        <v>0.33979999999999999</v>
      </c>
      <c r="M21" s="238"/>
      <c r="N21" s="237"/>
      <c r="O21" s="238"/>
      <c r="P21" s="238"/>
      <c r="Q21" s="238"/>
      <c r="U21" s="237"/>
      <c r="V21" s="238"/>
      <c r="W21" s="238"/>
      <c r="X21" s="238"/>
      <c r="Y21" s="238"/>
      <c r="Z21" s="238"/>
    </row>
    <row r="22" spans="1:26" x14ac:dyDescent="0.2">
      <c r="A22" s="464"/>
      <c r="B22" s="248" t="s">
        <v>787</v>
      </c>
      <c r="C22" s="248">
        <v>40.64</v>
      </c>
      <c r="D22" s="248" t="s">
        <v>553</v>
      </c>
      <c r="E22" s="248" t="s">
        <v>554</v>
      </c>
      <c r="F22" s="248">
        <v>5.2299999999999999E-2</v>
      </c>
      <c r="G22" s="464"/>
      <c r="H22" s="248" t="s">
        <v>788</v>
      </c>
      <c r="I22" s="238">
        <v>35.92</v>
      </c>
      <c r="J22" s="238" t="s">
        <v>553</v>
      </c>
      <c r="K22" s="238" t="s">
        <v>554</v>
      </c>
      <c r="L22" s="238">
        <v>0.19489999999999999</v>
      </c>
      <c r="M22" s="238"/>
      <c r="N22" s="237"/>
      <c r="O22" s="238"/>
      <c r="P22" s="238"/>
      <c r="Q22" s="238"/>
      <c r="U22" s="254"/>
      <c r="V22" s="238"/>
      <c r="W22" s="238"/>
      <c r="X22" s="238"/>
      <c r="Y22" s="238"/>
      <c r="Z22" s="238"/>
    </row>
    <row r="23" spans="1:26" x14ac:dyDescent="0.2">
      <c r="A23" s="464"/>
      <c r="B23" s="248" t="s">
        <v>789</v>
      </c>
      <c r="C23" s="248">
        <v>39.75</v>
      </c>
      <c r="D23" s="248" t="s">
        <v>553</v>
      </c>
      <c r="E23" s="248" t="s">
        <v>554</v>
      </c>
      <c r="F23" s="248" t="s">
        <v>705</v>
      </c>
      <c r="G23" s="464"/>
      <c r="H23" s="248" t="s">
        <v>790</v>
      </c>
      <c r="I23" s="238">
        <v>28.42</v>
      </c>
      <c r="J23" s="238" t="s">
        <v>553</v>
      </c>
      <c r="K23" s="238" t="s">
        <v>554</v>
      </c>
      <c r="L23" s="238" t="s">
        <v>705</v>
      </c>
      <c r="M23" s="238"/>
      <c r="U23" s="237"/>
      <c r="V23" s="238"/>
      <c r="W23" s="238"/>
      <c r="X23" s="238"/>
      <c r="Y23" s="238"/>
      <c r="Z23" s="238"/>
    </row>
    <row r="24" spans="1:26" x14ac:dyDescent="0.2">
      <c r="A24" s="464"/>
      <c r="B24" s="249" t="s">
        <v>791</v>
      </c>
      <c r="C24" s="249">
        <v>68.75</v>
      </c>
      <c r="D24" s="249" t="s">
        <v>559</v>
      </c>
      <c r="E24" s="249" t="s">
        <v>560</v>
      </c>
      <c r="F24" s="249">
        <v>2.7000000000000001E-3</v>
      </c>
      <c r="G24" s="464"/>
      <c r="H24" s="248" t="s">
        <v>792</v>
      </c>
      <c r="I24" s="238">
        <v>28.75</v>
      </c>
      <c r="J24" s="238" t="s">
        <v>553</v>
      </c>
      <c r="K24" s="238" t="s">
        <v>554</v>
      </c>
      <c r="L24" s="238" t="s">
        <v>705</v>
      </c>
      <c r="M24" s="238"/>
      <c r="U24" s="237"/>
      <c r="V24" s="238"/>
      <c r="W24" s="238"/>
      <c r="X24" s="238"/>
      <c r="Y24" s="238"/>
      <c r="Z24" s="238"/>
    </row>
    <row r="25" spans="1:26" x14ac:dyDescent="0.2">
      <c r="A25" s="464"/>
      <c r="B25" s="248" t="s">
        <v>793</v>
      </c>
      <c r="C25" s="248">
        <v>-18.920000000000002</v>
      </c>
      <c r="D25" s="248" t="s">
        <v>553</v>
      </c>
      <c r="E25" s="248" t="s">
        <v>554</v>
      </c>
      <c r="F25" s="248" t="s">
        <v>705</v>
      </c>
      <c r="G25" s="464"/>
      <c r="H25" s="248" t="s">
        <v>794</v>
      </c>
      <c r="I25" s="238">
        <v>9.5830000000000002</v>
      </c>
      <c r="J25" s="238" t="s">
        <v>553</v>
      </c>
      <c r="K25" s="238" t="s">
        <v>554</v>
      </c>
      <c r="L25" s="238" t="s">
        <v>705</v>
      </c>
      <c r="M25" s="238"/>
      <c r="U25" s="237"/>
      <c r="V25" s="238"/>
      <c r="W25" s="238"/>
      <c r="X25" s="238"/>
      <c r="Y25" s="238"/>
      <c r="Z25" s="238"/>
    </row>
    <row r="26" spans="1:26" x14ac:dyDescent="0.2">
      <c r="A26" s="464"/>
      <c r="B26" s="248" t="s">
        <v>795</v>
      </c>
      <c r="C26" s="248">
        <v>-12.58</v>
      </c>
      <c r="D26" s="248" t="s">
        <v>553</v>
      </c>
      <c r="E26" s="248" t="s">
        <v>554</v>
      </c>
      <c r="F26" s="248" t="s">
        <v>705</v>
      </c>
      <c r="G26" s="464"/>
      <c r="H26" s="248" t="s">
        <v>796</v>
      </c>
      <c r="I26" s="238">
        <v>-2.3330000000000002</v>
      </c>
      <c r="J26" s="238" t="s">
        <v>553</v>
      </c>
      <c r="K26" s="238" t="s">
        <v>554</v>
      </c>
      <c r="L26" s="238" t="s">
        <v>705</v>
      </c>
      <c r="M26" s="238"/>
      <c r="U26" s="237"/>
      <c r="V26" s="238"/>
      <c r="W26" s="238"/>
      <c r="X26" s="238"/>
      <c r="Y26" s="238"/>
      <c r="Z26" s="238"/>
    </row>
    <row r="27" spans="1:26" x14ac:dyDescent="0.2">
      <c r="A27" s="464"/>
      <c r="B27" s="248" t="s">
        <v>797</v>
      </c>
      <c r="C27" s="248">
        <v>40.25</v>
      </c>
      <c r="D27" s="248" t="s">
        <v>553</v>
      </c>
      <c r="E27" s="248" t="s">
        <v>554</v>
      </c>
      <c r="F27" s="248">
        <v>0.1091</v>
      </c>
      <c r="G27" s="464"/>
      <c r="H27" s="248" t="s">
        <v>798</v>
      </c>
      <c r="I27" s="238">
        <v>41.17</v>
      </c>
      <c r="J27" s="238" t="s">
        <v>553</v>
      </c>
      <c r="K27" s="238" t="s">
        <v>554</v>
      </c>
      <c r="L27" s="238">
        <v>0.66069999999999995</v>
      </c>
      <c r="M27" s="238"/>
    </row>
    <row r="28" spans="1:26" x14ac:dyDescent="0.2">
      <c r="A28" s="464"/>
      <c r="B28" s="248" t="s">
        <v>799</v>
      </c>
      <c r="C28" s="248">
        <v>31.42</v>
      </c>
      <c r="D28" s="248" t="s">
        <v>553</v>
      </c>
      <c r="E28" s="248" t="s">
        <v>554</v>
      </c>
      <c r="F28" s="248">
        <v>0.75470000000000004</v>
      </c>
      <c r="G28" s="464"/>
      <c r="H28" s="248" t="s">
        <v>800</v>
      </c>
      <c r="I28" s="238">
        <v>34.020000000000003</v>
      </c>
      <c r="J28" s="238" t="s">
        <v>553</v>
      </c>
      <c r="K28" s="238" t="s">
        <v>554</v>
      </c>
      <c r="L28" s="238">
        <v>0.1492</v>
      </c>
      <c r="M28" s="238"/>
    </row>
    <row r="29" spans="1:26" x14ac:dyDescent="0.2">
      <c r="A29" s="464"/>
      <c r="B29" s="253" t="s">
        <v>801</v>
      </c>
      <c r="C29" s="253">
        <v>8.4580000000000002</v>
      </c>
      <c r="D29" s="253" t="s">
        <v>553</v>
      </c>
      <c r="E29" s="253" t="s">
        <v>554</v>
      </c>
      <c r="F29" s="253" t="s">
        <v>705</v>
      </c>
      <c r="G29" s="464"/>
      <c r="H29" s="250" t="s">
        <v>802</v>
      </c>
      <c r="I29" s="241">
        <v>34.14</v>
      </c>
      <c r="J29" s="241" t="s">
        <v>559</v>
      </c>
      <c r="K29" s="241" t="s">
        <v>627</v>
      </c>
      <c r="L29" s="241">
        <v>1.43E-2</v>
      </c>
      <c r="M29" s="238"/>
    </row>
    <row r="30" spans="1:26" x14ac:dyDescent="0.2">
      <c r="A30" s="464"/>
      <c r="B30" s="248" t="s">
        <v>803</v>
      </c>
      <c r="C30" s="248">
        <v>10.71</v>
      </c>
      <c r="D30" s="248" t="s">
        <v>553</v>
      </c>
      <c r="E30" s="248" t="s">
        <v>554</v>
      </c>
      <c r="F30" s="248" t="s">
        <v>705</v>
      </c>
      <c r="G30" s="464"/>
      <c r="H30" s="249" t="s">
        <v>804</v>
      </c>
      <c r="I30" s="242">
        <v>42.35</v>
      </c>
      <c r="J30" s="242" t="s">
        <v>559</v>
      </c>
      <c r="K30" s="242" t="s">
        <v>560</v>
      </c>
      <c r="L30" s="242">
        <v>1.4E-3</v>
      </c>
      <c r="M30" s="238"/>
    </row>
    <row r="31" spans="1:26" x14ac:dyDescent="0.2">
      <c r="A31" s="464"/>
      <c r="B31" s="248" t="s">
        <v>805</v>
      </c>
      <c r="C31" s="248">
        <v>30.55</v>
      </c>
      <c r="D31" s="248" t="s">
        <v>553</v>
      </c>
      <c r="E31" s="248" t="s">
        <v>554</v>
      </c>
      <c r="F31" s="248">
        <v>0.7681</v>
      </c>
      <c r="G31" s="464"/>
      <c r="H31" s="249" t="s">
        <v>806</v>
      </c>
      <c r="I31" s="242">
        <v>50.42</v>
      </c>
      <c r="J31" s="242" t="s">
        <v>559</v>
      </c>
      <c r="K31" s="242" t="s">
        <v>560</v>
      </c>
      <c r="L31" s="242">
        <v>2E-3</v>
      </c>
      <c r="M31" s="238"/>
    </row>
    <row r="32" spans="1:26" x14ac:dyDescent="0.2">
      <c r="A32" s="464"/>
      <c r="B32" s="248" t="s">
        <v>807</v>
      </c>
      <c r="C32" s="248">
        <v>29.67</v>
      </c>
      <c r="D32" s="248" t="s">
        <v>553</v>
      </c>
      <c r="E32" s="248" t="s">
        <v>554</v>
      </c>
      <c r="F32" s="248" t="s">
        <v>705</v>
      </c>
      <c r="G32" s="464"/>
      <c r="H32" s="248" t="s">
        <v>808</v>
      </c>
      <c r="I32" s="238">
        <v>42.92</v>
      </c>
      <c r="J32" s="238" t="s">
        <v>553</v>
      </c>
      <c r="K32" s="238" t="s">
        <v>554</v>
      </c>
      <c r="L32" s="238">
        <v>9.8299999999999998E-2</v>
      </c>
      <c r="M32" s="238"/>
    </row>
    <row r="33" spans="1:13" x14ac:dyDescent="0.2">
      <c r="A33" s="464"/>
      <c r="B33" s="249" t="s">
        <v>809</v>
      </c>
      <c r="C33" s="249">
        <v>58.67</v>
      </c>
      <c r="D33" s="249" t="s">
        <v>559</v>
      </c>
      <c r="E33" s="249" t="s">
        <v>627</v>
      </c>
      <c r="F33" s="249">
        <v>3.04E-2</v>
      </c>
      <c r="G33" s="464"/>
      <c r="H33" s="248" t="s">
        <v>810</v>
      </c>
      <c r="I33" s="238">
        <v>43.25</v>
      </c>
      <c r="J33" s="238" t="s">
        <v>553</v>
      </c>
      <c r="K33" s="238" t="s">
        <v>554</v>
      </c>
      <c r="L33" s="238">
        <v>9.0200000000000002E-2</v>
      </c>
      <c r="M33" s="238"/>
    </row>
    <row r="34" spans="1:13" x14ac:dyDescent="0.2">
      <c r="A34" s="464"/>
      <c r="B34" s="248" t="s">
        <v>811</v>
      </c>
      <c r="C34" s="248">
        <v>6.3330000000000002</v>
      </c>
      <c r="D34" s="248" t="s">
        <v>553</v>
      </c>
      <c r="E34" s="248" t="s">
        <v>554</v>
      </c>
      <c r="F34" s="248" t="s">
        <v>705</v>
      </c>
      <c r="G34" s="464"/>
      <c r="H34" s="248" t="s">
        <v>812</v>
      </c>
      <c r="I34" s="238">
        <v>-11.92</v>
      </c>
      <c r="J34" s="238" t="s">
        <v>553</v>
      </c>
      <c r="K34" s="238" t="s">
        <v>554</v>
      </c>
      <c r="L34" s="238" t="s">
        <v>705</v>
      </c>
      <c r="M34" s="238"/>
    </row>
    <row r="35" spans="1:13" x14ac:dyDescent="0.2">
      <c r="A35" s="464"/>
      <c r="B35" s="248" t="s">
        <v>813</v>
      </c>
      <c r="C35" s="248">
        <v>59.17</v>
      </c>
      <c r="D35" s="248" t="s">
        <v>553</v>
      </c>
      <c r="E35" s="248" t="s">
        <v>554</v>
      </c>
      <c r="F35" s="248">
        <v>0.14649999999999999</v>
      </c>
      <c r="G35" s="464"/>
      <c r="H35" s="248" t="s">
        <v>814</v>
      </c>
      <c r="I35" s="238">
        <v>31.58</v>
      </c>
      <c r="J35" s="238" t="s">
        <v>553</v>
      </c>
      <c r="K35" s="238" t="s">
        <v>554</v>
      </c>
      <c r="L35" s="238" t="s">
        <v>705</v>
      </c>
      <c r="M35" s="238"/>
    </row>
    <row r="36" spans="1:13" x14ac:dyDescent="0.2">
      <c r="A36" s="464"/>
      <c r="B36" s="248" t="s">
        <v>815</v>
      </c>
      <c r="C36" s="248">
        <v>50.33</v>
      </c>
      <c r="D36" s="248" t="s">
        <v>553</v>
      </c>
      <c r="E36" s="248" t="s">
        <v>554</v>
      </c>
      <c r="F36" s="248">
        <v>0.55430000000000001</v>
      </c>
      <c r="G36" s="464"/>
      <c r="H36" s="248" t="s">
        <v>816</v>
      </c>
      <c r="I36" s="238">
        <v>24.43</v>
      </c>
      <c r="J36" s="238" t="s">
        <v>553</v>
      </c>
      <c r="K36" s="238" t="s">
        <v>554</v>
      </c>
      <c r="L36" s="238" t="s">
        <v>705</v>
      </c>
      <c r="M36" s="238"/>
    </row>
    <row r="37" spans="1:13" x14ac:dyDescent="0.2">
      <c r="A37" s="464"/>
      <c r="B37" s="248" t="s">
        <v>817</v>
      </c>
      <c r="C37" s="248">
        <v>27.38</v>
      </c>
      <c r="D37" s="248" t="s">
        <v>553</v>
      </c>
      <c r="E37" s="248" t="s">
        <v>554</v>
      </c>
      <c r="F37" s="248" t="s">
        <v>705</v>
      </c>
      <c r="G37" s="464"/>
      <c r="H37" s="248" t="s">
        <v>818</v>
      </c>
      <c r="I37" s="238">
        <v>24.56</v>
      </c>
      <c r="J37" s="238" t="s">
        <v>553</v>
      </c>
      <c r="K37" s="238" t="s">
        <v>554</v>
      </c>
      <c r="L37" s="238" t="s">
        <v>705</v>
      </c>
      <c r="M37" s="238"/>
    </row>
    <row r="38" spans="1:13" x14ac:dyDescent="0.2">
      <c r="A38" s="464"/>
      <c r="B38" s="253" t="s">
        <v>819</v>
      </c>
      <c r="C38" s="253">
        <v>29.63</v>
      </c>
      <c r="D38" s="253" t="s">
        <v>553</v>
      </c>
      <c r="E38" s="253" t="s">
        <v>554</v>
      </c>
      <c r="F38" s="253" t="s">
        <v>705</v>
      </c>
      <c r="G38" s="464"/>
      <c r="H38" s="248" t="s">
        <v>820</v>
      </c>
      <c r="I38" s="238">
        <v>32.76</v>
      </c>
      <c r="J38" s="238" t="s">
        <v>553</v>
      </c>
      <c r="K38" s="238" t="s">
        <v>554</v>
      </c>
      <c r="L38" s="238" t="s">
        <v>705</v>
      </c>
      <c r="M38" s="238"/>
    </row>
    <row r="39" spans="1:13" x14ac:dyDescent="0.2">
      <c r="A39" s="464"/>
      <c r="B39" s="248" t="s">
        <v>821</v>
      </c>
      <c r="C39" s="248">
        <v>49.47</v>
      </c>
      <c r="D39" s="248" t="s">
        <v>553</v>
      </c>
      <c r="E39" s="248" t="s">
        <v>554</v>
      </c>
      <c r="F39" s="248">
        <v>0.58379999999999999</v>
      </c>
      <c r="G39" s="464"/>
      <c r="H39" s="248" t="s">
        <v>822</v>
      </c>
      <c r="I39" s="238">
        <v>40.83</v>
      </c>
      <c r="J39" s="238" t="s">
        <v>553</v>
      </c>
      <c r="K39" s="238" t="s">
        <v>554</v>
      </c>
      <c r="L39" s="238">
        <v>0.7016</v>
      </c>
      <c r="M39" s="238"/>
    </row>
    <row r="40" spans="1:13" x14ac:dyDescent="0.2">
      <c r="A40" s="464"/>
      <c r="B40" s="248" t="s">
        <v>823</v>
      </c>
      <c r="C40" s="248">
        <v>48.58</v>
      </c>
      <c r="D40" s="248" t="s">
        <v>553</v>
      </c>
      <c r="E40" s="248" t="s">
        <v>554</v>
      </c>
      <c r="F40" s="248" t="s">
        <v>705</v>
      </c>
      <c r="G40" s="464"/>
      <c r="H40" s="248" t="s">
        <v>824</v>
      </c>
      <c r="I40" s="238">
        <v>33.33</v>
      </c>
      <c r="J40" s="238" t="s">
        <v>553</v>
      </c>
      <c r="K40" s="238" t="s">
        <v>554</v>
      </c>
      <c r="L40" s="238" t="s">
        <v>705</v>
      </c>
      <c r="M40" s="238"/>
    </row>
    <row r="41" spans="1:13" x14ac:dyDescent="0.2">
      <c r="A41" s="464"/>
      <c r="B41" s="248" t="s">
        <v>825</v>
      </c>
      <c r="C41" s="248">
        <v>77.58</v>
      </c>
      <c r="D41" s="248" t="s">
        <v>559</v>
      </c>
      <c r="E41" s="248" t="s">
        <v>627</v>
      </c>
      <c r="F41" s="248">
        <v>3.0499999999999999E-2</v>
      </c>
      <c r="G41" s="464"/>
      <c r="H41" s="248" t="s">
        <v>826</v>
      </c>
      <c r="I41" s="238">
        <v>33.67</v>
      </c>
      <c r="J41" s="238" t="s">
        <v>553</v>
      </c>
      <c r="K41" s="238" t="s">
        <v>554</v>
      </c>
      <c r="L41" s="238" t="s">
        <v>705</v>
      </c>
      <c r="M41" s="238"/>
    </row>
    <row r="42" spans="1:13" x14ac:dyDescent="0.2">
      <c r="A42" s="464"/>
      <c r="B42" s="248" t="s">
        <v>827</v>
      </c>
      <c r="C42" s="248">
        <v>52.83</v>
      </c>
      <c r="D42" s="248" t="s">
        <v>553</v>
      </c>
      <c r="E42" s="248" t="s">
        <v>554</v>
      </c>
      <c r="F42" s="248" t="s">
        <v>705</v>
      </c>
      <c r="G42" s="464"/>
      <c r="H42" s="248" t="s">
        <v>828</v>
      </c>
      <c r="I42" s="238">
        <v>43.5</v>
      </c>
      <c r="J42" s="238" t="s">
        <v>553</v>
      </c>
      <c r="K42" s="238" t="s">
        <v>554</v>
      </c>
      <c r="L42" s="238" t="s">
        <v>705</v>
      </c>
      <c r="M42" s="238"/>
    </row>
    <row r="43" spans="1:13" x14ac:dyDescent="0.2">
      <c r="A43" s="464"/>
      <c r="B43" s="248" t="s">
        <v>829</v>
      </c>
      <c r="C43" s="248">
        <v>44</v>
      </c>
      <c r="D43" s="248" t="s">
        <v>553</v>
      </c>
      <c r="E43" s="248" t="s">
        <v>554</v>
      </c>
      <c r="F43" s="248" t="s">
        <v>705</v>
      </c>
      <c r="G43" s="464"/>
      <c r="H43" s="248" t="s">
        <v>830</v>
      </c>
      <c r="I43" s="238">
        <v>36.35</v>
      </c>
      <c r="J43" s="238" t="s">
        <v>553</v>
      </c>
      <c r="K43" s="238" t="s">
        <v>554</v>
      </c>
      <c r="L43" s="238" t="s">
        <v>705</v>
      </c>
      <c r="M43" s="238"/>
    </row>
    <row r="44" spans="1:13" x14ac:dyDescent="0.2">
      <c r="A44" s="464"/>
      <c r="B44" s="248" t="s">
        <v>831</v>
      </c>
      <c r="C44" s="248">
        <v>21.04</v>
      </c>
      <c r="D44" s="248" t="s">
        <v>553</v>
      </c>
      <c r="E44" s="248" t="s">
        <v>554</v>
      </c>
      <c r="F44" s="248" t="s">
        <v>705</v>
      </c>
      <c r="G44" s="464"/>
      <c r="H44" s="248" t="s">
        <v>832</v>
      </c>
      <c r="I44" s="238">
        <v>36.47</v>
      </c>
      <c r="J44" s="238" t="s">
        <v>553</v>
      </c>
      <c r="K44" s="238" t="s">
        <v>554</v>
      </c>
      <c r="L44" s="238" t="s">
        <v>705</v>
      </c>
      <c r="M44" s="238"/>
    </row>
    <row r="45" spans="1:13" x14ac:dyDescent="0.2">
      <c r="A45" s="464"/>
      <c r="B45" s="248" t="s">
        <v>833</v>
      </c>
      <c r="C45" s="248">
        <v>23.29</v>
      </c>
      <c r="D45" s="248" t="s">
        <v>553</v>
      </c>
      <c r="E45" s="248" t="s">
        <v>554</v>
      </c>
      <c r="F45" s="248" t="s">
        <v>705</v>
      </c>
      <c r="G45" s="464"/>
      <c r="H45" s="248" t="s">
        <v>834</v>
      </c>
      <c r="I45" s="238">
        <v>44.68</v>
      </c>
      <c r="J45" s="238" t="s">
        <v>553</v>
      </c>
      <c r="K45" s="238" t="s">
        <v>554</v>
      </c>
      <c r="L45" s="238">
        <v>0.51170000000000004</v>
      </c>
      <c r="M45" s="238"/>
    </row>
    <row r="46" spans="1:13" x14ac:dyDescent="0.2">
      <c r="A46" s="464"/>
      <c r="B46" s="253" t="s">
        <v>835</v>
      </c>
      <c r="C46" s="253">
        <v>43.14</v>
      </c>
      <c r="D46" s="253" t="s">
        <v>553</v>
      </c>
      <c r="E46" s="253" t="s">
        <v>554</v>
      </c>
      <c r="F46" s="253" t="s">
        <v>705</v>
      </c>
      <c r="G46" s="464"/>
      <c r="H46" s="248" t="s">
        <v>836</v>
      </c>
      <c r="I46" s="238">
        <v>52.75</v>
      </c>
      <c r="J46" s="238" t="s">
        <v>553</v>
      </c>
      <c r="K46" s="238" t="s">
        <v>554</v>
      </c>
      <c r="L46" s="238">
        <v>0.2382</v>
      </c>
      <c r="M46" s="238"/>
    </row>
    <row r="47" spans="1:13" x14ac:dyDescent="0.2">
      <c r="A47" s="464"/>
      <c r="B47" s="248" t="s">
        <v>837</v>
      </c>
      <c r="C47" s="248">
        <v>42.25</v>
      </c>
      <c r="D47" s="248" t="s">
        <v>553</v>
      </c>
      <c r="E47" s="248" t="s">
        <v>554</v>
      </c>
      <c r="F47" s="248" t="s">
        <v>705</v>
      </c>
      <c r="G47" s="464"/>
      <c r="H47" s="248" t="s">
        <v>838</v>
      </c>
      <c r="I47" s="238">
        <v>45.25</v>
      </c>
      <c r="J47" s="238" t="s">
        <v>553</v>
      </c>
      <c r="K47" s="238" t="s">
        <v>554</v>
      </c>
      <c r="L47" s="238" t="s">
        <v>705</v>
      </c>
      <c r="M47" s="238"/>
    </row>
    <row r="48" spans="1:13" x14ac:dyDescent="0.2">
      <c r="A48" s="464"/>
      <c r="B48" s="248" t="s">
        <v>839</v>
      </c>
      <c r="C48" s="248">
        <v>71.25</v>
      </c>
      <c r="D48" s="248" t="s">
        <v>553</v>
      </c>
      <c r="E48" s="248" t="s">
        <v>554</v>
      </c>
      <c r="F48" s="248">
        <v>0.30159999999999998</v>
      </c>
      <c r="G48" s="464"/>
      <c r="H48" s="248" t="s">
        <v>840</v>
      </c>
      <c r="I48" s="238">
        <v>45.58</v>
      </c>
      <c r="J48" s="238" t="s">
        <v>553</v>
      </c>
      <c r="K48" s="238" t="s">
        <v>554</v>
      </c>
      <c r="L48" s="238" t="s">
        <v>705</v>
      </c>
      <c r="M48" s="238"/>
    </row>
    <row r="49" spans="1:13" x14ac:dyDescent="0.2">
      <c r="A49" s="464"/>
      <c r="B49" s="248" t="s">
        <v>708</v>
      </c>
      <c r="C49" s="248">
        <v>-8.8330000000000002</v>
      </c>
      <c r="D49" s="248" t="s">
        <v>553</v>
      </c>
      <c r="E49" s="248" t="s">
        <v>554</v>
      </c>
      <c r="F49" s="248" t="s">
        <v>705</v>
      </c>
      <c r="G49" s="464"/>
      <c r="H49" s="248" t="s">
        <v>709</v>
      </c>
      <c r="I49" s="238">
        <v>-7.15</v>
      </c>
      <c r="J49" s="238" t="s">
        <v>553</v>
      </c>
      <c r="K49" s="238" t="s">
        <v>554</v>
      </c>
      <c r="L49" s="238" t="s">
        <v>705</v>
      </c>
      <c r="M49" s="238"/>
    </row>
    <row r="50" spans="1:13" x14ac:dyDescent="0.2">
      <c r="A50" s="464"/>
      <c r="B50" s="248" t="s">
        <v>710</v>
      </c>
      <c r="C50" s="248">
        <v>-31.79</v>
      </c>
      <c r="D50" s="248" t="s">
        <v>553</v>
      </c>
      <c r="E50" s="248" t="s">
        <v>554</v>
      </c>
      <c r="F50" s="248">
        <v>0.85470000000000002</v>
      </c>
      <c r="G50" s="464"/>
      <c r="H50" s="248" t="s">
        <v>711</v>
      </c>
      <c r="I50" s="238">
        <v>-7.0279999999999996</v>
      </c>
      <c r="J50" s="238" t="s">
        <v>553</v>
      </c>
      <c r="K50" s="238" t="s">
        <v>554</v>
      </c>
      <c r="L50" s="238" t="s">
        <v>705</v>
      </c>
      <c r="M50" s="238"/>
    </row>
    <row r="51" spans="1:13" x14ac:dyDescent="0.2">
      <c r="A51" s="464"/>
      <c r="B51" s="248" t="s">
        <v>712</v>
      </c>
      <c r="C51" s="248">
        <v>-29.54</v>
      </c>
      <c r="D51" s="248" t="s">
        <v>553</v>
      </c>
      <c r="E51" s="248" t="s">
        <v>554</v>
      </c>
      <c r="F51" s="248" t="s">
        <v>705</v>
      </c>
      <c r="G51" s="464"/>
      <c r="H51" s="248" t="s">
        <v>713</v>
      </c>
      <c r="I51" s="238">
        <v>1.179</v>
      </c>
      <c r="J51" s="238" t="s">
        <v>553</v>
      </c>
      <c r="K51" s="238" t="s">
        <v>554</v>
      </c>
      <c r="L51" s="238" t="s">
        <v>705</v>
      </c>
      <c r="M51" s="238"/>
    </row>
    <row r="52" spans="1:13" x14ac:dyDescent="0.2">
      <c r="A52" s="464"/>
      <c r="B52" s="248" t="s">
        <v>714</v>
      </c>
      <c r="C52" s="248">
        <v>-9.6969999999999992</v>
      </c>
      <c r="D52" s="248" t="s">
        <v>553</v>
      </c>
      <c r="E52" s="248" t="s">
        <v>554</v>
      </c>
      <c r="F52" s="248" t="s">
        <v>705</v>
      </c>
      <c r="G52" s="464"/>
      <c r="H52" s="248" t="s">
        <v>715</v>
      </c>
      <c r="I52" s="238">
        <v>9.25</v>
      </c>
      <c r="J52" s="238" t="s">
        <v>553</v>
      </c>
      <c r="K52" s="238" t="s">
        <v>554</v>
      </c>
      <c r="L52" s="238" t="s">
        <v>705</v>
      </c>
      <c r="M52" s="238"/>
    </row>
    <row r="53" spans="1:13" x14ac:dyDescent="0.2">
      <c r="A53" s="464"/>
      <c r="B53" s="248" t="s">
        <v>716</v>
      </c>
      <c r="C53" s="248">
        <v>-10.58</v>
      </c>
      <c r="D53" s="248" t="s">
        <v>553</v>
      </c>
      <c r="E53" s="248" t="s">
        <v>554</v>
      </c>
      <c r="F53" s="248" t="s">
        <v>705</v>
      </c>
      <c r="G53" s="464"/>
      <c r="H53" s="248" t="s">
        <v>717</v>
      </c>
      <c r="I53" s="238">
        <v>1.75</v>
      </c>
      <c r="J53" s="238" t="s">
        <v>553</v>
      </c>
      <c r="K53" s="238" t="s">
        <v>554</v>
      </c>
      <c r="L53" s="238" t="s">
        <v>705</v>
      </c>
      <c r="M53" s="238"/>
    </row>
    <row r="54" spans="1:13" x14ac:dyDescent="0.2">
      <c r="A54" s="464"/>
      <c r="B54" s="248" t="s">
        <v>718</v>
      </c>
      <c r="C54" s="248">
        <v>18.420000000000002</v>
      </c>
      <c r="D54" s="248" t="s">
        <v>553</v>
      </c>
      <c r="E54" s="248" t="s">
        <v>554</v>
      </c>
      <c r="F54" s="248" t="s">
        <v>705</v>
      </c>
      <c r="G54" s="464"/>
      <c r="H54" s="248" t="s">
        <v>719</v>
      </c>
      <c r="I54" s="238">
        <v>2.0830000000000002</v>
      </c>
      <c r="J54" s="238" t="s">
        <v>553</v>
      </c>
      <c r="K54" s="238" t="s">
        <v>554</v>
      </c>
      <c r="L54" s="238" t="s">
        <v>705</v>
      </c>
      <c r="M54" s="238"/>
    </row>
    <row r="55" spans="1:13" x14ac:dyDescent="0.2">
      <c r="A55" s="464"/>
      <c r="B55" s="248" t="s">
        <v>720</v>
      </c>
      <c r="C55" s="248">
        <v>-22.96</v>
      </c>
      <c r="D55" s="248" t="s">
        <v>553</v>
      </c>
      <c r="E55" s="248" t="s">
        <v>554</v>
      </c>
      <c r="F55" s="248" t="s">
        <v>705</v>
      </c>
      <c r="G55" s="464"/>
      <c r="H55" s="248" t="s">
        <v>721</v>
      </c>
      <c r="I55" s="238">
        <v>0.1222</v>
      </c>
      <c r="J55" s="238" t="s">
        <v>553</v>
      </c>
      <c r="K55" s="238" t="s">
        <v>554</v>
      </c>
      <c r="L55" s="238" t="s">
        <v>705</v>
      </c>
      <c r="M55" s="238"/>
    </row>
    <row r="56" spans="1:13" x14ac:dyDescent="0.2">
      <c r="A56" s="464"/>
      <c r="B56" s="248" t="s">
        <v>722</v>
      </c>
      <c r="C56" s="248">
        <v>-20.71</v>
      </c>
      <c r="D56" s="248" t="s">
        <v>553</v>
      </c>
      <c r="E56" s="248" t="s">
        <v>554</v>
      </c>
      <c r="F56" s="248" t="s">
        <v>705</v>
      </c>
      <c r="G56" s="464"/>
      <c r="H56" s="248" t="s">
        <v>723</v>
      </c>
      <c r="I56" s="238">
        <v>8.3290000000000006</v>
      </c>
      <c r="J56" s="238" t="s">
        <v>553</v>
      </c>
      <c r="K56" s="238" t="s">
        <v>554</v>
      </c>
      <c r="L56" s="238" t="s">
        <v>705</v>
      </c>
      <c r="M56" s="238"/>
    </row>
    <row r="57" spans="1:13" x14ac:dyDescent="0.2">
      <c r="A57" s="464"/>
      <c r="B57" s="248" t="s">
        <v>724</v>
      </c>
      <c r="C57" s="248">
        <v>-0.86360000000000003</v>
      </c>
      <c r="D57" s="248" t="s">
        <v>553</v>
      </c>
      <c r="E57" s="248" t="s">
        <v>554</v>
      </c>
      <c r="F57" s="248" t="s">
        <v>705</v>
      </c>
      <c r="G57" s="464"/>
      <c r="H57" s="248" t="s">
        <v>725</v>
      </c>
      <c r="I57" s="238">
        <v>16.399999999999999</v>
      </c>
      <c r="J57" s="238" t="s">
        <v>553</v>
      </c>
      <c r="K57" s="238" t="s">
        <v>554</v>
      </c>
      <c r="L57" s="238" t="s">
        <v>705</v>
      </c>
      <c r="M57" s="238"/>
    </row>
    <row r="58" spans="1:13" x14ac:dyDescent="0.2">
      <c r="A58" s="464"/>
      <c r="B58" s="248" t="s">
        <v>726</v>
      </c>
      <c r="C58" s="248">
        <v>-1.75</v>
      </c>
      <c r="D58" s="248" t="s">
        <v>553</v>
      </c>
      <c r="E58" s="248" t="s">
        <v>554</v>
      </c>
      <c r="F58" s="248" t="s">
        <v>705</v>
      </c>
      <c r="G58" s="464"/>
      <c r="H58" s="248" t="s">
        <v>727</v>
      </c>
      <c r="I58" s="238">
        <v>8.9</v>
      </c>
      <c r="J58" s="238" t="s">
        <v>553</v>
      </c>
      <c r="K58" s="238" t="s">
        <v>554</v>
      </c>
      <c r="L58" s="238" t="s">
        <v>705</v>
      </c>
      <c r="M58" s="238"/>
    </row>
    <row r="59" spans="1:13" x14ac:dyDescent="0.2">
      <c r="A59" s="464"/>
      <c r="B59" s="248" t="s">
        <v>728</v>
      </c>
      <c r="C59" s="248">
        <v>27.25</v>
      </c>
      <c r="D59" s="248" t="s">
        <v>553</v>
      </c>
      <c r="E59" s="248" t="s">
        <v>554</v>
      </c>
      <c r="F59" s="248" t="s">
        <v>705</v>
      </c>
      <c r="G59" s="464"/>
      <c r="H59" s="248" t="s">
        <v>729</v>
      </c>
      <c r="I59" s="238">
        <v>9.2330000000000005</v>
      </c>
      <c r="J59" s="238" t="s">
        <v>553</v>
      </c>
      <c r="K59" s="238" t="s">
        <v>554</v>
      </c>
      <c r="L59" s="238" t="s">
        <v>705</v>
      </c>
      <c r="M59" s="238"/>
    </row>
    <row r="60" spans="1:13" x14ac:dyDescent="0.2">
      <c r="A60" s="464"/>
      <c r="B60" s="248" t="s">
        <v>730</v>
      </c>
      <c r="C60" s="248">
        <v>2.25</v>
      </c>
      <c r="D60" s="248" t="s">
        <v>553</v>
      </c>
      <c r="E60" s="248" t="s">
        <v>554</v>
      </c>
      <c r="F60" s="248" t="s">
        <v>705</v>
      </c>
      <c r="G60" s="464"/>
      <c r="H60" s="248" t="s">
        <v>731</v>
      </c>
      <c r="I60" s="238">
        <v>8.2059999999999995</v>
      </c>
      <c r="J60" s="238" t="s">
        <v>553</v>
      </c>
      <c r="K60" s="238" t="s">
        <v>554</v>
      </c>
      <c r="L60" s="238" t="s">
        <v>705</v>
      </c>
      <c r="M60" s="238"/>
    </row>
    <row r="61" spans="1:13" x14ac:dyDescent="0.2">
      <c r="A61" s="464"/>
      <c r="B61" s="248" t="s">
        <v>732</v>
      </c>
      <c r="C61" s="248">
        <v>22.09</v>
      </c>
      <c r="D61" s="248" t="s">
        <v>553</v>
      </c>
      <c r="E61" s="248" t="s">
        <v>554</v>
      </c>
      <c r="F61" s="248" t="s">
        <v>705</v>
      </c>
      <c r="G61" s="464"/>
      <c r="H61" s="248" t="s">
        <v>733</v>
      </c>
      <c r="I61" s="238">
        <v>16.28</v>
      </c>
      <c r="J61" s="238" t="s">
        <v>553</v>
      </c>
      <c r="K61" s="238" t="s">
        <v>554</v>
      </c>
      <c r="L61" s="238" t="s">
        <v>705</v>
      </c>
      <c r="M61" s="238"/>
    </row>
    <row r="62" spans="1:13" x14ac:dyDescent="0.2">
      <c r="A62" s="464"/>
      <c r="B62" s="248" t="s">
        <v>734</v>
      </c>
      <c r="C62" s="248">
        <v>21.21</v>
      </c>
      <c r="D62" s="248" t="s">
        <v>553</v>
      </c>
      <c r="E62" s="248" t="s">
        <v>554</v>
      </c>
      <c r="F62" s="248" t="s">
        <v>705</v>
      </c>
      <c r="G62" s="464"/>
      <c r="H62" s="248" t="s">
        <v>735</v>
      </c>
      <c r="I62" s="238">
        <v>8.7780000000000005</v>
      </c>
      <c r="J62" s="238" t="s">
        <v>553</v>
      </c>
      <c r="K62" s="238" t="s">
        <v>554</v>
      </c>
      <c r="L62" s="238" t="s">
        <v>705</v>
      </c>
      <c r="M62" s="238"/>
    </row>
    <row r="63" spans="1:13" x14ac:dyDescent="0.2">
      <c r="A63" s="464"/>
      <c r="B63" s="248" t="s">
        <v>736</v>
      </c>
      <c r="C63" s="248">
        <v>50.21</v>
      </c>
      <c r="D63" s="248" t="s">
        <v>553</v>
      </c>
      <c r="E63" s="248" t="s">
        <v>554</v>
      </c>
      <c r="F63" s="248">
        <v>0.17960000000000001</v>
      </c>
      <c r="G63" s="464"/>
      <c r="H63" s="248" t="s">
        <v>737</v>
      </c>
      <c r="I63" s="238">
        <v>9.1110000000000007</v>
      </c>
      <c r="J63" s="238" t="s">
        <v>553</v>
      </c>
      <c r="K63" s="238" t="s">
        <v>554</v>
      </c>
      <c r="L63" s="238" t="s">
        <v>705</v>
      </c>
      <c r="M63" s="238"/>
    </row>
    <row r="64" spans="1:13" x14ac:dyDescent="0.2">
      <c r="A64" s="464"/>
      <c r="B64" s="248" t="s">
        <v>738</v>
      </c>
      <c r="C64" s="248">
        <v>19.84</v>
      </c>
      <c r="D64" s="248" t="s">
        <v>553</v>
      </c>
      <c r="E64" s="248" t="s">
        <v>554</v>
      </c>
      <c r="F64" s="248" t="s">
        <v>705</v>
      </c>
      <c r="G64" s="464"/>
      <c r="H64" s="248" t="s">
        <v>739</v>
      </c>
      <c r="I64" s="238">
        <v>8.0709999999999997</v>
      </c>
      <c r="J64" s="238" t="s">
        <v>553</v>
      </c>
      <c r="K64" s="238" t="s">
        <v>554</v>
      </c>
      <c r="L64" s="238" t="s">
        <v>705</v>
      </c>
      <c r="M64" s="238"/>
    </row>
    <row r="65" spans="1:13" x14ac:dyDescent="0.2">
      <c r="A65" s="464"/>
      <c r="B65" s="248" t="s">
        <v>740</v>
      </c>
      <c r="C65" s="248">
        <v>18.96</v>
      </c>
      <c r="D65" s="248" t="s">
        <v>553</v>
      </c>
      <c r="E65" s="248" t="s">
        <v>554</v>
      </c>
      <c r="F65" s="248" t="s">
        <v>705</v>
      </c>
      <c r="G65" s="464"/>
      <c r="H65" s="248" t="s">
        <v>741</v>
      </c>
      <c r="I65" s="238">
        <v>0.57140000000000002</v>
      </c>
      <c r="J65" s="238" t="s">
        <v>553</v>
      </c>
      <c r="K65" s="238" t="s">
        <v>554</v>
      </c>
      <c r="L65" s="238" t="s">
        <v>705</v>
      </c>
      <c r="M65" s="238"/>
    </row>
    <row r="66" spans="1:13" x14ac:dyDescent="0.2">
      <c r="A66" s="464"/>
      <c r="B66" s="248" t="s">
        <v>742</v>
      </c>
      <c r="C66" s="248">
        <v>47.96</v>
      </c>
      <c r="D66" s="248" t="s">
        <v>553</v>
      </c>
      <c r="E66" s="248" t="s">
        <v>554</v>
      </c>
      <c r="F66" s="248">
        <v>0.27679999999999999</v>
      </c>
      <c r="G66" s="464"/>
      <c r="H66" s="248" t="s">
        <v>743</v>
      </c>
      <c r="I66" s="238">
        <v>0.90480000000000005</v>
      </c>
      <c r="J66" s="238" t="s">
        <v>553</v>
      </c>
      <c r="K66" s="238" t="s">
        <v>554</v>
      </c>
      <c r="L66" s="238" t="s">
        <v>705</v>
      </c>
      <c r="M66" s="238"/>
    </row>
    <row r="67" spans="1:13" x14ac:dyDescent="0.2">
      <c r="A67" s="464"/>
      <c r="B67" s="248" t="s">
        <v>744</v>
      </c>
      <c r="C67" s="248">
        <v>-0.88639999999999997</v>
      </c>
      <c r="D67" s="248" t="s">
        <v>553</v>
      </c>
      <c r="E67" s="248" t="s">
        <v>554</v>
      </c>
      <c r="F67" s="248" t="s">
        <v>705</v>
      </c>
      <c r="G67" s="464"/>
      <c r="H67" s="248" t="s">
        <v>745</v>
      </c>
      <c r="I67" s="238">
        <v>-7.5</v>
      </c>
      <c r="J67" s="238" t="s">
        <v>553</v>
      </c>
      <c r="K67" s="238" t="s">
        <v>554</v>
      </c>
      <c r="L67" s="238" t="s">
        <v>705</v>
      </c>
      <c r="M67" s="238"/>
    </row>
    <row r="68" spans="1:13" x14ac:dyDescent="0.2">
      <c r="A68" s="464"/>
      <c r="B68" s="248" t="s">
        <v>746</v>
      </c>
      <c r="C68" s="248">
        <v>28.11</v>
      </c>
      <c r="D68" s="248" t="s">
        <v>553</v>
      </c>
      <c r="E68" s="248" t="s">
        <v>554</v>
      </c>
      <c r="F68" s="248" t="s">
        <v>705</v>
      </c>
      <c r="G68" s="464"/>
      <c r="H68" s="248" t="s">
        <v>747</v>
      </c>
      <c r="I68" s="238">
        <v>-7.1669999999999998</v>
      </c>
      <c r="J68" s="238" t="s">
        <v>553</v>
      </c>
      <c r="K68" s="238" t="s">
        <v>554</v>
      </c>
      <c r="L68" s="238" t="s">
        <v>705</v>
      </c>
      <c r="M68" s="238"/>
    </row>
    <row r="69" spans="1:13" x14ac:dyDescent="0.2">
      <c r="A69" s="464"/>
      <c r="B69" s="248" t="s">
        <v>748</v>
      </c>
      <c r="C69" s="248">
        <v>29</v>
      </c>
      <c r="D69" s="248" t="s">
        <v>553</v>
      </c>
      <c r="E69" s="248" t="s">
        <v>554</v>
      </c>
      <c r="F69" s="248" t="s">
        <v>705</v>
      </c>
      <c r="G69" s="464"/>
      <c r="H69" s="248" t="s">
        <v>749</v>
      </c>
      <c r="I69" s="238">
        <v>0.33329999999999999</v>
      </c>
      <c r="J69" s="238" t="s">
        <v>553</v>
      </c>
      <c r="K69" s="238" t="s">
        <v>554</v>
      </c>
      <c r="L69" s="238" t="s">
        <v>705</v>
      </c>
      <c r="M69" s="238"/>
    </row>
    <row r="70" spans="1:13" x14ac:dyDescent="0.2">
      <c r="B70" s="248"/>
      <c r="C70" s="248"/>
      <c r="D70" s="248"/>
      <c r="E70" s="248"/>
      <c r="F70" s="248"/>
      <c r="H70" s="248"/>
      <c r="I70" s="238"/>
      <c r="J70" s="238"/>
      <c r="K70" s="238"/>
      <c r="L70" s="238"/>
      <c r="M70" s="238"/>
    </row>
    <row r="71" spans="1:13" x14ac:dyDescent="0.2">
      <c r="B71" s="248"/>
      <c r="C71" s="248"/>
      <c r="D71" s="248"/>
      <c r="E71" s="248"/>
      <c r="F71" s="248"/>
      <c r="H71" s="248"/>
      <c r="I71" s="238"/>
      <c r="J71" s="238"/>
      <c r="K71" s="238"/>
      <c r="L71" s="238"/>
      <c r="M71" s="238"/>
    </row>
    <row r="72" spans="1:13" x14ac:dyDescent="0.2">
      <c r="B72" s="248"/>
      <c r="C72" s="248"/>
      <c r="D72" s="248"/>
      <c r="E72" s="248"/>
      <c r="F72" s="248"/>
      <c r="H72" s="248"/>
      <c r="I72" s="238"/>
      <c r="J72" s="238"/>
      <c r="K72" s="238"/>
      <c r="L72" s="238"/>
      <c r="M72" s="238"/>
    </row>
    <row r="73" spans="1:13" x14ac:dyDescent="0.2">
      <c r="B73" s="248"/>
      <c r="C73" s="248"/>
      <c r="D73" s="248"/>
      <c r="E73" s="248"/>
      <c r="F73" s="248"/>
      <c r="H73" s="248"/>
      <c r="I73" s="238"/>
      <c r="J73" s="238"/>
      <c r="K73" s="238"/>
      <c r="L73" s="238"/>
      <c r="M73" s="238"/>
    </row>
    <row r="74" spans="1:13" x14ac:dyDescent="0.2">
      <c r="B74" s="248"/>
      <c r="C74" s="248"/>
      <c r="D74" s="248"/>
      <c r="E74" s="248"/>
      <c r="F74" s="248"/>
      <c r="H74" s="248"/>
      <c r="I74" s="238"/>
      <c r="J74" s="238"/>
      <c r="K74" s="238"/>
      <c r="L74" s="238"/>
      <c r="M74" s="238"/>
    </row>
    <row r="75" spans="1:13" x14ac:dyDescent="0.2">
      <c r="B75" s="248"/>
      <c r="C75" s="248"/>
      <c r="D75" s="248"/>
      <c r="E75" s="248"/>
      <c r="F75" s="248"/>
      <c r="H75" s="248"/>
      <c r="I75" s="238"/>
      <c r="J75" s="238"/>
      <c r="K75" s="238"/>
      <c r="L75" s="238"/>
      <c r="M75" s="238"/>
    </row>
    <row r="76" spans="1:13" x14ac:dyDescent="0.2">
      <c r="B76" s="248"/>
      <c r="C76" s="248"/>
      <c r="D76" s="248"/>
      <c r="E76" s="248"/>
      <c r="F76" s="248"/>
      <c r="H76" s="248"/>
      <c r="I76" s="238"/>
      <c r="J76" s="238"/>
      <c r="K76" s="238"/>
      <c r="L76" s="238"/>
      <c r="M76" s="238"/>
    </row>
    <row r="77" spans="1:13" x14ac:dyDescent="0.2">
      <c r="B77" s="248"/>
      <c r="C77" s="248"/>
      <c r="D77" s="248"/>
      <c r="E77" s="248"/>
      <c r="F77" s="248"/>
      <c r="H77" s="248"/>
      <c r="I77" s="238"/>
      <c r="J77" s="238"/>
      <c r="K77" s="238"/>
      <c r="L77" s="238"/>
      <c r="M77" s="238"/>
    </row>
    <row r="78" spans="1:13" x14ac:dyDescent="0.2">
      <c r="B78" s="248"/>
      <c r="C78" s="248"/>
      <c r="D78" s="248"/>
      <c r="E78" s="248"/>
      <c r="F78" s="248"/>
      <c r="H78" s="248"/>
      <c r="I78" s="238"/>
      <c r="J78" s="238"/>
      <c r="K78" s="238"/>
      <c r="L78" s="238"/>
      <c r="M78" s="238"/>
    </row>
    <row r="79" spans="1:13" x14ac:dyDescent="0.2">
      <c r="B79" s="248"/>
      <c r="C79" s="248"/>
      <c r="D79" s="248"/>
      <c r="E79" s="248"/>
      <c r="F79" s="248"/>
      <c r="H79" s="248"/>
      <c r="I79" s="238"/>
      <c r="J79" s="238"/>
      <c r="K79" s="238"/>
      <c r="L79" s="238"/>
      <c r="M79" s="238"/>
    </row>
    <row r="80" spans="1:13" x14ac:dyDescent="0.2">
      <c r="B80" s="248"/>
      <c r="C80" s="248"/>
      <c r="D80" s="248"/>
      <c r="E80" s="248"/>
      <c r="F80" s="248"/>
      <c r="H80" s="248"/>
      <c r="I80" s="238"/>
      <c r="J80" s="238"/>
      <c r="K80" s="238"/>
      <c r="L80" s="238"/>
      <c r="M80" s="238"/>
    </row>
    <row r="81" spans="2:13" x14ac:dyDescent="0.2">
      <c r="B81" s="248"/>
      <c r="C81" s="248"/>
      <c r="D81" s="248"/>
      <c r="E81" s="248"/>
      <c r="F81" s="248"/>
      <c r="H81" s="248"/>
      <c r="I81" s="238"/>
      <c r="J81" s="238"/>
      <c r="K81" s="238"/>
      <c r="L81" s="238"/>
      <c r="M81" s="238"/>
    </row>
    <row r="82" spans="2:13" x14ac:dyDescent="0.2">
      <c r="B82" s="248"/>
      <c r="C82" s="248"/>
      <c r="D82" s="248"/>
      <c r="E82" s="248"/>
      <c r="F82" s="248"/>
      <c r="H82" s="248"/>
      <c r="I82" s="238"/>
      <c r="J82" s="238"/>
      <c r="K82" s="238"/>
      <c r="L82" s="238"/>
      <c r="M82" s="238"/>
    </row>
    <row r="83" spans="2:13" x14ac:dyDescent="0.2">
      <c r="B83" s="248"/>
      <c r="C83" s="248"/>
      <c r="D83" s="248"/>
      <c r="E83" s="248"/>
      <c r="F83" s="248"/>
      <c r="H83" s="248"/>
      <c r="I83" s="238"/>
      <c r="J83" s="238"/>
      <c r="K83" s="238"/>
      <c r="L83" s="238"/>
      <c r="M83" s="238"/>
    </row>
    <row r="84" spans="2:13" x14ac:dyDescent="0.2">
      <c r="B84" s="248"/>
      <c r="C84" s="248"/>
      <c r="D84" s="248"/>
      <c r="E84" s="248"/>
      <c r="F84" s="248"/>
      <c r="H84" s="248"/>
      <c r="I84" s="238"/>
      <c r="J84" s="238"/>
      <c r="K84" s="238"/>
      <c r="L84" s="238"/>
      <c r="M84" s="238"/>
    </row>
    <row r="85" spans="2:13" x14ac:dyDescent="0.2">
      <c r="B85" s="248"/>
      <c r="C85" s="248"/>
      <c r="D85" s="248"/>
      <c r="E85" s="248"/>
      <c r="F85" s="248"/>
      <c r="H85" s="248"/>
      <c r="I85" s="238"/>
      <c r="J85" s="238"/>
      <c r="K85" s="238"/>
      <c r="L85" s="238"/>
      <c r="M85" s="238"/>
    </row>
    <row r="86" spans="2:13" x14ac:dyDescent="0.2">
      <c r="B86" s="248"/>
      <c r="C86" s="248"/>
      <c r="D86" s="248"/>
      <c r="E86" s="248"/>
      <c r="F86" s="248"/>
      <c r="H86" s="248"/>
      <c r="I86" s="238"/>
      <c r="J86" s="238"/>
      <c r="K86" s="238"/>
      <c r="L86" s="238"/>
      <c r="M86" s="238"/>
    </row>
    <row r="87" spans="2:13" x14ac:dyDescent="0.2">
      <c r="B87" s="248"/>
      <c r="C87" s="248"/>
      <c r="D87" s="248"/>
      <c r="E87" s="248"/>
      <c r="F87" s="248"/>
      <c r="H87" s="248"/>
      <c r="I87" s="238"/>
      <c r="J87" s="238"/>
      <c r="K87" s="238"/>
      <c r="L87" s="238"/>
      <c r="M87" s="238"/>
    </row>
    <row r="88" spans="2:13" x14ac:dyDescent="0.2">
      <c r="B88" s="248"/>
      <c r="C88" s="248"/>
      <c r="D88" s="248"/>
      <c r="E88" s="248"/>
      <c r="F88" s="248"/>
      <c r="H88" s="248"/>
      <c r="I88" s="238"/>
      <c r="J88" s="238"/>
      <c r="K88" s="238"/>
      <c r="L88" s="238"/>
      <c r="M88" s="238"/>
    </row>
    <row r="89" spans="2:13" x14ac:dyDescent="0.2">
      <c r="B89" s="248"/>
      <c r="C89" s="248"/>
      <c r="D89" s="248"/>
      <c r="E89" s="248"/>
      <c r="F89" s="248"/>
      <c r="H89" s="248"/>
      <c r="I89" s="238"/>
      <c r="J89" s="238"/>
      <c r="K89" s="238"/>
      <c r="L89" s="238"/>
      <c r="M89" s="238"/>
    </row>
    <row r="90" spans="2:13" x14ac:dyDescent="0.2">
      <c r="B90" s="248"/>
      <c r="C90" s="248"/>
      <c r="D90" s="248"/>
      <c r="E90" s="248"/>
      <c r="F90" s="248"/>
      <c r="H90" s="248"/>
      <c r="I90" s="238"/>
      <c r="J90" s="238"/>
      <c r="K90" s="238"/>
      <c r="L90" s="238"/>
      <c r="M90" s="238"/>
    </row>
    <row r="91" spans="2:13" x14ac:dyDescent="0.2">
      <c r="B91" s="248"/>
      <c r="C91" s="248"/>
      <c r="D91" s="248"/>
      <c r="E91" s="248"/>
      <c r="F91" s="248"/>
      <c r="H91" s="248"/>
      <c r="I91" s="238"/>
      <c r="J91" s="238"/>
      <c r="K91" s="238"/>
      <c r="L91" s="238"/>
      <c r="M91" s="238"/>
    </row>
    <row r="92" spans="2:13" x14ac:dyDescent="0.2">
      <c r="B92" s="248"/>
      <c r="C92" s="248"/>
      <c r="D92" s="248"/>
      <c r="E92" s="248"/>
      <c r="F92" s="248"/>
      <c r="H92" s="248"/>
      <c r="I92" s="238"/>
      <c r="J92" s="238"/>
      <c r="K92" s="238"/>
      <c r="L92" s="238"/>
      <c r="M92" s="238"/>
    </row>
    <row r="93" spans="2:13" x14ac:dyDescent="0.2">
      <c r="B93" s="248"/>
      <c r="C93" s="248"/>
      <c r="D93" s="248"/>
      <c r="E93" s="248"/>
      <c r="F93" s="248"/>
      <c r="H93" s="248"/>
      <c r="I93" s="238"/>
      <c r="J93" s="238"/>
      <c r="K93" s="238"/>
      <c r="L93" s="238"/>
      <c r="M93" s="238"/>
    </row>
    <row r="94" spans="2:13" x14ac:dyDescent="0.2">
      <c r="B94" s="248"/>
      <c r="C94" s="248"/>
      <c r="D94" s="248"/>
      <c r="E94" s="248"/>
      <c r="F94" s="248"/>
      <c r="H94" s="248"/>
      <c r="I94" s="238"/>
      <c r="J94" s="238"/>
      <c r="K94" s="238"/>
      <c r="L94" s="238"/>
      <c r="M94" s="238"/>
    </row>
    <row r="95" spans="2:13" x14ac:dyDescent="0.2">
      <c r="B95" s="248"/>
      <c r="C95" s="248"/>
      <c r="D95" s="248"/>
      <c r="E95" s="248"/>
      <c r="F95" s="248"/>
      <c r="H95" s="248"/>
      <c r="I95" s="238"/>
      <c r="J95" s="238"/>
      <c r="K95" s="238"/>
      <c r="L95" s="238"/>
      <c r="M95" s="238"/>
    </row>
    <row r="96" spans="2:13" x14ac:dyDescent="0.2">
      <c r="B96" s="248"/>
      <c r="C96" s="248"/>
      <c r="D96" s="248"/>
      <c r="E96" s="248"/>
      <c r="F96" s="248"/>
      <c r="H96" s="248"/>
      <c r="I96" s="238"/>
      <c r="J96" s="238"/>
      <c r="K96" s="238"/>
      <c r="L96" s="238"/>
      <c r="M96" s="238"/>
    </row>
    <row r="97" spans="2:13" x14ac:dyDescent="0.2">
      <c r="B97" s="248"/>
      <c r="C97" s="248"/>
      <c r="D97" s="248"/>
      <c r="E97" s="248"/>
      <c r="F97" s="248"/>
      <c r="H97" s="248"/>
      <c r="I97" s="238"/>
      <c r="J97" s="238"/>
      <c r="K97" s="238"/>
      <c r="L97" s="238"/>
      <c r="M97" s="238"/>
    </row>
    <row r="98" spans="2:13" x14ac:dyDescent="0.2">
      <c r="B98" s="248"/>
      <c r="C98" s="248"/>
      <c r="D98" s="248"/>
      <c r="E98" s="248"/>
      <c r="F98" s="248"/>
      <c r="H98" s="248"/>
      <c r="I98" s="238"/>
      <c r="J98" s="238"/>
      <c r="K98" s="238"/>
      <c r="L98" s="238"/>
      <c r="M98" s="238"/>
    </row>
    <row r="99" spans="2:13" x14ac:dyDescent="0.2">
      <c r="B99" s="248"/>
      <c r="C99" s="248"/>
      <c r="D99" s="248"/>
      <c r="E99" s="248"/>
      <c r="F99" s="248"/>
      <c r="H99" s="248"/>
      <c r="I99" s="238"/>
      <c r="J99" s="238"/>
      <c r="K99" s="238"/>
      <c r="L99" s="238"/>
      <c r="M99" s="238"/>
    </row>
    <row r="100" spans="2:13" x14ac:dyDescent="0.2">
      <c r="B100" s="248"/>
      <c r="C100" s="248"/>
      <c r="D100" s="248"/>
      <c r="E100" s="248"/>
      <c r="F100" s="248"/>
      <c r="H100" s="248"/>
      <c r="I100" s="238"/>
      <c r="J100" s="238"/>
      <c r="K100" s="238"/>
      <c r="L100" s="238"/>
      <c r="M100" s="238"/>
    </row>
    <row r="101" spans="2:13" x14ac:dyDescent="0.2">
      <c r="B101" s="248"/>
      <c r="C101" s="248"/>
      <c r="D101" s="248"/>
      <c r="E101" s="248"/>
      <c r="F101" s="248"/>
      <c r="H101" s="248"/>
      <c r="I101" s="238"/>
      <c r="J101" s="238"/>
      <c r="K101" s="238"/>
      <c r="L101" s="238"/>
      <c r="M101" s="238"/>
    </row>
    <row r="102" spans="2:13" x14ac:dyDescent="0.2">
      <c r="B102" s="248"/>
      <c r="C102" s="248"/>
      <c r="D102" s="248"/>
      <c r="E102" s="248"/>
      <c r="F102" s="248"/>
      <c r="H102" s="248"/>
      <c r="I102" s="238"/>
      <c r="J102" s="238"/>
      <c r="K102" s="238"/>
      <c r="L102" s="238"/>
      <c r="M102" s="238"/>
    </row>
    <row r="103" spans="2:13" x14ac:dyDescent="0.2">
      <c r="B103" s="248"/>
      <c r="C103" s="248"/>
      <c r="D103" s="248"/>
      <c r="E103" s="248"/>
      <c r="F103" s="248"/>
      <c r="H103" s="248"/>
      <c r="I103" s="238"/>
      <c r="J103" s="238"/>
      <c r="K103" s="238"/>
      <c r="L103" s="238"/>
      <c r="M103" s="238"/>
    </row>
    <row r="104" spans="2:13" x14ac:dyDescent="0.2">
      <c r="B104" s="248"/>
      <c r="C104" s="248"/>
      <c r="D104" s="248"/>
      <c r="E104" s="248"/>
      <c r="F104" s="248"/>
      <c r="H104" s="248"/>
      <c r="I104" s="238"/>
      <c r="J104" s="238"/>
      <c r="K104" s="238"/>
      <c r="L104" s="238"/>
      <c r="M104" s="238"/>
    </row>
    <row r="105" spans="2:13" x14ac:dyDescent="0.2">
      <c r="B105" s="248"/>
      <c r="C105" s="248"/>
      <c r="D105" s="248"/>
      <c r="E105" s="248"/>
      <c r="F105" s="248"/>
      <c r="H105" s="248"/>
      <c r="I105" s="238"/>
      <c r="J105" s="238"/>
      <c r="K105" s="238"/>
      <c r="L105" s="238"/>
      <c r="M105" s="238"/>
    </row>
    <row r="106" spans="2:13" x14ac:dyDescent="0.2">
      <c r="B106" s="248"/>
      <c r="C106" s="248"/>
      <c r="D106" s="248"/>
      <c r="E106" s="248"/>
      <c r="F106" s="248"/>
      <c r="H106" s="248"/>
      <c r="I106" s="238"/>
      <c r="J106" s="238"/>
      <c r="K106" s="238"/>
      <c r="L106" s="238"/>
      <c r="M106" s="238"/>
    </row>
    <row r="107" spans="2:13" x14ac:dyDescent="0.2">
      <c r="B107" s="248"/>
      <c r="C107" s="248"/>
      <c r="D107" s="248"/>
      <c r="E107" s="248"/>
      <c r="F107" s="248"/>
      <c r="H107" s="248"/>
      <c r="I107" s="238"/>
      <c r="J107" s="238"/>
      <c r="K107" s="238"/>
      <c r="L107" s="238"/>
      <c r="M107" s="238"/>
    </row>
    <row r="108" spans="2:13" x14ac:dyDescent="0.2">
      <c r="B108" s="248"/>
      <c r="C108" s="248"/>
      <c r="D108" s="248"/>
      <c r="E108" s="248"/>
      <c r="F108" s="248"/>
      <c r="H108" s="248"/>
      <c r="I108" s="238"/>
      <c r="J108" s="238"/>
      <c r="K108" s="238"/>
      <c r="L108" s="238"/>
      <c r="M108" s="238"/>
    </row>
    <row r="109" spans="2:13" x14ac:dyDescent="0.2">
      <c r="B109" s="248"/>
      <c r="C109" s="248"/>
      <c r="D109" s="248"/>
      <c r="E109" s="248"/>
      <c r="F109" s="248"/>
      <c r="H109" s="248"/>
      <c r="I109" s="238"/>
      <c r="J109" s="238"/>
      <c r="K109" s="238"/>
      <c r="L109" s="238"/>
      <c r="M109" s="238"/>
    </row>
    <row r="110" spans="2:13" x14ac:dyDescent="0.2">
      <c r="B110" s="248"/>
      <c r="C110" s="248"/>
      <c r="D110" s="248"/>
      <c r="E110" s="248"/>
      <c r="F110" s="248"/>
      <c r="H110" s="248"/>
      <c r="I110" s="238"/>
      <c r="J110" s="238"/>
      <c r="K110" s="238"/>
      <c r="L110" s="238"/>
      <c r="M110" s="238"/>
    </row>
    <row r="111" spans="2:13" x14ac:dyDescent="0.2">
      <c r="B111" s="248"/>
      <c r="C111" s="248"/>
      <c r="D111" s="248"/>
      <c r="E111" s="248"/>
      <c r="F111" s="248"/>
      <c r="H111" s="248"/>
      <c r="I111" s="238"/>
      <c r="J111" s="238"/>
      <c r="K111" s="238"/>
      <c r="L111" s="238"/>
      <c r="M111" s="238"/>
    </row>
    <row r="112" spans="2:13" x14ac:dyDescent="0.2">
      <c r="B112" s="248"/>
      <c r="C112" s="248"/>
      <c r="D112" s="248"/>
      <c r="E112" s="248"/>
      <c r="F112" s="248"/>
      <c r="H112" s="248"/>
      <c r="I112" s="238"/>
      <c r="J112" s="238"/>
      <c r="K112" s="238"/>
      <c r="L112" s="238"/>
      <c r="M112" s="238"/>
    </row>
    <row r="113" spans="2:13" x14ac:dyDescent="0.2">
      <c r="B113" s="248"/>
      <c r="C113" s="248"/>
      <c r="D113" s="248"/>
      <c r="E113" s="248"/>
      <c r="F113" s="248"/>
      <c r="H113" s="248"/>
      <c r="I113" s="238"/>
      <c r="J113" s="238"/>
      <c r="K113" s="238"/>
      <c r="L113" s="238"/>
      <c r="M113" s="238"/>
    </row>
    <row r="114" spans="2:13" x14ac:dyDescent="0.2">
      <c r="B114" s="248"/>
      <c r="C114" s="248"/>
      <c r="D114" s="248"/>
      <c r="E114" s="248"/>
      <c r="F114" s="248"/>
      <c r="H114" s="248"/>
      <c r="I114" s="238"/>
      <c r="J114" s="238"/>
      <c r="K114" s="238"/>
      <c r="L114" s="238"/>
      <c r="M114" s="238"/>
    </row>
    <row r="115" spans="2:13" x14ac:dyDescent="0.2">
      <c r="B115" s="248"/>
      <c r="C115" s="248"/>
      <c r="D115" s="248"/>
      <c r="E115" s="248"/>
      <c r="F115" s="248"/>
      <c r="H115" s="248"/>
      <c r="I115" s="238"/>
      <c r="J115" s="238"/>
      <c r="K115" s="238"/>
      <c r="L115" s="238"/>
      <c r="M115" s="238"/>
    </row>
    <row r="116" spans="2:13" x14ac:dyDescent="0.2">
      <c r="B116" s="248"/>
      <c r="C116" s="248"/>
      <c r="D116" s="248"/>
      <c r="E116" s="248"/>
      <c r="F116" s="248"/>
      <c r="H116" s="248"/>
      <c r="I116" s="238"/>
      <c r="J116" s="238"/>
      <c r="K116" s="238"/>
      <c r="L116" s="238"/>
      <c r="M116" s="238"/>
    </row>
    <row r="117" spans="2:13" x14ac:dyDescent="0.2">
      <c r="B117" s="248"/>
      <c r="C117" s="248"/>
      <c r="D117" s="248"/>
      <c r="E117" s="248"/>
      <c r="F117" s="248"/>
      <c r="H117" s="248"/>
      <c r="I117" s="238"/>
      <c r="J117" s="238"/>
      <c r="K117" s="238"/>
      <c r="L117" s="238"/>
      <c r="M117" s="238"/>
    </row>
    <row r="118" spans="2:13" x14ac:dyDescent="0.2">
      <c r="B118" s="248"/>
      <c r="C118" s="248"/>
      <c r="D118" s="248"/>
      <c r="E118" s="248"/>
      <c r="F118" s="248"/>
      <c r="H118" s="248"/>
      <c r="I118" s="238"/>
      <c r="J118" s="238"/>
      <c r="K118" s="238"/>
      <c r="L118" s="238"/>
      <c r="M118" s="238"/>
    </row>
    <row r="119" spans="2:13" x14ac:dyDescent="0.2">
      <c r="B119" s="248"/>
      <c r="C119" s="248"/>
      <c r="D119" s="248"/>
      <c r="E119" s="248"/>
      <c r="F119" s="248"/>
      <c r="H119" s="248"/>
      <c r="I119" s="238"/>
      <c r="J119" s="238"/>
      <c r="K119" s="238"/>
      <c r="L119" s="238"/>
      <c r="M119" s="238"/>
    </row>
    <row r="120" spans="2:13" x14ac:dyDescent="0.2">
      <c r="B120" s="248"/>
      <c r="C120" s="248"/>
      <c r="D120" s="248"/>
      <c r="E120" s="248"/>
      <c r="F120" s="248"/>
      <c r="H120" s="248"/>
      <c r="I120" s="238"/>
      <c r="J120" s="238"/>
      <c r="K120" s="238"/>
      <c r="L120" s="238"/>
      <c r="M120" s="238"/>
    </row>
    <row r="121" spans="2:13" x14ac:dyDescent="0.2">
      <c r="B121" s="248"/>
      <c r="C121" s="248"/>
      <c r="D121" s="248"/>
      <c r="E121" s="248"/>
      <c r="F121" s="248"/>
      <c r="H121" s="248"/>
      <c r="I121" s="238"/>
      <c r="J121" s="238"/>
      <c r="K121" s="238"/>
      <c r="L121" s="238"/>
      <c r="M121" s="238"/>
    </row>
    <row r="122" spans="2:13" x14ac:dyDescent="0.2">
      <c r="B122" s="248"/>
      <c r="C122" s="248"/>
      <c r="D122" s="248"/>
      <c r="E122" s="248"/>
      <c r="F122" s="248"/>
      <c r="H122" s="248"/>
      <c r="I122" s="238"/>
      <c r="J122" s="238"/>
      <c r="K122" s="238"/>
      <c r="L122" s="238"/>
      <c r="M122" s="238"/>
    </row>
    <row r="123" spans="2:13" x14ac:dyDescent="0.2">
      <c r="B123" s="248"/>
      <c r="C123" s="248"/>
      <c r="D123" s="248"/>
      <c r="E123" s="248"/>
      <c r="F123" s="248"/>
      <c r="H123" s="248"/>
      <c r="I123" s="238"/>
      <c r="J123" s="238"/>
      <c r="K123" s="238"/>
      <c r="L123" s="238"/>
      <c r="M123" s="238"/>
    </row>
    <row r="124" spans="2:13" x14ac:dyDescent="0.2">
      <c r="B124" s="248"/>
      <c r="C124" s="248"/>
      <c r="D124" s="248"/>
      <c r="E124" s="248"/>
      <c r="F124" s="248"/>
      <c r="H124" s="248"/>
      <c r="I124" s="238"/>
      <c r="J124" s="238"/>
      <c r="K124" s="238"/>
      <c r="L124" s="238"/>
      <c r="M124" s="238"/>
    </row>
    <row r="125" spans="2:13" x14ac:dyDescent="0.2">
      <c r="B125" s="248"/>
      <c r="C125" s="248"/>
      <c r="D125" s="248"/>
      <c r="E125" s="248"/>
      <c r="F125" s="248"/>
      <c r="H125" s="248"/>
      <c r="I125" s="238"/>
      <c r="J125" s="238"/>
      <c r="K125" s="238"/>
      <c r="L125" s="238"/>
      <c r="M125" s="238"/>
    </row>
    <row r="126" spans="2:13" x14ac:dyDescent="0.2">
      <c r="B126" s="248"/>
      <c r="C126" s="248"/>
      <c r="D126" s="248"/>
      <c r="E126" s="248"/>
      <c r="F126" s="248"/>
      <c r="H126" s="248"/>
      <c r="I126" s="238"/>
      <c r="J126" s="238"/>
      <c r="K126" s="238"/>
      <c r="L126" s="238"/>
      <c r="M126" s="238"/>
    </row>
    <row r="127" spans="2:13" x14ac:dyDescent="0.2">
      <c r="B127" s="248"/>
      <c r="C127" s="248"/>
      <c r="D127" s="248"/>
      <c r="E127" s="248"/>
      <c r="F127" s="248"/>
      <c r="H127" s="248"/>
      <c r="I127" s="238"/>
      <c r="J127" s="238"/>
      <c r="K127" s="238"/>
      <c r="L127" s="238"/>
      <c r="M127" s="238"/>
    </row>
    <row r="128" spans="2:13" x14ac:dyDescent="0.2">
      <c r="B128" s="248"/>
      <c r="C128" s="248"/>
      <c r="D128" s="248"/>
      <c r="E128" s="248"/>
      <c r="F128" s="248"/>
      <c r="H128" s="248"/>
      <c r="I128" s="238"/>
      <c r="J128" s="238"/>
      <c r="K128" s="238"/>
      <c r="L128" s="238"/>
      <c r="M128" s="238"/>
    </row>
    <row r="129" spans="2:13" x14ac:dyDescent="0.2">
      <c r="B129" s="248"/>
      <c r="C129" s="248"/>
      <c r="D129" s="248"/>
      <c r="E129" s="248"/>
      <c r="F129" s="248"/>
      <c r="H129" s="248"/>
      <c r="I129" s="238"/>
      <c r="J129" s="238"/>
      <c r="K129" s="238"/>
      <c r="L129" s="238"/>
      <c r="M129" s="238"/>
    </row>
    <row r="130" spans="2:13" x14ac:dyDescent="0.2">
      <c r="B130" s="248"/>
      <c r="C130" s="248"/>
      <c r="D130" s="248"/>
      <c r="E130" s="248"/>
      <c r="F130" s="248"/>
      <c r="H130" s="248"/>
      <c r="I130" s="238"/>
      <c r="J130" s="238"/>
      <c r="K130" s="238"/>
      <c r="L130" s="238"/>
      <c r="M130" s="238"/>
    </row>
    <row r="131" spans="2:13" x14ac:dyDescent="0.2">
      <c r="B131" s="248"/>
      <c r="C131" s="248"/>
      <c r="D131" s="248"/>
      <c r="E131" s="248"/>
      <c r="F131" s="248"/>
      <c r="H131" s="248"/>
      <c r="I131" s="238"/>
      <c r="J131" s="238"/>
      <c r="K131" s="238"/>
      <c r="L131" s="238"/>
      <c r="M131" s="238"/>
    </row>
    <row r="132" spans="2:13" x14ac:dyDescent="0.2">
      <c r="B132" s="248"/>
      <c r="C132" s="248"/>
      <c r="D132" s="248"/>
      <c r="E132" s="248"/>
      <c r="F132" s="248"/>
      <c r="H132" s="248"/>
      <c r="I132" s="238"/>
      <c r="J132" s="238"/>
      <c r="K132" s="238"/>
      <c r="L132" s="238"/>
      <c r="M132" s="238"/>
    </row>
    <row r="133" spans="2:13" x14ac:dyDescent="0.2">
      <c r="B133" s="248"/>
      <c r="C133" s="248"/>
      <c r="D133" s="248"/>
      <c r="E133" s="248"/>
      <c r="F133" s="248"/>
      <c r="H133" s="248"/>
      <c r="I133" s="238"/>
      <c r="J133" s="238"/>
      <c r="K133" s="238"/>
      <c r="L133" s="238"/>
      <c r="M133" s="238"/>
    </row>
    <row r="134" spans="2:13" x14ac:dyDescent="0.2">
      <c r="B134" s="248"/>
      <c r="C134" s="248"/>
      <c r="D134" s="248"/>
      <c r="E134" s="248"/>
      <c r="F134" s="248"/>
      <c r="H134" s="248"/>
      <c r="I134" s="238"/>
      <c r="J134" s="238"/>
      <c r="K134" s="238"/>
      <c r="L134" s="238"/>
      <c r="M134" s="238"/>
    </row>
    <row r="135" spans="2:13" x14ac:dyDescent="0.2">
      <c r="B135" s="248"/>
      <c r="C135" s="248"/>
      <c r="D135" s="248"/>
      <c r="E135" s="248"/>
      <c r="F135" s="248"/>
      <c r="H135" s="248"/>
      <c r="I135" s="238"/>
      <c r="J135" s="238"/>
      <c r="K135" s="238"/>
      <c r="L135" s="238"/>
      <c r="M135" s="238"/>
    </row>
    <row r="136" spans="2:13" x14ac:dyDescent="0.2">
      <c r="B136" s="248"/>
      <c r="C136" s="248"/>
      <c r="D136" s="248"/>
      <c r="E136" s="248"/>
      <c r="F136" s="248"/>
      <c r="H136" s="248"/>
      <c r="I136" s="238"/>
      <c r="J136" s="238"/>
      <c r="K136" s="238"/>
      <c r="L136" s="238"/>
      <c r="M136" s="238"/>
    </row>
    <row r="137" spans="2:13" x14ac:dyDescent="0.2">
      <c r="B137" s="248"/>
      <c r="C137" s="248"/>
      <c r="D137" s="248"/>
      <c r="E137" s="248"/>
      <c r="F137" s="248"/>
      <c r="H137" s="248"/>
      <c r="I137" s="238"/>
      <c r="J137" s="238"/>
      <c r="K137" s="238"/>
      <c r="L137" s="238"/>
      <c r="M137" s="238"/>
    </row>
    <row r="138" spans="2:13" x14ac:dyDescent="0.2">
      <c r="B138" s="251"/>
      <c r="C138" s="251"/>
      <c r="D138" s="251"/>
      <c r="E138" s="251"/>
      <c r="F138" s="251"/>
      <c r="M138" s="238"/>
    </row>
    <row r="139" spans="2:13" x14ac:dyDescent="0.2">
      <c r="B139" s="251"/>
      <c r="C139" s="251"/>
      <c r="D139" s="251"/>
      <c r="E139" s="251"/>
      <c r="F139" s="251"/>
      <c r="M139" s="238"/>
    </row>
    <row r="140" spans="2:13" x14ac:dyDescent="0.2">
      <c r="B140" s="251"/>
      <c r="C140" s="251"/>
      <c r="D140" s="251"/>
      <c r="E140" s="251"/>
      <c r="F140" s="251"/>
      <c r="M140" s="238"/>
    </row>
    <row r="141" spans="2:13" x14ac:dyDescent="0.2">
      <c r="B141" s="251"/>
      <c r="C141" s="251"/>
      <c r="D141" s="251"/>
      <c r="E141" s="251"/>
      <c r="F141" s="251"/>
      <c r="M141" s="238"/>
    </row>
    <row r="142" spans="2:13" x14ac:dyDescent="0.2">
      <c r="B142" s="251"/>
      <c r="C142" s="251"/>
      <c r="D142" s="251"/>
      <c r="E142" s="251"/>
      <c r="F142" s="251"/>
    </row>
    <row r="143" spans="2:13" x14ac:dyDescent="0.2">
      <c r="B143" s="251"/>
      <c r="C143" s="251"/>
      <c r="D143" s="251"/>
      <c r="E143" s="251"/>
      <c r="F143" s="251"/>
    </row>
    <row r="144" spans="2:13" x14ac:dyDescent="0.2">
      <c r="B144" s="251"/>
      <c r="C144" s="251"/>
      <c r="D144" s="251"/>
      <c r="E144" s="251"/>
      <c r="F144" s="251"/>
    </row>
    <row r="145" spans="2:6" x14ac:dyDescent="0.2">
      <c r="B145" s="251"/>
      <c r="C145" s="251"/>
      <c r="D145" s="251"/>
      <c r="E145" s="251"/>
      <c r="F145" s="251"/>
    </row>
    <row r="146" spans="2:6" x14ac:dyDescent="0.2">
      <c r="B146" s="251"/>
      <c r="C146" s="251"/>
      <c r="D146" s="251"/>
      <c r="E146" s="251"/>
      <c r="F146" s="251"/>
    </row>
    <row r="147" spans="2:6" x14ac:dyDescent="0.2">
      <c r="B147" s="251"/>
      <c r="C147" s="251"/>
      <c r="D147" s="251"/>
      <c r="E147" s="251"/>
      <c r="F147" s="251"/>
    </row>
    <row r="148" spans="2:6" x14ac:dyDescent="0.2">
      <c r="B148" s="251"/>
      <c r="C148" s="251"/>
      <c r="D148" s="251"/>
      <c r="E148" s="251"/>
      <c r="F148" s="251"/>
    </row>
    <row r="149" spans="2:6" x14ac:dyDescent="0.2">
      <c r="B149" s="251"/>
      <c r="C149" s="251"/>
      <c r="D149" s="251"/>
      <c r="E149" s="251"/>
      <c r="F149" s="251"/>
    </row>
    <row r="150" spans="2:6" x14ac:dyDescent="0.2">
      <c r="B150" s="251"/>
      <c r="C150" s="251"/>
      <c r="D150" s="251"/>
      <c r="E150" s="251"/>
      <c r="F150" s="251"/>
    </row>
    <row r="151" spans="2:6" x14ac:dyDescent="0.2">
      <c r="B151" s="251"/>
      <c r="C151" s="251"/>
      <c r="D151" s="251"/>
      <c r="E151" s="251"/>
      <c r="F151" s="251"/>
    </row>
    <row r="152" spans="2:6" x14ac:dyDescent="0.2">
      <c r="B152" s="251"/>
      <c r="C152" s="251"/>
      <c r="D152" s="251"/>
      <c r="E152" s="251"/>
      <c r="F152" s="251"/>
    </row>
    <row r="153" spans="2:6" x14ac:dyDescent="0.2">
      <c r="B153" s="251"/>
      <c r="C153" s="251"/>
      <c r="D153" s="251"/>
      <c r="E153" s="251"/>
      <c r="F153" s="251"/>
    </row>
    <row r="154" spans="2:6" x14ac:dyDescent="0.2">
      <c r="B154" s="251"/>
      <c r="C154" s="251"/>
      <c r="D154" s="251"/>
      <c r="E154" s="251"/>
      <c r="F154" s="251"/>
    </row>
    <row r="155" spans="2:6" x14ac:dyDescent="0.2">
      <c r="B155" s="251"/>
      <c r="C155" s="251"/>
      <c r="D155" s="251"/>
      <c r="E155" s="251"/>
      <c r="F155" s="251"/>
    </row>
    <row r="156" spans="2:6" x14ac:dyDescent="0.2">
      <c r="B156" s="251"/>
      <c r="C156" s="251"/>
      <c r="D156" s="251"/>
      <c r="E156" s="251"/>
      <c r="F156" s="251"/>
    </row>
    <row r="157" spans="2:6" x14ac:dyDescent="0.2">
      <c r="B157" s="251"/>
      <c r="C157" s="251"/>
      <c r="D157" s="251"/>
      <c r="E157" s="251"/>
      <c r="F157" s="251"/>
    </row>
    <row r="158" spans="2:6" x14ac:dyDescent="0.2">
      <c r="B158" s="251"/>
      <c r="C158" s="251"/>
      <c r="D158" s="251"/>
      <c r="E158" s="251"/>
      <c r="F158" s="251"/>
    </row>
    <row r="159" spans="2:6" x14ac:dyDescent="0.2">
      <c r="B159" s="251"/>
      <c r="C159" s="251"/>
      <c r="D159" s="251"/>
      <c r="E159" s="251"/>
      <c r="F159" s="251"/>
    </row>
    <row r="160" spans="2:6" x14ac:dyDescent="0.2">
      <c r="B160" s="251"/>
      <c r="C160" s="251"/>
      <c r="D160" s="251"/>
      <c r="E160" s="251"/>
      <c r="F160" s="251"/>
    </row>
    <row r="161" spans="2:6" x14ac:dyDescent="0.2">
      <c r="B161" s="251"/>
      <c r="C161" s="251"/>
      <c r="D161" s="251"/>
      <c r="E161" s="251"/>
      <c r="F161" s="251"/>
    </row>
    <row r="162" spans="2:6" x14ac:dyDescent="0.2">
      <c r="B162" s="251"/>
      <c r="C162" s="251"/>
      <c r="D162" s="251"/>
      <c r="E162" s="251"/>
      <c r="F162" s="251"/>
    </row>
    <row r="163" spans="2:6" x14ac:dyDescent="0.2">
      <c r="B163" s="251"/>
      <c r="C163" s="251"/>
      <c r="D163" s="251"/>
      <c r="E163" s="251"/>
      <c r="F163" s="251"/>
    </row>
    <row r="164" spans="2:6" x14ac:dyDescent="0.2">
      <c r="B164" s="251"/>
      <c r="C164" s="251"/>
      <c r="D164" s="251"/>
      <c r="E164" s="251"/>
      <c r="F164" s="251"/>
    </row>
    <row r="165" spans="2:6" x14ac:dyDescent="0.2">
      <c r="B165" s="251"/>
      <c r="C165" s="251"/>
      <c r="D165" s="251"/>
      <c r="E165" s="251"/>
      <c r="F165" s="251"/>
    </row>
    <row r="166" spans="2:6" x14ac:dyDescent="0.2">
      <c r="B166" s="251"/>
      <c r="C166" s="251"/>
      <c r="D166" s="251"/>
      <c r="E166" s="251"/>
      <c r="F166" s="251"/>
    </row>
    <row r="167" spans="2:6" x14ac:dyDescent="0.2">
      <c r="B167" s="251"/>
      <c r="C167" s="251"/>
      <c r="D167" s="251"/>
      <c r="E167" s="251"/>
      <c r="F167" s="251"/>
    </row>
    <row r="168" spans="2:6" x14ac:dyDescent="0.2">
      <c r="B168" s="251"/>
      <c r="C168" s="251"/>
      <c r="D168" s="251"/>
      <c r="E168" s="251"/>
      <c r="F168" s="251"/>
    </row>
    <row r="169" spans="2:6" x14ac:dyDescent="0.2">
      <c r="B169" s="251"/>
      <c r="C169" s="251"/>
      <c r="D169" s="251"/>
      <c r="E169" s="251"/>
      <c r="F169" s="251"/>
    </row>
    <row r="170" spans="2:6" x14ac:dyDescent="0.2">
      <c r="B170" s="251"/>
      <c r="C170" s="251"/>
      <c r="D170" s="251"/>
      <c r="E170" s="251"/>
      <c r="F170" s="251"/>
    </row>
    <row r="171" spans="2:6" x14ac:dyDescent="0.2">
      <c r="B171" s="251"/>
      <c r="C171" s="251"/>
      <c r="D171" s="251"/>
      <c r="E171" s="251"/>
      <c r="F171" s="251"/>
    </row>
    <row r="172" spans="2:6" x14ac:dyDescent="0.2">
      <c r="B172" s="251"/>
      <c r="C172" s="251"/>
      <c r="D172" s="251"/>
      <c r="E172" s="251"/>
      <c r="F172" s="251"/>
    </row>
    <row r="173" spans="2:6" x14ac:dyDescent="0.2">
      <c r="B173" s="251"/>
      <c r="C173" s="251"/>
      <c r="D173" s="251"/>
      <c r="E173" s="251"/>
      <c r="F173" s="251"/>
    </row>
    <row r="174" spans="2:6" x14ac:dyDescent="0.2">
      <c r="B174" s="251"/>
      <c r="C174" s="251"/>
      <c r="D174" s="251"/>
      <c r="E174" s="251"/>
      <c r="F174" s="251"/>
    </row>
    <row r="175" spans="2:6" x14ac:dyDescent="0.2">
      <c r="B175" s="251"/>
      <c r="C175" s="251"/>
      <c r="D175" s="251"/>
      <c r="E175" s="251"/>
      <c r="F175" s="251"/>
    </row>
    <row r="176" spans="2:6" x14ac:dyDescent="0.2">
      <c r="B176" s="251"/>
      <c r="C176" s="251"/>
      <c r="D176" s="251"/>
      <c r="E176" s="251"/>
      <c r="F176" s="251"/>
    </row>
    <row r="177" spans="2:6" x14ac:dyDescent="0.2">
      <c r="B177" s="251"/>
      <c r="C177" s="251"/>
      <c r="D177" s="251"/>
      <c r="E177" s="251"/>
      <c r="F177" s="251"/>
    </row>
    <row r="178" spans="2:6" x14ac:dyDescent="0.2">
      <c r="B178" s="251"/>
      <c r="C178" s="251"/>
      <c r="D178" s="251"/>
      <c r="E178" s="251"/>
      <c r="F178" s="251"/>
    </row>
    <row r="179" spans="2:6" x14ac:dyDescent="0.2">
      <c r="B179" s="251"/>
      <c r="C179" s="251"/>
      <c r="D179" s="251"/>
      <c r="E179" s="251"/>
      <c r="F179" s="251"/>
    </row>
    <row r="180" spans="2:6" x14ac:dyDescent="0.2">
      <c r="B180" s="251"/>
      <c r="C180" s="251"/>
      <c r="D180" s="251"/>
      <c r="E180" s="251"/>
      <c r="F180" s="251"/>
    </row>
    <row r="181" spans="2:6" x14ac:dyDescent="0.2">
      <c r="B181" s="251"/>
      <c r="C181" s="251"/>
      <c r="D181" s="251"/>
      <c r="E181" s="251"/>
      <c r="F181" s="251"/>
    </row>
    <row r="182" spans="2:6" x14ac:dyDescent="0.2">
      <c r="B182" s="251"/>
      <c r="C182" s="251"/>
      <c r="D182" s="251"/>
      <c r="E182" s="251"/>
      <c r="F182" s="251"/>
    </row>
    <row r="183" spans="2:6" x14ac:dyDescent="0.2">
      <c r="B183" s="251"/>
      <c r="C183" s="251"/>
      <c r="D183" s="251"/>
      <c r="E183" s="251"/>
      <c r="F183" s="251"/>
    </row>
    <row r="184" spans="2:6" x14ac:dyDescent="0.2">
      <c r="B184" s="251"/>
      <c r="C184" s="251"/>
      <c r="D184" s="251"/>
      <c r="E184" s="251"/>
      <c r="F184" s="251"/>
    </row>
    <row r="185" spans="2:6" x14ac:dyDescent="0.2">
      <c r="B185" s="251"/>
      <c r="C185" s="251"/>
      <c r="D185" s="251"/>
      <c r="E185" s="251"/>
      <c r="F185" s="251"/>
    </row>
    <row r="186" spans="2:6" x14ac:dyDescent="0.2">
      <c r="B186" s="251"/>
      <c r="C186" s="251"/>
      <c r="D186" s="251"/>
      <c r="E186" s="251"/>
      <c r="F186" s="251"/>
    </row>
    <row r="187" spans="2:6" x14ac:dyDescent="0.2">
      <c r="B187" s="251"/>
      <c r="C187" s="251"/>
      <c r="D187" s="251"/>
      <c r="E187" s="251"/>
      <c r="F187" s="251"/>
    </row>
    <row r="188" spans="2:6" x14ac:dyDescent="0.2">
      <c r="B188" s="251"/>
      <c r="C188" s="251"/>
      <c r="D188" s="251"/>
      <c r="E188" s="251"/>
      <c r="F188" s="251"/>
    </row>
    <row r="189" spans="2:6" x14ac:dyDescent="0.2">
      <c r="B189" s="251"/>
      <c r="C189" s="251"/>
      <c r="D189" s="251"/>
      <c r="E189" s="251"/>
      <c r="F189" s="251"/>
    </row>
    <row r="190" spans="2:6" x14ac:dyDescent="0.2">
      <c r="B190" s="251"/>
      <c r="C190" s="251"/>
      <c r="D190" s="251"/>
      <c r="E190" s="251"/>
      <c r="F190" s="251"/>
    </row>
    <row r="191" spans="2:6" x14ac:dyDescent="0.2">
      <c r="B191" s="251"/>
      <c r="C191" s="251"/>
      <c r="D191" s="251"/>
      <c r="E191" s="251"/>
      <c r="F191" s="251"/>
    </row>
    <row r="192" spans="2:6" x14ac:dyDescent="0.2">
      <c r="B192" s="251"/>
      <c r="C192" s="251"/>
      <c r="D192" s="251"/>
      <c r="E192" s="251"/>
      <c r="F192" s="251"/>
    </row>
    <row r="193" spans="2:6" x14ac:dyDescent="0.2">
      <c r="B193" s="251"/>
      <c r="C193" s="251"/>
      <c r="D193" s="251"/>
      <c r="E193" s="251"/>
      <c r="F193" s="251"/>
    </row>
    <row r="194" spans="2:6" x14ac:dyDescent="0.2">
      <c r="B194" s="251"/>
      <c r="C194" s="251"/>
      <c r="D194" s="251"/>
      <c r="E194" s="251"/>
      <c r="F194" s="251"/>
    </row>
    <row r="195" spans="2:6" x14ac:dyDescent="0.2">
      <c r="B195" s="251"/>
      <c r="C195" s="251"/>
      <c r="D195" s="251"/>
      <c r="E195" s="251"/>
      <c r="F195" s="251"/>
    </row>
    <row r="196" spans="2:6" x14ac:dyDescent="0.2">
      <c r="B196" s="251"/>
      <c r="C196" s="251"/>
      <c r="D196" s="251"/>
      <c r="E196" s="251"/>
      <c r="F196" s="251"/>
    </row>
    <row r="197" spans="2:6" x14ac:dyDescent="0.2">
      <c r="B197" s="251"/>
      <c r="C197" s="251"/>
      <c r="D197" s="251"/>
      <c r="E197" s="251"/>
      <c r="F197" s="251"/>
    </row>
    <row r="198" spans="2:6" x14ac:dyDescent="0.2">
      <c r="B198" s="251"/>
      <c r="C198" s="251"/>
      <c r="D198" s="251"/>
      <c r="E198" s="251"/>
      <c r="F198" s="251"/>
    </row>
    <row r="199" spans="2:6" x14ac:dyDescent="0.2">
      <c r="B199" s="251"/>
      <c r="C199" s="251"/>
      <c r="D199" s="251"/>
      <c r="E199" s="251"/>
      <c r="F199" s="251"/>
    </row>
    <row r="200" spans="2:6" x14ac:dyDescent="0.2">
      <c r="B200" s="251"/>
      <c r="C200" s="251"/>
      <c r="D200" s="251"/>
      <c r="E200" s="251"/>
      <c r="F200" s="251"/>
    </row>
    <row r="201" spans="2:6" x14ac:dyDescent="0.2">
      <c r="B201" s="251"/>
      <c r="C201" s="251"/>
      <c r="D201" s="251"/>
      <c r="E201" s="251"/>
      <c r="F201" s="251"/>
    </row>
    <row r="202" spans="2:6" x14ac:dyDescent="0.2">
      <c r="B202" s="251"/>
      <c r="C202" s="251"/>
      <c r="D202" s="251"/>
      <c r="E202" s="251"/>
      <c r="F202" s="251"/>
    </row>
    <row r="203" spans="2:6" x14ac:dyDescent="0.2">
      <c r="B203" s="251"/>
      <c r="C203" s="251"/>
      <c r="D203" s="251"/>
      <c r="E203" s="251"/>
      <c r="F203" s="251"/>
    </row>
    <row r="204" spans="2:6" x14ac:dyDescent="0.2">
      <c r="B204" s="251"/>
      <c r="C204" s="251"/>
      <c r="D204" s="251"/>
      <c r="E204" s="251"/>
      <c r="F204" s="251"/>
    </row>
    <row r="205" spans="2:6" x14ac:dyDescent="0.2">
      <c r="B205" s="251"/>
      <c r="C205" s="251"/>
      <c r="D205" s="251"/>
      <c r="E205" s="251"/>
      <c r="F205" s="251"/>
    </row>
    <row r="206" spans="2:6" x14ac:dyDescent="0.2">
      <c r="B206" s="251"/>
      <c r="C206" s="251"/>
      <c r="D206" s="251"/>
      <c r="E206" s="251"/>
      <c r="F206" s="251"/>
    </row>
    <row r="207" spans="2:6" x14ac:dyDescent="0.2">
      <c r="B207" s="251"/>
      <c r="C207" s="251"/>
      <c r="D207" s="251"/>
      <c r="E207" s="251"/>
      <c r="F207" s="251"/>
    </row>
    <row r="208" spans="2:6" x14ac:dyDescent="0.2">
      <c r="B208" s="251"/>
      <c r="C208" s="251"/>
      <c r="D208" s="251"/>
      <c r="E208" s="251"/>
      <c r="F208" s="251"/>
    </row>
    <row r="209" spans="2:6" x14ac:dyDescent="0.2">
      <c r="B209" s="251"/>
      <c r="C209" s="251"/>
      <c r="D209" s="251"/>
      <c r="E209" s="251"/>
      <c r="F209" s="251"/>
    </row>
    <row r="210" spans="2:6" x14ac:dyDescent="0.2">
      <c r="B210" s="251"/>
      <c r="C210" s="251"/>
      <c r="D210" s="251"/>
      <c r="E210" s="251"/>
      <c r="F210" s="251"/>
    </row>
    <row r="211" spans="2:6" x14ac:dyDescent="0.2">
      <c r="B211" s="251"/>
      <c r="C211" s="251"/>
      <c r="D211" s="251"/>
      <c r="E211" s="251"/>
      <c r="F211" s="251"/>
    </row>
    <row r="212" spans="2:6" x14ac:dyDescent="0.2">
      <c r="B212" s="251"/>
      <c r="C212" s="251"/>
      <c r="D212" s="251"/>
      <c r="E212" s="251"/>
      <c r="F212" s="251"/>
    </row>
    <row r="213" spans="2:6" x14ac:dyDescent="0.2">
      <c r="B213" s="251"/>
      <c r="C213" s="251"/>
      <c r="D213" s="251"/>
      <c r="E213" s="251"/>
      <c r="F213" s="251"/>
    </row>
    <row r="214" spans="2:6" x14ac:dyDescent="0.2">
      <c r="B214" s="251"/>
      <c r="C214" s="251"/>
      <c r="D214" s="251"/>
      <c r="E214" s="251"/>
      <c r="F214" s="251"/>
    </row>
    <row r="215" spans="2:6" x14ac:dyDescent="0.2">
      <c r="B215" s="251"/>
      <c r="C215" s="251"/>
      <c r="D215" s="251"/>
      <c r="E215" s="251"/>
      <c r="F215" s="251"/>
    </row>
    <row r="216" spans="2:6" x14ac:dyDescent="0.2">
      <c r="B216" s="251"/>
      <c r="C216" s="251"/>
      <c r="D216" s="251"/>
      <c r="E216" s="251"/>
      <c r="F216" s="251"/>
    </row>
    <row r="217" spans="2:6" x14ac:dyDescent="0.2">
      <c r="B217" s="251"/>
      <c r="C217" s="251"/>
      <c r="D217" s="251"/>
      <c r="E217" s="251"/>
      <c r="F217" s="251"/>
    </row>
    <row r="218" spans="2:6" x14ac:dyDescent="0.2">
      <c r="B218" s="251"/>
      <c r="C218" s="251"/>
      <c r="D218" s="251"/>
      <c r="E218" s="251"/>
      <c r="F218" s="251"/>
    </row>
    <row r="219" spans="2:6" x14ac:dyDescent="0.2">
      <c r="B219" s="251"/>
      <c r="C219" s="251"/>
      <c r="D219" s="251"/>
      <c r="E219" s="251"/>
      <c r="F219" s="251"/>
    </row>
    <row r="220" spans="2:6" x14ac:dyDescent="0.2">
      <c r="B220" s="251"/>
      <c r="C220" s="251"/>
      <c r="D220" s="251"/>
      <c r="E220" s="251"/>
      <c r="F220" s="251"/>
    </row>
    <row r="221" spans="2:6" x14ac:dyDescent="0.2">
      <c r="B221" s="251"/>
      <c r="C221" s="251"/>
      <c r="D221" s="251"/>
      <c r="E221" s="251"/>
      <c r="F221" s="251"/>
    </row>
    <row r="222" spans="2:6" x14ac:dyDescent="0.2">
      <c r="B222" s="251"/>
      <c r="C222" s="251"/>
      <c r="D222" s="251"/>
      <c r="E222" s="251"/>
      <c r="F222" s="251"/>
    </row>
    <row r="223" spans="2:6" x14ac:dyDescent="0.2">
      <c r="B223" s="251"/>
      <c r="C223" s="251"/>
      <c r="D223" s="251"/>
      <c r="E223" s="251"/>
      <c r="F223" s="251"/>
    </row>
    <row r="224" spans="2:6" x14ac:dyDescent="0.2">
      <c r="B224" s="251"/>
      <c r="C224" s="251"/>
      <c r="D224" s="251"/>
      <c r="E224" s="251"/>
      <c r="F224" s="251"/>
    </row>
    <row r="225" spans="2:6" x14ac:dyDescent="0.2">
      <c r="B225" s="251"/>
      <c r="C225" s="251"/>
      <c r="D225" s="251"/>
      <c r="E225" s="251"/>
      <c r="F225" s="251"/>
    </row>
    <row r="226" spans="2:6" x14ac:dyDescent="0.2">
      <c r="B226" s="251"/>
      <c r="C226" s="251"/>
      <c r="D226" s="251"/>
      <c r="E226" s="251"/>
      <c r="F226" s="251"/>
    </row>
    <row r="227" spans="2:6" x14ac:dyDescent="0.2">
      <c r="B227" s="251"/>
      <c r="C227" s="251"/>
      <c r="D227" s="251"/>
      <c r="E227" s="251"/>
      <c r="F227" s="251"/>
    </row>
    <row r="228" spans="2:6" x14ac:dyDescent="0.2">
      <c r="B228" s="251"/>
      <c r="C228" s="251"/>
      <c r="D228" s="251"/>
      <c r="E228" s="251"/>
      <c r="F228" s="251"/>
    </row>
    <row r="229" spans="2:6" x14ac:dyDescent="0.2">
      <c r="B229" s="251"/>
      <c r="C229" s="251"/>
      <c r="D229" s="251"/>
      <c r="E229" s="251"/>
      <c r="F229" s="251"/>
    </row>
    <row r="230" spans="2:6" x14ac:dyDescent="0.2">
      <c r="B230" s="251"/>
      <c r="C230" s="251"/>
      <c r="D230" s="251"/>
      <c r="E230" s="251"/>
      <c r="F230" s="251"/>
    </row>
    <row r="231" spans="2:6" x14ac:dyDescent="0.2">
      <c r="B231" s="251"/>
      <c r="C231" s="251"/>
      <c r="D231" s="251"/>
      <c r="E231" s="251"/>
      <c r="F231" s="251"/>
    </row>
    <row r="232" spans="2:6" x14ac:dyDescent="0.2">
      <c r="B232" s="251"/>
      <c r="C232" s="251"/>
      <c r="D232" s="251"/>
      <c r="E232" s="251"/>
      <c r="F232" s="251"/>
    </row>
    <row r="233" spans="2:6" x14ac:dyDescent="0.2">
      <c r="B233" s="251"/>
      <c r="C233" s="251"/>
      <c r="D233" s="251"/>
      <c r="E233" s="251"/>
      <c r="F233" s="251"/>
    </row>
    <row r="234" spans="2:6" x14ac:dyDescent="0.2">
      <c r="B234" s="251"/>
      <c r="C234" s="251"/>
      <c r="D234" s="251"/>
      <c r="E234" s="251"/>
      <c r="F234" s="251"/>
    </row>
    <row r="235" spans="2:6" x14ac:dyDescent="0.2">
      <c r="B235" s="251"/>
      <c r="C235" s="251"/>
      <c r="D235" s="251"/>
      <c r="E235" s="251"/>
      <c r="F235" s="251"/>
    </row>
    <row r="236" spans="2:6" x14ac:dyDescent="0.2">
      <c r="B236" s="251"/>
      <c r="C236" s="251"/>
      <c r="D236" s="251"/>
      <c r="E236" s="251"/>
      <c r="F236" s="251"/>
    </row>
    <row r="237" spans="2:6" x14ac:dyDescent="0.2">
      <c r="B237" s="251"/>
      <c r="C237" s="251"/>
      <c r="D237" s="251"/>
      <c r="E237" s="251"/>
      <c r="F237" s="251"/>
    </row>
    <row r="238" spans="2:6" x14ac:dyDescent="0.2">
      <c r="B238" s="251"/>
      <c r="C238" s="251"/>
      <c r="D238" s="251"/>
      <c r="E238" s="251"/>
      <c r="F238" s="251"/>
    </row>
    <row r="239" spans="2:6" x14ac:dyDescent="0.2">
      <c r="B239" s="251"/>
      <c r="C239" s="251"/>
      <c r="D239" s="251"/>
      <c r="E239" s="251"/>
      <c r="F239" s="251"/>
    </row>
    <row r="240" spans="2:6" x14ac:dyDescent="0.2">
      <c r="B240" s="251"/>
      <c r="C240" s="251"/>
      <c r="D240" s="251"/>
      <c r="E240" s="251"/>
      <c r="F240" s="251"/>
    </row>
    <row r="241" spans="2:6" x14ac:dyDescent="0.2">
      <c r="B241" s="251"/>
      <c r="C241" s="251"/>
      <c r="D241" s="251"/>
      <c r="E241" s="251"/>
      <c r="F241" s="251"/>
    </row>
    <row r="242" spans="2:6" x14ac:dyDescent="0.2">
      <c r="B242" s="251"/>
      <c r="C242" s="251"/>
      <c r="D242" s="251"/>
      <c r="E242" s="251"/>
      <c r="F242" s="251"/>
    </row>
    <row r="243" spans="2:6" x14ac:dyDescent="0.2">
      <c r="B243" s="251"/>
      <c r="C243" s="251"/>
      <c r="D243" s="251"/>
      <c r="E243" s="251"/>
      <c r="F243" s="251"/>
    </row>
    <row r="244" spans="2:6" x14ac:dyDescent="0.2">
      <c r="B244" s="251"/>
      <c r="C244" s="251"/>
      <c r="D244" s="251"/>
      <c r="E244" s="251"/>
      <c r="F244" s="251"/>
    </row>
    <row r="245" spans="2:6" x14ac:dyDescent="0.2">
      <c r="B245" s="251"/>
      <c r="C245" s="251"/>
      <c r="D245" s="251"/>
      <c r="E245" s="251"/>
      <c r="F245" s="251"/>
    </row>
    <row r="246" spans="2:6" x14ac:dyDescent="0.2">
      <c r="B246" s="251"/>
      <c r="C246" s="251"/>
      <c r="D246" s="251"/>
      <c r="E246" s="251"/>
      <c r="F246" s="251"/>
    </row>
    <row r="247" spans="2:6" x14ac:dyDescent="0.2">
      <c r="B247" s="251"/>
      <c r="C247" s="251"/>
      <c r="D247" s="251"/>
      <c r="E247" s="251"/>
      <c r="F247" s="251"/>
    </row>
    <row r="248" spans="2:6" x14ac:dyDescent="0.2">
      <c r="B248" s="251"/>
      <c r="C248" s="251"/>
      <c r="D248" s="251"/>
      <c r="E248" s="251"/>
      <c r="F248" s="251"/>
    </row>
    <row r="249" spans="2:6" x14ac:dyDescent="0.2">
      <c r="B249" s="251"/>
      <c r="C249" s="251"/>
      <c r="D249" s="251"/>
      <c r="E249" s="251"/>
      <c r="F249" s="251"/>
    </row>
    <row r="250" spans="2:6" x14ac:dyDescent="0.2">
      <c r="B250" s="251"/>
      <c r="C250" s="251"/>
      <c r="D250" s="251"/>
      <c r="E250" s="251"/>
      <c r="F250" s="251"/>
    </row>
    <row r="251" spans="2:6" x14ac:dyDescent="0.2">
      <c r="B251" s="251"/>
      <c r="C251" s="251"/>
      <c r="D251" s="251"/>
      <c r="E251" s="251"/>
      <c r="F251" s="251"/>
    </row>
    <row r="252" spans="2:6" x14ac:dyDescent="0.2">
      <c r="B252" s="251"/>
      <c r="C252" s="251"/>
      <c r="D252" s="251"/>
      <c r="E252" s="251"/>
      <c r="F252" s="251"/>
    </row>
    <row r="253" spans="2:6" x14ac:dyDescent="0.2">
      <c r="B253" s="251"/>
      <c r="C253" s="251"/>
      <c r="D253" s="251"/>
      <c r="E253" s="251"/>
      <c r="F253" s="251"/>
    </row>
    <row r="254" spans="2:6" x14ac:dyDescent="0.2">
      <c r="B254" s="251"/>
      <c r="C254" s="251"/>
      <c r="D254" s="251"/>
      <c r="E254" s="251"/>
      <c r="F254" s="251"/>
    </row>
    <row r="255" spans="2:6" x14ac:dyDescent="0.2">
      <c r="B255" s="251"/>
      <c r="C255" s="251"/>
      <c r="D255" s="251"/>
      <c r="E255" s="251"/>
      <c r="F255" s="251"/>
    </row>
    <row r="256" spans="2:6" x14ac:dyDescent="0.2">
      <c r="B256" s="251"/>
      <c r="C256" s="251"/>
      <c r="D256" s="251"/>
      <c r="E256" s="251"/>
      <c r="F256" s="251"/>
    </row>
    <row r="257" spans="2:6" x14ac:dyDescent="0.2">
      <c r="B257" s="251"/>
      <c r="C257" s="251"/>
      <c r="D257" s="251"/>
      <c r="E257" s="251"/>
      <c r="F257" s="251"/>
    </row>
    <row r="258" spans="2:6" x14ac:dyDescent="0.2">
      <c r="B258" s="251"/>
      <c r="C258" s="251"/>
      <c r="D258" s="251"/>
      <c r="E258" s="251"/>
      <c r="F258" s="251"/>
    </row>
    <row r="259" spans="2:6" x14ac:dyDescent="0.2">
      <c r="B259" s="251"/>
      <c r="C259" s="251"/>
      <c r="D259" s="251"/>
      <c r="E259" s="251"/>
      <c r="F259" s="251"/>
    </row>
    <row r="260" spans="2:6" x14ac:dyDescent="0.2">
      <c r="B260" s="251"/>
      <c r="C260" s="251"/>
      <c r="D260" s="251"/>
      <c r="E260" s="251"/>
      <c r="F260" s="251"/>
    </row>
    <row r="261" spans="2:6" x14ac:dyDescent="0.2">
      <c r="B261" s="251"/>
      <c r="C261" s="251"/>
      <c r="D261" s="251"/>
      <c r="E261" s="251"/>
      <c r="F261" s="251"/>
    </row>
    <row r="262" spans="2:6" x14ac:dyDescent="0.2">
      <c r="B262" s="251"/>
      <c r="C262" s="251"/>
      <c r="D262" s="251"/>
      <c r="E262" s="251"/>
      <c r="F262" s="251"/>
    </row>
    <row r="263" spans="2:6" x14ac:dyDescent="0.2">
      <c r="B263" s="251"/>
      <c r="C263" s="251"/>
      <c r="D263" s="251"/>
      <c r="E263" s="251"/>
      <c r="F263" s="251"/>
    </row>
    <row r="264" spans="2:6" x14ac:dyDescent="0.2">
      <c r="B264" s="251"/>
      <c r="C264" s="251"/>
      <c r="D264" s="251"/>
      <c r="E264" s="251"/>
      <c r="F264" s="251"/>
    </row>
    <row r="265" spans="2:6" x14ac:dyDescent="0.2">
      <c r="B265" s="251"/>
      <c r="C265" s="251"/>
      <c r="D265" s="251"/>
      <c r="E265" s="251"/>
      <c r="F265" s="251"/>
    </row>
    <row r="266" spans="2:6" x14ac:dyDescent="0.2">
      <c r="B266" s="251"/>
      <c r="C266" s="251"/>
      <c r="D266" s="251"/>
      <c r="E266" s="251"/>
      <c r="F266" s="251"/>
    </row>
    <row r="267" spans="2:6" x14ac:dyDescent="0.2">
      <c r="B267" s="251"/>
      <c r="C267" s="251"/>
      <c r="D267" s="251"/>
      <c r="E267" s="251"/>
      <c r="F267" s="251"/>
    </row>
    <row r="268" spans="2:6" x14ac:dyDescent="0.2">
      <c r="B268" s="251"/>
      <c r="C268" s="251"/>
      <c r="D268" s="251"/>
      <c r="E268" s="251"/>
      <c r="F268" s="251"/>
    </row>
    <row r="269" spans="2:6" x14ac:dyDescent="0.2">
      <c r="B269" s="251"/>
      <c r="C269" s="251"/>
      <c r="D269" s="251"/>
      <c r="E269" s="251"/>
      <c r="F269" s="251"/>
    </row>
    <row r="270" spans="2:6" x14ac:dyDescent="0.2">
      <c r="B270" s="251"/>
      <c r="C270" s="251"/>
      <c r="D270" s="251"/>
      <c r="E270" s="251"/>
      <c r="F270" s="251"/>
    </row>
    <row r="271" spans="2:6" x14ac:dyDescent="0.2">
      <c r="B271" s="251"/>
      <c r="C271" s="251"/>
      <c r="D271" s="251"/>
      <c r="E271" s="251"/>
      <c r="F271" s="251"/>
    </row>
    <row r="272" spans="2:6" x14ac:dyDescent="0.2">
      <c r="B272" s="251"/>
      <c r="C272" s="251"/>
      <c r="D272" s="251"/>
      <c r="E272" s="251"/>
      <c r="F272" s="251"/>
    </row>
    <row r="273" spans="2:6" x14ac:dyDescent="0.2">
      <c r="B273" s="251"/>
      <c r="C273" s="251"/>
      <c r="D273" s="251"/>
      <c r="E273" s="251"/>
      <c r="F273" s="251"/>
    </row>
    <row r="274" spans="2:6" x14ac:dyDescent="0.2">
      <c r="B274" s="251"/>
      <c r="C274" s="251"/>
      <c r="D274" s="251"/>
      <c r="E274" s="251"/>
      <c r="F274" s="251"/>
    </row>
    <row r="275" spans="2:6" x14ac:dyDescent="0.2">
      <c r="B275" s="251"/>
      <c r="C275" s="251"/>
      <c r="D275" s="251"/>
      <c r="E275" s="251"/>
      <c r="F275" s="251"/>
    </row>
    <row r="276" spans="2:6" x14ac:dyDescent="0.2">
      <c r="B276" s="251"/>
      <c r="C276" s="251"/>
      <c r="D276" s="251"/>
      <c r="E276" s="251"/>
      <c r="F276" s="251"/>
    </row>
    <row r="277" spans="2:6" x14ac:dyDescent="0.2">
      <c r="B277" s="251"/>
      <c r="C277" s="251"/>
      <c r="D277" s="251"/>
      <c r="E277" s="251"/>
      <c r="F277" s="251"/>
    </row>
    <row r="278" spans="2:6" x14ac:dyDescent="0.2">
      <c r="B278" s="251"/>
      <c r="C278" s="251"/>
      <c r="D278" s="251"/>
      <c r="E278" s="251"/>
      <c r="F278" s="251"/>
    </row>
    <row r="279" spans="2:6" x14ac:dyDescent="0.2">
      <c r="B279" s="251"/>
      <c r="C279" s="251"/>
      <c r="D279" s="251"/>
      <c r="E279" s="251"/>
      <c r="F279" s="251"/>
    </row>
    <row r="280" spans="2:6" x14ac:dyDescent="0.2">
      <c r="B280" s="251"/>
      <c r="C280" s="251"/>
      <c r="D280" s="251"/>
      <c r="E280" s="251"/>
      <c r="F280" s="251"/>
    </row>
    <row r="281" spans="2:6" x14ac:dyDescent="0.2">
      <c r="B281" s="251"/>
      <c r="C281" s="251"/>
      <c r="D281" s="251"/>
      <c r="E281" s="251"/>
      <c r="F281" s="251"/>
    </row>
    <row r="282" spans="2:6" x14ac:dyDescent="0.2">
      <c r="B282" s="251"/>
      <c r="C282" s="251"/>
      <c r="D282" s="251"/>
      <c r="E282" s="251"/>
      <c r="F282" s="251"/>
    </row>
    <row r="283" spans="2:6" x14ac:dyDescent="0.2">
      <c r="B283" s="251"/>
      <c r="C283" s="251"/>
      <c r="D283" s="251"/>
      <c r="E283" s="251"/>
      <c r="F283" s="251"/>
    </row>
    <row r="284" spans="2:6" x14ac:dyDescent="0.2">
      <c r="B284" s="251"/>
      <c r="C284" s="251"/>
      <c r="D284" s="251"/>
      <c r="E284" s="251"/>
      <c r="F284" s="251"/>
    </row>
    <row r="285" spans="2:6" x14ac:dyDescent="0.2">
      <c r="B285" s="251"/>
      <c r="C285" s="251"/>
      <c r="D285" s="251"/>
      <c r="E285" s="251"/>
      <c r="F285" s="251"/>
    </row>
    <row r="286" spans="2:6" x14ac:dyDescent="0.2">
      <c r="B286" s="251"/>
      <c r="C286" s="251"/>
      <c r="D286" s="251"/>
      <c r="E286" s="251"/>
      <c r="F286" s="251"/>
    </row>
    <row r="287" spans="2:6" x14ac:dyDescent="0.2">
      <c r="B287" s="251"/>
      <c r="C287" s="251"/>
      <c r="D287" s="251"/>
      <c r="E287" s="251"/>
      <c r="F287" s="251"/>
    </row>
    <row r="288" spans="2:6" x14ac:dyDescent="0.2">
      <c r="B288" s="251"/>
      <c r="C288" s="251"/>
      <c r="D288" s="251"/>
      <c r="E288" s="251"/>
      <c r="F288" s="251"/>
    </row>
    <row r="289" spans="2:6" x14ac:dyDescent="0.2">
      <c r="B289" s="251"/>
      <c r="C289" s="251"/>
      <c r="D289" s="251"/>
      <c r="E289" s="251"/>
      <c r="F289" s="251"/>
    </row>
    <row r="290" spans="2:6" x14ac:dyDescent="0.2">
      <c r="B290" s="251"/>
      <c r="C290" s="251"/>
      <c r="D290" s="251"/>
      <c r="E290" s="251"/>
      <c r="F290" s="251"/>
    </row>
    <row r="291" spans="2:6" x14ac:dyDescent="0.2">
      <c r="B291" s="251"/>
      <c r="C291" s="251"/>
      <c r="D291" s="251"/>
      <c r="E291" s="251"/>
      <c r="F291" s="251"/>
    </row>
    <row r="292" spans="2:6" x14ac:dyDescent="0.2">
      <c r="B292" s="251"/>
      <c r="C292" s="251"/>
      <c r="D292" s="251"/>
      <c r="E292" s="251"/>
      <c r="F292" s="251"/>
    </row>
    <row r="293" spans="2:6" x14ac:dyDescent="0.2">
      <c r="B293" s="251"/>
      <c r="C293" s="251"/>
      <c r="D293" s="251"/>
      <c r="E293" s="251"/>
      <c r="F293" s="251"/>
    </row>
    <row r="294" spans="2:6" x14ac:dyDescent="0.2">
      <c r="B294" s="251"/>
      <c r="C294" s="251"/>
      <c r="D294" s="251"/>
      <c r="E294" s="251"/>
      <c r="F294" s="251"/>
    </row>
    <row r="295" spans="2:6" x14ac:dyDescent="0.2">
      <c r="B295" s="251"/>
      <c r="C295" s="251"/>
      <c r="D295" s="251"/>
      <c r="E295" s="251"/>
      <c r="F295" s="251"/>
    </row>
    <row r="296" spans="2:6" x14ac:dyDescent="0.2">
      <c r="B296" s="251"/>
      <c r="C296" s="251"/>
      <c r="D296" s="251"/>
      <c r="E296" s="251"/>
      <c r="F296" s="251"/>
    </row>
    <row r="297" spans="2:6" x14ac:dyDescent="0.2">
      <c r="B297" s="251"/>
      <c r="C297" s="251"/>
      <c r="D297" s="251"/>
      <c r="E297" s="251"/>
      <c r="F297" s="251"/>
    </row>
    <row r="298" spans="2:6" x14ac:dyDescent="0.2">
      <c r="B298" s="251"/>
      <c r="C298" s="251"/>
      <c r="D298" s="251"/>
      <c r="E298" s="251"/>
      <c r="F298" s="251"/>
    </row>
    <row r="299" spans="2:6" x14ac:dyDescent="0.2">
      <c r="B299" s="251"/>
      <c r="C299" s="251"/>
      <c r="D299" s="251"/>
      <c r="E299" s="251"/>
      <c r="F299" s="251"/>
    </row>
    <row r="300" spans="2:6" x14ac:dyDescent="0.2">
      <c r="B300" s="251"/>
      <c r="C300" s="251"/>
      <c r="D300" s="251"/>
      <c r="E300" s="251"/>
      <c r="F300" s="251"/>
    </row>
    <row r="301" spans="2:6" x14ac:dyDescent="0.2">
      <c r="B301" s="251"/>
      <c r="C301" s="251"/>
      <c r="D301" s="251"/>
      <c r="E301" s="251"/>
      <c r="F301" s="251"/>
    </row>
    <row r="302" spans="2:6" x14ac:dyDescent="0.2">
      <c r="B302" s="251"/>
      <c r="C302" s="251"/>
      <c r="D302" s="251"/>
      <c r="E302" s="251"/>
      <c r="F302" s="251"/>
    </row>
    <row r="303" spans="2:6" x14ac:dyDescent="0.2">
      <c r="B303" s="251"/>
      <c r="C303" s="251"/>
      <c r="D303" s="251"/>
      <c r="E303" s="251"/>
      <c r="F303" s="251"/>
    </row>
    <row r="304" spans="2:6" x14ac:dyDescent="0.2">
      <c r="B304" s="251"/>
      <c r="C304" s="251"/>
      <c r="D304" s="251"/>
      <c r="E304" s="251"/>
      <c r="F304" s="251"/>
    </row>
    <row r="305" spans="2:6" x14ac:dyDescent="0.2">
      <c r="B305" s="251"/>
      <c r="C305" s="251"/>
      <c r="D305" s="251"/>
      <c r="E305" s="251"/>
      <c r="F305" s="251"/>
    </row>
    <row r="306" spans="2:6" x14ac:dyDescent="0.2">
      <c r="B306" s="251"/>
      <c r="C306" s="251"/>
      <c r="D306" s="251"/>
      <c r="E306" s="251"/>
      <c r="F306" s="251"/>
    </row>
    <row r="307" spans="2:6" x14ac:dyDescent="0.2">
      <c r="B307" s="251"/>
      <c r="C307" s="251"/>
      <c r="D307" s="251"/>
      <c r="E307" s="251"/>
      <c r="F307" s="251"/>
    </row>
    <row r="308" spans="2:6" x14ac:dyDescent="0.2">
      <c r="B308" s="251"/>
      <c r="C308" s="251"/>
      <c r="D308" s="251"/>
      <c r="E308" s="251"/>
      <c r="F308" s="251"/>
    </row>
    <row r="309" spans="2:6" x14ac:dyDescent="0.2">
      <c r="B309" s="251"/>
      <c r="C309" s="251"/>
      <c r="D309" s="251"/>
      <c r="E309" s="251"/>
      <c r="F309" s="251"/>
    </row>
    <row r="310" spans="2:6" x14ac:dyDescent="0.2">
      <c r="B310" s="251"/>
      <c r="C310" s="251"/>
      <c r="D310" s="251"/>
      <c r="E310" s="251"/>
      <c r="F310" s="251"/>
    </row>
    <row r="311" spans="2:6" x14ac:dyDescent="0.2">
      <c r="B311" s="251"/>
      <c r="C311" s="251"/>
      <c r="D311" s="251"/>
      <c r="E311" s="251"/>
      <c r="F311" s="251"/>
    </row>
    <row r="312" spans="2:6" x14ac:dyDescent="0.2">
      <c r="B312" s="251"/>
      <c r="C312" s="251"/>
      <c r="D312" s="251"/>
      <c r="E312" s="251"/>
      <c r="F312" s="251"/>
    </row>
    <row r="313" spans="2:6" x14ac:dyDescent="0.2">
      <c r="B313" s="251"/>
      <c r="C313" s="251"/>
      <c r="D313" s="251"/>
      <c r="E313" s="251"/>
      <c r="F313" s="251"/>
    </row>
    <row r="314" spans="2:6" x14ac:dyDescent="0.2">
      <c r="B314" s="251"/>
      <c r="C314" s="251"/>
      <c r="D314" s="251"/>
      <c r="E314" s="251"/>
      <c r="F314" s="251"/>
    </row>
    <row r="315" spans="2:6" x14ac:dyDescent="0.2">
      <c r="B315" s="251"/>
      <c r="C315" s="251"/>
      <c r="D315" s="251"/>
      <c r="E315" s="251"/>
      <c r="F315" s="251"/>
    </row>
    <row r="316" spans="2:6" x14ac:dyDescent="0.2">
      <c r="B316" s="251"/>
      <c r="C316" s="251"/>
      <c r="D316" s="251"/>
      <c r="E316" s="251"/>
      <c r="F316" s="251"/>
    </row>
    <row r="317" spans="2:6" x14ac:dyDescent="0.2">
      <c r="B317" s="251"/>
      <c r="C317" s="251"/>
      <c r="D317" s="251"/>
      <c r="E317" s="251"/>
      <c r="F317" s="251"/>
    </row>
    <row r="318" spans="2:6" x14ac:dyDescent="0.2">
      <c r="B318" s="251"/>
      <c r="C318" s="251"/>
      <c r="D318" s="251"/>
      <c r="E318" s="251"/>
      <c r="F318" s="251"/>
    </row>
    <row r="319" spans="2:6" x14ac:dyDescent="0.2">
      <c r="B319" s="251"/>
      <c r="C319" s="251"/>
      <c r="D319" s="251"/>
      <c r="E319" s="251"/>
      <c r="F319" s="251"/>
    </row>
    <row r="320" spans="2:6" x14ac:dyDescent="0.2">
      <c r="B320" s="251"/>
      <c r="C320" s="251"/>
      <c r="D320" s="251"/>
      <c r="E320" s="251"/>
      <c r="F320" s="251"/>
    </row>
    <row r="321" spans="2:6" x14ac:dyDescent="0.2">
      <c r="B321" s="251"/>
      <c r="C321" s="251"/>
      <c r="D321" s="251"/>
      <c r="E321" s="251"/>
      <c r="F321" s="251"/>
    </row>
    <row r="322" spans="2:6" x14ac:dyDescent="0.2">
      <c r="B322" s="251"/>
      <c r="C322" s="251"/>
      <c r="D322" s="251"/>
      <c r="E322" s="251"/>
      <c r="F322" s="251"/>
    </row>
    <row r="323" spans="2:6" x14ac:dyDescent="0.2">
      <c r="B323" s="251"/>
      <c r="C323" s="251"/>
      <c r="D323" s="251"/>
      <c r="E323" s="251"/>
      <c r="F323" s="251"/>
    </row>
    <row r="324" spans="2:6" x14ac:dyDescent="0.2">
      <c r="B324" s="251"/>
      <c r="C324" s="251"/>
      <c r="D324" s="251"/>
      <c r="E324" s="251"/>
      <c r="F324" s="251"/>
    </row>
    <row r="325" spans="2:6" x14ac:dyDescent="0.2">
      <c r="B325" s="251"/>
      <c r="C325" s="251"/>
      <c r="D325" s="251"/>
      <c r="E325" s="251"/>
      <c r="F325" s="251"/>
    </row>
    <row r="326" spans="2:6" x14ac:dyDescent="0.2">
      <c r="B326" s="251"/>
      <c r="C326" s="251"/>
      <c r="D326" s="251"/>
      <c r="E326" s="251"/>
      <c r="F326" s="251"/>
    </row>
    <row r="327" spans="2:6" x14ac:dyDescent="0.2">
      <c r="B327" s="251"/>
      <c r="C327" s="251"/>
      <c r="D327" s="251"/>
      <c r="E327" s="251"/>
      <c r="F327" s="251"/>
    </row>
    <row r="328" spans="2:6" x14ac:dyDescent="0.2">
      <c r="B328" s="251"/>
      <c r="C328" s="251"/>
      <c r="D328" s="251"/>
      <c r="E328" s="251"/>
      <c r="F328" s="251"/>
    </row>
    <row r="329" spans="2:6" x14ac:dyDescent="0.2">
      <c r="B329" s="251"/>
      <c r="C329" s="251"/>
      <c r="D329" s="251"/>
      <c r="E329" s="251"/>
      <c r="F329" s="251"/>
    </row>
    <row r="330" spans="2:6" x14ac:dyDescent="0.2">
      <c r="B330" s="251"/>
      <c r="C330" s="251"/>
      <c r="D330" s="251"/>
      <c r="E330" s="251"/>
      <c r="F330" s="251"/>
    </row>
    <row r="331" spans="2:6" x14ac:dyDescent="0.2">
      <c r="B331" s="251"/>
      <c r="C331" s="251"/>
      <c r="D331" s="251"/>
      <c r="E331" s="251"/>
      <c r="F331" s="251"/>
    </row>
    <row r="332" spans="2:6" x14ac:dyDescent="0.2">
      <c r="B332" s="251"/>
      <c r="C332" s="251"/>
      <c r="D332" s="251"/>
      <c r="E332" s="251"/>
      <c r="F332" s="251"/>
    </row>
    <row r="333" spans="2:6" x14ac:dyDescent="0.2">
      <c r="B333" s="251"/>
      <c r="C333" s="251"/>
      <c r="D333" s="251"/>
      <c r="E333" s="251"/>
      <c r="F333" s="251"/>
    </row>
    <row r="334" spans="2:6" x14ac:dyDescent="0.2">
      <c r="B334" s="251"/>
      <c r="C334" s="251"/>
      <c r="D334" s="251"/>
      <c r="E334" s="251"/>
      <c r="F334" s="251"/>
    </row>
    <row r="335" spans="2:6" x14ac:dyDescent="0.2">
      <c r="B335" s="251"/>
      <c r="C335" s="251"/>
      <c r="D335" s="251"/>
      <c r="E335" s="251"/>
      <c r="F335" s="251"/>
    </row>
    <row r="336" spans="2:6" x14ac:dyDescent="0.2">
      <c r="B336" s="251"/>
      <c r="C336" s="251"/>
      <c r="D336" s="251"/>
      <c r="E336" s="251"/>
      <c r="F336" s="251"/>
    </row>
    <row r="337" spans="2:6" x14ac:dyDescent="0.2">
      <c r="B337" s="251"/>
      <c r="C337" s="251"/>
      <c r="D337" s="251"/>
      <c r="E337" s="251"/>
      <c r="F337" s="251"/>
    </row>
    <row r="338" spans="2:6" x14ac:dyDescent="0.2">
      <c r="B338" s="251"/>
      <c r="C338" s="251"/>
      <c r="D338" s="251"/>
      <c r="E338" s="251"/>
      <c r="F338" s="251"/>
    </row>
    <row r="339" spans="2:6" x14ac:dyDescent="0.2">
      <c r="B339" s="251"/>
      <c r="C339" s="251"/>
      <c r="D339" s="251"/>
      <c r="E339" s="251"/>
      <c r="F339" s="251"/>
    </row>
    <row r="340" spans="2:6" x14ac:dyDescent="0.2">
      <c r="B340" s="251"/>
      <c r="C340" s="251"/>
      <c r="D340" s="251"/>
      <c r="E340" s="251"/>
      <c r="F340" s="251"/>
    </row>
    <row r="341" spans="2:6" x14ac:dyDescent="0.2">
      <c r="B341" s="251"/>
      <c r="C341" s="251"/>
      <c r="D341" s="251"/>
      <c r="E341" s="251"/>
      <c r="F341" s="251"/>
    </row>
    <row r="342" spans="2:6" x14ac:dyDescent="0.2">
      <c r="B342" s="251"/>
      <c r="C342" s="251"/>
      <c r="D342" s="251"/>
      <c r="E342" s="251"/>
      <c r="F342" s="251"/>
    </row>
    <row r="343" spans="2:6" x14ac:dyDescent="0.2">
      <c r="B343" s="251"/>
      <c r="C343" s="251"/>
      <c r="D343" s="251"/>
      <c r="E343" s="251"/>
      <c r="F343" s="251"/>
    </row>
    <row r="344" spans="2:6" x14ac:dyDescent="0.2">
      <c r="B344" s="251"/>
      <c r="C344" s="251"/>
      <c r="D344" s="251"/>
      <c r="E344" s="251"/>
      <c r="F344" s="251"/>
    </row>
    <row r="345" spans="2:6" x14ac:dyDescent="0.2">
      <c r="B345" s="251"/>
      <c r="C345" s="251"/>
      <c r="D345" s="251"/>
      <c r="E345" s="251"/>
      <c r="F345" s="251"/>
    </row>
    <row r="346" spans="2:6" x14ac:dyDescent="0.2">
      <c r="B346" s="251"/>
      <c r="C346" s="251"/>
      <c r="D346" s="251"/>
      <c r="E346" s="251"/>
      <c r="F346" s="251"/>
    </row>
    <row r="347" spans="2:6" x14ac:dyDescent="0.2">
      <c r="B347" s="251"/>
      <c r="C347" s="251"/>
      <c r="D347" s="251"/>
      <c r="E347" s="251"/>
      <c r="F347" s="251"/>
    </row>
    <row r="348" spans="2:6" x14ac:dyDescent="0.2">
      <c r="B348" s="251"/>
      <c r="C348" s="251"/>
      <c r="D348" s="251"/>
      <c r="E348" s="251"/>
      <c r="F348" s="251"/>
    </row>
    <row r="349" spans="2:6" x14ac:dyDescent="0.2">
      <c r="B349" s="251"/>
      <c r="C349" s="251"/>
      <c r="D349" s="251"/>
      <c r="E349" s="251"/>
      <c r="F349" s="251"/>
    </row>
    <row r="350" spans="2:6" x14ac:dyDescent="0.2">
      <c r="B350" s="251"/>
      <c r="C350" s="251"/>
      <c r="D350" s="251"/>
      <c r="E350" s="251"/>
      <c r="F350" s="251"/>
    </row>
    <row r="351" spans="2:6" x14ac:dyDescent="0.2">
      <c r="B351" s="251"/>
      <c r="C351" s="251"/>
      <c r="D351" s="251"/>
      <c r="E351" s="251"/>
      <c r="F351" s="251"/>
    </row>
    <row r="352" spans="2:6" x14ac:dyDescent="0.2">
      <c r="B352" s="251"/>
      <c r="C352" s="251"/>
      <c r="D352" s="251"/>
      <c r="E352" s="251"/>
      <c r="F352" s="251"/>
    </row>
    <row r="353" spans="2:6" x14ac:dyDescent="0.2">
      <c r="B353" s="251"/>
      <c r="C353" s="251"/>
      <c r="D353" s="251"/>
      <c r="E353" s="251"/>
      <c r="F353" s="251"/>
    </row>
    <row r="354" spans="2:6" x14ac:dyDescent="0.2">
      <c r="B354" s="251"/>
      <c r="C354" s="251"/>
      <c r="D354" s="251"/>
      <c r="E354" s="251"/>
      <c r="F354" s="251"/>
    </row>
    <row r="355" spans="2:6" x14ac:dyDescent="0.2">
      <c r="B355" s="251"/>
      <c r="C355" s="251"/>
      <c r="D355" s="251"/>
      <c r="E355" s="251"/>
      <c r="F355" s="251"/>
    </row>
    <row r="356" spans="2:6" x14ac:dyDescent="0.2">
      <c r="B356" s="251"/>
      <c r="C356" s="251"/>
      <c r="D356" s="251"/>
      <c r="E356" s="251"/>
      <c r="F356" s="251"/>
    </row>
    <row r="357" spans="2:6" x14ac:dyDescent="0.2">
      <c r="B357" s="251"/>
      <c r="C357" s="251"/>
      <c r="D357" s="251"/>
      <c r="E357" s="251"/>
      <c r="F357" s="251"/>
    </row>
    <row r="358" spans="2:6" x14ac:dyDescent="0.2">
      <c r="B358" s="251"/>
      <c r="C358" s="251"/>
      <c r="D358" s="251"/>
      <c r="E358" s="251"/>
      <c r="F358" s="251"/>
    </row>
    <row r="359" spans="2:6" x14ac:dyDescent="0.2">
      <c r="B359" s="251"/>
      <c r="C359" s="251"/>
      <c r="D359" s="251"/>
      <c r="E359" s="251"/>
      <c r="F359" s="251"/>
    </row>
    <row r="360" spans="2:6" x14ac:dyDescent="0.2">
      <c r="B360" s="251"/>
      <c r="C360" s="251"/>
      <c r="D360" s="251"/>
      <c r="E360" s="251"/>
      <c r="F360" s="251"/>
    </row>
    <row r="361" spans="2:6" x14ac:dyDescent="0.2">
      <c r="B361" s="251"/>
      <c r="C361" s="251"/>
      <c r="D361" s="251"/>
      <c r="E361" s="251"/>
      <c r="F361" s="251"/>
    </row>
    <row r="362" spans="2:6" x14ac:dyDescent="0.2">
      <c r="B362" s="251"/>
      <c r="C362" s="251"/>
      <c r="D362" s="251"/>
      <c r="E362" s="251"/>
      <c r="F362" s="251"/>
    </row>
    <row r="363" spans="2:6" x14ac:dyDescent="0.2">
      <c r="B363" s="251"/>
      <c r="C363" s="251"/>
      <c r="D363" s="251"/>
      <c r="E363" s="251"/>
      <c r="F363" s="251"/>
    </row>
    <row r="364" spans="2:6" x14ac:dyDescent="0.2">
      <c r="B364" s="251"/>
      <c r="C364" s="251"/>
      <c r="D364" s="251"/>
      <c r="E364" s="251"/>
      <c r="F364" s="251"/>
    </row>
    <row r="365" spans="2:6" x14ac:dyDescent="0.2">
      <c r="B365" s="251"/>
      <c r="C365" s="251"/>
      <c r="D365" s="251"/>
      <c r="E365" s="251"/>
      <c r="F365" s="251"/>
    </row>
    <row r="366" spans="2:6" x14ac:dyDescent="0.2">
      <c r="B366" s="251"/>
      <c r="C366" s="251"/>
      <c r="D366" s="251"/>
      <c r="E366" s="251"/>
      <c r="F366" s="251"/>
    </row>
    <row r="367" spans="2:6" x14ac:dyDescent="0.2">
      <c r="B367" s="251"/>
      <c r="C367" s="251"/>
      <c r="D367" s="251"/>
      <c r="E367" s="251"/>
      <c r="F367" s="251"/>
    </row>
    <row r="368" spans="2:6" x14ac:dyDescent="0.2">
      <c r="B368" s="251"/>
      <c r="C368" s="251"/>
      <c r="D368" s="251"/>
      <c r="E368" s="251"/>
      <c r="F368" s="251"/>
    </row>
    <row r="369" spans="2:6" x14ac:dyDescent="0.2">
      <c r="B369" s="251"/>
      <c r="C369" s="251"/>
      <c r="D369" s="251"/>
      <c r="E369" s="251"/>
      <c r="F369" s="251"/>
    </row>
    <row r="370" spans="2:6" x14ac:dyDescent="0.2">
      <c r="B370" s="251"/>
      <c r="C370" s="251"/>
      <c r="D370" s="251"/>
      <c r="E370" s="251"/>
      <c r="F370" s="251"/>
    </row>
    <row r="371" spans="2:6" x14ac:dyDescent="0.2">
      <c r="B371" s="251"/>
      <c r="C371" s="251"/>
      <c r="D371" s="251"/>
      <c r="E371" s="251"/>
      <c r="F371" s="251"/>
    </row>
    <row r="372" spans="2:6" x14ac:dyDescent="0.2">
      <c r="B372" s="251"/>
      <c r="C372" s="251"/>
      <c r="D372" s="251"/>
      <c r="E372" s="251"/>
      <c r="F372" s="251"/>
    </row>
    <row r="373" spans="2:6" x14ac:dyDescent="0.2">
      <c r="B373" s="251"/>
      <c r="C373" s="251"/>
      <c r="D373" s="251"/>
      <c r="E373" s="251"/>
      <c r="F373" s="251"/>
    </row>
    <row r="374" spans="2:6" x14ac:dyDescent="0.2">
      <c r="B374" s="251"/>
      <c r="C374" s="251"/>
      <c r="D374" s="251"/>
      <c r="E374" s="251"/>
      <c r="F374" s="251"/>
    </row>
    <row r="375" spans="2:6" x14ac:dyDescent="0.2">
      <c r="B375" s="251"/>
      <c r="C375" s="251"/>
      <c r="D375" s="251"/>
      <c r="E375" s="251"/>
      <c r="F375" s="251"/>
    </row>
    <row r="376" spans="2:6" x14ac:dyDescent="0.2">
      <c r="B376" s="251"/>
      <c r="C376" s="251"/>
      <c r="D376" s="251"/>
      <c r="E376" s="251"/>
      <c r="F376" s="251"/>
    </row>
    <row r="377" spans="2:6" x14ac:dyDescent="0.2">
      <c r="B377" s="251"/>
      <c r="C377" s="251"/>
      <c r="D377" s="251"/>
      <c r="E377" s="251"/>
      <c r="F377" s="251"/>
    </row>
    <row r="378" spans="2:6" x14ac:dyDescent="0.2">
      <c r="B378" s="251"/>
      <c r="C378" s="251"/>
      <c r="D378" s="251"/>
      <c r="E378" s="251"/>
      <c r="F378" s="251"/>
    </row>
    <row r="379" spans="2:6" x14ac:dyDescent="0.2">
      <c r="B379" s="251"/>
      <c r="C379" s="251"/>
      <c r="D379" s="251"/>
      <c r="E379" s="251"/>
      <c r="F379" s="251"/>
    </row>
    <row r="380" spans="2:6" x14ac:dyDescent="0.2">
      <c r="B380" s="251"/>
      <c r="C380" s="251"/>
      <c r="D380" s="251"/>
      <c r="E380" s="251"/>
      <c r="F380" s="251"/>
    </row>
    <row r="381" spans="2:6" x14ac:dyDescent="0.2">
      <c r="B381" s="251"/>
      <c r="C381" s="251"/>
      <c r="D381" s="251"/>
      <c r="E381" s="251"/>
      <c r="F381" s="251"/>
    </row>
    <row r="382" spans="2:6" x14ac:dyDescent="0.2">
      <c r="B382" s="251"/>
      <c r="C382" s="251"/>
      <c r="D382" s="251"/>
      <c r="E382" s="251"/>
      <c r="F382" s="251"/>
    </row>
    <row r="383" spans="2:6" x14ac:dyDescent="0.2">
      <c r="B383" s="251"/>
      <c r="C383" s="251"/>
      <c r="D383" s="251"/>
      <c r="E383" s="251"/>
      <c r="F383" s="251"/>
    </row>
    <row r="384" spans="2:6" x14ac:dyDescent="0.2">
      <c r="B384" s="251"/>
      <c r="C384" s="251"/>
      <c r="D384" s="251"/>
      <c r="E384" s="251"/>
      <c r="F384" s="251"/>
    </row>
    <row r="385" spans="2:6" x14ac:dyDescent="0.2">
      <c r="B385" s="251"/>
      <c r="C385" s="251"/>
      <c r="D385" s="251"/>
      <c r="E385" s="251"/>
      <c r="F385" s="251"/>
    </row>
    <row r="386" spans="2:6" x14ac:dyDescent="0.2">
      <c r="B386" s="251"/>
      <c r="C386" s="251"/>
      <c r="D386" s="251"/>
      <c r="E386" s="251"/>
      <c r="F386" s="251"/>
    </row>
    <row r="387" spans="2:6" x14ac:dyDescent="0.2">
      <c r="B387" s="251"/>
      <c r="C387" s="251"/>
      <c r="D387" s="251"/>
      <c r="E387" s="251"/>
      <c r="F387" s="251"/>
    </row>
    <row r="388" spans="2:6" x14ac:dyDescent="0.2">
      <c r="B388" s="251"/>
      <c r="C388" s="251"/>
      <c r="D388" s="251"/>
      <c r="E388" s="251"/>
      <c r="F388" s="251"/>
    </row>
    <row r="389" spans="2:6" x14ac:dyDescent="0.2">
      <c r="B389" s="251"/>
      <c r="C389" s="251"/>
      <c r="D389" s="251"/>
      <c r="E389" s="251"/>
      <c r="F389" s="251"/>
    </row>
    <row r="390" spans="2:6" x14ac:dyDescent="0.2">
      <c r="B390" s="251"/>
      <c r="C390" s="251"/>
      <c r="D390" s="251"/>
      <c r="E390" s="251"/>
      <c r="F390" s="251"/>
    </row>
    <row r="391" spans="2:6" x14ac:dyDescent="0.2">
      <c r="B391" s="251"/>
      <c r="C391" s="251"/>
      <c r="D391" s="251"/>
      <c r="E391" s="251"/>
      <c r="F391" s="251"/>
    </row>
    <row r="392" spans="2:6" x14ac:dyDescent="0.2">
      <c r="B392" s="251"/>
      <c r="C392" s="251"/>
      <c r="D392" s="251"/>
      <c r="E392" s="251"/>
      <c r="F392" s="251"/>
    </row>
    <row r="393" spans="2:6" x14ac:dyDescent="0.2">
      <c r="B393" s="251"/>
      <c r="C393" s="251"/>
      <c r="D393" s="251"/>
      <c r="E393" s="251"/>
      <c r="F393" s="251"/>
    </row>
    <row r="394" spans="2:6" x14ac:dyDescent="0.2">
      <c r="B394" s="251"/>
      <c r="C394" s="251"/>
      <c r="D394" s="251"/>
      <c r="E394" s="251"/>
      <c r="F394" s="251"/>
    </row>
    <row r="395" spans="2:6" x14ac:dyDescent="0.2">
      <c r="B395" s="251"/>
      <c r="C395" s="251"/>
      <c r="D395" s="251"/>
      <c r="E395" s="251"/>
      <c r="F395" s="251"/>
    </row>
    <row r="396" spans="2:6" x14ac:dyDescent="0.2">
      <c r="B396" s="251"/>
      <c r="C396" s="251"/>
      <c r="D396" s="251"/>
      <c r="E396" s="251"/>
      <c r="F396" s="251"/>
    </row>
    <row r="397" spans="2:6" x14ac:dyDescent="0.2">
      <c r="B397" s="251"/>
      <c r="C397" s="251"/>
      <c r="D397" s="251"/>
      <c r="E397" s="251"/>
      <c r="F397" s="251"/>
    </row>
    <row r="398" spans="2:6" x14ac:dyDescent="0.2">
      <c r="B398" s="251"/>
      <c r="C398" s="251"/>
      <c r="D398" s="251"/>
      <c r="E398" s="251"/>
      <c r="F398" s="251"/>
    </row>
    <row r="399" spans="2:6" x14ac:dyDescent="0.2">
      <c r="B399" s="251"/>
      <c r="C399" s="251"/>
      <c r="D399" s="251"/>
      <c r="E399" s="251"/>
      <c r="F399" s="251"/>
    </row>
    <row r="400" spans="2:6" x14ac:dyDescent="0.2">
      <c r="B400" s="251"/>
      <c r="C400" s="251"/>
      <c r="D400" s="251"/>
      <c r="E400" s="251"/>
      <c r="F400" s="251"/>
    </row>
    <row r="401" spans="2:6" x14ac:dyDescent="0.2">
      <c r="B401" s="251"/>
      <c r="C401" s="251"/>
      <c r="D401" s="251"/>
      <c r="E401" s="251"/>
      <c r="F401" s="251"/>
    </row>
    <row r="402" spans="2:6" x14ac:dyDescent="0.2">
      <c r="B402" s="251"/>
      <c r="C402" s="251"/>
      <c r="D402" s="251"/>
      <c r="E402" s="251"/>
      <c r="F402" s="251"/>
    </row>
    <row r="403" spans="2:6" x14ac:dyDescent="0.2">
      <c r="B403" s="251"/>
      <c r="C403" s="251"/>
      <c r="D403" s="251"/>
      <c r="E403" s="251"/>
      <c r="F403" s="251"/>
    </row>
    <row r="404" spans="2:6" x14ac:dyDescent="0.2">
      <c r="B404" s="251"/>
      <c r="C404" s="251"/>
      <c r="D404" s="251"/>
      <c r="E404" s="251"/>
      <c r="F404" s="251"/>
    </row>
    <row r="405" spans="2:6" x14ac:dyDescent="0.2">
      <c r="B405" s="251"/>
      <c r="C405" s="251"/>
      <c r="D405" s="251"/>
      <c r="E405" s="251"/>
      <c r="F405" s="251"/>
    </row>
    <row r="406" spans="2:6" x14ac:dyDescent="0.2">
      <c r="B406" s="251"/>
      <c r="C406" s="251"/>
      <c r="D406" s="251"/>
      <c r="E406" s="251"/>
      <c r="F406" s="251"/>
    </row>
    <row r="407" spans="2:6" x14ac:dyDescent="0.2">
      <c r="B407" s="251"/>
      <c r="C407" s="251"/>
      <c r="D407" s="251"/>
      <c r="E407" s="251"/>
      <c r="F407" s="251"/>
    </row>
    <row r="408" spans="2:6" x14ac:dyDescent="0.2">
      <c r="B408" s="251"/>
      <c r="C408" s="251"/>
      <c r="D408" s="251"/>
      <c r="E408" s="251"/>
      <c r="F408" s="251"/>
    </row>
    <row r="409" spans="2:6" x14ac:dyDescent="0.2">
      <c r="B409" s="251"/>
      <c r="C409" s="251"/>
      <c r="D409" s="251"/>
      <c r="E409" s="251"/>
      <c r="F409" s="251"/>
    </row>
    <row r="410" spans="2:6" x14ac:dyDescent="0.2">
      <c r="B410" s="251"/>
      <c r="C410" s="251"/>
      <c r="D410" s="251"/>
      <c r="E410" s="251"/>
      <c r="F410" s="251"/>
    </row>
    <row r="411" spans="2:6" x14ac:dyDescent="0.2">
      <c r="B411" s="251"/>
      <c r="C411" s="251"/>
      <c r="D411" s="251"/>
      <c r="E411" s="251"/>
      <c r="F411" s="251"/>
    </row>
    <row r="412" spans="2:6" x14ac:dyDescent="0.2">
      <c r="B412" s="251"/>
      <c r="C412" s="251"/>
      <c r="D412" s="251"/>
      <c r="E412" s="251"/>
      <c r="F412" s="251"/>
    </row>
    <row r="413" spans="2:6" x14ac:dyDescent="0.2">
      <c r="B413" s="251"/>
      <c r="C413" s="251"/>
      <c r="D413" s="251"/>
      <c r="E413" s="251"/>
      <c r="F413" s="251"/>
    </row>
    <row r="414" spans="2:6" x14ac:dyDescent="0.2">
      <c r="B414" s="251"/>
      <c r="C414" s="251"/>
      <c r="D414" s="251"/>
      <c r="E414" s="251"/>
      <c r="F414" s="251"/>
    </row>
    <row r="415" spans="2:6" x14ac:dyDescent="0.2">
      <c r="B415" s="251"/>
      <c r="C415" s="251"/>
      <c r="D415" s="251"/>
      <c r="E415" s="251"/>
      <c r="F415" s="251"/>
    </row>
    <row r="416" spans="2:6" x14ac:dyDescent="0.2">
      <c r="B416" s="251"/>
      <c r="C416" s="251"/>
      <c r="D416" s="251"/>
      <c r="E416" s="251"/>
      <c r="F416" s="251"/>
    </row>
    <row r="417" spans="2:6" x14ac:dyDescent="0.2">
      <c r="B417" s="251"/>
      <c r="C417" s="251"/>
      <c r="D417" s="251"/>
      <c r="E417" s="251"/>
      <c r="F417" s="251"/>
    </row>
    <row r="418" spans="2:6" x14ac:dyDescent="0.2">
      <c r="B418" s="251"/>
      <c r="C418" s="251"/>
      <c r="D418" s="251"/>
      <c r="E418" s="251"/>
      <c r="F418" s="251"/>
    </row>
    <row r="419" spans="2:6" x14ac:dyDescent="0.2">
      <c r="B419" s="251"/>
      <c r="C419" s="251"/>
      <c r="D419" s="251"/>
      <c r="E419" s="251"/>
      <c r="F419" s="251"/>
    </row>
    <row r="420" spans="2:6" x14ac:dyDescent="0.2">
      <c r="B420" s="251"/>
      <c r="C420" s="251"/>
      <c r="D420" s="251"/>
      <c r="E420" s="251"/>
      <c r="F420" s="251"/>
    </row>
    <row r="421" spans="2:6" x14ac:dyDescent="0.2">
      <c r="B421" s="251"/>
      <c r="C421" s="251"/>
      <c r="D421" s="251"/>
      <c r="E421" s="251"/>
      <c r="F421" s="251"/>
    </row>
    <row r="422" spans="2:6" x14ac:dyDescent="0.2">
      <c r="B422" s="251"/>
      <c r="C422" s="251"/>
      <c r="D422" s="251"/>
      <c r="E422" s="251"/>
      <c r="F422" s="251"/>
    </row>
    <row r="423" spans="2:6" x14ac:dyDescent="0.2">
      <c r="B423" s="251"/>
      <c r="C423" s="251"/>
      <c r="D423" s="251"/>
      <c r="E423" s="251"/>
      <c r="F423" s="251"/>
    </row>
    <row r="424" spans="2:6" x14ac:dyDescent="0.2">
      <c r="B424" s="251"/>
      <c r="C424" s="251"/>
      <c r="D424" s="251"/>
      <c r="E424" s="251"/>
      <c r="F424" s="251"/>
    </row>
    <row r="425" spans="2:6" x14ac:dyDescent="0.2">
      <c r="B425" s="251"/>
      <c r="C425" s="251"/>
      <c r="D425" s="251"/>
      <c r="E425" s="251"/>
      <c r="F425" s="251"/>
    </row>
    <row r="426" spans="2:6" x14ac:dyDescent="0.2">
      <c r="B426" s="251"/>
      <c r="C426" s="251"/>
      <c r="D426" s="251"/>
      <c r="E426" s="251"/>
      <c r="F426" s="251"/>
    </row>
    <row r="427" spans="2:6" x14ac:dyDescent="0.2">
      <c r="B427" s="251"/>
      <c r="C427" s="251"/>
      <c r="D427" s="251"/>
      <c r="E427" s="251"/>
      <c r="F427" s="251"/>
    </row>
    <row r="428" spans="2:6" x14ac:dyDescent="0.2">
      <c r="B428" s="251"/>
      <c r="C428" s="251"/>
      <c r="D428" s="251"/>
      <c r="E428" s="251"/>
      <c r="F428" s="251"/>
    </row>
    <row r="429" spans="2:6" x14ac:dyDescent="0.2">
      <c r="B429" s="251"/>
      <c r="C429" s="251"/>
      <c r="D429" s="251"/>
      <c r="E429" s="251"/>
      <c r="F429" s="251"/>
    </row>
    <row r="430" spans="2:6" x14ac:dyDescent="0.2">
      <c r="B430" s="251"/>
      <c r="C430" s="251"/>
      <c r="D430" s="251"/>
      <c r="E430" s="251"/>
      <c r="F430" s="251"/>
    </row>
    <row r="431" spans="2:6" x14ac:dyDescent="0.2">
      <c r="B431" s="251"/>
      <c r="C431" s="251"/>
      <c r="D431" s="251"/>
      <c r="E431" s="251"/>
      <c r="F431" s="251"/>
    </row>
    <row r="432" spans="2:6" x14ac:dyDescent="0.2">
      <c r="B432" s="251"/>
      <c r="C432" s="251"/>
      <c r="D432" s="251"/>
      <c r="E432" s="251"/>
      <c r="F432" s="251"/>
    </row>
    <row r="433" spans="2:6" x14ac:dyDescent="0.2">
      <c r="B433" s="251"/>
      <c r="C433" s="251"/>
      <c r="D433" s="251"/>
      <c r="E433" s="251"/>
      <c r="F433" s="251"/>
    </row>
    <row r="434" spans="2:6" x14ac:dyDescent="0.2">
      <c r="B434" s="251"/>
      <c r="C434" s="251"/>
      <c r="D434" s="251"/>
      <c r="E434" s="251"/>
      <c r="F434" s="251"/>
    </row>
    <row r="435" spans="2:6" x14ac:dyDescent="0.2">
      <c r="B435" s="251"/>
      <c r="C435" s="251"/>
      <c r="D435" s="251"/>
      <c r="E435" s="251"/>
      <c r="F435" s="251"/>
    </row>
    <row r="436" spans="2:6" x14ac:dyDescent="0.2">
      <c r="B436" s="251"/>
      <c r="C436" s="251"/>
      <c r="D436" s="251"/>
      <c r="E436" s="251"/>
      <c r="F436" s="251"/>
    </row>
    <row r="437" spans="2:6" x14ac:dyDescent="0.2">
      <c r="B437" s="251"/>
      <c r="C437" s="251"/>
      <c r="D437" s="251"/>
      <c r="E437" s="251"/>
      <c r="F437" s="251"/>
    </row>
    <row r="438" spans="2:6" x14ac:dyDescent="0.2">
      <c r="B438" s="251"/>
      <c r="C438" s="251"/>
      <c r="D438" s="251"/>
      <c r="E438" s="251"/>
      <c r="F438" s="251"/>
    </row>
    <row r="439" spans="2:6" x14ac:dyDescent="0.2">
      <c r="B439" s="251"/>
      <c r="C439" s="251"/>
      <c r="D439" s="251"/>
      <c r="E439" s="251"/>
      <c r="F439" s="251"/>
    </row>
    <row r="440" spans="2:6" x14ac:dyDescent="0.2">
      <c r="B440" s="251"/>
      <c r="C440" s="251"/>
      <c r="D440" s="251"/>
      <c r="E440" s="251"/>
      <c r="F440" s="251"/>
    </row>
    <row r="441" spans="2:6" x14ac:dyDescent="0.2">
      <c r="B441" s="251"/>
      <c r="C441" s="251"/>
      <c r="D441" s="251"/>
      <c r="E441" s="251"/>
      <c r="F441" s="251"/>
    </row>
    <row r="442" spans="2:6" x14ac:dyDescent="0.2">
      <c r="B442" s="251"/>
      <c r="C442" s="251"/>
      <c r="D442" s="251"/>
      <c r="E442" s="251"/>
      <c r="F442" s="251"/>
    </row>
    <row r="443" spans="2:6" x14ac:dyDescent="0.2">
      <c r="B443" s="251"/>
      <c r="C443" s="251"/>
      <c r="D443" s="251"/>
      <c r="E443" s="251"/>
      <c r="F443" s="251"/>
    </row>
    <row r="444" spans="2:6" x14ac:dyDescent="0.2">
      <c r="B444" s="251"/>
      <c r="C444" s="251"/>
      <c r="D444" s="251"/>
      <c r="E444" s="251"/>
      <c r="F444" s="251"/>
    </row>
    <row r="445" spans="2:6" x14ac:dyDescent="0.2">
      <c r="B445" s="251"/>
      <c r="C445" s="251"/>
      <c r="D445" s="251"/>
      <c r="E445" s="251"/>
      <c r="F445" s="251"/>
    </row>
    <row r="446" spans="2:6" x14ac:dyDescent="0.2">
      <c r="B446" s="251"/>
      <c r="C446" s="251"/>
      <c r="D446" s="251"/>
      <c r="E446" s="251"/>
      <c r="F446" s="251"/>
    </row>
    <row r="447" spans="2:6" x14ac:dyDescent="0.2">
      <c r="B447" s="251"/>
      <c r="C447" s="251"/>
      <c r="D447" s="251"/>
      <c r="E447" s="251"/>
      <c r="F447" s="251"/>
    </row>
    <row r="448" spans="2:6" x14ac:dyDescent="0.2">
      <c r="B448" s="251"/>
      <c r="C448" s="251"/>
      <c r="D448" s="251"/>
      <c r="E448" s="251"/>
      <c r="F448" s="251"/>
    </row>
    <row r="449" spans="2:6" x14ac:dyDescent="0.2">
      <c r="B449" s="251"/>
      <c r="C449" s="251"/>
      <c r="D449" s="251"/>
      <c r="E449" s="251"/>
      <c r="F449" s="251"/>
    </row>
    <row r="450" spans="2:6" x14ac:dyDescent="0.2">
      <c r="B450" s="251"/>
      <c r="C450" s="251"/>
      <c r="D450" s="251"/>
      <c r="E450" s="251"/>
      <c r="F450" s="251"/>
    </row>
    <row r="451" spans="2:6" x14ac:dyDescent="0.2">
      <c r="B451" s="251"/>
      <c r="C451" s="251"/>
      <c r="D451" s="251"/>
      <c r="E451" s="251"/>
      <c r="F451" s="251"/>
    </row>
    <row r="452" spans="2:6" x14ac:dyDescent="0.2">
      <c r="B452" s="251"/>
      <c r="C452" s="251"/>
      <c r="D452" s="251"/>
      <c r="E452" s="251"/>
      <c r="F452" s="251"/>
    </row>
    <row r="453" spans="2:6" x14ac:dyDescent="0.2">
      <c r="B453" s="251"/>
      <c r="C453" s="251"/>
      <c r="D453" s="251"/>
      <c r="E453" s="251"/>
      <c r="F453" s="251"/>
    </row>
    <row r="454" spans="2:6" x14ac:dyDescent="0.2">
      <c r="B454" s="251"/>
      <c r="C454" s="251"/>
      <c r="D454" s="251"/>
      <c r="E454" s="251"/>
      <c r="F454" s="251"/>
    </row>
    <row r="455" spans="2:6" x14ac:dyDescent="0.2">
      <c r="B455" s="251"/>
      <c r="C455" s="251"/>
      <c r="D455" s="251"/>
      <c r="E455" s="251"/>
      <c r="F455" s="251"/>
    </row>
    <row r="456" spans="2:6" x14ac:dyDescent="0.2">
      <c r="B456" s="251"/>
      <c r="C456" s="251"/>
      <c r="D456" s="251"/>
      <c r="E456" s="251"/>
      <c r="F456" s="251"/>
    </row>
    <row r="457" spans="2:6" x14ac:dyDescent="0.2">
      <c r="B457" s="251"/>
      <c r="C457" s="251"/>
      <c r="D457" s="251"/>
      <c r="E457" s="251"/>
      <c r="F457" s="251"/>
    </row>
    <row r="458" spans="2:6" x14ac:dyDescent="0.2">
      <c r="B458" s="251"/>
      <c r="C458" s="251"/>
      <c r="D458" s="251"/>
      <c r="E458" s="251"/>
      <c r="F458" s="251"/>
    </row>
    <row r="459" spans="2:6" x14ac:dyDescent="0.2">
      <c r="B459" s="251"/>
      <c r="C459" s="251"/>
      <c r="D459" s="251"/>
      <c r="E459" s="251"/>
      <c r="F459" s="251"/>
    </row>
    <row r="460" spans="2:6" x14ac:dyDescent="0.2">
      <c r="B460" s="251"/>
      <c r="C460" s="251"/>
      <c r="D460" s="251"/>
      <c r="E460" s="251"/>
      <c r="F460" s="251"/>
    </row>
    <row r="461" spans="2:6" x14ac:dyDescent="0.2">
      <c r="B461" s="251"/>
      <c r="C461" s="251"/>
      <c r="D461" s="251"/>
      <c r="E461" s="251"/>
      <c r="F461" s="251"/>
    </row>
    <row r="462" spans="2:6" x14ac:dyDescent="0.2">
      <c r="B462" s="251"/>
      <c r="C462" s="251"/>
      <c r="D462" s="251"/>
      <c r="E462" s="251"/>
      <c r="F462" s="251"/>
    </row>
    <row r="463" spans="2:6" x14ac:dyDescent="0.2">
      <c r="B463" s="251"/>
      <c r="C463" s="251"/>
      <c r="D463" s="251"/>
      <c r="E463" s="251"/>
      <c r="F463" s="251"/>
    </row>
    <row r="464" spans="2:6" x14ac:dyDescent="0.2">
      <c r="B464" s="251"/>
      <c r="C464" s="251"/>
      <c r="D464" s="251"/>
      <c r="E464" s="251"/>
      <c r="F464" s="251"/>
    </row>
    <row r="465" spans="2:6" x14ac:dyDescent="0.2">
      <c r="B465" s="251"/>
      <c r="C465" s="251"/>
      <c r="D465" s="251"/>
      <c r="E465" s="251"/>
      <c r="F465" s="251"/>
    </row>
    <row r="466" spans="2:6" x14ac:dyDescent="0.2">
      <c r="B466" s="251"/>
      <c r="C466" s="251"/>
      <c r="D466" s="251"/>
      <c r="E466" s="251"/>
      <c r="F466" s="251"/>
    </row>
    <row r="467" spans="2:6" x14ac:dyDescent="0.2">
      <c r="B467" s="251"/>
      <c r="C467" s="251"/>
      <c r="D467" s="251"/>
      <c r="E467" s="251"/>
      <c r="F467" s="251"/>
    </row>
    <row r="468" spans="2:6" x14ac:dyDescent="0.2">
      <c r="B468" s="251"/>
      <c r="C468" s="251"/>
      <c r="D468" s="251"/>
      <c r="E468" s="251"/>
      <c r="F468" s="251"/>
    </row>
    <row r="469" spans="2:6" x14ac:dyDescent="0.2">
      <c r="B469" s="251"/>
      <c r="C469" s="251"/>
      <c r="D469" s="251"/>
      <c r="E469" s="251"/>
      <c r="F469" s="251"/>
    </row>
    <row r="470" spans="2:6" x14ac:dyDescent="0.2">
      <c r="B470" s="251"/>
      <c r="C470" s="251"/>
      <c r="D470" s="251"/>
      <c r="E470" s="251"/>
      <c r="F470" s="251"/>
    </row>
    <row r="471" spans="2:6" x14ac:dyDescent="0.2">
      <c r="B471" s="251"/>
      <c r="C471" s="251"/>
      <c r="D471" s="251"/>
      <c r="E471" s="251"/>
      <c r="F471" s="251"/>
    </row>
    <row r="472" spans="2:6" x14ac:dyDescent="0.2">
      <c r="B472" s="251"/>
      <c r="C472" s="251"/>
      <c r="D472" s="251"/>
      <c r="E472" s="251"/>
      <c r="F472" s="251"/>
    </row>
    <row r="473" spans="2:6" x14ac:dyDescent="0.2">
      <c r="B473" s="251"/>
      <c r="C473" s="251"/>
      <c r="D473" s="251"/>
      <c r="E473" s="251"/>
      <c r="F473" s="251"/>
    </row>
    <row r="474" spans="2:6" x14ac:dyDescent="0.2">
      <c r="B474" s="251"/>
      <c r="C474" s="251"/>
      <c r="D474" s="251"/>
      <c r="E474" s="251"/>
      <c r="F474" s="251"/>
    </row>
    <row r="475" spans="2:6" x14ac:dyDescent="0.2">
      <c r="B475" s="251"/>
      <c r="C475" s="251"/>
      <c r="D475" s="251"/>
      <c r="E475" s="251"/>
      <c r="F475" s="251"/>
    </row>
    <row r="476" spans="2:6" x14ac:dyDescent="0.2">
      <c r="B476" s="251"/>
      <c r="C476" s="251"/>
      <c r="D476" s="251"/>
      <c r="E476" s="251"/>
      <c r="F476" s="251"/>
    </row>
    <row r="477" spans="2:6" x14ac:dyDescent="0.2">
      <c r="B477" s="251"/>
      <c r="C477" s="251"/>
      <c r="D477" s="251"/>
      <c r="E477" s="251"/>
      <c r="F477" s="251"/>
    </row>
    <row r="478" spans="2:6" x14ac:dyDescent="0.2">
      <c r="B478" s="251"/>
      <c r="C478" s="251"/>
      <c r="D478" s="251"/>
      <c r="E478" s="251"/>
      <c r="F478" s="251"/>
    </row>
    <row r="479" spans="2:6" x14ac:dyDescent="0.2">
      <c r="B479" s="251"/>
      <c r="C479" s="251"/>
      <c r="D479" s="251"/>
      <c r="E479" s="251"/>
      <c r="F479" s="251"/>
    </row>
    <row r="480" spans="2:6" x14ac:dyDescent="0.2">
      <c r="B480" s="251"/>
      <c r="C480" s="251"/>
      <c r="D480" s="251"/>
      <c r="E480" s="251"/>
      <c r="F480" s="251"/>
    </row>
    <row r="481" spans="2:6" x14ac:dyDescent="0.2">
      <c r="B481" s="251"/>
      <c r="C481" s="251"/>
      <c r="D481" s="251"/>
      <c r="E481" s="251"/>
      <c r="F481" s="251"/>
    </row>
    <row r="482" spans="2:6" x14ac:dyDescent="0.2">
      <c r="B482" s="251"/>
      <c r="C482" s="251"/>
      <c r="D482" s="251"/>
      <c r="E482" s="251"/>
      <c r="F482" s="251"/>
    </row>
    <row r="483" spans="2:6" x14ac:dyDescent="0.2">
      <c r="B483" s="251"/>
      <c r="C483" s="251"/>
      <c r="D483" s="251"/>
      <c r="E483" s="251"/>
      <c r="F483" s="251"/>
    </row>
    <row r="484" spans="2:6" x14ac:dyDescent="0.2">
      <c r="B484" s="251"/>
      <c r="C484" s="251"/>
      <c r="D484" s="251"/>
      <c r="E484" s="251"/>
      <c r="F484" s="251"/>
    </row>
    <row r="485" spans="2:6" x14ac:dyDescent="0.2">
      <c r="B485" s="251"/>
      <c r="C485" s="251"/>
      <c r="D485" s="251"/>
      <c r="E485" s="251"/>
      <c r="F485" s="251"/>
    </row>
    <row r="486" spans="2:6" x14ac:dyDescent="0.2">
      <c r="B486" s="251"/>
      <c r="C486" s="251"/>
      <c r="D486" s="251"/>
      <c r="E486" s="251"/>
      <c r="F486" s="251"/>
    </row>
    <row r="487" spans="2:6" x14ac:dyDescent="0.2">
      <c r="B487" s="251"/>
      <c r="C487" s="251"/>
      <c r="D487" s="251"/>
      <c r="E487" s="251"/>
      <c r="F487" s="251"/>
    </row>
    <row r="488" spans="2:6" x14ac:dyDescent="0.2">
      <c r="B488" s="251"/>
      <c r="C488" s="251"/>
      <c r="D488" s="251"/>
      <c r="E488" s="251"/>
      <c r="F488" s="251"/>
    </row>
    <row r="489" spans="2:6" x14ac:dyDescent="0.2">
      <c r="B489" s="251"/>
      <c r="C489" s="251"/>
      <c r="D489" s="251"/>
      <c r="E489" s="251"/>
      <c r="F489" s="251"/>
    </row>
    <row r="490" spans="2:6" x14ac:dyDescent="0.2">
      <c r="B490" s="251"/>
      <c r="C490" s="251"/>
      <c r="D490" s="251"/>
      <c r="E490" s="251"/>
      <c r="F490" s="251"/>
    </row>
    <row r="491" spans="2:6" x14ac:dyDescent="0.2">
      <c r="B491" s="251"/>
      <c r="C491" s="251"/>
      <c r="D491" s="251"/>
      <c r="E491" s="251"/>
      <c r="F491" s="251"/>
    </row>
    <row r="492" spans="2:6" x14ac:dyDescent="0.2">
      <c r="B492" s="251"/>
      <c r="C492" s="251"/>
      <c r="D492" s="251"/>
      <c r="E492" s="251"/>
      <c r="F492" s="251"/>
    </row>
    <row r="493" spans="2:6" x14ac:dyDescent="0.2">
      <c r="B493" s="251"/>
      <c r="C493" s="251"/>
      <c r="D493" s="251"/>
      <c r="E493" s="251"/>
      <c r="F493" s="251"/>
    </row>
    <row r="494" spans="2:6" x14ac:dyDescent="0.2">
      <c r="B494" s="251"/>
      <c r="C494" s="251"/>
      <c r="D494" s="251"/>
      <c r="E494" s="251"/>
      <c r="F494" s="251"/>
    </row>
    <row r="495" spans="2:6" x14ac:dyDescent="0.2">
      <c r="B495" s="251"/>
      <c r="C495" s="251"/>
      <c r="D495" s="251"/>
      <c r="E495" s="251"/>
      <c r="F495" s="251"/>
    </row>
    <row r="496" spans="2:6" x14ac:dyDescent="0.2">
      <c r="B496" s="251"/>
      <c r="C496" s="251"/>
      <c r="D496" s="251"/>
      <c r="E496" s="251"/>
      <c r="F496" s="251"/>
    </row>
    <row r="497" spans="2:6" x14ac:dyDescent="0.2">
      <c r="B497" s="251"/>
      <c r="C497" s="251"/>
      <c r="D497" s="251"/>
      <c r="E497" s="251"/>
      <c r="F497" s="251"/>
    </row>
    <row r="498" spans="2:6" x14ac:dyDescent="0.2">
      <c r="B498" s="251"/>
      <c r="C498" s="251"/>
      <c r="D498" s="251"/>
      <c r="E498" s="251"/>
      <c r="F498" s="251"/>
    </row>
    <row r="499" spans="2:6" x14ac:dyDescent="0.2">
      <c r="B499" s="251"/>
      <c r="C499" s="251"/>
      <c r="D499" s="251"/>
      <c r="E499" s="251"/>
      <c r="F499" s="251"/>
    </row>
    <row r="500" spans="2:6" x14ac:dyDescent="0.2">
      <c r="B500" s="251"/>
      <c r="C500" s="251"/>
      <c r="D500" s="251"/>
      <c r="E500" s="251"/>
      <c r="F500" s="251"/>
    </row>
    <row r="501" spans="2:6" x14ac:dyDescent="0.2">
      <c r="B501" s="251"/>
      <c r="C501" s="251"/>
      <c r="D501" s="251"/>
      <c r="E501" s="251"/>
      <c r="F501" s="251"/>
    </row>
    <row r="502" spans="2:6" x14ac:dyDescent="0.2">
      <c r="B502" s="251"/>
      <c r="C502" s="251"/>
      <c r="D502" s="251"/>
      <c r="E502" s="251"/>
      <c r="F502" s="251"/>
    </row>
    <row r="503" spans="2:6" x14ac:dyDescent="0.2">
      <c r="B503" s="251"/>
      <c r="C503" s="251"/>
      <c r="D503" s="251"/>
      <c r="E503" s="251"/>
      <c r="F503" s="251"/>
    </row>
    <row r="504" spans="2:6" x14ac:dyDescent="0.2">
      <c r="B504" s="251"/>
      <c r="C504" s="251"/>
      <c r="D504" s="251"/>
      <c r="E504" s="251"/>
      <c r="F504" s="251"/>
    </row>
    <row r="505" spans="2:6" x14ac:dyDescent="0.2">
      <c r="B505" s="251"/>
      <c r="C505" s="251"/>
      <c r="D505" s="251"/>
      <c r="E505" s="251"/>
      <c r="F505" s="251"/>
    </row>
    <row r="506" spans="2:6" x14ac:dyDescent="0.2">
      <c r="B506" s="251"/>
      <c r="C506" s="251"/>
      <c r="D506" s="251"/>
      <c r="E506" s="251"/>
      <c r="F506" s="251"/>
    </row>
    <row r="507" spans="2:6" x14ac:dyDescent="0.2">
      <c r="B507" s="251"/>
      <c r="C507" s="251"/>
      <c r="D507" s="251"/>
      <c r="E507" s="251"/>
      <c r="F507" s="251"/>
    </row>
    <row r="508" spans="2:6" x14ac:dyDescent="0.2">
      <c r="B508" s="251"/>
      <c r="C508" s="251"/>
      <c r="D508" s="251"/>
      <c r="E508" s="251"/>
      <c r="F508" s="251"/>
    </row>
    <row r="509" spans="2:6" x14ac:dyDescent="0.2">
      <c r="B509" s="251"/>
      <c r="C509" s="251"/>
      <c r="D509" s="251"/>
      <c r="E509" s="251"/>
      <c r="F509" s="251"/>
    </row>
    <row r="510" spans="2:6" x14ac:dyDescent="0.2">
      <c r="B510" s="251"/>
      <c r="C510" s="251"/>
      <c r="D510" s="251"/>
      <c r="E510" s="251"/>
      <c r="F510" s="251"/>
    </row>
    <row r="511" spans="2:6" x14ac:dyDescent="0.2">
      <c r="B511" s="251"/>
      <c r="C511" s="251"/>
      <c r="D511" s="251"/>
      <c r="E511" s="251"/>
      <c r="F511" s="251"/>
    </row>
    <row r="512" spans="2:6" x14ac:dyDescent="0.2">
      <c r="B512" s="251"/>
      <c r="C512" s="251"/>
      <c r="D512" s="251"/>
      <c r="E512" s="251"/>
      <c r="F512" s="251"/>
    </row>
    <row r="513" spans="2:6" x14ac:dyDescent="0.2">
      <c r="B513" s="251"/>
      <c r="C513" s="251"/>
      <c r="D513" s="251"/>
      <c r="E513" s="251"/>
      <c r="F513" s="251"/>
    </row>
    <row r="514" spans="2:6" x14ac:dyDescent="0.2">
      <c r="B514" s="251"/>
      <c r="C514" s="251"/>
      <c r="D514" s="251"/>
      <c r="E514" s="251"/>
      <c r="F514" s="251"/>
    </row>
    <row r="515" spans="2:6" x14ac:dyDescent="0.2">
      <c r="B515" s="251"/>
      <c r="C515" s="251"/>
      <c r="D515" s="251"/>
      <c r="E515" s="251"/>
      <c r="F515" s="251"/>
    </row>
    <row r="516" spans="2:6" x14ac:dyDescent="0.2">
      <c r="B516" s="251"/>
      <c r="C516" s="251"/>
      <c r="D516" s="251"/>
      <c r="E516" s="251"/>
      <c r="F516" s="251"/>
    </row>
    <row r="517" spans="2:6" x14ac:dyDescent="0.2">
      <c r="B517" s="251"/>
      <c r="C517" s="251"/>
      <c r="D517" s="251"/>
      <c r="E517" s="251"/>
      <c r="F517" s="251"/>
    </row>
    <row r="518" spans="2:6" x14ac:dyDescent="0.2">
      <c r="B518" s="251"/>
      <c r="C518" s="251"/>
      <c r="D518" s="251"/>
      <c r="E518" s="251"/>
      <c r="F518" s="251"/>
    </row>
    <row r="519" spans="2:6" x14ac:dyDescent="0.2">
      <c r="B519" s="251"/>
      <c r="C519" s="251"/>
      <c r="D519" s="251"/>
      <c r="E519" s="251"/>
      <c r="F519" s="251"/>
    </row>
    <row r="520" spans="2:6" x14ac:dyDescent="0.2">
      <c r="B520" s="251"/>
      <c r="C520" s="251"/>
      <c r="D520" s="251"/>
      <c r="E520" s="251"/>
      <c r="F520" s="251"/>
    </row>
    <row r="521" spans="2:6" x14ac:dyDescent="0.2">
      <c r="B521" s="251"/>
      <c r="C521" s="251"/>
      <c r="D521" s="251"/>
      <c r="E521" s="251"/>
      <c r="F521" s="251"/>
    </row>
    <row r="522" spans="2:6" x14ac:dyDescent="0.2">
      <c r="B522" s="251"/>
      <c r="C522" s="251"/>
      <c r="D522" s="251"/>
      <c r="E522" s="251"/>
      <c r="F522" s="251"/>
    </row>
    <row r="523" spans="2:6" x14ac:dyDescent="0.2">
      <c r="B523" s="251"/>
      <c r="C523" s="251"/>
      <c r="D523" s="251"/>
      <c r="E523" s="251"/>
      <c r="F523" s="251"/>
    </row>
    <row r="524" spans="2:6" x14ac:dyDescent="0.2">
      <c r="B524" s="251"/>
      <c r="C524" s="251"/>
      <c r="D524" s="251"/>
      <c r="E524" s="251"/>
      <c r="F524" s="251"/>
    </row>
    <row r="525" spans="2:6" x14ac:dyDescent="0.2">
      <c r="B525" s="251"/>
      <c r="C525" s="251"/>
      <c r="D525" s="251"/>
      <c r="E525" s="251"/>
      <c r="F525" s="251"/>
    </row>
    <row r="526" spans="2:6" x14ac:dyDescent="0.2">
      <c r="B526" s="251"/>
      <c r="C526" s="251"/>
      <c r="D526" s="251"/>
      <c r="E526" s="251"/>
      <c r="F526" s="251"/>
    </row>
    <row r="527" spans="2:6" x14ac:dyDescent="0.2">
      <c r="B527" s="251"/>
      <c r="C527" s="251"/>
      <c r="D527" s="251"/>
      <c r="E527" s="251"/>
      <c r="F527" s="251"/>
    </row>
    <row r="528" spans="2:6" x14ac:dyDescent="0.2">
      <c r="B528" s="251"/>
      <c r="C528" s="251"/>
      <c r="D528" s="251"/>
      <c r="E528" s="251"/>
      <c r="F528" s="251"/>
    </row>
    <row r="529" spans="2:6" x14ac:dyDescent="0.2">
      <c r="B529" s="251"/>
      <c r="C529" s="251"/>
      <c r="D529" s="251"/>
      <c r="E529" s="251"/>
      <c r="F529" s="251"/>
    </row>
    <row r="530" spans="2:6" x14ac:dyDescent="0.2">
      <c r="B530" s="251"/>
      <c r="C530" s="251"/>
      <c r="D530" s="251"/>
      <c r="E530" s="251"/>
      <c r="F530" s="251"/>
    </row>
    <row r="531" spans="2:6" x14ac:dyDescent="0.2">
      <c r="B531" s="251"/>
      <c r="C531" s="251"/>
      <c r="D531" s="251"/>
      <c r="E531" s="251"/>
      <c r="F531" s="251"/>
    </row>
    <row r="532" spans="2:6" x14ac:dyDescent="0.2">
      <c r="B532" s="251"/>
      <c r="C532" s="251"/>
      <c r="D532" s="251"/>
      <c r="E532" s="251"/>
      <c r="F532" s="251"/>
    </row>
    <row r="533" spans="2:6" x14ac:dyDescent="0.2">
      <c r="B533" s="251"/>
      <c r="C533" s="251"/>
      <c r="D533" s="251"/>
      <c r="E533" s="251"/>
      <c r="F533" s="251"/>
    </row>
    <row r="534" spans="2:6" x14ac:dyDescent="0.2">
      <c r="B534" s="251"/>
      <c r="C534" s="251"/>
      <c r="D534" s="251"/>
      <c r="E534" s="251"/>
      <c r="F534" s="251"/>
    </row>
    <row r="535" spans="2:6" x14ac:dyDescent="0.2">
      <c r="B535" s="251"/>
      <c r="C535" s="251"/>
      <c r="D535" s="251"/>
      <c r="E535" s="251"/>
      <c r="F535" s="251"/>
    </row>
    <row r="536" spans="2:6" x14ac:dyDescent="0.2">
      <c r="B536" s="251"/>
      <c r="C536" s="251"/>
      <c r="D536" s="251"/>
      <c r="E536" s="251"/>
      <c r="F536" s="251"/>
    </row>
    <row r="537" spans="2:6" x14ac:dyDescent="0.2">
      <c r="B537" s="251"/>
      <c r="C537" s="251"/>
      <c r="D537" s="251"/>
      <c r="E537" s="251"/>
      <c r="F537" s="251"/>
    </row>
    <row r="538" spans="2:6" x14ac:dyDescent="0.2">
      <c r="B538" s="251"/>
      <c r="C538" s="251"/>
      <c r="D538" s="251"/>
      <c r="E538" s="251"/>
      <c r="F538" s="251"/>
    </row>
    <row r="539" spans="2:6" x14ac:dyDescent="0.2">
      <c r="B539" s="251"/>
      <c r="C539" s="251"/>
      <c r="D539" s="251"/>
      <c r="E539" s="251"/>
      <c r="F539" s="251"/>
    </row>
    <row r="540" spans="2:6" x14ac:dyDescent="0.2">
      <c r="B540" s="251"/>
      <c r="C540" s="251"/>
      <c r="D540" s="251"/>
      <c r="E540" s="251"/>
      <c r="F540" s="251"/>
    </row>
    <row r="541" spans="2:6" x14ac:dyDescent="0.2">
      <c r="B541" s="251"/>
      <c r="C541" s="251"/>
      <c r="D541" s="251"/>
      <c r="E541" s="251"/>
      <c r="F541" s="251"/>
    </row>
    <row r="542" spans="2:6" x14ac:dyDescent="0.2">
      <c r="B542" s="251"/>
      <c r="C542" s="251"/>
      <c r="D542" s="251"/>
      <c r="E542" s="251"/>
      <c r="F542" s="251"/>
    </row>
    <row r="543" spans="2:6" x14ac:dyDescent="0.2">
      <c r="B543" s="251"/>
      <c r="C543" s="251"/>
      <c r="D543" s="251"/>
      <c r="E543" s="251"/>
      <c r="F543" s="251"/>
    </row>
    <row r="544" spans="2:6" x14ac:dyDescent="0.2">
      <c r="B544" s="251"/>
      <c r="C544" s="251"/>
      <c r="D544" s="251"/>
      <c r="E544" s="251"/>
      <c r="F544" s="251"/>
    </row>
    <row r="545" spans="2:6" x14ac:dyDescent="0.2">
      <c r="B545" s="251"/>
      <c r="C545" s="251"/>
      <c r="D545" s="251"/>
      <c r="E545" s="251"/>
      <c r="F545" s="251"/>
    </row>
    <row r="546" spans="2:6" x14ac:dyDescent="0.2">
      <c r="B546" s="251"/>
      <c r="C546" s="251"/>
      <c r="D546" s="251"/>
      <c r="E546" s="251"/>
      <c r="F546" s="251"/>
    </row>
    <row r="547" spans="2:6" x14ac:dyDescent="0.2">
      <c r="B547" s="251"/>
      <c r="C547" s="251"/>
      <c r="D547" s="251"/>
      <c r="E547" s="251"/>
      <c r="F547" s="251"/>
    </row>
    <row r="548" spans="2:6" x14ac:dyDescent="0.2">
      <c r="B548" s="251"/>
      <c r="C548" s="251"/>
      <c r="D548" s="251"/>
      <c r="E548" s="251"/>
      <c r="F548" s="251"/>
    </row>
    <row r="549" spans="2:6" x14ac:dyDescent="0.2">
      <c r="B549" s="251"/>
      <c r="C549" s="251"/>
      <c r="D549" s="251"/>
      <c r="E549" s="251"/>
      <c r="F549" s="251"/>
    </row>
    <row r="550" spans="2:6" x14ac:dyDescent="0.2">
      <c r="B550" s="251"/>
      <c r="C550" s="251"/>
      <c r="D550" s="251"/>
      <c r="E550" s="251"/>
      <c r="F550" s="251"/>
    </row>
    <row r="551" spans="2:6" x14ac:dyDescent="0.2">
      <c r="B551" s="251"/>
      <c r="C551" s="251"/>
      <c r="D551" s="251"/>
      <c r="E551" s="251"/>
      <c r="F551" s="251"/>
    </row>
    <row r="552" spans="2:6" x14ac:dyDescent="0.2">
      <c r="B552" s="251"/>
      <c r="C552" s="251"/>
      <c r="D552" s="251"/>
      <c r="E552" s="251"/>
      <c r="F552" s="251"/>
    </row>
    <row r="553" spans="2:6" x14ac:dyDescent="0.2">
      <c r="B553" s="251"/>
      <c r="C553" s="251"/>
      <c r="D553" s="251"/>
      <c r="E553" s="251"/>
      <c r="F553" s="251"/>
    </row>
    <row r="554" spans="2:6" x14ac:dyDescent="0.2">
      <c r="B554" s="251"/>
      <c r="C554" s="251"/>
      <c r="D554" s="251"/>
      <c r="E554" s="251"/>
      <c r="F554" s="251"/>
    </row>
    <row r="555" spans="2:6" x14ac:dyDescent="0.2">
      <c r="B555" s="251"/>
      <c r="C555" s="251"/>
      <c r="D555" s="251"/>
      <c r="E555" s="251"/>
      <c r="F555" s="251"/>
    </row>
    <row r="556" spans="2:6" x14ac:dyDescent="0.2">
      <c r="B556" s="251"/>
      <c r="C556" s="251"/>
      <c r="D556" s="251"/>
      <c r="E556" s="251"/>
      <c r="F556" s="251"/>
    </row>
    <row r="557" spans="2:6" x14ac:dyDescent="0.2">
      <c r="B557" s="251"/>
      <c r="C557" s="251"/>
      <c r="D557" s="251"/>
      <c r="E557" s="251"/>
      <c r="F557" s="251"/>
    </row>
  </sheetData>
  <mergeCells count="3">
    <mergeCell ref="A4:A69"/>
    <mergeCell ref="G4:G69"/>
    <mergeCell ref="A1:W1"/>
  </mergeCells>
  <pageMargins left="0.70866141732283472" right="0.70866141732283472" top="0.78740157480314965" bottom="0.78740157480314965" header="0.31496062992125984" footer="0.31496062992125984"/>
  <pageSetup paperSize="9" scale="4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C1230-B8EF-45F8-A801-8063E8BD0078}">
  <dimension ref="B1:AK110"/>
  <sheetViews>
    <sheetView topLeftCell="A10" zoomScale="90" zoomScaleNormal="90" workbookViewId="0">
      <selection activeCell="AM6" sqref="AM6"/>
    </sheetView>
  </sheetViews>
  <sheetFormatPr baseColWidth="10" defaultRowHeight="14.25" x14ac:dyDescent="0.2"/>
  <cols>
    <col min="1" max="1" width="11.42578125" style="20"/>
    <col min="2" max="2" width="9.7109375" style="20" customWidth="1"/>
    <col min="3" max="37" width="3.42578125" style="20" customWidth="1"/>
    <col min="38" max="16384" width="11.42578125" style="20"/>
  </cols>
  <sheetData>
    <row r="1" spans="2:24" ht="15" x14ac:dyDescent="0.25">
      <c r="B1" s="25" t="s">
        <v>908</v>
      </c>
    </row>
    <row r="2" spans="2:24" x14ac:dyDescent="0.2">
      <c r="B2" s="266"/>
      <c r="C2" s="266" t="s">
        <v>863</v>
      </c>
      <c r="D2" s="266"/>
      <c r="E2" s="486" t="s">
        <v>864</v>
      </c>
      <c r="F2" s="480"/>
      <c r="G2" s="486" t="s">
        <v>865</v>
      </c>
      <c r="H2" s="480"/>
      <c r="I2" s="479" t="s">
        <v>866</v>
      </c>
      <c r="J2" s="480"/>
      <c r="K2" s="479" t="s">
        <v>867</v>
      </c>
      <c r="L2" s="480"/>
      <c r="M2" s="479" t="s">
        <v>868</v>
      </c>
      <c r="N2" s="480"/>
      <c r="O2" s="479" t="s">
        <v>869</v>
      </c>
      <c r="P2" s="480"/>
      <c r="Q2" s="479" t="s">
        <v>870</v>
      </c>
      <c r="R2" s="480"/>
      <c r="S2" s="479" t="s">
        <v>871</v>
      </c>
      <c r="T2" s="480"/>
      <c r="U2" s="479" t="s">
        <v>872</v>
      </c>
      <c r="V2" s="480"/>
      <c r="W2" s="479" t="s">
        <v>873</v>
      </c>
      <c r="X2" s="480"/>
    </row>
    <row r="3" spans="2:24" x14ac:dyDescent="0.2">
      <c r="B3" s="267" t="s">
        <v>874</v>
      </c>
      <c r="C3" s="481">
        <v>760</v>
      </c>
      <c r="D3" s="482"/>
      <c r="E3" s="481">
        <v>757</v>
      </c>
      <c r="F3" s="482"/>
      <c r="G3" s="482">
        <v>706</v>
      </c>
      <c r="H3" s="483"/>
      <c r="I3" s="484">
        <v>253</v>
      </c>
      <c r="J3" s="485"/>
      <c r="K3" s="484">
        <v>567</v>
      </c>
      <c r="L3" s="485"/>
      <c r="M3" s="484">
        <v>499</v>
      </c>
      <c r="N3" s="485"/>
      <c r="O3" s="468">
        <v>470</v>
      </c>
      <c r="P3" s="468"/>
      <c r="Q3" s="473">
        <v>252</v>
      </c>
      <c r="R3" s="473"/>
      <c r="S3" s="473">
        <v>97</v>
      </c>
      <c r="T3" s="473"/>
      <c r="U3" s="475">
        <v>224</v>
      </c>
      <c r="V3" s="476"/>
      <c r="W3" s="477">
        <v>122</v>
      </c>
      <c r="X3" s="478"/>
    </row>
    <row r="4" spans="2:24" ht="38.25" x14ac:dyDescent="0.2">
      <c r="B4" s="268" t="s">
        <v>0</v>
      </c>
      <c r="C4" s="269" t="s">
        <v>875</v>
      </c>
      <c r="D4" s="270" t="s">
        <v>876</v>
      </c>
      <c r="E4" s="269" t="s">
        <v>875</v>
      </c>
      <c r="F4" s="270" t="s">
        <v>876</v>
      </c>
      <c r="G4" s="269" t="s">
        <v>875</v>
      </c>
      <c r="H4" s="271" t="s">
        <v>876</v>
      </c>
      <c r="I4" s="269" t="s">
        <v>875</v>
      </c>
      <c r="J4" s="271" t="s">
        <v>876</v>
      </c>
      <c r="K4" s="272" t="s">
        <v>875</v>
      </c>
      <c r="L4" s="273" t="s">
        <v>876</v>
      </c>
      <c r="M4" s="269" t="s">
        <v>875</v>
      </c>
      <c r="N4" s="271" t="s">
        <v>876</v>
      </c>
      <c r="O4" s="272" t="s">
        <v>875</v>
      </c>
      <c r="P4" s="273" t="s">
        <v>876</v>
      </c>
      <c r="Q4" s="272" t="s">
        <v>875</v>
      </c>
      <c r="R4" s="273" t="s">
        <v>876</v>
      </c>
      <c r="S4" s="272" t="s">
        <v>875</v>
      </c>
      <c r="T4" s="273" t="s">
        <v>876</v>
      </c>
      <c r="U4" s="272" t="s">
        <v>875</v>
      </c>
      <c r="V4" s="274" t="s">
        <v>876</v>
      </c>
      <c r="W4" s="272" t="s">
        <v>875</v>
      </c>
      <c r="X4" s="274" t="s">
        <v>876</v>
      </c>
    </row>
    <row r="5" spans="2:24" x14ac:dyDescent="0.2">
      <c r="B5" s="275" t="s">
        <v>8</v>
      </c>
      <c r="C5" s="276"/>
      <c r="D5" s="277"/>
      <c r="E5" s="276"/>
      <c r="F5" s="277"/>
      <c r="G5" s="276" t="s">
        <v>627</v>
      </c>
      <c r="H5" s="277"/>
      <c r="I5" s="278" t="s">
        <v>627</v>
      </c>
      <c r="J5" s="279"/>
      <c r="K5" s="278"/>
      <c r="L5" s="279"/>
      <c r="M5" s="278"/>
      <c r="N5" s="279"/>
      <c r="O5" s="278" t="s">
        <v>627</v>
      </c>
      <c r="P5" s="279"/>
      <c r="Q5" s="278"/>
      <c r="R5" s="279"/>
      <c r="S5" s="278"/>
      <c r="T5" s="279"/>
      <c r="U5" s="278"/>
      <c r="V5" s="279"/>
      <c r="W5" s="278" t="s">
        <v>627</v>
      </c>
      <c r="X5" s="279"/>
    </row>
    <row r="6" spans="2:24" x14ac:dyDescent="0.2">
      <c r="B6" s="280" t="s">
        <v>633</v>
      </c>
      <c r="C6" s="276">
        <v>7</v>
      </c>
      <c r="D6" s="277">
        <v>2</v>
      </c>
      <c r="E6" s="276">
        <v>4</v>
      </c>
      <c r="F6" s="277">
        <v>1</v>
      </c>
      <c r="G6" s="276">
        <v>10</v>
      </c>
      <c r="H6" s="277" t="s">
        <v>115</v>
      </c>
      <c r="I6" s="278">
        <v>4</v>
      </c>
      <c r="J6" s="279">
        <v>1</v>
      </c>
      <c r="K6" s="278">
        <v>3</v>
      </c>
      <c r="L6" s="279">
        <v>1</v>
      </c>
      <c r="M6" s="278">
        <v>4</v>
      </c>
      <c r="N6" s="279" t="s">
        <v>115</v>
      </c>
      <c r="O6" s="278">
        <v>4</v>
      </c>
      <c r="P6" s="279" t="s">
        <v>115</v>
      </c>
      <c r="Q6" s="278" t="s">
        <v>115</v>
      </c>
      <c r="R6" s="279" t="s">
        <v>115</v>
      </c>
      <c r="S6" s="278" t="s">
        <v>115</v>
      </c>
      <c r="T6" s="279" t="s">
        <v>115</v>
      </c>
      <c r="U6" s="278">
        <v>3</v>
      </c>
      <c r="V6" s="279" t="s">
        <v>115</v>
      </c>
      <c r="W6" s="278" t="s">
        <v>115</v>
      </c>
      <c r="X6" s="279" t="s">
        <v>115</v>
      </c>
    </row>
    <row r="7" spans="2:24" x14ac:dyDescent="0.2">
      <c r="B7" s="280" t="s">
        <v>612</v>
      </c>
      <c r="C7" s="276">
        <v>8</v>
      </c>
      <c r="D7" s="277">
        <v>2</v>
      </c>
      <c r="E7" s="276">
        <v>3</v>
      </c>
      <c r="F7" s="277" t="s">
        <v>115</v>
      </c>
      <c r="G7" s="276">
        <v>11</v>
      </c>
      <c r="H7" s="277">
        <v>1</v>
      </c>
      <c r="I7" s="278">
        <v>4</v>
      </c>
      <c r="J7" s="279" t="s">
        <v>115</v>
      </c>
      <c r="K7" s="278">
        <v>2</v>
      </c>
      <c r="L7" s="279" t="s">
        <v>115</v>
      </c>
      <c r="M7" s="278">
        <v>6</v>
      </c>
      <c r="N7" s="279">
        <v>1</v>
      </c>
      <c r="O7" s="278">
        <v>6</v>
      </c>
      <c r="P7" s="279">
        <v>1</v>
      </c>
      <c r="Q7" s="278">
        <v>1</v>
      </c>
      <c r="R7" s="279">
        <v>1</v>
      </c>
      <c r="S7" s="278">
        <v>1</v>
      </c>
      <c r="T7" s="279" t="s">
        <v>115</v>
      </c>
      <c r="U7" s="278">
        <v>4</v>
      </c>
      <c r="V7" s="279" t="s">
        <v>115</v>
      </c>
      <c r="W7" s="278">
        <v>1</v>
      </c>
      <c r="X7" s="279" t="s">
        <v>115</v>
      </c>
    </row>
    <row r="8" spans="2:24" x14ac:dyDescent="0.2">
      <c r="B8" s="280" t="s">
        <v>595</v>
      </c>
      <c r="C8" s="276">
        <v>7</v>
      </c>
      <c r="D8" s="277"/>
      <c r="E8" s="276">
        <v>3</v>
      </c>
      <c r="F8" s="277" t="s">
        <v>115</v>
      </c>
      <c r="G8" s="276">
        <v>11</v>
      </c>
      <c r="H8" s="277">
        <v>1</v>
      </c>
      <c r="I8" s="278">
        <v>5</v>
      </c>
      <c r="J8" s="279" t="s">
        <v>115</v>
      </c>
      <c r="K8" s="278">
        <v>2</v>
      </c>
      <c r="L8" s="279">
        <v>1</v>
      </c>
      <c r="M8" s="278">
        <v>5</v>
      </c>
      <c r="N8" s="279" t="s">
        <v>115</v>
      </c>
      <c r="O8" s="278">
        <v>6</v>
      </c>
      <c r="P8" s="279">
        <v>1</v>
      </c>
      <c r="Q8" s="278" t="s">
        <v>115</v>
      </c>
      <c r="R8" s="279" t="s">
        <v>115</v>
      </c>
      <c r="S8" s="278" t="s">
        <v>115</v>
      </c>
      <c r="T8" s="279" t="s">
        <v>115</v>
      </c>
      <c r="U8" s="278">
        <v>4</v>
      </c>
      <c r="V8" s="279" t="s">
        <v>115</v>
      </c>
      <c r="W8" s="278">
        <v>1</v>
      </c>
      <c r="X8" s="279" t="s">
        <v>115</v>
      </c>
    </row>
    <row r="9" spans="2:24" x14ac:dyDescent="0.2">
      <c r="B9" s="281" t="s">
        <v>556</v>
      </c>
      <c r="C9" s="276">
        <v>5</v>
      </c>
      <c r="D9" s="277"/>
      <c r="E9" s="276">
        <v>9</v>
      </c>
      <c r="F9" s="277">
        <v>4</v>
      </c>
      <c r="G9" s="276">
        <v>2</v>
      </c>
      <c r="H9" s="277" t="s">
        <v>115</v>
      </c>
      <c r="I9" s="278">
        <v>3</v>
      </c>
      <c r="J9" s="279">
        <v>1</v>
      </c>
      <c r="K9" s="278">
        <v>2</v>
      </c>
      <c r="L9" s="279" t="s">
        <v>115</v>
      </c>
      <c r="M9" s="278">
        <v>10</v>
      </c>
      <c r="N9" s="279" t="s">
        <v>115</v>
      </c>
      <c r="O9" s="278">
        <v>7</v>
      </c>
      <c r="P9" s="279">
        <v>2</v>
      </c>
      <c r="Q9" s="278">
        <v>1</v>
      </c>
      <c r="R9" s="279">
        <v>1</v>
      </c>
      <c r="S9" s="278">
        <v>1</v>
      </c>
      <c r="T9" s="279" t="s">
        <v>115</v>
      </c>
      <c r="U9" s="278">
        <v>4</v>
      </c>
      <c r="V9" s="279" t="s">
        <v>115</v>
      </c>
      <c r="W9" s="278" t="s">
        <v>115</v>
      </c>
      <c r="X9" s="279" t="s">
        <v>115</v>
      </c>
    </row>
    <row r="10" spans="2:24" x14ac:dyDescent="0.2">
      <c r="B10" s="280" t="s">
        <v>9</v>
      </c>
      <c r="C10" s="276">
        <v>5</v>
      </c>
      <c r="D10" s="277">
        <v>2</v>
      </c>
      <c r="E10" s="276">
        <v>2</v>
      </c>
      <c r="F10" s="277">
        <v>2</v>
      </c>
      <c r="G10" s="276">
        <v>15</v>
      </c>
      <c r="H10" s="277">
        <v>8</v>
      </c>
      <c r="I10" s="278">
        <v>5</v>
      </c>
      <c r="J10" s="279">
        <v>4</v>
      </c>
      <c r="K10" s="278">
        <v>3</v>
      </c>
      <c r="L10" s="279" t="s">
        <v>115</v>
      </c>
      <c r="M10" s="278">
        <v>2</v>
      </c>
      <c r="N10" s="279">
        <v>1</v>
      </c>
      <c r="O10" s="278">
        <v>11</v>
      </c>
      <c r="P10" s="279">
        <v>5</v>
      </c>
      <c r="Q10" s="278">
        <v>2</v>
      </c>
      <c r="R10" s="279">
        <v>2</v>
      </c>
      <c r="S10" s="278">
        <v>2</v>
      </c>
      <c r="T10" s="279">
        <v>2</v>
      </c>
      <c r="U10" s="278">
        <v>6</v>
      </c>
      <c r="V10" s="279" t="s">
        <v>115</v>
      </c>
      <c r="W10" s="278">
        <v>1</v>
      </c>
      <c r="X10" s="279" t="s">
        <v>115</v>
      </c>
    </row>
    <row r="11" spans="2:24" x14ac:dyDescent="0.2">
      <c r="B11" s="280" t="s">
        <v>549</v>
      </c>
      <c r="C11" s="276">
        <v>3</v>
      </c>
      <c r="D11" s="277"/>
      <c r="E11" s="276">
        <v>6</v>
      </c>
      <c r="F11" s="277">
        <v>3</v>
      </c>
      <c r="G11" s="276">
        <v>14</v>
      </c>
      <c r="H11" s="277">
        <v>4</v>
      </c>
      <c r="I11" s="278">
        <v>5</v>
      </c>
      <c r="J11" s="279">
        <v>2</v>
      </c>
      <c r="K11" s="278"/>
      <c r="L11" s="279">
        <v>1</v>
      </c>
      <c r="M11" s="278">
        <v>2</v>
      </c>
      <c r="N11" s="279" t="s">
        <v>115</v>
      </c>
      <c r="O11" s="278">
        <v>5</v>
      </c>
      <c r="P11" s="279">
        <v>1</v>
      </c>
      <c r="Q11" s="278" t="s">
        <v>115</v>
      </c>
      <c r="R11" s="279" t="s">
        <v>115</v>
      </c>
      <c r="S11" s="278" t="s">
        <v>115</v>
      </c>
      <c r="T11" s="279" t="s">
        <v>115</v>
      </c>
      <c r="U11" s="278">
        <v>4</v>
      </c>
      <c r="V11" s="279" t="s">
        <v>115</v>
      </c>
      <c r="W11" s="278" t="s">
        <v>115</v>
      </c>
      <c r="X11" s="279" t="s">
        <v>115</v>
      </c>
    </row>
    <row r="12" spans="2:24" x14ac:dyDescent="0.2">
      <c r="B12" s="280" t="s">
        <v>546</v>
      </c>
      <c r="C12" s="276">
        <v>8</v>
      </c>
      <c r="D12" s="277">
        <v>3</v>
      </c>
      <c r="E12" s="276">
        <v>7</v>
      </c>
      <c r="F12" s="277">
        <v>2</v>
      </c>
      <c r="G12" s="276">
        <v>3</v>
      </c>
      <c r="H12" s="277">
        <v>1</v>
      </c>
      <c r="I12" s="278">
        <v>3</v>
      </c>
      <c r="J12" s="279" t="s">
        <v>115</v>
      </c>
      <c r="K12" s="278">
        <v>3</v>
      </c>
      <c r="L12" s="279">
        <v>1</v>
      </c>
      <c r="M12" s="278">
        <v>10</v>
      </c>
      <c r="N12" s="279" t="s">
        <v>115</v>
      </c>
      <c r="O12" s="278">
        <v>5</v>
      </c>
      <c r="P12" s="279" t="s">
        <v>115</v>
      </c>
      <c r="Q12" s="278" t="s">
        <v>115</v>
      </c>
      <c r="R12" s="279" t="s">
        <v>115</v>
      </c>
      <c r="S12" s="278" t="s">
        <v>115</v>
      </c>
      <c r="T12" s="279" t="s">
        <v>115</v>
      </c>
      <c r="U12" s="278">
        <v>4</v>
      </c>
      <c r="V12" s="279" t="s">
        <v>115</v>
      </c>
      <c r="W12" s="278" t="s">
        <v>115</v>
      </c>
      <c r="X12" s="279" t="s">
        <v>115</v>
      </c>
    </row>
    <row r="13" spans="2:24" x14ac:dyDescent="0.2">
      <c r="B13" s="281" t="s">
        <v>548</v>
      </c>
      <c r="C13" s="276">
        <v>4</v>
      </c>
      <c r="D13" s="277">
        <v>1</v>
      </c>
      <c r="E13" s="276">
        <v>5</v>
      </c>
      <c r="F13" s="277">
        <v>3</v>
      </c>
      <c r="G13" s="276">
        <v>12</v>
      </c>
      <c r="H13" s="277">
        <v>2</v>
      </c>
      <c r="I13" s="278">
        <v>3</v>
      </c>
      <c r="J13" s="279" t="s">
        <v>115</v>
      </c>
      <c r="K13" s="278">
        <v>3</v>
      </c>
      <c r="L13" s="279">
        <v>3</v>
      </c>
      <c r="M13" s="278">
        <v>3</v>
      </c>
      <c r="N13" s="279">
        <v>1</v>
      </c>
      <c r="O13" s="278">
        <v>5</v>
      </c>
      <c r="P13" s="279">
        <v>1</v>
      </c>
      <c r="Q13" s="278" t="s">
        <v>115</v>
      </c>
      <c r="R13" s="279" t="s">
        <v>115</v>
      </c>
      <c r="S13" s="278" t="s">
        <v>115</v>
      </c>
      <c r="T13" s="279" t="s">
        <v>115</v>
      </c>
      <c r="U13" s="278">
        <v>68</v>
      </c>
      <c r="V13" s="279"/>
      <c r="W13" s="278">
        <v>21</v>
      </c>
      <c r="X13" s="279">
        <v>15</v>
      </c>
    </row>
    <row r="14" spans="2:24" x14ac:dyDescent="0.2">
      <c r="B14" s="280" t="s">
        <v>7</v>
      </c>
      <c r="C14" s="282">
        <v>15</v>
      </c>
      <c r="D14" s="283">
        <v>10</v>
      </c>
      <c r="E14" s="282">
        <v>15</v>
      </c>
      <c r="F14" s="283">
        <v>4</v>
      </c>
      <c r="G14" s="282">
        <v>16</v>
      </c>
      <c r="H14" s="283" t="s">
        <v>115</v>
      </c>
      <c r="I14" s="284">
        <v>7</v>
      </c>
      <c r="J14" s="285" t="s">
        <v>115</v>
      </c>
      <c r="K14" s="284">
        <v>4</v>
      </c>
      <c r="L14" s="285">
        <v>1</v>
      </c>
      <c r="M14" s="284">
        <v>6</v>
      </c>
      <c r="N14" s="285" t="s">
        <v>115</v>
      </c>
      <c r="O14" s="286"/>
      <c r="P14" s="287"/>
      <c r="Q14" s="278">
        <v>1</v>
      </c>
      <c r="R14" s="279">
        <v>1</v>
      </c>
      <c r="S14" s="278">
        <v>1</v>
      </c>
      <c r="T14" s="279">
        <v>1</v>
      </c>
      <c r="U14" s="278"/>
      <c r="V14" s="279"/>
      <c r="W14" s="278">
        <v>10</v>
      </c>
      <c r="X14" s="279">
        <v>1</v>
      </c>
    </row>
    <row r="15" spans="2:24" x14ac:dyDescent="0.2">
      <c r="B15" s="281" t="s">
        <v>6</v>
      </c>
      <c r="C15" s="276">
        <v>9</v>
      </c>
      <c r="D15" s="277">
        <v>4</v>
      </c>
      <c r="E15" s="276">
        <v>13</v>
      </c>
      <c r="F15" s="277" t="s">
        <v>115</v>
      </c>
      <c r="G15" s="276">
        <v>19</v>
      </c>
      <c r="H15" s="277">
        <v>2</v>
      </c>
      <c r="I15" s="278">
        <v>9</v>
      </c>
      <c r="J15" s="279">
        <v>2</v>
      </c>
      <c r="K15" s="278"/>
      <c r="L15" s="279">
        <v>1</v>
      </c>
      <c r="M15" s="278">
        <v>5</v>
      </c>
      <c r="N15" s="279">
        <v>1</v>
      </c>
      <c r="O15" s="288"/>
      <c r="P15" s="289"/>
      <c r="Q15" s="278" t="s">
        <v>115</v>
      </c>
      <c r="R15" s="279" t="s">
        <v>115</v>
      </c>
      <c r="S15" s="278" t="s">
        <v>115</v>
      </c>
      <c r="T15" s="279" t="s">
        <v>115</v>
      </c>
      <c r="U15" s="278"/>
      <c r="V15" s="279"/>
      <c r="W15" s="278">
        <v>9</v>
      </c>
      <c r="X15" s="279" t="s">
        <v>115</v>
      </c>
    </row>
    <row r="18" spans="2:37" x14ac:dyDescent="0.2">
      <c r="B18" s="290"/>
      <c r="C18" s="474" t="s">
        <v>877</v>
      </c>
      <c r="D18" s="474"/>
      <c r="E18" s="474"/>
      <c r="F18" s="474"/>
      <c r="G18" s="474"/>
      <c r="H18" s="474"/>
      <c r="I18" s="474"/>
      <c r="J18" s="474"/>
      <c r="K18" s="474"/>
      <c r="L18" s="474"/>
      <c r="M18" s="474"/>
      <c r="N18" s="474"/>
      <c r="O18" s="474"/>
      <c r="P18" s="474"/>
      <c r="Q18" s="474"/>
      <c r="R18" s="474"/>
      <c r="S18" s="474"/>
      <c r="T18" s="474"/>
      <c r="U18" s="474"/>
      <c r="V18" s="474"/>
      <c r="W18" s="474"/>
      <c r="X18" s="474"/>
      <c r="Y18" s="474"/>
      <c r="Z18" s="474"/>
      <c r="AA18" s="474"/>
      <c r="AB18" s="474"/>
      <c r="AC18" s="474"/>
      <c r="AD18" s="474"/>
      <c r="AE18" s="474"/>
      <c r="AF18" s="474"/>
      <c r="AG18" s="474"/>
      <c r="AH18" s="474"/>
      <c r="AI18" s="474"/>
      <c r="AJ18" s="474"/>
      <c r="AK18" s="290"/>
    </row>
    <row r="19" spans="2:37" ht="23.25" x14ac:dyDescent="0.2">
      <c r="B19" s="291" t="s">
        <v>0</v>
      </c>
      <c r="C19" s="292">
        <v>61</v>
      </c>
      <c r="D19" s="293">
        <v>63</v>
      </c>
      <c r="E19" s="292">
        <v>76</v>
      </c>
      <c r="F19" s="292">
        <v>79</v>
      </c>
      <c r="G19" s="292">
        <v>109</v>
      </c>
      <c r="H19" s="293">
        <v>136</v>
      </c>
      <c r="I19" s="292">
        <v>187</v>
      </c>
      <c r="J19" s="293">
        <v>188</v>
      </c>
      <c r="K19" s="292">
        <v>285</v>
      </c>
      <c r="L19" s="292">
        <v>292</v>
      </c>
      <c r="M19" s="292">
        <v>330</v>
      </c>
      <c r="N19" s="292">
        <v>344</v>
      </c>
      <c r="O19" s="292">
        <v>354</v>
      </c>
      <c r="P19" s="292">
        <v>356</v>
      </c>
      <c r="Q19" s="293">
        <v>389</v>
      </c>
      <c r="R19" s="292">
        <v>395</v>
      </c>
      <c r="S19" s="292">
        <v>400</v>
      </c>
      <c r="T19" s="293">
        <v>408</v>
      </c>
      <c r="U19" s="293">
        <v>451</v>
      </c>
      <c r="V19" s="293">
        <v>456</v>
      </c>
      <c r="W19" s="292">
        <v>463</v>
      </c>
      <c r="X19" s="292">
        <v>503</v>
      </c>
      <c r="Y19" s="293">
        <v>507</v>
      </c>
      <c r="Z19" s="292">
        <v>522</v>
      </c>
      <c r="AA19" s="293">
        <v>524</v>
      </c>
      <c r="AB19" s="292">
        <v>559</v>
      </c>
      <c r="AC19" s="293">
        <v>568</v>
      </c>
      <c r="AD19" s="293">
        <v>586</v>
      </c>
      <c r="AE19" s="292">
        <v>627</v>
      </c>
      <c r="AF19" s="292">
        <v>661</v>
      </c>
      <c r="AG19" s="293">
        <v>666</v>
      </c>
      <c r="AH19" s="292">
        <v>676</v>
      </c>
      <c r="AI19" s="292">
        <v>678</v>
      </c>
      <c r="AJ19" s="293">
        <v>680</v>
      </c>
      <c r="AK19" s="292">
        <v>715</v>
      </c>
    </row>
    <row r="20" spans="2:37" x14ac:dyDescent="0.2">
      <c r="B20" s="294" t="s">
        <v>8</v>
      </c>
      <c r="C20" s="295" t="s">
        <v>878</v>
      </c>
      <c r="D20" s="295" t="s">
        <v>879</v>
      </c>
      <c r="E20" s="295" t="s">
        <v>880</v>
      </c>
      <c r="F20" s="295" t="s">
        <v>881</v>
      </c>
      <c r="G20" s="295" t="s">
        <v>882</v>
      </c>
      <c r="H20" s="295" t="s">
        <v>883</v>
      </c>
      <c r="I20" s="295" t="s">
        <v>878</v>
      </c>
      <c r="J20" s="295" t="s">
        <v>884</v>
      </c>
      <c r="K20" s="295" t="s">
        <v>885</v>
      </c>
      <c r="L20" s="295" t="s">
        <v>879</v>
      </c>
      <c r="M20" s="295" t="s">
        <v>886</v>
      </c>
      <c r="N20" s="295" t="s">
        <v>882</v>
      </c>
      <c r="O20" s="295" t="s">
        <v>879</v>
      </c>
      <c r="P20" s="295" t="s">
        <v>882</v>
      </c>
      <c r="Q20" s="295" t="s">
        <v>883</v>
      </c>
      <c r="R20" s="295" t="s">
        <v>887</v>
      </c>
      <c r="S20" s="295" t="s">
        <v>882</v>
      </c>
      <c r="T20" s="295" t="s">
        <v>888</v>
      </c>
      <c r="U20" s="295" t="s">
        <v>879</v>
      </c>
      <c r="V20" s="295" t="s">
        <v>889</v>
      </c>
      <c r="W20" s="295" t="s">
        <v>879</v>
      </c>
      <c r="X20" s="295" t="s">
        <v>878</v>
      </c>
      <c r="Y20" s="295" t="s">
        <v>890</v>
      </c>
      <c r="Z20" s="295" t="s">
        <v>890</v>
      </c>
      <c r="AA20" s="295" t="s">
        <v>880</v>
      </c>
      <c r="AB20" s="295" t="s">
        <v>880</v>
      </c>
      <c r="AC20" s="295" t="s">
        <v>891</v>
      </c>
      <c r="AD20" s="295" t="s">
        <v>878</v>
      </c>
      <c r="AE20" s="295" t="s">
        <v>884</v>
      </c>
      <c r="AF20" s="295" t="s">
        <v>887</v>
      </c>
      <c r="AG20" s="295" t="s">
        <v>880</v>
      </c>
      <c r="AH20" s="295" t="s">
        <v>880</v>
      </c>
      <c r="AI20" s="295" t="s">
        <v>888</v>
      </c>
      <c r="AJ20" s="295" t="s">
        <v>888</v>
      </c>
      <c r="AK20" s="295" t="s">
        <v>892</v>
      </c>
    </row>
    <row r="21" spans="2:37" x14ac:dyDescent="0.2">
      <c r="B21" s="294" t="s">
        <v>612</v>
      </c>
      <c r="C21" s="295" t="s">
        <v>893</v>
      </c>
      <c r="D21" s="295" t="s">
        <v>893</v>
      </c>
      <c r="E21" s="295" t="s">
        <v>893</v>
      </c>
      <c r="F21" s="295" t="s">
        <v>892</v>
      </c>
      <c r="G21" s="295" t="s">
        <v>893</v>
      </c>
      <c r="H21" s="296" t="s">
        <v>890</v>
      </c>
      <c r="I21" s="295" t="s">
        <v>893</v>
      </c>
      <c r="J21" s="295" t="s">
        <v>893</v>
      </c>
      <c r="K21" s="295" t="s">
        <v>893</v>
      </c>
      <c r="L21" s="295" t="s">
        <v>893</v>
      </c>
      <c r="M21" s="295" t="s">
        <v>893</v>
      </c>
      <c r="N21" s="295" t="s">
        <v>893</v>
      </c>
      <c r="O21" s="295" t="s">
        <v>893</v>
      </c>
      <c r="P21" s="295" t="s">
        <v>893</v>
      </c>
      <c r="Q21" s="295" t="s">
        <v>893</v>
      </c>
      <c r="R21" s="295" t="s">
        <v>893</v>
      </c>
      <c r="S21" s="295" t="s">
        <v>893</v>
      </c>
      <c r="T21" s="295" t="s">
        <v>893</v>
      </c>
      <c r="U21" s="295" t="s">
        <v>882</v>
      </c>
      <c r="V21" s="296" t="s">
        <v>892</v>
      </c>
      <c r="W21" s="295" t="s">
        <v>893</v>
      </c>
      <c r="X21" s="295" t="s">
        <v>883</v>
      </c>
      <c r="Y21" s="295" t="s">
        <v>893</v>
      </c>
      <c r="Z21" s="295" t="s">
        <v>893</v>
      </c>
      <c r="AA21" s="295" t="s">
        <v>879</v>
      </c>
      <c r="AB21" s="295" t="s">
        <v>893</v>
      </c>
      <c r="AC21" s="295" t="s">
        <v>880</v>
      </c>
      <c r="AD21" s="295" t="s">
        <v>893</v>
      </c>
      <c r="AE21" s="295" t="s">
        <v>893</v>
      </c>
      <c r="AF21" s="295" t="s">
        <v>893</v>
      </c>
      <c r="AG21" s="295" t="s">
        <v>893</v>
      </c>
      <c r="AH21" s="295" t="s">
        <v>893</v>
      </c>
      <c r="AI21" s="295" t="s">
        <v>893</v>
      </c>
      <c r="AJ21" s="295" t="s">
        <v>893</v>
      </c>
      <c r="AK21" s="295" t="s">
        <v>889</v>
      </c>
    </row>
    <row r="22" spans="2:37" x14ac:dyDescent="0.2">
      <c r="B22" s="294" t="s">
        <v>595</v>
      </c>
      <c r="C22" s="295" t="s">
        <v>893</v>
      </c>
      <c r="D22" s="295" t="s">
        <v>893</v>
      </c>
      <c r="E22" s="295" t="s">
        <v>893</v>
      </c>
      <c r="F22" s="295" t="s">
        <v>892</v>
      </c>
      <c r="G22" s="295" t="s">
        <v>893</v>
      </c>
      <c r="H22" s="295"/>
      <c r="I22" s="295" t="s">
        <v>893</v>
      </c>
      <c r="J22" s="295" t="s">
        <v>881</v>
      </c>
      <c r="K22" s="295" t="s">
        <v>893</v>
      </c>
      <c r="L22" s="295" t="s">
        <v>893</v>
      </c>
      <c r="M22" s="295" t="s">
        <v>893</v>
      </c>
      <c r="N22" s="295" t="s">
        <v>893</v>
      </c>
      <c r="O22" s="295" t="s">
        <v>893</v>
      </c>
      <c r="P22" s="295" t="s">
        <v>893</v>
      </c>
      <c r="Q22" s="295" t="s">
        <v>893</v>
      </c>
      <c r="R22" s="295" t="s">
        <v>893</v>
      </c>
      <c r="S22" s="295" t="s">
        <v>893</v>
      </c>
      <c r="T22" s="295" t="s">
        <v>893</v>
      </c>
      <c r="U22" s="295" t="s">
        <v>882</v>
      </c>
      <c r="V22" s="295"/>
      <c r="W22" s="295" t="s">
        <v>893</v>
      </c>
      <c r="X22" s="295" t="s">
        <v>883</v>
      </c>
      <c r="Y22" s="295" t="s">
        <v>893</v>
      </c>
      <c r="Z22" s="295" t="s">
        <v>893</v>
      </c>
      <c r="AA22" s="295" t="s">
        <v>879</v>
      </c>
      <c r="AB22" s="295" t="s">
        <v>893</v>
      </c>
      <c r="AC22" s="295" t="s">
        <v>880</v>
      </c>
      <c r="AD22" s="295" t="s">
        <v>893</v>
      </c>
      <c r="AE22" s="295" t="s">
        <v>893</v>
      </c>
      <c r="AF22" s="295" t="s">
        <v>893</v>
      </c>
      <c r="AG22" s="295" t="s">
        <v>893</v>
      </c>
      <c r="AH22" s="295" t="s">
        <v>893</v>
      </c>
      <c r="AI22" s="295" t="s">
        <v>893</v>
      </c>
      <c r="AJ22" s="295" t="s">
        <v>893</v>
      </c>
      <c r="AK22" s="295" t="s">
        <v>889</v>
      </c>
    </row>
    <row r="23" spans="2:37" x14ac:dyDescent="0.2">
      <c r="B23" s="297" t="s">
        <v>633</v>
      </c>
      <c r="C23" s="298" t="s">
        <v>893</v>
      </c>
      <c r="D23" s="298" t="s">
        <v>893</v>
      </c>
      <c r="E23" s="298" t="s">
        <v>893</v>
      </c>
      <c r="F23" s="298" t="s">
        <v>892</v>
      </c>
      <c r="G23" s="298" t="s">
        <v>893</v>
      </c>
      <c r="H23" s="298" t="s">
        <v>893</v>
      </c>
      <c r="I23" s="298" t="s">
        <v>893</v>
      </c>
      <c r="J23" s="298" t="s">
        <v>881</v>
      </c>
      <c r="K23" s="298" t="s">
        <v>893</v>
      </c>
      <c r="L23" s="298" t="s">
        <v>893</v>
      </c>
      <c r="M23" s="298" t="s">
        <v>893</v>
      </c>
      <c r="N23" s="298" t="s">
        <v>893</v>
      </c>
      <c r="O23" s="298" t="s">
        <v>893</v>
      </c>
      <c r="P23" s="298" t="s">
        <v>893</v>
      </c>
      <c r="Q23" s="298" t="s">
        <v>893</v>
      </c>
      <c r="R23" s="298" t="s">
        <v>893</v>
      </c>
      <c r="S23" s="298" t="s">
        <v>893</v>
      </c>
      <c r="T23" s="299" t="s">
        <v>884</v>
      </c>
      <c r="U23" s="298" t="s">
        <v>882</v>
      </c>
      <c r="V23" s="298" t="s">
        <v>893</v>
      </c>
      <c r="W23" s="298" t="s">
        <v>893</v>
      </c>
      <c r="X23" s="298" t="s">
        <v>883</v>
      </c>
      <c r="Y23" s="298" t="s">
        <v>893</v>
      </c>
      <c r="Z23" s="298" t="s">
        <v>893</v>
      </c>
      <c r="AA23" s="298"/>
      <c r="AB23" s="298" t="s">
        <v>893</v>
      </c>
      <c r="AC23" s="298" t="s">
        <v>893</v>
      </c>
      <c r="AD23" s="299" t="s">
        <v>883</v>
      </c>
      <c r="AE23" s="298" t="s">
        <v>893</v>
      </c>
      <c r="AF23" s="298" t="s">
        <v>893</v>
      </c>
      <c r="AG23" s="298" t="s">
        <v>893</v>
      </c>
      <c r="AH23" s="298" t="s">
        <v>893</v>
      </c>
      <c r="AI23" s="298" t="s">
        <v>893</v>
      </c>
      <c r="AJ23" s="298" t="s">
        <v>893</v>
      </c>
      <c r="AK23" s="298" t="s">
        <v>889</v>
      </c>
    </row>
    <row r="24" spans="2:37" x14ac:dyDescent="0.2">
      <c r="B24" s="294" t="s">
        <v>9</v>
      </c>
      <c r="C24" s="296" t="s">
        <v>883</v>
      </c>
      <c r="D24" s="295" t="s">
        <v>893</v>
      </c>
      <c r="E24" s="295" t="s">
        <v>893</v>
      </c>
      <c r="F24" s="295" t="s">
        <v>892</v>
      </c>
      <c r="G24" s="295" t="s">
        <v>893</v>
      </c>
      <c r="H24" s="295" t="s">
        <v>893</v>
      </c>
      <c r="I24" s="295" t="s">
        <v>893</v>
      </c>
      <c r="J24" s="295" t="s">
        <v>893</v>
      </c>
      <c r="K24" s="295" t="s">
        <v>893</v>
      </c>
      <c r="L24" s="295" t="s">
        <v>893</v>
      </c>
      <c r="M24" s="295" t="s">
        <v>893</v>
      </c>
      <c r="N24" s="295" t="s">
        <v>893</v>
      </c>
      <c r="O24" s="295" t="s">
        <v>893</v>
      </c>
      <c r="P24" s="295" t="s">
        <v>893</v>
      </c>
      <c r="Q24" s="295" t="s">
        <v>893</v>
      </c>
      <c r="R24" s="295" t="s">
        <v>893</v>
      </c>
      <c r="S24" s="295" t="s">
        <v>893</v>
      </c>
      <c r="T24" s="295" t="s">
        <v>893</v>
      </c>
      <c r="U24" s="295" t="s">
        <v>893</v>
      </c>
      <c r="V24" s="295" t="s">
        <v>893</v>
      </c>
      <c r="W24" s="295" t="s">
        <v>893</v>
      </c>
      <c r="X24" s="295" t="s">
        <v>883</v>
      </c>
      <c r="Y24" s="295" t="s">
        <v>893</v>
      </c>
      <c r="Z24" s="295" t="s">
        <v>893</v>
      </c>
      <c r="AA24" s="295" t="s">
        <v>893</v>
      </c>
      <c r="AB24" s="295" t="s">
        <v>893</v>
      </c>
      <c r="AC24" s="295" t="s">
        <v>893</v>
      </c>
      <c r="AD24" s="295" t="s">
        <v>893</v>
      </c>
      <c r="AE24" s="295" t="s">
        <v>893</v>
      </c>
      <c r="AF24" s="295" t="s">
        <v>893</v>
      </c>
      <c r="AG24" s="295" t="s">
        <v>893</v>
      </c>
      <c r="AH24" s="296" t="s">
        <v>887</v>
      </c>
      <c r="AI24" s="295" t="s">
        <v>893</v>
      </c>
      <c r="AJ24" s="295" t="s">
        <v>893</v>
      </c>
      <c r="AK24" s="295" t="s">
        <v>889</v>
      </c>
    </row>
    <row r="25" spans="2:37" x14ac:dyDescent="0.2">
      <c r="B25" s="294" t="s">
        <v>548</v>
      </c>
      <c r="C25" s="295" t="s">
        <v>893</v>
      </c>
      <c r="D25" s="295" t="s">
        <v>893</v>
      </c>
      <c r="E25" s="295" t="s">
        <v>893</v>
      </c>
      <c r="F25" s="295" t="s">
        <v>892</v>
      </c>
      <c r="G25" s="295" t="s">
        <v>893</v>
      </c>
      <c r="H25" s="295" t="s">
        <v>893</v>
      </c>
      <c r="I25" s="295" t="s">
        <v>893</v>
      </c>
      <c r="J25" s="295" t="s">
        <v>893</v>
      </c>
      <c r="K25" s="295" t="s">
        <v>893</v>
      </c>
      <c r="L25" s="295" t="s">
        <v>893</v>
      </c>
      <c r="M25" s="296" t="s">
        <v>894</v>
      </c>
      <c r="N25" s="295" t="s">
        <v>893</v>
      </c>
      <c r="O25" s="295" t="s">
        <v>893</v>
      </c>
      <c r="P25" s="295" t="s">
        <v>893</v>
      </c>
      <c r="Q25" s="295" t="s">
        <v>893</v>
      </c>
      <c r="R25" s="295" t="s">
        <v>893</v>
      </c>
      <c r="S25" s="295" t="s">
        <v>893</v>
      </c>
      <c r="T25" s="295" t="s">
        <v>893</v>
      </c>
      <c r="U25" s="295" t="s">
        <v>893</v>
      </c>
      <c r="V25" s="295" t="s">
        <v>893</v>
      </c>
      <c r="W25" s="295" t="s">
        <v>893</v>
      </c>
      <c r="X25" s="295" t="s">
        <v>883</v>
      </c>
      <c r="Y25" s="295" t="s">
        <v>893</v>
      </c>
      <c r="Z25" s="295" t="s">
        <v>893</v>
      </c>
      <c r="AA25" s="295" t="s">
        <v>893</v>
      </c>
      <c r="AB25" s="295" t="s">
        <v>893</v>
      </c>
      <c r="AC25" s="295" t="s">
        <v>893</v>
      </c>
      <c r="AD25" s="295" t="s">
        <v>893</v>
      </c>
      <c r="AE25" s="295" t="s">
        <v>893</v>
      </c>
      <c r="AF25" s="295" t="s">
        <v>893</v>
      </c>
      <c r="AG25" s="295" t="s">
        <v>893</v>
      </c>
      <c r="AH25" s="295" t="s">
        <v>893</v>
      </c>
      <c r="AI25" s="295" t="s">
        <v>893</v>
      </c>
      <c r="AJ25" s="295" t="s">
        <v>893</v>
      </c>
      <c r="AK25" s="295" t="s">
        <v>889</v>
      </c>
    </row>
    <row r="26" spans="2:37" x14ac:dyDescent="0.2">
      <c r="B26" s="297" t="s">
        <v>549</v>
      </c>
      <c r="C26" s="298" t="s">
        <v>893</v>
      </c>
      <c r="D26" s="298" t="s">
        <v>893</v>
      </c>
      <c r="E26" s="298" t="s">
        <v>893</v>
      </c>
      <c r="F26" s="298" t="s">
        <v>892</v>
      </c>
      <c r="G26" s="298" t="s">
        <v>893</v>
      </c>
      <c r="H26" s="298" t="s">
        <v>893</v>
      </c>
      <c r="I26" s="298" t="s">
        <v>893</v>
      </c>
      <c r="J26" s="298" t="s">
        <v>893</v>
      </c>
      <c r="K26" s="298" t="s">
        <v>893</v>
      </c>
      <c r="L26" s="298" t="s">
        <v>893</v>
      </c>
      <c r="M26" s="298" t="s">
        <v>893</v>
      </c>
      <c r="N26" s="298" t="s">
        <v>893</v>
      </c>
      <c r="O26" s="298" t="s">
        <v>893</v>
      </c>
      <c r="P26" s="298" t="s">
        <v>893</v>
      </c>
      <c r="Q26" s="298" t="s">
        <v>893</v>
      </c>
      <c r="R26" s="298" t="s">
        <v>893</v>
      </c>
      <c r="S26" s="298" t="s">
        <v>893</v>
      </c>
      <c r="T26" s="298" t="s">
        <v>893</v>
      </c>
      <c r="U26" s="298" t="s">
        <v>893</v>
      </c>
      <c r="V26" s="298" t="s">
        <v>893</v>
      </c>
      <c r="W26" s="298" t="s">
        <v>893</v>
      </c>
      <c r="X26" s="298" t="s">
        <v>883</v>
      </c>
      <c r="Y26" s="298" t="s">
        <v>893</v>
      </c>
      <c r="Z26" s="298" t="s">
        <v>893</v>
      </c>
      <c r="AA26" s="298" t="s">
        <v>893</v>
      </c>
      <c r="AB26" s="298" t="s">
        <v>893</v>
      </c>
      <c r="AC26" s="298" t="s">
        <v>893</v>
      </c>
      <c r="AD26" s="298" t="s">
        <v>893</v>
      </c>
      <c r="AE26" s="298" t="s">
        <v>893</v>
      </c>
      <c r="AF26" s="298" t="s">
        <v>893</v>
      </c>
      <c r="AG26" s="298" t="s">
        <v>893</v>
      </c>
      <c r="AH26" s="298" t="s">
        <v>893</v>
      </c>
      <c r="AI26" s="298" t="s">
        <v>893</v>
      </c>
      <c r="AJ26" s="298" t="s">
        <v>893</v>
      </c>
      <c r="AK26" s="298" t="s">
        <v>889</v>
      </c>
    </row>
    <row r="27" spans="2:37" x14ac:dyDescent="0.2">
      <c r="B27" s="294" t="s">
        <v>556</v>
      </c>
      <c r="C27" s="295" t="s">
        <v>893</v>
      </c>
      <c r="D27" s="295" t="s">
        <v>893</v>
      </c>
      <c r="E27" s="295" t="s">
        <v>893</v>
      </c>
      <c r="F27" s="295" t="s">
        <v>892</v>
      </c>
      <c r="G27" s="295" t="s">
        <v>893</v>
      </c>
      <c r="H27" s="295" t="s">
        <v>893</v>
      </c>
      <c r="I27" s="295" t="s">
        <v>893</v>
      </c>
      <c r="J27" s="295" t="s">
        <v>893</v>
      </c>
      <c r="K27" s="295" t="s">
        <v>893</v>
      </c>
      <c r="L27" s="295" t="s">
        <v>893</v>
      </c>
      <c r="M27" s="295" t="s">
        <v>893</v>
      </c>
      <c r="N27" s="295" t="s">
        <v>893</v>
      </c>
      <c r="O27" s="295" t="s">
        <v>893</v>
      </c>
      <c r="P27" s="295" t="s">
        <v>893</v>
      </c>
      <c r="Q27" s="295" t="s">
        <v>893</v>
      </c>
      <c r="R27" s="295" t="s">
        <v>893</v>
      </c>
      <c r="S27" s="295" t="s">
        <v>893</v>
      </c>
      <c r="T27" s="295" t="s">
        <v>893</v>
      </c>
      <c r="U27" s="295" t="s">
        <v>893</v>
      </c>
      <c r="V27" s="295" t="s">
        <v>893</v>
      </c>
      <c r="W27" s="295" t="s">
        <v>893</v>
      </c>
      <c r="X27" s="295" t="s">
        <v>883</v>
      </c>
      <c r="Y27" s="295" t="s">
        <v>893</v>
      </c>
      <c r="Z27" s="295" t="s">
        <v>893</v>
      </c>
      <c r="AA27" s="295" t="s">
        <v>893</v>
      </c>
      <c r="AB27" s="295" t="s">
        <v>893</v>
      </c>
      <c r="AC27" s="295" t="s">
        <v>893</v>
      </c>
      <c r="AD27" s="295" t="s">
        <v>893</v>
      </c>
      <c r="AE27" s="295" t="s">
        <v>893</v>
      </c>
      <c r="AF27" s="295" t="s">
        <v>893</v>
      </c>
      <c r="AG27" s="295" t="s">
        <v>879</v>
      </c>
      <c r="AH27" s="295" t="s">
        <v>893</v>
      </c>
      <c r="AI27" s="295" t="s">
        <v>893</v>
      </c>
      <c r="AJ27" s="295" t="s">
        <v>881</v>
      </c>
      <c r="AK27" s="295" t="s">
        <v>889</v>
      </c>
    </row>
    <row r="28" spans="2:37" x14ac:dyDescent="0.2">
      <c r="B28" s="297" t="s">
        <v>546</v>
      </c>
      <c r="C28" s="298" t="s">
        <v>893</v>
      </c>
      <c r="D28" s="299" t="s">
        <v>882</v>
      </c>
      <c r="E28" s="298" t="s">
        <v>893</v>
      </c>
      <c r="F28" s="298" t="s">
        <v>892</v>
      </c>
      <c r="G28" s="298" t="s">
        <v>893</v>
      </c>
      <c r="H28" s="298" t="s">
        <v>893</v>
      </c>
      <c r="I28" s="298" t="s">
        <v>893</v>
      </c>
      <c r="J28" s="298" t="s">
        <v>893</v>
      </c>
      <c r="K28" s="298" t="s">
        <v>893</v>
      </c>
      <c r="L28" s="298" t="s">
        <v>893</v>
      </c>
      <c r="M28" s="298" t="s">
        <v>893</v>
      </c>
      <c r="N28" s="298" t="s">
        <v>893</v>
      </c>
      <c r="O28" s="298" t="s">
        <v>893</v>
      </c>
      <c r="P28" s="298" t="s">
        <v>893</v>
      </c>
      <c r="Q28" s="299" t="s">
        <v>878</v>
      </c>
      <c r="R28" s="298" t="s">
        <v>893</v>
      </c>
      <c r="S28" s="298" t="s">
        <v>893</v>
      </c>
      <c r="T28" s="298" t="s">
        <v>893</v>
      </c>
      <c r="U28" s="298" t="s">
        <v>893</v>
      </c>
      <c r="V28" s="298" t="s">
        <v>893</v>
      </c>
      <c r="W28" s="298" t="s">
        <v>893</v>
      </c>
      <c r="X28" s="298" t="s">
        <v>883</v>
      </c>
      <c r="Y28" s="299" t="s">
        <v>878</v>
      </c>
      <c r="Z28" s="298" t="s">
        <v>893</v>
      </c>
      <c r="AA28" s="298" t="s">
        <v>893</v>
      </c>
      <c r="AB28" s="298" t="s">
        <v>893</v>
      </c>
      <c r="AC28" s="298" t="s">
        <v>893</v>
      </c>
      <c r="AD28" s="298" t="s">
        <v>893</v>
      </c>
      <c r="AE28" s="298" t="s">
        <v>893</v>
      </c>
      <c r="AF28" s="298" t="s">
        <v>893</v>
      </c>
      <c r="AG28" s="298" t="s">
        <v>879</v>
      </c>
      <c r="AH28" s="298" t="s">
        <v>893</v>
      </c>
      <c r="AI28" s="298" t="s">
        <v>893</v>
      </c>
      <c r="AJ28" s="298" t="s">
        <v>881</v>
      </c>
      <c r="AK28" s="298" t="s">
        <v>889</v>
      </c>
    </row>
    <row r="29" spans="2:37" x14ac:dyDescent="0.2">
      <c r="B29" s="294" t="s">
        <v>6</v>
      </c>
      <c r="C29" s="295" t="s">
        <v>893</v>
      </c>
      <c r="D29" s="295" t="s">
        <v>893</v>
      </c>
      <c r="E29" s="296" t="s">
        <v>879</v>
      </c>
      <c r="F29" s="295" t="s">
        <v>892</v>
      </c>
      <c r="G29" s="295" t="s">
        <v>893</v>
      </c>
      <c r="H29" s="295" t="s">
        <v>893</v>
      </c>
      <c r="I29" s="295" t="s">
        <v>893</v>
      </c>
      <c r="J29" s="295" t="s">
        <v>893</v>
      </c>
      <c r="K29" s="295" t="s">
        <v>893</v>
      </c>
      <c r="L29" s="295" t="s">
        <v>882</v>
      </c>
      <c r="M29" s="295" t="s">
        <v>893</v>
      </c>
      <c r="N29" s="295" t="s">
        <v>893</v>
      </c>
      <c r="O29" s="295" t="s">
        <v>893</v>
      </c>
      <c r="P29" s="295" t="s">
        <v>893</v>
      </c>
      <c r="Q29" s="295" t="s">
        <v>893</v>
      </c>
      <c r="R29" s="296" t="s">
        <v>880</v>
      </c>
      <c r="S29" s="296" t="s">
        <v>887</v>
      </c>
      <c r="T29" s="295" t="s">
        <v>893</v>
      </c>
      <c r="U29" s="295" t="s">
        <v>893</v>
      </c>
      <c r="V29" s="295" t="s">
        <v>893</v>
      </c>
      <c r="W29" s="295" t="s">
        <v>893</v>
      </c>
      <c r="X29" s="295" t="s">
        <v>883</v>
      </c>
      <c r="Y29" s="295" t="s">
        <v>893</v>
      </c>
      <c r="Z29" s="295" t="s">
        <v>893</v>
      </c>
      <c r="AA29" s="295" t="s">
        <v>893</v>
      </c>
      <c r="AB29" s="296" t="s">
        <v>889</v>
      </c>
      <c r="AC29" s="295" t="s">
        <v>893</v>
      </c>
      <c r="AD29" s="295" t="s">
        <v>893</v>
      </c>
      <c r="AE29" s="295" t="s">
        <v>893</v>
      </c>
      <c r="AF29" s="295" t="s">
        <v>893</v>
      </c>
      <c r="AG29" s="295" t="s">
        <v>893</v>
      </c>
      <c r="AH29" s="295" t="s">
        <v>893</v>
      </c>
      <c r="AI29" s="295" t="s">
        <v>895</v>
      </c>
      <c r="AJ29" s="295" t="s">
        <v>893</v>
      </c>
      <c r="AK29" s="295" t="s">
        <v>889</v>
      </c>
    </row>
    <row r="30" spans="2:37" x14ac:dyDescent="0.2">
      <c r="B30" s="297" t="s">
        <v>7</v>
      </c>
      <c r="C30" s="298" t="s">
        <v>893</v>
      </c>
      <c r="D30" s="298" t="s">
        <v>893</v>
      </c>
      <c r="E30" s="298" t="s">
        <v>893</v>
      </c>
      <c r="F30" s="298" t="s">
        <v>892</v>
      </c>
      <c r="G30" s="299" t="s">
        <v>879</v>
      </c>
      <c r="H30" s="298" t="s">
        <v>893</v>
      </c>
      <c r="I30" s="299" t="s">
        <v>883</v>
      </c>
      <c r="J30" s="298" t="s">
        <v>893</v>
      </c>
      <c r="K30" s="299" t="s">
        <v>890</v>
      </c>
      <c r="L30" s="298" t="s">
        <v>882</v>
      </c>
      <c r="M30" s="298" t="s">
        <v>893</v>
      </c>
      <c r="N30" s="299" t="s">
        <v>879</v>
      </c>
      <c r="O30" s="299" t="s">
        <v>882</v>
      </c>
      <c r="P30" s="299" t="s">
        <v>879</v>
      </c>
      <c r="Q30" s="298" t="s">
        <v>893</v>
      </c>
      <c r="R30" s="298" t="s">
        <v>893</v>
      </c>
      <c r="S30" s="298" t="s">
        <v>893</v>
      </c>
      <c r="T30" s="298" t="s">
        <v>893</v>
      </c>
      <c r="U30" s="298" t="s">
        <v>893</v>
      </c>
      <c r="V30" s="298" t="s">
        <v>893</v>
      </c>
      <c r="W30" s="298" t="s">
        <v>882</v>
      </c>
      <c r="X30" s="298" t="s">
        <v>883</v>
      </c>
      <c r="Y30" s="298" t="s">
        <v>893</v>
      </c>
      <c r="Z30" s="299" t="s">
        <v>885</v>
      </c>
      <c r="AA30" s="298" t="s">
        <v>893</v>
      </c>
      <c r="AB30" s="298" t="s">
        <v>893</v>
      </c>
      <c r="AC30" s="298" t="s">
        <v>893</v>
      </c>
      <c r="AD30" s="298" t="s">
        <v>893</v>
      </c>
      <c r="AE30" s="299" t="s">
        <v>878</v>
      </c>
      <c r="AF30" s="299" t="s">
        <v>880</v>
      </c>
      <c r="AG30" s="298" t="s">
        <v>893</v>
      </c>
      <c r="AH30" s="298" t="s">
        <v>893</v>
      </c>
      <c r="AI30" s="298" t="s">
        <v>895</v>
      </c>
      <c r="AJ30" s="298" t="s">
        <v>893</v>
      </c>
      <c r="AK30" s="298" t="s">
        <v>889</v>
      </c>
    </row>
    <row r="33" spans="2:19" ht="15" customHeight="1" x14ac:dyDescent="0.2">
      <c r="B33" s="471" t="s">
        <v>896</v>
      </c>
      <c r="C33" s="471"/>
      <c r="D33" s="471"/>
      <c r="E33" s="471"/>
      <c r="F33" s="471"/>
      <c r="G33" s="471"/>
      <c r="H33" s="471"/>
      <c r="I33" s="471"/>
      <c r="J33" s="471"/>
      <c r="K33" s="471"/>
      <c r="L33" s="471"/>
      <c r="M33" s="471"/>
      <c r="N33" s="471"/>
      <c r="O33" s="471"/>
    </row>
    <row r="34" spans="2:19" ht="23.25" x14ac:dyDescent="0.2">
      <c r="B34" s="306" t="s">
        <v>0</v>
      </c>
      <c r="C34" s="300">
        <v>16</v>
      </c>
      <c r="D34" s="300">
        <v>69</v>
      </c>
      <c r="E34" s="300">
        <v>104</v>
      </c>
      <c r="F34" s="300">
        <v>157</v>
      </c>
      <c r="G34" s="300">
        <v>180</v>
      </c>
      <c r="H34" s="300">
        <v>213</v>
      </c>
      <c r="I34" s="300">
        <v>214</v>
      </c>
      <c r="J34" s="300">
        <v>372</v>
      </c>
      <c r="K34" s="300">
        <v>430</v>
      </c>
      <c r="L34" s="300">
        <v>527</v>
      </c>
      <c r="M34" s="300">
        <v>548</v>
      </c>
      <c r="N34" s="300">
        <v>635</v>
      </c>
      <c r="O34" s="313">
        <v>738</v>
      </c>
    </row>
    <row r="35" spans="2:19" x14ac:dyDescent="0.2">
      <c r="B35" s="307" t="s">
        <v>8</v>
      </c>
      <c r="C35" s="303" t="s">
        <v>888</v>
      </c>
      <c r="D35" s="304" t="s">
        <v>879</v>
      </c>
      <c r="E35" s="304" t="s">
        <v>884</v>
      </c>
      <c r="F35" s="304" t="s">
        <v>880</v>
      </c>
      <c r="G35" s="304" t="s">
        <v>884</v>
      </c>
      <c r="H35" s="304" t="s">
        <v>889</v>
      </c>
      <c r="I35" s="304" t="s">
        <v>878</v>
      </c>
      <c r="J35" s="304" t="s">
        <v>870</v>
      </c>
      <c r="K35" s="304" t="s">
        <v>878</v>
      </c>
      <c r="L35" s="304" t="s">
        <v>879</v>
      </c>
      <c r="M35" s="304" t="s">
        <v>894</v>
      </c>
      <c r="N35" s="304" t="s">
        <v>883</v>
      </c>
      <c r="O35" s="305" t="s">
        <v>884</v>
      </c>
    </row>
    <row r="36" spans="2:19" x14ac:dyDescent="0.2">
      <c r="B36" s="308" t="s">
        <v>556</v>
      </c>
      <c r="C36" s="309" t="s">
        <v>893</v>
      </c>
      <c r="D36" s="310" t="s">
        <v>882</v>
      </c>
      <c r="E36" s="302" t="s">
        <v>893</v>
      </c>
      <c r="F36" s="302" t="s">
        <v>893</v>
      </c>
      <c r="G36" s="302" t="s">
        <v>893</v>
      </c>
      <c r="H36" s="310" t="s">
        <v>880</v>
      </c>
      <c r="I36" s="302" t="s">
        <v>893</v>
      </c>
      <c r="J36" s="302" t="s">
        <v>893</v>
      </c>
      <c r="K36" s="302" t="s">
        <v>893</v>
      </c>
      <c r="L36" s="302" t="s">
        <v>893</v>
      </c>
      <c r="M36" s="302" t="s">
        <v>893</v>
      </c>
      <c r="N36" s="302" t="s">
        <v>893</v>
      </c>
      <c r="O36" s="301" t="s">
        <v>893</v>
      </c>
    </row>
    <row r="37" spans="2:19" x14ac:dyDescent="0.2">
      <c r="B37" s="307" t="s">
        <v>9</v>
      </c>
      <c r="C37" s="303" t="s">
        <v>889</v>
      </c>
      <c r="D37" s="304" t="s">
        <v>893</v>
      </c>
      <c r="E37" s="311" t="s">
        <v>881</v>
      </c>
      <c r="F37" s="304" t="s">
        <v>887</v>
      </c>
      <c r="G37" s="304" t="s">
        <v>893</v>
      </c>
      <c r="H37" s="304" t="s">
        <v>893</v>
      </c>
      <c r="I37" s="311" t="s">
        <v>883</v>
      </c>
      <c r="J37" s="311" t="s">
        <v>879</v>
      </c>
      <c r="K37" s="304" t="s">
        <v>883</v>
      </c>
      <c r="L37" s="304" t="s">
        <v>882</v>
      </c>
      <c r="M37" s="304" t="s">
        <v>893</v>
      </c>
      <c r="N37" s="304" t="s">
        <v>878</v>
      </c>
      <c r="O37" s="312" t="s">
        <v>881</v>
      </c>
    </row>
    <row r="38" spans="2:19" x14ac:dyDescent="0.2">
      <c r="B38" s="308" t="s">
        <v>546</v>
      </c>
      <c r="C38" s="309" t="s">
        <v>889</v>
      </c>
      <c r="D38" s="302" t="s">
        <v>893</v>
      </c>
      <c r="E38" s="302" t="s">
        <v>893</v>
      </c>
      <c r="F38" s="302" t="s">
        <v>887</v>
      </c>
      <c r="G38" s="310" t="s">
        <v>881</v>
      </c>
      <c r="H38" s="302" t="s">
        <v>893</v>
      </c>
      <c r="I38" s="302" t="s">
        <v>893</v>
      </c>
      <c r="J38" s="302" t="s">
        <v>893</v>
      </c>
      <c r="K38" s="302" t="s">
        <v>883</v>
      </c>
      <c r="L38" s="302" t="s">
        <v>882</v>
      </c>
      <c r="M38" s="310" t="s">
        <v>879</v>
      </c>
      <c r="N38" s="302" t="s">
        <v>878</v>
      </c>
      <c r="O38" s="301" t="s">
        <v>893</v>
      </c>
    </row>
    <row r="41" spans="2:19" ht="15" customHeight="1" x14ac:dyDescent="0.2">
      <c r="B41" s="472" t="s">
        <v>898</v>
      </c>
      <c r="C41" s="472"/>
      <c r="D41" s="472"/>
      <c r="E41" s="472"/>
      <c r="F41" s="472"/>
      <c r="G41" s="472"/>
      <c r="H41" s="472"/>
      <c r="I41" s="472"/>
      <c r="J41" s="472"/>
      <c r="K41" s="472"/>
      <c r="L41" s="472"/>
      <c r="M41" s="472"/>
      <c r="N41" s="472"/>
      <c r="O41" s="472"/>
      <c r="P41" s="472"/>
      <c r="Q41" s="472"/>
      <c r="R41" s="472"/>
      <c r="S41" s="472"/>
    </row>
    <row r="42" spans="2:19" ht="23.25" x14ac:dyDescent="0.2">
      <c r="B42" s="306" t="s">
        <v>0</v>
      </c>
      <c r="C42" s="314">
        <v>7</v>
      </c>
      <c r="D42" s="315">
        <v>16</v>
      </c>
      <c r="E42" s="315">
        <v>50</v>
      </c>
      <c r="F42" s="315">
        <v>149</v>
      </c>
      <c r="G42" s="315">
        <v>190</v>
      </c>
      <c r="H42" s="315">
        <v>211</v>
      </c>
      <c r="I42" s="315">
        <v>230</v>
      </c>
      <c r="J42" s="315">
        <v>240</v>
      </c>
      <c r="K42" s="315">
        <v>243</v>
      </c>
      <c r="L42" s="315">
        <v>250</v>
      </c>
      <c r="M42" s="315">
        <v>311</v>
      </c>
      <c r="N42" s="315">
        <v>383</v>
      </c>
      <c r="O42" s="315">
        <v>389</v>
      </c>
      <c r="P42" s="315">
        <v>597</v>
      </c>
      <c r="Q42" s="315">
        <v>616</v>
      </c>
      <c r="R42" s="315">
        <v>618</v>
      </c>
      <c r="S42" s="315">
        <v>700</v>
      </c>
    </row>
    <row r="43" spans="2:19" x14ac:dyDescent="0.2">
      <c r="B43" s="319" t="s">
        <v>8</v>
      </c>
      <c r="C43" s="303" t="s">
        <v>884</v>
      </c>
      <c r="D43" s="304" t="s">
        <v>888</v>
      </c>
      <c r="E43" s="304" t="s">
        <v>870</v>
      </c>
      <c r="F43" s="304" t="s">
        <v>884</v>
      </c>
      <c r="G43" s="304" t="s">
        <v>880</v>
      </c>
      <c r="H43" s="304" t="s">
        <v>889</v>
      </c>
      <c r="I43" s="304" t="s">
        <v>897</v>
      </c>
      <c r="J43" s="304" t="s">
        <v>878</v>
      </c>
      <c r="K43" s="304" t="s">
        <v>889</v>
      </c>
      <c r="L43" s="304" t="s">
        <v>894</v>
      </c>
      <c r="M43" s="304" t="s">
        <v>894</v>
      </c>
      <c r="N43" s="304" t="s">
        <v>888</v>
      </c>
      <c r="O43" s="304" t="s">
        <v>891</v>
      </c>
      <c r="P43" s="304" t="s">
        <v>880</v>
      </c>
      <c r="Q43" s="304" t="s">
        <v>883</v>
      </c>
      <c r="R43" s="304" t="s">
        <v>884</v>
      </c>
      <c r="S43" s="305" t="s">
        <v>879</v>
      </c>
    </row>
    <row r="44" spans="2:19" x14ac:dyDescent="0.2">
      <c r="B44" s="320" t="s">
        <v>556</v>
      </c>
      <c r="C44" s="309" t="s">
        <v>893</v>
      </c>
      <c r="D44" s="302" t="s">
        <v>893</v>
      </c>
      <c r="E44" s="302" t="s">
        <v>880</v>
      </c>
      <c r="F44" s="302" t="s">
        <v>893</v>
      </c>
      <c r="G44" s="302" t="s">
        <v>893</v>
      </c>
      <c r="H44" s="302" t="s">
        <v>893</v>
      </c>
      <c r="I44" s="302" t="s">
        <v>893</v>
      </c>
      <c r="J44" s="302" t="s">
        <v>893</v>
      </c>
      <c r="K44" s="302" t="s">
        <v>893</v>
      </c>
      <c r="L44" s="302" t="s">
        <v>893</v>
      </c>
      <c r="M44" s="302" t="s">
        <v>893</v>
      </c>
      <c r="N44" s="302" t="s">
        <v>893</v>
      </c>
      <c r="O44" s="302" t="s">
        <v>893</v>
      </c>
      <c r="P44" s="302" t="s">
        <v>893</v>
      </c>
      <c r="Q44" s="302" t="s">
        <v>881</v>
      </c>
      <c r="R44" s="302" t="s">
        <v>893</v>
      </c>
      <c r="S44" s="301" t="s">
        <v>893</v>
      </c>
    </row>
    <row r="45" spans="2:19" x14ac:dyDescent="0.2">
      <c r="B45" s="321" t="s">
        <v>9</v>
      </c>
      <c r="C45" s="316" t="s">
        <v>881</v>
      </c>
      <c r="D45" s="317" t="s">
        <v>895</v>
      </c>
      <c r="E45" s="304" t="s">
        <v>893</v>
      </c>
      <c r="F45" s="304" t="s">
        <v>888</v>
      </c>
      <c r="G45" s="304" t="s">
        <v>879</v>
      </c>
      <c r="H45" s="317" t="s">
        <v>892</v>
      </c>
      <c r="I45" s="317" t="s">
        <v>895</v>
      </c>
      <c r="J45" s="304" t="s">
        <v>893</v>
      </c>
      <c r="K45" s="317" t="s">
        <v>878</v>
      </c>
      <c r="L45" s="317" t="s">
        <v>882</v>
      </c>
      <c r="M45" s="304" t="s">
        <v>879</v>
      </c>
      <c r="N45" s="304" t="s">
        <v>889</v>
      </c>
      <c r="O45" s="304" t="s">
        <v>892</v>
      </c>
      <c r="P45" s="317" t="s">
        <v>892</v>
      </c>
      <c r="Q45" s="304" t="s">
        <v>881</v>
      </c>
      <c r="R45" s="317" t="s">
        <v>887</v>
      </c>
      <c r="S45" s="305" t="s">
        <v>894</v>
      </c>
    </row>
    <row r="46" spans="2:19" x14ac:dyDescent="0.2">
      <c r="B46" s="320" t="s">
        <v>546</v>
      </c>
      <c r="C46" s="309" t="s">
        <v>893</v>
      </c>
      <c r="D46" s="302" t="s">
        <v>893</v>
      </c>
      <c r="E46" s="302" t="s">
        <v>880</v>
      </c>
      <c r="F46" s="302" t="s">
        <v>893</v>
      </c>
      <c r="G46" s="302" t="s">
        <v>893</v>
      </c>
      <c r="H46" s="302" t="s">
        <v>893</v>
      </c>
      <c r="I46" s="302" t="s">
        <v>893</v>
      </c>
      <c r="J46" s="318" t="s">
        <v>884</v>
      </c>
      <c r="K46" s="302" t="s">
        <v>893</v>
      </c>
      <c r="L46" s="302" t="s">
        <v>893</v>
      </c>
      <c r="M46" s="302" t="s">
        <v>893</v>
      </c>
      <c r="N46" s="302" t="s">
        <v>893</v>
      </c>
      <c r="O46" s="302" t="s">
        <v>893</v>
      </c>
      <c r="P46" s="302" t="s">
        <v>893</v>
      </c>
      <c r="Q46" s="302" t="s">
        <v>881</v>
      </c>
      <c r="R46" s="302" t="s">
        <v>893</v>
      </c>
      <c r="S46" s="301" t="s">
        <v>893</v>
      </c>
    </row>
    <row r="49" spans="2:12" x14ac:dyDescent="0.2">
      <c r="B49" s="470" t="s">
        <v>899</v>
      </c>
      <c r="C49" s="470"/>
      <c r="D49" s="470"/>
      <c r="E49" s="470"/>
      <c r="F49" s="470"/>
      <c r="G49" s="470"/>
      <c r="H49" s="470"/>
      <c r="I49" s="470"/>
      <c r="J49" s="470"/>
      <c r="K49" s="470"/>
      <c r="L49" s="470"/>
    </row>
    <row r="50" spans="2:12" ht="23.25" x14ac:dyDescent="0.2">
      <c r="B50" s="306" t="s">
        <v>0</v>
      </c>
      <c r="C50" s="339">
        <v>18</v>
      </c>
      <c r="D50" s="340">
        <v>27</v>
      </c>
      <c r="E50" s="340">
        <v>61</v>
      </c>
      <c r="F50" s="340">
        <v>160</v>
      </c>
      <c r="G50" s="340">
        <v>195</v>
      </c>
      <c r="H50" s="340">
        <v>215</v>
      </c>
      <c r="I50" s="340">
        <v>221</v>
      </c>
      <c r="J50" s="341">
        <v>222</v>
      </c>
    </row>
    <row r="51" spans="2:12" x14ac:dyDescent="0.2">
      <c r="B51" s="336" t="s">
        <v>8</v>
      </c>
      <c r="C51" s="326" t="s">
        <v>884</v>
      </c>
      <c r="D51" s="327" t="s">
        <v>888</v>
      </c>
      <c r="E51" s="327" t="s">
        <v>870</v>
      </c>
      <c r="F51" s="327" t="s">
        <v>884</v>
      </c>
      <c r="G51" s="327" t="s">
        <v>883</v>
      </c>
      <c r="H51" s="327" t="s">
        <v>891</v>
      </c>
      <c r="I51" s="327" t="s">
        <v>883</v>
      </c>
      <c r="J51" s="328" t="s">
        <v>880</v>
      </c>
    </row>
    <row r="52" spans="2:12" x14ac:dyDescent="0.2">
      <c r="B52" s="337" t="s">
        <v>556</v>
      </c>
      <c r="C52" s="329" t="s">
        <v>893</v>
      </c>
      <c r="D52" s="322" t="s">
        <v>893</v>
      </c>
      <c r="E52" s="322" t="s">
        <v>880</v>
      </c>
      <c r="F52" s="322" t="s">
        <v>893</v>
      </c>
      <c r="G52" s="322" t="s">
        <v>878</v>
      </c>
      <c r="H52" s="322" t="s">
        <v>893</v>
      </c>
      <c r="I52" s="342" t="s">
        <v>894</v>
      </c>
      <c r="J52" s="330" t="s">
        <v>893</v>
      </c>
    </row>
    <row r="53" spans="2:12" x14ac:dyDescent="0.2">
      <c r="B53" s="338" t="s">
        <v>9</v>
      </c>
      <c r="C53" s="343" t="s">
        <v>881</v>
      </c>
      <c r="D53" s="344" t="s">
        <v>895</v>
      </c>
      <c r="E53" s="327" t="s">
        <v>893</v>
      </c>
      <c r="F53" s="327" t="s">
        <v>888</v>
      </c>
      <c r="G53" s="327" t="s">
        <v>893</v>
      </c>
      <c r="H53" s="327" t="s">
        <v>893</v>
      </c>
      <c r="I53" s="327" t="s">
        <v>893</v>
      </c>
      <c r="J53" s="345" t="s">
        <v>887</v>
      </c>
    </row>
    <row r="54" spans="2:12" x14ac:dyDescent="0.2">
      <c r="B54" s="337" t="s">
        <v>546</v>
      </c>
      <c r="C54" s="329" t="s">
        <v>893</v>
      </c>
      <c r="D54" s="322" t="s">
        <v>893</v>
      </c>
      <c r="E54" s="322" t="s">
        <v>880</v>
      </c>
      <c r="F54" s="322" t="s">
        <v>893</v>
      </c>
      <c r="G54" s="322" t="s">
        <v>878</v>
      </c>
      <c r="H54" s="322" t="s">
        <v>890</v>
      </c>
      <c r="I54" s="322" t="s">
        <v>893</v>
      </c>
      <c r="J54" s="330" t="s">
        <v>893</v>
      </c>
    </row>
    <row r="57" spans="2:12" x14ac:dyDescent="0.2">
      <c r="B57" s="468" t="s">
        <v>900</v>
      </c>
      <c r="C57" s="468"/>
      <c r="D57" s="468"/>
      <c r="E57" s="468"/>
      <c r="F57" s="468"/>
      <c r="G57" s="468"/>
      <c r="H57" s="468"/>
      <c r="I57" s="468"/>
      <c r="J57" s="468"/>
      <c r="K57" s="468"/>
    </row>
    <row r="58" spans="2:12" ht="23.25" x14ac:dyDescent="0.2">
      <c r="B58" s="334" t="s">
        <v>0</v>
      </c>
      <c r="C58" s="323">
        <v>10</v>
      </c>
      <c r="D58" s="324">
        <v>152</v>
      </c>
      <c r="E58" s="324">
        <v>164</v>
      </c>
      <c r="F58" s="324">
        <v>167</v>
      </c>
      <c r="G58" s="324">
        <v>351</v>
      </c>
      <c r="H58" s="324">
        <v>548</v>
      </c>
      <c r="I58" s="324">
        <v>557</v>
      </c>
      <c r="J58" s="324">
        <v>548</v>
      </c>
      <c r="K58" s="325">
        <v>557</v>
      </c>
    </row>
    <row r="59" spans="2:12" x14ac:dyDescent="0.2">
      <c r="B59" s="350" t="s">
        <v>8</v>
      </c>
      <c r="C59" s="347" t="s">
        <v>880</v>
      </c>
      <c r="D59" s="347" t="s">
        <v>891</v>
      </c>
      <c r="E59" s="347" t="s">
        <v>882</v>
      </c>
      <c r="F59" s="347" t="s">
        <v>879</v>
      </c>
      <c r="G59" s="347" t="s">
        <v>879</v>
      </c>
      <c r="H59" s="347" t="s">
        <v>879</v>
      </c>
      <c r="I59" s="347" t="s">
        <v>892</v>
      </c>
      <c r="J59" s="347" t="s">
        <v>879</v>
      </c>
      <c r="K59" s="348" t="s">
        <v>892</v>
      </c>
    </row>
    <row r="60" spans="2:12" x14ac:dyDescent="0.2">
      <c r="B60" s="351" t="s">
        <v>556</v>
      </c>
      <c r="C60" s="355" t="s">
        <v>893</v>
      </c>
      <c r="D60" s="355" t="s">
        <v>892</v>
      </c>
      <c r="E60" s="355" t="s">
        <v>894</v>
      </c>
      <c r="F60" s="355" t="s">
        <v>893</v>
      </c>
      <c r="G60" s="355" t="s">
        <v>893</v>
      </c>
      <c r="H60" s="355" t="s">
        <v>893</v>
      </c>
      <c r="I60" s="355" t="s">
        <v>893</v>
      </c>
      <c r="J60" s="355" t="s">
        <v>893</v>
      </c>
      <c r="K60" s="356" t="s">
        <v>893</v>
      </c>
    </row>
    <row r="61" spans="2:12" x14ac:dyDescent="0.2">
      <c r="B61" s="353" t="s">
        <v>9</v>
      </c>
      <c r="C61" s="346" t="s">
        <v>879</v>
      </c>
      <c r="D61" s="347" t="s">
        <v>893</v>
      </c>
      <c r="E61" s="347" t="s">
        <v>893</v>
      </c>
      <c r="F61" s="347" t="s">
        <v>893</v>
      </c>
      <c r="G61" s="347" t="s">
        <v>878</v>
      </c>
      <c r="H61" s="347" t="s">
        <v>870</v>
      </c>
      <c r="I61" s="347" t="s">
        <v>893</v>
      </c>
      <c r="J61" s="347" t="s">
        <v>870</v>
      </c>
      <c r="K61" s="348" t="s">
        <v>893</v>
      </c>
    </row>
    <row r="62" spans="2:12" x14ac:dyDescent="0.2">
      <c r="B62" s="354" t="s">
        <v>546</v>
      </c>
      <c r="C62" s="349" t="s">
        <v>893</v>
      </c>
      <c r="D62" s="335" t="s">
        <v>892</v>
      </c>
      <c r="E62" s="335" t="s">
        <v>894</v>
      </c>
      <c r="F62" s="335" t="s">
        <v>893</v>
      </c>
      <c r="G62" s="335" t="s">
        <v>893</v>
      </c>
      <c r="H62" s="335" t="s">
        <v>893</v>
      </c>
      <c r="I62" s="357" t="s">
        <v>886</v>
      </c>
      <c r="J62" s="335" t="s">
        <v>893</v>
      </c>
      <c r="K62" s="358" t="s">
        <v>886</v>
      </c>
    </row>
    <row r="65" spans="2:18" x14ac:dyDescent="0.2">
      <c r="B65" s="468" t="s">
        <v>901</v>
      </c>
      <c r="C65" s="468"/>
      <c r="D65" s="468"/>
      <c r="E65" s="468"/>
      <c r="F65" s="468"/>
      <c r="G65" s="468"/>
      <c r="H65" s="468"/>
      <c r="I65" s="468"/>
      <c r="J65" s="468"/>
      <c r="K65" s="468"/>
      <c r="L65" s="468"/>
      <c r="M65" s="468"/>
      <c r="N65" s="468"/>
      <c r="O65" s="469"/>
    </row>
    <row r="66" spans="2:18" ht="23.25" x14ac:dyDescent="0.2">
      <c r="B66" s="306" t="s">
        <v>0</v>
      </c>
      <c r="C66" s="323">
        <v>41</v>
      </c>
      <c r="D66" s="324">
        <v>44</v>
      </c>
      <c r="E66" s="324">
        <v>51</v>
      </c>
      <c r="F66" s="324">
        <v>52</v>
      </c>
      <c r="G66" s="324">
        <v>85</v>
      </c>
      <c r="H66" s="324">
        <v>86</v>
      </c>
      <c r="I66" s="324">
        <v>105</v>
      </c>
      <c r="J66" s="324">
        <v>286</v>
      </c>
      <c r="K66" s="324">
        <v>301</v>
      </c>
      <c r="L66" s="324">
        <v>344</v>
      </c>
      <c r="M66" s="325">
        <v>351</v>
      </c>
    </row>
    <row r="67" spans="2:18" x14ac:dyDescent="0.2">
      <c r="B67" s="331" t="s">
        <v>8</v>
      </c>
      <c r="C67" s="326" t="s">
        <v>879</v>
      </c>
      <c r="D67" s="327" t="s">
        <v>897</v>
      </c>
      <c r="E67" s="327" t="s">
        <v>884</v>
      </c>
      <c r="F67" s="327" t="s">
        <v>885</v>
      </c>
      <c r="G67" s="327" t="s">
        <v>887</v>
      </c>
      <c r="H67" s="327" t="s">
        <v>881</v>
      </c>
      <c r="I67" s="327" t="s">
        <v>882</v>
      </c>
      <c r="J67" s="327" t="s">
        <v>887</v>
      </c>
      <c r="K67" s="327" t="s">
        <v>879</v>
      </c>
      <c r="L67" s="327" t="s">
        <v>892</v>
      </c>
      <c r="M67" s="328" t="s">
        <v>883</v>
      </c>
    </row>
    <row r="68" spans="2:18" x14ac:dyDescent="0.2">
      <c r="B68" s="332" t="s">
        <v>556</v>
      </c>
      <c r="C68" s="329" t="s">
        <v>882</v>
      </c>
      <c r="D68" s="322" t="s">
        <v>881</v>
      </c>
      <c r="E68" s="322" t="s">
        <v>888</v>
      </c>
      <c r="F68" s="322" t="s">
        <v>895</v>
      </c>
      <c r="G68" s="322" t="s">
        <v>878</v>
      </c>
      <c r="H68" s="322" t="s">
        <v>884</v>
      </c>
      <c r="I68" s="322" t="s">
        <v>870</v>
      </c>
      <c r="J68" s="322" t="s">
        <v>893</v>
      </c>
      <c r="K68" s="322" t="s">
        <v>882</v>
      </c>
      <c r="L68" s="322" t="s">
        <v>894</v>
      </c>
      <c r="M68" s="330" t="s">
        <v>878</v>
      </c>
    </row>
    <row r="69" spans="2:18" x14ac:dyDescent="0.2">
      <c r="B69" s="333" t="s">
        <v>9</v>
      </c>
      <c r="C69" s="327" t="s">
        <v>893</v>
      </c>
      <c r="D69" s="327" t="s">
        <v>893</v>
      </c>
      <c r="E69" s="327" t="s">
        <v>888</v>
      </c>
      <c r="F69" s="327" t="s">
        <v>893</v>
      </c>
      <c r="G69" s="327" t="s">
        <v>893</v>
      </c>
      <c r="H69" s="327" t="s">
        <v>893</v>
      </c>
      <c r="I69" s="327" t="s">
        <v>893</v>
      </c>
      <c r="J69" s="359" t="s">
        <v>882</v>
      </c>
      <c r="K69" s="327" t="s">
        <v>893</v>
      </c>
      <c r="L69" s="327" t="s">
        <v>893</v>
      </c>
      <c r="M69" s="328" t="s">
        <v>893</v>
      </c>
    </row>
    <row r="70" spans="2:18" x14ac:dyDescent="0.2">
      <c r="B70" s="332" t="s">
        <v>546</v>
      </c>
      <c r="C70" s="322" t="s">
        <v>882</v>
      </c>
      <c r="D70" s="322" t="s">
        <v>881</v>
      </c>
      <c r="E70" s="322" t="s">
        <v>888</v>
      </c>
      <c r="F70" s="322" t="s">
        <v>895</v>
      </c>
      <c r="G70" s="322" t="s">
        <v>878</v>
      </c>
      <c r="H70" s="322" t="s">
        <v>884</v>
      </c>
      <c r="I70" s="322" t="s">
        <v>870</v>
      </c>
      <c r="J70" s="322" t="s">
        <v>893</v>
      </c>
      <c r="K70" s="322" t="s">
        <v>882</v>
      </c>
      <c r="L70" s="322" t="s">
        <v>894</v>
      </c>
      <c r="M70" s="330" t="s">
        <v>878</v>
      </c>
    </row>
    <row r="73" spans="2:18" ht="15" customHeight="1" x14ac:dyDescent="0.2">
      <c r="B73" s="470" t="s">
        <v>902</v>
      </c>
      <c r="C73" s="470"/>
      <c r="D73" s="470"/>
      <c r="E73" s="470"/>
      <c r="F73" s="470"/>
      <c r="G73" s="470"/>
      <c r="H73" s="470"/>
      <c r="I73" s="470"/>
      <c r="J73" s="470"/>
      <c r="K73" s="470"/>
      <c r="L73" s="470"/>
      <c r="M73" s="470"/>
      <c r="N73" s="470"/>
      <c r="O73" s="470"/>
      <c r="P73" s="470"/>
      <c r="Q73" s="470"/>
      <c r="R73" s="470"/>
    </row>
    <row r="74" spans="2:18" ht="23.25" x14ac:dyDescent="0.2">
      <c r="B74" s="306" t="s">
        <v>0</v>
      </c>
      <c r="C74" s="323">
        <v>6</v>
      </c>
      <c r="D74" s="324">
        <v>8</v>
      </c>
      <c r="E74" s="324">
        <v>10</v>
      </c>
      <c r="F74" s="324">
        <v>17</v>
      </c>
      <c r="G74" s="324">
        <v>46</v>
      </c>
      <c r="H74" s="324">
        <v>162</v>
      </c>
      <c r="I74" s="324">
        <v>188</v>
      </c>
      <c r="J74" s="324">
        <v>258</v>
      </c>
      <c r="K74" s="324">
        <v>270</v>
      </c>
      <c r="L74" s="324">
        <v>287</v>
      </c>
      <c r="M74" s="324">
        <v>390</v>
      </c>
      <c r="N74" s="324">
        <v>394</v>
      </c>
      <c r="O74" s="324">
        <v>395</v>
      </c>
      <c r="P74" s="325">
        <v>405</v>
      </c>
    </row>
    <row r="75" spans="2:18" x14ac:dyDescent="0.2">
      <c r="B75" s="336" t="s">
        <v>8</v>
      </c>
      <c r="C75" s="326" t="s">
        <v>883</v>
      </c>
      <c r="D75" s="327" t="s">
        <v>879</v>
      </c>
      <c r="E75" s="327" t="s">
        <v>880</v>
      </c>
      <c r="F75" s="327" t="s">
        <v>880</v>
      </c>
      <c r="G75" s="327" t="s">
        <v>892</v>
      </c>
      <c r="H75" s="327" t="s">
        <v>891</v>
      </c>
      <c r="I75" s="327" t="s">
        <v>879</v>
      </c>
      <c r="J75" s="327" t="s">
        <v>879</v>
      </c>
      <c r="K75" s="327" t="s">
        <v>888</v>
      </c>
      <c r="L75" s="327" t="s">
        <v>884</v>
      </c>
      <c r="M75" s="327" t="s">
        <v>903</v>
      </c>
      <c r="N75" s="327" t="s">
        <v>882</v>
      </c>
      <c r="O75" s="327" t="s">
        <v>887</v>
      </c>
      <c r="P75" s="328" t="s">
        <v>880</v>
      </c>
    </row>
    <row r="76" spans="2:18" x14ac:dyDescent="0.2">
      <c r="B76" s="337" t="s">
        <v>556</v>
      </c>
      <c r="C76" s="329" t="s">
        <v>893</v>
      </c>
      <c r="D76" s="322" t="s">
        <v>893</v>
      </c>
      <c r="E76" s="322" t="s">
        <v>893</v>
      </c>
      <c r="F76" s="322" t="s">
        <v>879</v>
      </c>
      <c r="G76" s="322" t="s">
        <v>891</v>
      </c>
      <c r="H76" s="322" t="s">
        <v>893</v>
      </c>
      <c r="I76" s="342" t="s">
        <v>892</v>
      </c>
      <c r="J76" s="322" t="s">
        <v>870</v>
      </c>
      <c r="K76" s="322" t="s">
        <v>889</v>
      </c>
      <c r="L76" s="322" t="s">
        <v>893</v>
      </c>
      <c r="M76" s="322" t="s">
        <v>878</v>
      </c>
      <c r="N76" s="342" t="s">
        <v>879</v>
      </c>
      <c r="O76" s="322" t="s">
        <v>893</v>
      </c>
      <c r="P76" s="330" t="s">
        <v>893</v>
      </c>
    </row>
    <row r="77" spans="2:18" x14ac:dyDescent="0.2">
      <c r="B77" s="338" t="s">
        <v>9</v>
      </c>
      <c r="C77" s="326" t="s">
        <v>878</v>
      </c>
      <c r="D77" s="327" t="s">
        <v>880</v>
      </c>
      <c r="E77" s="344" t="s">
        <v>879</v>
      </c>
      <c r="F77" s="327" t="s">
        <v>879</v>
      </c>
      <c r="G77" s="327" t="s">
        <v>891</v>
      </c>
      <c r="H77" s="344" t="s">
        <v>892</v>
      </c>
      <c r="I77" s="327" t="s">
        <v>893</v>
      </c>
      <c r="J77" s="327" t="s">
        <v>893</v>
      </c>
      <c r="K77" s="327" t="s">
        <v>889</v>
      </c>
      <c r="L77" s="344" t="s">
        <v>888</v>
      </c>
      <c r="M77" s="327" t="s">
        <v>878</v>
      </c>
      <c r="N77" s="327" t="s">
        <v>893</v>
      </c>
      <c r="O77" s="344" t="s">
        <v>884</v>
      </c>
      <c r="P77" s="345" t="s">
        <v>892</v>
      </c>
    </row>
    <row r="78" spans="2:18" x14ac:dyDescent="0.2">
      <c r="B78" s="337" t="s">
        <v>546</v>
      </c>
      <c r="C78" s="329" t="s">
        <v>893</v>
      </c>
      <c r="D78" s="322" t="s">
        <v>893</v>
      </c>
      <c r="E78" s="322" t="s">
        <v>893</v>
      </c>
      <c r="F78" s="322" t="s">
        <v>879</v>
      </c>
      <c r="G78" s="322" t="s">
        <v>891</v>
      </c>
      <c r="H78" s="322" t="s">
        <v>893</v>
      </c>
      <c r="I78" s="322" t="s">
        <v>893</v>
      </c>
      <c r="J78" s="322" t="s">
        <v>870</v>
      </c>
      <c r="K78" s="322" t="s">
        <v>889</v>
      </c>
      <c r="L78" s="322" t="s">
        <v>893</v>
      </c>
      <c r="M78" s="322" t="s">
        <v>878</v>
      </c>
      <c r="N78" s="322" t="s">
        <v>893</v>
      </c>
      <c r="O78" s="322" t="s">
        <v>893</v>
      </c>
      <c r="P78" s="330" t="s">
        <v>893</v>
      </c>
    </row>
    <row r="81" spans="2:7" ht="15" customHeight="1" x14ac:dyDescent="0.2">
      <c r="B81" s="468" t="s">
        <v>904</v>
      </c>
      <c r="C81" s="468"/>
      <c r="D81" s="468"/>
      <c r="E81" s="468"/>
      <c r="F81" s="468"/>
      <c r="G81" s="468"/>
    </row>
    <row r="82" spans="2:7" ht="15.75" x14ac:dyDescent="0.2">
      <c r="B82" s="363" t="s">
        <v>0</v>
      </c>
      <c r="C82" s="364">
        <v>79</v>
      </c>
      <c r="D82" s="365">
        <v>82</v>
      </c>
      <c r="E82" s="366">
        <v>88</v>
      </c>
      <c r="F82" s="361"/>
      <c r="G82" s="361"/>
    </row>
    <row r="83" spans="2:7" x14ac:dyDescent="0.2">
      <c r="B83" s="350" t="s">
        <v>8</v>
      </c>
      <c r="C83" s="367" t="s">
        <v>884</v>
      </c>
      <c r="D83" s="368" t="s">
        <v>892</v>
      </c>
      <c r="E83" s="369" t="s">
        <v>888</v>
      </c>
      <c r="F83" s="362"/>
      <c r="G83" s="362"/>
    </row>
    <row r="84" spans="2:7" x14ac:dyDescent="0.2">
      <c r="B84" s="351" t="s">
        <v>556</v>
      </c>
      <c r="C84" s="370" t="s">
        <v>881</v>
      </c>
      <c r="D84" s="360" t="s">
        <v>893</v>
      </c>
      <c r="E84" s="371" t="s">
        <v>893</v>
      </c>
      <c r="F84" s="362"/>
      <c r="G84" s="362"/>
    </row>
    <row r="85" spans="2:7" x14ac:dyDescent="0.2">
      <c r="B85" s="352" t="s">
        <v>9</v>
      </c>
      <c r="C85" s="367" t="s">
        <v>893</v>
      </c>
      <c r="D85" s="372" t="s">
        <v>889</v>
      </c>
      <c r="E85" s="373" t="s">
        <v>889</v>
      </c>
      <c r="F85" s="362"/>
      <c r="G85" s="362"/>
    </row>
    <row r="86" spans="2:7" x14ac:dyDescent="0.2">
      <c r="B86" s="351" t="s">
        <v>546</v>
      </c>
      <c r="C86" s="374" t="s">
        <v>893</v>
      </c>
      <c r="D86" s="360" t="s">
        <v>893</v>
      </c>
      <c r="E86" s="371" t="s">
        <v>893</v>
      </c>
      <c r="F86" s="362"/>
      <c r="G86" s="362"/>
    </row>
    <row r="89" spans="2:7" x14ac:dyDescent="0.2">
      <c r="B89" s="470" t="s">
        <v>905</v>
      </c>
      <c r="C89" s="470"/>
      <c r="D89" s="470"/>
      <c r="E89" s="470"/>
      <c r="F89" s="470"/>
      <c r="G89" s="470"/>
    </row>
    <row r="90" spans="2:7" ht="17.25" x14ac:dyDescent="0.2">
      <c r="B90" s="306" t="s">
        <v>0</v>
      </c>
      <c r="C90" s="323">
        <v>79</v>
      </c>
      <c r="D90" s="324">
        <v>82</v>
      </c>
      <c r="E90" s="325">
        <v>88</v>
      </c>
    </row>
    <row r="91" spans="2:7" x14ac:dyDescent="0.2">
      <c r="B91" s="331" t="s">
        <v>8</v>
      </c>
      <c r="C91" s="326" t="s">
        <v>884</v>
      </c>
      <c r="D91" s="327" t="s">
        <v>892</v>
      </c>
      <c r="E91" s="328" t="s">
        <v>888</v>
      </c>
    </row>
    <row r="92" spans="2:7" x14ac:dyDescent="0.2">
      <c r="B92" s="332" t="s">
        <v>556</v>
      </c>
      <c r="C92" s="329" t="s">
        <v>881</v>
      </c>
      <c r="D92" s="322" t="s">
        <v>893</v>
      </c>
      <c r="E92" s="330" t="s">
        <v>893</v>
      </c>
    </row>
    <row r="93" spans="2:7" x14ac:dyDescent="0.2">
      <c r="B93" s="331" t="s">
        <v>9</v>
      </c>
      <c r="C93" s="326" t="s">
        <v>893</v>
      </c>
      <c r="D93" s="327" t="s">
        <v>889</v>
      </c>
      <c r="E93" s="328" t="s">
        <v>889</v>
      </c>
    </row>
    <row r="94" spans="2:7" x14ac:dyDescent="0.2">
      <c r="B94" s="332" t="s">
        <v>546</v>
      </c>
      <c r="C94" s="329" t="s">
        <v>893</v>
      </c>
      <c r="D94" s="322" t="s">
        <v>893</v>
      </c>
      <c r="E94" s="330" t="s">
        <v>893</v>
      </c>
    </row>
    <row r="97" spans="2:10" x14ac:dyDescent="0.2">
      <c r="B97" s="375" t="s">
        <v>906</v>
      </c>
      <c r="C97" s="375"/>
      <c r="D97" s="375"/>
      <c r="E97" s="375"/>
    </row>
    <row r="98" spans="2:10" ht="17.25" x14ac:dyDescent="0.25">
      <c r="B98" s="72" t="s">
        <v>0</v>
      </c>
      <c r="C98" s="378">
        <v>67</v>
      </c>
      <c r="E98" s="376"/>
    </row>
    <row r="99" spans="2:10" ht="15" x14ac:dyDescent="0.25">
      <c r="B99" s="377" t="s">
        <v>8</v>
      </c>
      <c r="C99" s="48" t="s">
        <v>881</v>
      </c>
      <c r="E99" s="376"/>
    </row>
    <row r="100" spans="2:10" ht="15" x14ac:dyDescent="0.25">
      <c r="B100" s="87" t="s">
        <v>556</v>
      </c>
      <c r="C100" s="51" t="s">
        <v>893</v>
      </c>
      <c r="E100" s="376"/>
    </row>
    <row r="101" spans="2:10" ht="15" x14ac:dyDescent="0.25">
      <c r="B101" s="377" t="s">
        <v>9</v>
      </c>
      <c r="C101" s="48" t="s">
        <v>884</v>
      </c>
      <c r="E101" s="376"/>
    </row>
    <row r="102" spans="2:10" ht="15" x14ac:dyDescent="0.25">
      <c r="B102" s="87" t="s">
        <v>546</v>
      </c>
      <c r="C102" s="51" t="s">
        <v>893</v>
      </c>
      <c r="E102" s="376"/>
    </row>
    <row r="105" spans="2:10" x14ac:dyDescent="0.2">
      <c r="B105" s="467" t="s">
        <v>907</v>
      </c>
      <c r="C105" s="467"/>
      <c r="D105" s="467"/>
      <c r="E105" s="467"/>
      <c r="F105" s="467"/>
      <c r="G105" s="467"/>
      <c r="H105" s="467"/>
      <c r="I105" s="467"/>
      <c r="J105" s="467"/>
    </row>
    <row r="106" spans="2:10" ht="23.25" x14ac:dyDescent="0.2">
      <c r="B106" s="88" t="s">
        <v>0</v>
      </c>
      <c r="C106" s="380">
        <v>79</v>
      </c>
      <c r="D106" s="381">
        <v>95</v>
      </c>
      <c r="E106" s="381">
        <v>108</v>
      </c>
      <c r="F106" s="381">
        <v>127</v>
      </c>
      <c r="G106" s="381">
        <v>147</v>
      </c>
      <c r="H106" s="381">
        <v>171</v>
      </c>
      <c r="I106" s="381">
        <v>180</v>
      </c>
      <c r="J106" s="382">
        <v>204</v>
      </c>
    </row>
    <row r="107" spans="2:10" x14ac:dyDescent="0.2">
      <c r="B107" s="377" t="s">
        <v>8</v>
      </c>
      <c r="C107" s="141" t="s">
        <v>879</v>
      </c>
      <c r="D107" s="130" t="s">
        <v>894</v>
      </c>
      <c r="E107" s="130" t="s">
        <v>883</v>
      </c>
      <c r="F107" s="130" t="s">
        <v>889</v>
      </c>
      <c r="G107" s="130" t="s">
        <v>879</v>
      </c>
      <c r="H107" s="130" t="s">
        <v>895</v>
      </c>
      <c r="I107" s="130" t="s">
        <v>882</v>
      </c>
      <c r="J107" s="154" t="s">
        <v>883</v>
      </c>
    </row>
    <row r="108" spans="2:10" x14ac:dyDescent="0.2">
      <c r="B108" s="87" t="s">
        <v>556</v>
      </c>
      <c r="C108" s="144" t="s">
        <v>870</v>
      </c>
      <c r="D108" s="146" t="s">
        <v>893</v>
      </c>
      <c r="E108" s="146" t="s">
        <v>878</v>
      </c>
      <c r="F108" s="146" t="s">
        <v>893</v>
      </c>
      <c r="G108" s="146" t="s">
        <v>893</v>
      </c>
      <c r="H108" s="146" t="s">
        <v>889</v>
      </c>
      <c r="I108" s="146" t="s">
        <v>879</v>
      </c>
      <c r="J108" s="156" t="s">
        <v>893</v>
      </c>
    </row>
    <row r="109" spans="2:10" x14ac:dyDescent="0.2">
      <c r="B109" s="379" t="s">
        <v>9</v>
      </c>
      <c r="C109" s="142" t="s">
        <v>870</v>
      </c>
      <c r="D109" s="67" t="s">
        <v>893</v>
      </c>
      <c r="E109" s="67" t="s">
        <v>878</v>
      </c>
      <c r="F109" s="67" t="s">
        <v>880</v>
      </c>
      <c r="G109" s="67" t="s">
        <v>894</v>
      </c>
      <c r="H109" s="67" t="s">
        <v>888</v>
      </c>
      <c r="I109" s="67" t="s">
        <v>893</v>
      </c>
      <c r="J109" s="155" t="s">
        <v>881</v>
      </c>
    </row>
    <row r="110" spans="2:10" x14ac:dyDescent="0.2">
      <c r="B110" s="87" t="s">
        <v>546</v>
      </c>
      <c r="C110" s="144" t="s">
        <v>870</v>
      </c>
      <c r="D110" s="146" t="s">
        <v>891</v>
      </c>
      <c r="E110" s="146" t="s">
        <v>878</v>
      </c>
      <c r="F110" s="146" t="s">
        <v>893</v>
      </c>
      <c r="G110" s="146" t="s">
        <v>893</v>
      </c>
      <c r="H110" s="146" t="s">
        <v>889</v>
      </c>
      <c r="I110" s="146" t="s">
        <v>893</v>
      </c>
      <c r="J110" s="156" t="s">
        <v>893</v>
      </c>
    </row>
  </sheetData>
  <mergeCells count="31"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E2:F2"/>
    <mergeCell ref="G2:H2"/>
    <mergeCell ref="I2:J2"/>
    <mergeCell ref="K2:L2"/>
    <mergeCell ref="M2:N2"/>
    <mergeCell ref="O2:P2"/>
    <mergeCell ref="B33:O33"/>
    <mergeCell ref="B41:S41"/>
    <mergeCell ref="B49:L49"/>
    <mergeCell ref="O3:P3"/>
    <mergeCell ref="Q3:R3"/>
    <mergeCell ref="S3:T3"/>
    <mergeCell ref="C18:AJ18"/>
    <mergeCell ref="U3:V3"/>
    <mergeCell ref="W3:X3"/>
    <mergeCell ref="B105:J105"/>
    <mergeCell ref="B57:K57"/>
    <mergeCell ref="B65:O65"/>
    <mergeCell ref="B73:R73"/>
    <mergeCell ref="B81:G81"/>
    <mergeCell ref="B89:G89"/>
  </mergeCells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BE318-BF75-4280-8D4C-904FE7B9C46C}">
  <dimension ref="A1:R53"/>
  <sheetViews>
    <sheetView workbookViewId="0">
      <selection activeCell="S29" sqref="S29"/>
    </sheetView>
  </sheetViews>
  <sheetFormatPr baseColWidth="10" defaultRowHeight="14.25" x14ac:dyDescent="0.2"/>
  <cols>
    <col min="1" max="2" width="5.42578125" style="20" customWidth="1"/>
    <col min="3" max="3" width="8.5703125" style="20" customWidth="1"/>
    <col min="4" max="4" width="24.7109375" style="20" customWidth="1"/>
    <col min="5" max="7" width="6.5703125" style="20" customWidth="1"/>
    <col min="8" max="8" width="23.28515625" style="21" customWidth="1"/>
    <col min="9" max="9" width="8.5703125" style="20" customWidth="1"/>
    <col min="10" max="11" width="5.42578125" style="20" customWidth="1"/>
    <col min="12" max="12" width="8.5703125" style="20" customWidth="1"/>
    <col min="13" max="13" width="24.7109375" style="20" customWidth="1"/>
    <col min="14" max="16" width="6.5703125" style="20" customWidth="1"/>
    <col min="17" max="17" width="23.28515625" style="21" customWidth="1"/>
    <col min="18" max="18" width="8.5703125" style="20" customWidth="1"/>
    <col min="19" max="16384" width="11.42578125" style="20"/>
  </cols>
  <sheetData>
    <row r="1" spans="1:18" x14ac:dyDescent="0.2"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</row>
    <row r="2" spans="1:18" ht="219.75" x14ac:dyDescent="0.25">
      <c r="C2" s="386" t="s">
        <v>937</v>
      </c>
      <c r="D2" s="386" t="s">
        <v>928</v>
      </c>
      <c r="E2" s="386" t="s">
        <v>952</v>
      </c>
      <c r="F2" s="386" t="s">
        <v>953</v>
      </c>
      <c r="G2" s="386" t="s">
        <v>951</v>
      </c>
      <c r="H2" s="386" t="s">
        <v>930</v>
      </c>
      <c r="I2" s="386" t="s">
        <v>929</v>
      </c>
      <c r="J2" s="25"/>
      <c r="K2" s="25"/>
      <c r="L2" s="386"/>
      <c r="M2" s="386"/>
      <c r="N2" s="386"/>
      <c r="O2" s="386"/>
      <c r="P2" s="386"/>
      <c r="Q2" s="386"/>
      <c r="R2" s="386"/>
    </row>
    <row r="3" spans="1:18" x14ac:dyDescent="0.2">
      <c r="A3" s="490" t="s">
        <v>944</v>
      </c>
      <c r="B3" s="493" t="s">
        <v>938</v>
      </c>
      <c r="C3" s="388" t="s">
        <v>910</v>
      </c>
      <c r="D3" s="53" t="s">
        <v>941</v>
      </c>
      <c r="E3" s="53">
        <v>2</v>
      </c>
      <c r="F3" s="53">
        <v>3</v>
      </c>
      <c r="G3" s="53"/>
      <c r="H3" s="53" t="s">
        <v>941</v>
      </c>
      <c r="I3" s="496" t="s">
        <v>940</v>
      </c>
      <c r="J3" s="464"/>
      <c r="K3" s="20">
        <v>12</v>
      </c>
      <c r="L3" s="20">
        <v>12</v>
      </c>
      <c r="M3" s="20" t="s">
        <v>955</v>
      </c>
      <c r="N3" s="393">
        <f>L3/K3*100</f>
        <v>100</v>
      </c>
      <c r="O3" s="21"/>
      <c r="P3" s="21"/>
      <c r="R3" s="489"/>
    </row>
    <row r="4" spans="1:18" ht="14.25" customHeight="1" x14ac:dyDescent="0.2">
      <c r="A4" s="491"/>
      <c r="B4" s="494"/>
      <c r="C4" s="117" t="s">
        <v>911</v>
      </c>
      <c r="D4" s="125" t="s">
        <v>943</v>
      </c>
      <c r="E4" s="125">
        <v>2</v>
      </c>
      <c r="F4" s="125">
        <v>3</v>
      </c>
      <c r="G4" s="125"/>
      <c r="H4" s="125" t="s">
        <v>942</v>
      </c>
      <c r="I4" s="499"/>
      <c r="J4" s="464"/>
      <c r="L4" s="20">
        <v>12</v>
      </c>
      <c r="M4" s="20" t="s">
        <v>956</v>
      </c>
      <c r="N4" s="393">
        <f>L4/K3*100</f>
        <v>100</v>
      </c>
      <c r="O4" s="21"/>
      <c r="P4" s="21"/>
      <c r="R4" s="489"/>
    </row>
    <row r="5" spans="1:18" x14ac:dyDescent="0.2">
      <c r="A5" s="491"/>
      <c r="B5" s="494"/>
      <c r="C5" s="117" t="s">
        <v>912</v>
      </c>
      <c r="D5" s="125" t="s">
        <v>943</v>
      </c>
      <c r="E5" s="125">
        <v>2</v>
      </c>
      <c r="F5" s="125">
        <v>3</v>
      </c>
      <c r="G5" s="125"/>
      <c r="H5" s="125" t="s">
        <v>942</v>
      </c>
      <c r="I5" s="499"/>
      <c r="J5" s="464"/>
      <c r="L5" s="20">
        <v>12</v>
      </c>
      <c r="M5" s="20" t="s">
        <v>957</v>
      </c>
      <c r="N5" s="393">
        <f>L5/L3*100</f>
        <v>100</v>
      </c>
      <c r="O5" s="21"/>
      <c r="P5" s="21"/>
      <c r="R5" s="489"/>
    </row>
    <row r="6" spans="1:18" x14ac:dyDescent="0.2">
      <c r="A6" s="491"/>
      <c r="B6" s="494"/>
      <c r="C6" s="117" t="s">
        <v>913</v>
      </c>
      <c r="D6" s="125" t="s">
        <v>941</v>
      </c>
      <c r="E6" s="125">
        <v>3</v>
      </c>
      <c r="F6" s="125">
        <v>3</v>
      </c>
      <c r="G6" s="125"/>
      <c r="H6" s="125" t="s">
        <v>941</v>
      </c>
      <c r="I6" s="499"/>
      <c r="J6" s="464"/>
      <c r="K6" s="394"/>
      <c r="L6" s="117"/>
      <c r="M6" s="21"/>
      <c r="N6" s="21"/>
      <c r="O6" s="21"/>
      <c r="P6" s="21"/>
      <c r="R6" s="489"/>
    </row>
    <row r="7" spans="1:18" x14ac:dyDescent="0.2">
      <c r="A7" s="491"/>
      <c r="B7" s="494"/>
      <c r="C7" s="117" t="s">
        <v>914</v>
      </c>
      <c r="D7" s="125" t="s">
        <v>943</v>
      </c>
      <c r="E7" s="125">
        <v>3</v>
      </c>
      <c r="F7" s="125">
        <v>3</v>
      </c>
      <c r="G7" s="125"/>
      <c r="H7" s="125" t="s">
        <v>942</v>
      </c>
      <c r="I7" s="499"/>
      <c r="J7" s="464"/>
      <c r="K7" s="394"/>
      <c r="L7" s="117"/>
      <c r="M7" s="21"/>
      <c r="N7" s="21"/>
      <c r="O7" s="21"/>
      <c r="P7" s="21"/>
      <c r="R7" s="489"/>
    </row>
    <row r="8" spans="1:18" x14ac:dyDescent="0.2">
      <c r="A8" s="491"/>
      <c r="B8" s="494"/>
      <c r="C8" s="117" t="s">
        <v>915</v>
      </c>
      <c r="D8" s="125" t="s">
        <v>943</v>
      </c>
      <c r="E8" s="125">
        <v>3</v>
      </c>
      <c r="F8" s="125">
        <v>3</v>
      </c>
      <c r="G8" s="125"/>
      <c r="H8" s="125" t="s">
        <v>942</v>
      </c>
      <c r="I8" s="499"/>
      <c r="J8" s="464"/>
      <c r="K8" s="394"/>
      <c r="L8" s="117"/>
      <c r="M8" s="21"/>
      <c r="N8" s="21"/>
      <c r="O8" s="21"/>
      <c r="P8" s="21"/>
      <c r="R8" s="489"/>
    </row>
    <row r="9" spans="1:18" x14ac:dyDescent="0.2">
      <c r="A9" s="491"/>
      <c r="B9" s="494"/>
      <c r="C9" s="117" t="s">
        <v>916</v>
      </c>
      <c r="D9" s="125" t="s">
        <v>943</v>
      </c>
      <c r="E9" s="125">
        <v>3</v>
      </c>
      <c r="F9" s="125">
        <v>3</v>
      </c>
      <c r="G9" s="125"/>
      <c r="H9" s="125" t="s">
        <v>942</v>
      </c>
      <c r="I9" s="499"/>
      <c r="J9" s="464"/>
      <c r="K9" s="394"/>
      <c r="L9" s="117"/>
      <c r="M9" s="21"/>
      <c r="N9" s="21"/>
      <c r="O9" s="21"/>
      <c r="P9" s="21"/>
      <c r="R9" s="489"/>
    </row>
    <row r="10" spans="1:18" x14ac:dyDescent="0.2">
      <c r="A10" s="491"/>
      <c r="B10" s="494"/>
      <c r="C10" s="117" t="s">
        <v>917</v>
      </c>
      <c r="D10" s="125" t="s">
        <v>941</v>
      </c>
      <c r="E10" s="125">
        <v>3</v>
      </c>
      <c r="F10" s="125">
        <v>3</v>
      </c>
      <c r="G10" s="125"/>
      <c r="H10" s="125" t="s">
        <v>941</v>
      </c>
      <c r="I10" s="499"/>
      <c r="J10" s="464"/>
      <c r="K10" s="394"/>
      <c r="L10" s="117"/>
      <c r="M10" s="21"/>
      <c r="N10" s="21"/>
      <c r="O10" s="21"/>
      <c r="P10" s="21"/>
      <c r="R10" s="489"/>
    </row>
    <row r="11" spans="1:18" x14ac:dyDescent="0.2">
      <c r="A11" s="491"/>
      <c r="B11" s="494"/>
      <c r="C11" s="117" t="s">
        <v>918</v>
      </c>
      <c r="D11" s="125" t="s">
        <v>941</v>
      </c>
      <c r="E11" s="125">
        <v>3</v>
      </c>
      <c r="F11" s="125">
        <v>3</v>
      </c>
      <c r="G11" s="125"/>
      <c r="H11" s="125" t="s">
        <v>941</v>
      </c>
      <c r="I11" s="499"/>
      <c r="J11" s="464"/>
      <c r="K11" s="394"/>
      <c r="L11" s="117"/>
      <c r="M11" s="21"/>
      <c r="N11" s="21"/>
      <c r="O11" s="21"/>
      <c r="P11" s="21"/>
      <c r="R11" s="489"/>
    </row>
    <row r="12" spans="1:18" x14ac:dyDescent="0.2">
      <c r="A12" s="491"/>
      <c r="B12" s="494"/>
      <c r="C12" s="117" t="s">
        <v>919</v>
      </c>
      <c r="D12" s="125" t="s">
        <v>943</v>
      </c>
      <c r="E12" s="125">
        <v>4</v>
      </c>
      <c r="F12" s="125">
        <v>4</v>
      </c>
      <c r="G12" s="125"/>
      <c r="H12" s="125" t="s">
        <v>942</v>
      </c>
      <c r="I12" s="499"/>
      <c r="J12" s="464"/>
      <c r="K12" s="394"/>
      <c r="L12" s="117"/>
      <c r="M12" s="21"/>
      <c r="N12" s="21"/>
      <c r="O12" s="21"/>
      <c r="P12" s="21"/>
      <c r="R12" s="489"/>
    </row>
    <row r="13" spans="1:18" x14ac:dyDescent="0.2">
      <c r="A13" s="491"/>
      <c r="B13" s="494"/>
      <c r="C13" s="487" t="s">
        <v>954</v>
      </c>
      <c r="D13" s="488"/>
      <c r="E13" s="29">
        <f>AVERAGE(E3:E12)</f>
        <v>2.8</v>
      </c>
      <c r="F13" s="29">
        <f>AVERAGE(F3:F12)</f>
        <v>3.1</v>
      </c>
      <c r="G13" s="29"/>
      <c r="H13" s="31"/>
      <c r="I13" s="499"/>
      <c r="J13" s="464"/>
      <c r="K13" s="394"/>
      <c r="L13" s="117"/>
      <c r="M13" s="21"/>
      <c r="N13" s="21"/>
      <c r="O13" s="21"/>
      <c r="P13" s="21"/>
      <c r="R13" s="489"/>
    </row>
    <row r="14" spans="1:18" x14ac:dyDescent="0.2">
      <c r="A14" s="491"/>
      <c r="B14" s="494"/>
      <c r="C14" s="117" t="s">
        <v>920</v>
      </c>
      <c r="D14" s="125" t="s">
        <v>941</v>
      </c>
      <c r="E14" s="125">
        <v>5</v>
      </c>
      <c r="F14" s="125">
        <v>5</v>
      </c>
      <c r="G14" s="125"/>
      <c r="H14" s="125" t="s">
        <v>941</v>
      </c>
      <c r="I14" s="499"/>
      <c r="J14" s="464"/>
      <c r="K14" s="394"/>
      <c r="L14" s="125"/>
      <c r="M14" s="21"/>
      <c r="N14" s="21"/>
      <c r="O14" s="21"/>
      <c r="P14" s="21"/>
      <c r="R14" s="489"/>
    </row>
    <row r="15" spans="1:18" x14ac:dyDescent="0.2">
      <c r="A15" s="492"/>
      <c r="B15" s="495"/>
      <c r="C15" s="391" t="s">
        <v>921</v>
      </c>
      <c r="D15" s="85" t="s">
        <v>941</v>
      </c>
      <c r="E15" s="85">
        <v>5</v>
      </c>
      <c r="F15" s="85">
        <v>5</v>
      </c>
      <c r="G15" s="85"/>
      <c r="H15" s="85" t="s">
        <v>941</v>
      </c>
      <c r="I15" s="500"/>
      <c r="J15" s="464"/>
      <c r="K15" s="394"/>
      <c r="L15" s="125"/>
      <c r="M15" s="21"/>
      <c r="N15" s="21"/>
      <c r="O15" s="21"/>
      <c r="P15" s="21"/>
      <c r="R15" s="489"/>
    </row>
    <row r="16" spans="1:18" ht="14.25" customHeight="1" x14ac:dyDescent="0.2">
      <c r="A16" s="490" t="s">
        <v>945</v>
      </c>
      <c r="B16" s="493" t="s">
        <v>938</v>
      </c>
      <c r="C16" s="388" t="s">
        <v>7</v>
      </c>
      <c r="D16" s="53" t="s">
        <v>941</v>
      </c>
      <c r="E16" s="53">
        <v>1</v>
      </c>
      <c r="F16" s="53">
        <v>1</v>
      </c>
      <c r="G16" s="53"/>
      <c r="H16" s="53" t="s">
        <v>941</v>
      </c>
      <c r="I16" s="496" t="s">
        <v>948</v>
      </c>
      <c r="J16" s="383"/>
      <c r="K16" s="20">
        <v>10</v>
      </c>
      <c r="L16" s="20">
        <v>10</v>
      </c>
      <c r="M16" s="20" t="s">
        <v>955</v>
      </c>
      <c r="N16" s="393">
        <f>L16/K16*100</f>
        <v>100</v>
      </c>
      <c r="O16" s="21"/>
      <c r="P16" s="21"/>
      <c r="R16" s="387"/>
    </row>
    <row r="17" spans="1:18" x14ac:dyDescent="0.2">
      <c r="A17" s="491"/>
      <c r="B17" s="494"/>
      <c r="C17" s="117" t="s">
        <v>6</v>
      </c>
      <c r="D17" s="125" t="s">
        <v>941</v>
      </c>
      <c r="E17" s="125">
        <v>1</v>
      </c>
      <c r="F17" s="125">
        <v>1</v>
      </c>
      <c r="G17" s="125"/>
      <c r="H17" s="125" t="s">
        <v>941</v>
      </c>
      <c r="I17" s="497"/>
      <c r="J17" s="383"/>
      <c r="L17" s="20">
        <v>10</v>
      </c>
      <c r="M17" s="20" t="s">
        <v>956</v>
      </c>
      <c r="N17" s="393">
        <f>L17/K16*100</f>
        <v>100</v>
      </c>
      <c r="O17" s="21"/>
      <c r="P17" s="21"/>
      <c r="R17" s="387"/>
    </row>
    <row r="18" spans="1:18" x14ac:dyDescent="0.2">
      <c r="A18" s="491"/>
      <c r="B18" s="494"/>
      <c r="C18" s="117" t="s">
        <v>8</v>
      </c>
      <c r="D18" s="125" t="s">
        <v>941</v>
      </c>
      <c r="E18" s="125">
        <v>1</v>
      </c>
      <c r="F18" s="125">
        <v>1</v>
      </c>
      <c r="G18" s="125"/>
      <c r="H18" s="125" t="s">
        <v>941</v>
      </c>
      <c r="I18" s="497"/>
      <c r="J18" s="383"/>
      <c r="L18" s="20">
        <v>10</v>
      </c>
      <c r="M18" s="20" t="s">
        <v>957</v>
      </c>
      <c r="N18" s="393">
        <f>L18/L16*100</f>
        <v>100</v>
      </c>
      <c r="O18" s="21"/>
      <c r="P18" s="21"/>
      <c r="R18" s="387"/>
    </row>
    <row r="19" spans="1:18" x14ac:dyDescent="0.2">
      <c r="A19" s="491"/>
      <c r="B19" s="494"/>
      <c r="C19" s="117" t="s">
        <v>63</v>
      </c>
      <c r="D19" s="125" t="s">
        <v>941</v>
      </c>
      <c r="E19" s="125">
        <v>1</v>
      </c>
      <c r="F19" s="125">
        <v>1</v>
      </c>
      <c r="G19" s="125"/>
      <c r="H19" s="125" t="s">
        <v>941</v>
      </c>
      <c r="I19" s="497"/>
      <c r="J19" s="383"/>
      <c r="K19" s="385"/>
      <c r="L19" s="125"/>
      <c r="M19" s="21"/>
      <c r="N19" s="21"/>
      <c r="O19" s="21"/>
      <c r="P19" s="21"/>
      <c r="R19" s="387"/>
    </row>
    <row r="20" spans="1:18" x14ac:dyDescent="0.2">
      <c r="A20" s="491"/>
      <c r="B20" s="494"/>
      <c r="C20" s="117" t="s">
        <v>9</v>
      </c>
      <c r="D20" s="125" t="s">
        <v>941</v>
      </c>
      <c r="E20" s="125">
        <v>1</v>
      </c>
      <c r="F20" s="125">
        <v>1</v>
      </c>
      <c r="G20" s="125"/>
      <c r="H20" s="125" t="s">
        <v>941</v>
      </c>
      <c r="I20" s="497"/>
      <c r="J20" s="383"/>
      <c r="K20" s="385"/>
      <c r="L20" s="125"/>
      <c r="M20" s="21"/>
      <c r="N20" s="21"/>
      <c r="O20" s="21"/>
      <c r="P20" s="21"/>
      <c r="R20" s="387"/>
    </row>
    <row r="21" spans="1:18" x14ac:dyDescent="0.2">
      <c r="A21" s="491"/>
      <c r="B21" s="494"/>
      <c r="C21" s="117" t="s">
        <v>549</v>
      </c>
      <c r="D21" s="125" t="s">
        <v>941</v>
      </c>
      <c r="E21" s="125">
        <v>1</v>
      </c>
      <c r="F21" s="125">
        <v>1</v>
      </c>
      <c r="G21" s="125"/>
      <c r="H21" s="125" t="s">
        <v>941</v>
      </c>
      <c r="I21" s="497"/>
      <c r="J21" s="383"/>
      <c r="K21" s="385"/>
      <c r="L21" s="125"/>
      <c r="M21" s="21"/>
      <c r="N21" s="21"/>
      <c r="O21" s="21"/>
      <c r="P21" s="21"/>
      <c r="R21" s="387"/>
    </row>
    <row r="22" spans="1:18" x14ac:dyDescent="0.2">
      <c r="A22" s="491"/>
      <c r="B22" s="494"/>
      <c r="C22" s="117" t="s">
        <v>556</v>
      </c>
      <c r="D22" s="125" t="s">
        <v>941</v>
      </c>
      <c r="E22" s="125">
        <v>1</v>
      </c>
      <c r="F22" s="125">
        <v>1</v>
      </c>
      <c r="G22" s="125"/>
      <c r="H22" s="125" t="s">
        <v>941</v>
      </c>
      <c r="I22" s="497"/>
      <c r="J22" s="383"/>
      <c r="K22" s="385"/>
      <c r="L22" s="125"/>
      <c r="M22" s="21"/>
      <c r="N22" s="21"/>
      <c r="O22" s="21"/>
      <c r="P22" s="21"/>
      <c r="R22" s="387"/>
    </row>
    <row r="23" spans="1:18" x14ac:dyDescent="0.2">
      <c r="A23" s="491"/>
      <c r="B23" s="494"/>
      <c r="C23" s="117" t="s">
        <v>546</v>
      </c>
      <c r="D23" s="125" t="s">
        <v>941</v>
      </c>
      <c r="E23" s="125">
        <v>1</v>
      </c>
      <c r="F23" s="125">
        <v>1</v>
      </c>
      <c r="G23" s="125"/>
      <c r="H23" s="125" t="s">
        <v>941</v>
      </c>
      <c r="I23" s="497"/>
      <c r="J23" s="383"/>
      <c r="K23" s="385"/>
      <c r="L23" s="125"/>
      <c r="M23" s="21"/>
      <c r="N23" s="21"/>
      <c r="O23" s="21"/>
      <c r="P23" s="21"/>
      <c r="R23" s="387"/>
    </row>
    <row r="24" spans="1:18" x14ac:dyDescent="0.2">
      <c r="A24" s="491"/>
      <c r="B24" s="494"/>
      <c r="C24" s="117" t="s">
        <v>548</v>
      </c>
      <c r="D24" s="125" t="s">
        <v>941</v>
      </c>
      <c r="E24" s="125">
        <v>1</v>
      </c>
      <c r="F24" s="125">
        <v>1</v>
      </c>
      <c r="G24" s="125"/>
      <c r="H24" s="125" t="s">
        <v>941</v>
      </c>
      <c r="I24" s="497"/>
      <c r="J24" s="383"/>
      <c r="K24" s="385"/>
      <c r="L24" s="125"/>
      <c r="M24" s="21"/>
      <c r="N24" s="21"/>
      <c r="O24" s="21"/>
      <c r="P24" s="21"/>
      <c r="R24" s="387"/>
    </row>
    <row r="25" spans="1:18" x14ac:dyDescent="0.2">
      <c r="A25" s="491"/>
      <c r="B25" s="494"/>
      <c r="C25" s="117" t="s">
        <v>946</v>
      </c>
      <c r="D25" s="125" t="s">
        <v>943</v>
      </c>
      <c r="E25" s="125">
        <v>1</v>
      </c>
      <c r="F25" s="125">
        <v>1</v>
      </c>
      <c r="G25" s="125"/>
      <c r="H25" s="125" t="s">
        <v>942</v>
      </c>
      <c r="I25" s="497"/>
      <c r="J25" s="383"/>
      <c r="K25" s="385"/>
      <c r="L25" s="125"/>
      <c r="M25" s="21"/>
      <c r="N25" s="21"/>
      <c r="O25" s="21"/>
      <c r="P25" s="21"/>
      <c r="R25" s="387"/>
    </row>
    <row r="26" spans="1:18" x14ac:dyDescent="0.2">
      <c r="A26" s="491"/>
      <c r="B26" s="494"/>
      <c r="C26" s="125" t="s">
        <v>547</v>
      </c>
      <c r="D26" s="125"/>
      <c r="E26" s="125"/>
      <c r="F26" s="125"/>
      <c r="G26" s="125"/>
      <c r="H26" s="125"/>
      <c r="I26" s="497"/>
      <c r="J26" s="383"/>
      <c r="K26" s="385"/>
      <c r="L26" s="125"/>
      <c r="M26" s="21"/>
      <c r="N26" s="21"/>
      <c r="O26" s="21"/>
      <c r="P26" s="21"/>
      <c r="R26" s="387"/>
    </row>
    <row r="27" spans="1:18" x14ac:dyDescent="0.2">
      <c r="A27" s="492"/>
      <c r="B27" s="495"/>
      <c r="C27" s="85" t="s">
        <v>547</v>
      </c>
      <c r="D27" s="85"/>
      <c r="E27" s="85"/>
      <c r="F27" s="85"/>
      <c r="G27" s="85"/>
      <c r="H27" s="85"/>
      <c r="I27" s="498"/>
      <c r="J27" s="383"/>
      <c r="K27" s="385"/>
      <c r="L27" s="125"/>
      <c r="M27" s="21"/>
      <c r="N27" s="21"/>
      <c r="O27" s="21"/>
      <c r="P27" s="21"/>
      <c r="R27" s="387"/>
    </row>
    <row r="28" spans="1:18" ht="15" customHeight="1" x14ac:dyDescent="0.2">
      <c r="A28" s="490" t="s">
        <v>944</v>
      </c>
      <c r="B28" s="493" t="s">
        <v>939</v>
      </c>
      <c r="C28" s="389" t="s">
        <v>931</v>
      </c>
      <c r="D28" s="53" t="s">
        <v>943</v>
      </c>
      <c r="E28" s="53">
        <v>5</v>
      </c>
      <c r="F28" s="53">
        <v>5</v>
      </c>
      <c r="G28" s="53"/>
      <c r="H28" s="53" t="s">
        <v>942</v>
      </c>
      <c r="I28" s="496" t="s">
        <v>950</v>
      </c>
      <c r="K28" s="20">
        <v>12</v>
      </c>
      <c r="L28" s="20">
        <v>7</v>
      </c>
      <c r="M28" s="20" t="s">
        <v>955</v>
      </c>
      <c r="N28" s="393">
        <f>L28/K28*100</f>
        <v>58.333333333333336</v>
      </c>
      <c r="Q28" s="20"/>
    </row>
    <row r="29" spans="1:18" x14ac:dyDescent="0.2">
      <c r="A29" s="491"/>
      <c r="B29" s="494"/>
      <c r="C29" s="384" t="s">
        <v>932</v>
      </c>
      <c r="D29" s="125" t="s">
        <v>943</v>
      </c>
      <c r="E29" s="125">
        <v>5</v>
      </c>
      <c r="F29" s="125">
        <v>5</v>
      </c>
      <c r="G29" s="125"/>
      <c r="H29" s="125" t="s">
        <v>942</v>
      </c>
      <c r="I29" s="499"/>
      <c r="L29" s="20">
        <v>5</v>
      </c>
      <c r="M29" s="20" t="s">
        <v>956</v>
      </c>
      <c r="N29" s="393">
        <f>L29/K28*100</f>
        <v>41.666666666666671</v>
      </c>
      <c r="Q29" s="20"/>
    </row>
    <row r="30" spans="1:18" ht="14.25" customHeight="1" x14ac:dyDescent="0.2">
      <c r="A30" s="491"/>
      <c r="B30" s="494"/>
      <c r="C30" s="384" t="s">
        <v>933</v>
      </c>
      <c r="D30" s="125" t="s">
        <v>941</v>
      </c>
      <c r="E30" s="125">
        <v>6</v>
      </c>
      <c r="F30" s="125">
        <v>6</v>
      </c>
      <c r="G30" s="125"/>
      <c r="H30" s="125" t="s">
        <v>941</v>
      </c>
      <c r="I30" s="499"/>
      <c r="L30" s="20">
        <v>5</v>
      </c>
      <c r="M30" s="20" t="s">
        <v>957</v>
      </c>
      <c r="N30" s="393">
        <f>L30/L28*100</f>
        <v>71.428571428571431</v>
      </c>
      <c r="Q30" s="20"/>
    </row>
    <row r="31" spans="1:18" x14ac:dyDescent="0.2">
      <c r="A31" s="491"/>
      <c r="B31" s="494"/>
      <c r="C31" s="384" t="s">
        <v>934</v>
      </c>
      <c r="D31" s="125" t="s">
        <v>943</v>
      </c>
      <c r="E31" s="125">
        <v>6</v>
      </c>
      <c r="F31" s="125">
        <v>6</v>
      </c>
      <c r="G31" s="125"/>
      <c r="H31" s="125" t="s">
        <v>942</v>
      </c>
      <c r="I31" s="499"/>
      <c r="Q31" s="20"/>
    </row>
    <row r="32" spans="1:18" x14ac:dyDescent="0.2">
      <c r="A32" s="491"/>
      <c r="B32" s="494"/>
      <c r="C32" s="384" t="s">
        <v>922</v>
      </c>
      <c r="D32" s="62"/>
      <c r="E32" s="125"/>
      <c r="F32" s="125"/>
      <c r="G32" s="125">
        <v>21</v>
      </c>
      <c r="H32" s="125"/>
      <c r="I32" s="499"/>
      <c r="Q32" s="20"/>
    </row>
    <row r="33" spans="1:17" x14ac:dyDescent="0.2">
      <c r="A33" s="491"/>
      <c r="B33" s="494"/>
      <c r="C33" s="384" t="s">
        <v>923</v>
      </c>
      <c r="D33" s="62"/>
      <c r="E33" s="125"/>
      <c r="F33" s="125"/>
      <c r="G33" s="125">
        <v>21</v>
      </c>
      <c r="H33" s="125"/>
      <c r="I33" s="499"/>
      <c r="Q33" s="20"/>
    </row>
    <row r="34" spans="1:17" x14ac:dyDescent="0.2">
      <c r="A34" s="491"/>
      <c r="B34" s="494"/>
      <c r="C34" s="384" t="s">
        <v>924</v>
      </c>
      <c r="D34" s="62"/>
      <c r="E34" s="125"/>
      <c r="F34" s="125"/>
      <c r="G34" s="125">
        <v>21</v>
      </c>
      <c r="H34" s="125"/>
      <c r="I34" s="499"/>
      <c r="Q34" s="20"/>
    </row>
    <row r="35" spans="1:17" x14ac:dyDescent="0.2">
      <c r="A35" s="491"/>
      <c r="B35" s="494"/>
      <c r="C35" s="384" t="s">
        <v>925</v>
      </c>
      <c r="D35" s="62"/>
      <c r="E35" s="125"/>
      <c r="F35" s="125"/>
      <c r="G35" s="125">
        <v>21</v>
      </c>
      <c r="H35" s="125"/>
      <c r="I35" s="499"/>
      <c r="Q35" s="20"/>
    </row>
    <row r="36" spans="1:17" x14ac:dyDescent="0.2">
      <c r="A36" s="491"/>
      <c r="B36" s="494"/>
      <c r="C36" s="384" t="s">
        <v>926</v>
      </c>
      <c r="D36" s="62"/>
      <c r="E36" s="125"/>
      <c r="F36" s="125"/>
      <c r="G36" s="125">
        <v>21</v>
      </c>
      <c r="H36" s="125"/>
      <c r="I36" s="499"/>
      <c r="Q36" s="20"/>
    </row>
    <row r="37" spans="1:17" x14ac:dyDescent="0.2">
      <c r="A37" s="491"/>
      <c r="B37" s="494"/>
      <c r="C37" s="384" t="s">
        <v>927</v>
      </c>
      <c r="D37" s="62"/>
      <c r="E37" s="125"/>
      <c r="F37" s="125"/>
      <c r="G37" s="125">
        <v>21</v>
      </c>
      <c r="H37" s="125"/>
      <c r="I37" s="499"/>
      <c r="Q37" s="20"/>
    </row>
    <row r="38" spans="1:17" x14ac:dyDescent="0.2">
      <c r="A38" s="491"/>
      <c r="B38" s="494"/>
      <c r="C38" s="487" t="s">
        <v>954</v>
      </c>
      <c r="D38" s="488"/>
      <c r="E38" s="29">
        <f>AVERAGE(E28:E37)</f>
        <v>5.5</v>
      </c>
      <c r="F38" s="29">
        <f>AVERAGE(F28:F37)</f>
        <v>5.5</v>
      </c>
      <c r="G38" s="29"/>
      <c r="H38" s="31"/>
      <c r="I38" s="499"/>
      <c r="Q38" s="20"/>
    </row>
    <row r="39" spans="1:17" x14ac:dyDescent="0.2">
      <c r="A39" s="491"/>
      <c r="B39" s="494"/>
      <c r="C39" s="384" t="s">
        <v>935</v>
      </c>
      <c r="D39" s="125" t="s">
        <v>943</v>
      </c>
      <c r="E39" s="125">
        <v>6</v>
      </c>
      <c r="F39" s="125">
        <v>6</v>
      </c>
      <c r="G39" s="125"/>
      <c r="H39" s="125" t="s">
        <v>942</v>
      </c>
      <c r="I39" s="499"/>
      <c r="Q39" s="20"/>
    </row>
    <row r="40" spans="1:17" x14ac:dyDescent="0.2">
      <c r="A40" s="492"/>
      <c r="B40" s="495"/>
      <c r="C40" s="390" t="s">
        <v>936</v>
      </c>
      <c r="D40" s="83"/>
      <c r="E40" s="85"/>
      <c r="F40" s="85"/>
      <c r="G40" s="85">
        <v>10</v>
      </c>
      <c r="H40" s="85" t="s">
        <v>942</v>
      </c>
      <c r="I40" s="500"/>
      <c r="Q40" s="20"/>
    </row>
    <row r="41" spans="1:17" x14ac:dyDescent="0.2">
      <c r="A41" s="490" t="s">
        <v>945</v>
      </c>
      <c r="B41" s="493" t="s">
        <v>939</v>
      </c>
      <c r="C41" s="388" t="s">
        <v>7</v>
      </c>
      <c r="D41" s="53" t="s">
        <v>943</v>
      </c>
      <c r="E41" s="53">
        <v>1</v>
      </c>
      <c r="F41" s="53">
        <v>4</v>
      </c>
      <c r="G41" s="53"/>
      <c r="H41" s="53" t="s">
        <v>942</v>
      </c>
      <c r="I41" s="496" t="s">
        <v>949</v>
      </c>
      <c r="K41" s="20">
        <v>9</v>
      </c>
      <c r="L41" s="20">
        <v>9</v>
      </c>
      <c r="M41" s="20" t="s">
        <v>955</v>
      </c>
      <c r="N41" s="393">
        <f>L41/9*100</f>
        <v>100</v>
      </c>
    </row>
    <row r="42" spans="1:17" x14ac:dyDescent="0.2">
      <c r="A42" s="491"/>
      <c r="B42" s="494"/>
      <c r="C42" s="117" t="s">
        <v>6</v>
      </c>
      <c r="D42" s="125" t="s">
        <v>943</v>
      </c>
      <c r="E42" s="125">
        <v>3</v>
      </c>
      <c r="F42" s="125">
        <v>4</v>
      </c>
      <c r="G42" s="125"/>
      <c r="H42" s="125" t="s">
        <v>942</v>
      </c>
      <c r="I42" s="497"/>
      <c r="L42" s="20">
        <v>4</v>
      </c>
      <c r="M42" s="20" t="s">
        <v>956</v>
      </c>
      <c r="N42" s="393">
        <f>L42/9*100</f>
        <v>44.444444444444443</v>
      </c>
    </row>
    <row r="43" spans="1:17" x14ac:dyDescent="0.2">
      <c r="A43" s="491"/>
      <c r="B43" s="494"/>
      <c r="C43" s="117" t="s">
        <v>8</v>
      </c>
      <c r="D43" s="125" t="s">
        <v>941</v>
      </c>
      <c r="E43" s="125">
        <v>3</v>
      </c>
      <c r="F43" s="125">
        <v>4</v>
      </c>
      <c r="G43" s="125"/>
      <c r="H43" s="125" t="s">
        <v>941</v>
      </c>
      <c r="I43" s="497"/>
      <c r="L43" s="20">
        <v>4</v>
      </c>
      <c r="M43" s="20" t="s">
        <v>957</v>
      </c>
      <c r="N43" s="393">
        <f>L43/9*100</f>
        <v>44.444444444444443</v>
      </c>
    </row>
    <row r="44" spans="1:17" x14ac:dyDescent="0.2">
      <c r="A44" s="491"/>
      <c r="B44" s="494"/>
      <c r="C44" s="117" t="s">
        <v>63</v>
      </c>
      <c r="D44" s="125" t="s">
        <v>943</v>
      </c>
      <c r="E44" s="125">
        <v>5</v>
      </c>
      <c r="F44" s="125">
        <v>5</v>
      </c>
      <c r="G44" s="125"/>
      <c r="H44" s="125" t="s">
        <v>942</v>
      </c>
      <c r="I44" s="497"/>
    </row>
    <row r="45" spans="1:17" x14ac:dyDescent="0.2">
      <c r="A45" s="491"/>
      <c r="B45" s="494"/>
      <c r="C45" s="117" t="s">
        <v>9</v>
      </c>
      <c r="D45" s="62" t="s">
        <v>947</v>
      </c>
      <c r="E45" s="125">
        <v>5</v>
      </c>
      <c r="F45" s="125"/>
      <c r="G45" s="125">
        <v>10</v>
      </c>
      <c r="H45" s="125" t="s">
        <v>942</v>
      </c>
      <c r="I45" s="497"/>
    </row>
    <row r="46" spans="1:17" x14ac:dyDescent="0.2">
      <c r="A46" s="491"/>
      <c r="B46" s="494"/>
      <c r="C46" s="117" t="s">
        <v>549</v>
      </c>
      <c r="D46" s="62" t="s">
        <v>947</v>
      </c>
      <c r="E46" s="125">
        <v>5</v>
      </c>
      <c r="F46" s="125"/>
      <c r="G46" s="125">
        <v>10</v>
      </c>
      <c r="H46" s="125" t="s">
        <v>942</v>
      </c>
      <c r="I46" s="497"/>
    </row>
    <row r="47" spans="1:17" x14ac:dyDescent="0.2">
      <c r="A47" s="491"/>
      <c r="B47" s="494"/>
      <c r="C47" s="117" t="s">
        <v>556</v>
      </c>
      <c r="D47" s="62" t="s">
        <v>947</v>
      </c>
      <c r="E47" s="125">
        <v>5</v>
      </c>
      <c r="F47" s="125"/>
      <c r="G47" s="125">
        <v>10</v>
      </c>
      <c r="H47" s="125" t="s">
        <v>942</v>
      </c>
      <c r="I47" s="497"/>
    </row>
    <row r="48" spans="1:17" x14ac:dyDescent="0.2">
      <c r="A48" s="491"/>
      <c r="B48" s="494"/>
      <c r="C48" s="117" t="s">
        <v>546</v>
      </c>
      <c r="D48" s="62" t="s">
        <v>947</v>
      </c>
      <c r="E48" s="125">
        <v>5</v>
      </c>
      <c r="F48" s="125"/>
      <c r="G48" s="125">
        <v>10</v>
      </c>
      <c r="H48" s="125" t="s">
        <v>942</v>
      </c>
      <c r="I48" s="497"/>
    </row>
    <row r="49" spans="1:9" x14ac:dyDescent="0.2">
      <c r="A49" s="491"/>
      <c r="B49" s="494"/>
      <c r="C49" s="117" t="s">
        <v>548</v>
      </c>
      <c r="D49" s="62" t="s">
        <v>947</v>
      </c>
      <c r="E49" s="125">
        <v>5</v>
      </c>
      <c r="F49" s="125"/>
      <c r="G49" s="125">
        <v>10</v>
      </c>
      <c r="H49" s="125" t="s">
        <v>942</v>
      </c>
      <c r="I49" s="497"/>
    </row>
    <row r="50" spans="1:9" x14ac:dyDescent="0.2">
      <c r="A50" s="491"/>
      <c r="B50" s="494"/>
      <c r="C50" s="487" t="s">
        <v>954</v>
      </c>
      <c r="D50" s="488"/>
      <c r="E50" s="392">
        <f>AVERAGE(E40:E49)</f>
        <v>4.1111111111111107</v>
      </c>
      <c r="F50" s="392">
        <f>AVERAGE(F40:F49)</f>
        <v>4.25</v>
      </c>
      <c r="G50" s="29"/>
      <c r="H50" s="29"/>
      <c r="I50" s="497"/>
    </row>
    <row r="51" spans="1:9" x14ac:dyDescent="0.2">
      <c r="A51" s="491"/>
      <c r="B51" s="494"/>
      <c r="C51" s="125" t="s">
        <v>547</v>
      </c>
      <c r="D51" s="62"/>
      <c r="E51" s="62"/>
      <c r="F51" s="62"/>
      <c r="G51" s="62"/>
      <c r="H51" s="125"/>
      <c r="I51" s="497"/>
    </row>
    <row r="52" spans="1:9" x14ac:dyDescent="0.2">
      <c r="A52" s="491"/>
      <c r="B52" s="494"/>
      <c r="C52" s="125" t="s">
        <v>547</v>
      </c>
      <c r="D52" s="62"/>
      <c r="E52" s="62"/>
      <c r="F52" s="62"/>
      <c r="G52" s="62"/>
      <c r="H52" s="125"/>
      <c r="I52" s="497"/>
    </row>
    <row r="53" spans="1:9" x14ac:dyDescent="0.2">
      <c r="A53" s="492"/>
      <c r="B53" s="495"/>
      <c r="C53" s="85" t="s">
        <v>547</v>
      </c>
      <c r="D53" s="83"/>
      <c r="E53" s="83"/>
      <c r="F53" s="83"/>
      <c r="G53" s="83"/>
      <c r="H53" s="85"/>
      <c r="I53" s="498"/>
    </row>
  </sheetData>
  <mergeCells count="17">
    <mergeCell ref="C13:D13"/>
    <mergeCell ref="C38:D38"/>
    <mergeCell ref="C50:D50"/>
    <mergeCell ref="J3:J15"/>
    <mergeCell ref="R3:R15"/>
    <mergeCell ref="A41:A53"/>
    <mergeCell ref="B41:B53"/>
    <mergeCell ref="I41:I53"/>
    <mergeCell ref="A3:A15"/>
    <mergeCell ref="A28:A40"/>
    <mergeCell ref="B28:B40"/>
    <mergeCell ref="A16:A27"/>
    <mergeCell ref="B16:B27"/>
    <mergeCell ref="B3:B15"/>
    <mergeCell ref="I3:I15"/>
    <mergeCell ref="I28:I40"/>
    <mergeCell ref="I16:I27"/>
  </mergeCells>
  <conditionalFormatting sqref="C39:C40 C28:C31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32:C37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8:C37 C39:C4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A431A-2520-4ABF-B6D0-80715AF348A0}">
  <dimension ref="A1:J67"/>
  <sheetViews>
    <sheetView zoomScale="115" zoomScaleNormal="115" workbookViewId="0"/>
  </sheetViews>
  <sheetFormatPr baseColWidth="10" defaultColWidth="11.42578125" defaultRowHeight="18.75" x14ac:dyDescent="0.25"/>
  <cols>
    <col min="1" max="1" width="26.42578125" style="401" customWidth="1"/>
    <col min="2" max="2" width="19.85546875" style="400" customWidth="1"/>
    <col min="3" max="3" width="34.42578125" style="399" customWidth="1"/>
    <col min="4" max="4" width="12" style="398" customWidth="1"/>
    <col min="5" max="5" width="2" customWidth="1"/>
    <col min="6" max="6" width="12" style="398" customWidth="1"/>
    <col min="7" max="7" width="2" customWidth="1"/>
    <col min="8" max="8" width="12" style="398" customWidth="1"/>
    <col min="9" max="9" width="2" style="398" customWidth="1"/>
    <col min="10" max="10" width="12" style="398" customWidth="1"/>
    <col min="11" max="16384" width="11.42578125" style="398"/>
  </cols>
  <sheetData>
    <row r="1" spans="1:10" x14ac:dyDescent="0.25">
      <c r="A1" s="401" t="s">
        <v>1019</v>
      </c>
    </row>
    <row r="3" spans="1:10" s="419" customFormat="1" x14ac:dyDescent="0.25">
      <c r="A3" s="423"/>
      <c r="B3" s="422"/>
      <c r="C3" s="420" t="s">
        <v>1018</v>
      </c>
      <c r="D3" s="433" t="s">
        <v>1017</v>
      </c>
      <c r="E3" s="421"/>
      <c r="F3" s="433" t="s">
        <v>1017</v>
      </c>
      <c r="G3" s="421"/>
      <c r="H3" s="433" t="s">
        <v>1017</v>
      </c>
      <c r="J3" s="432" t="s">
        <v>1016</v>
      </c>
    </row>
    <row r="4" spans="1:10" s="424" customFormat="1" ht="36.6" customHeight="1" x14ac:dyDescent="0.2">
      <c r="A4" s="423"/>
      <c r="B4" s="429"/>
      <c r="C4" s="428" t="s">
        <v>1015</v>
      </c>
      <c r="D4" s="430" t="s">
        <v>1014</v>
      </c>
      <c r="E4" s="431"/>
      <c r="F4" s="430" t="s">
        <v>1013</v>
      </c>
      <c r="G4" s="431"/>
      <c r="H4" s="430" t="s">
        <v>1013</v>
      </c>
      <c r="J4" s="430" t="s">
        <v>1013</v>
      </c>
    </row>
    <row r="5" spans="1:10" s="424" customFormat="1" ht="36.6" customHeight="1" x14ac:dyDescent="0.3">
      <c r="A5" s="423"/>
      <c r="B5" s="429"/>
      <c r="C5" s="428" t="s">
        <v>909</v>
      </c>
      <c r="D5" s="425" t="s">
        <v>63</v>
      </c>
      <c r="E5" s="427"/>
      <c r="F5" s="425" t="s">
        <v>546</v>
      </c>
      <c r="G5" s="425"/>
      <c r="H5" s="425" t="s">
        <v>546</v>
      </c>
      <c r="I5" s="426"/>
      <c r="J5" s="425" t="s">
        <v>546</v>
      </c>
    </row>
    <row r="6" spans="1:10" s="419" customFormat="1" ht="30" x14ac:dyDescent="0.25">
      <c r="A6" s="423"/>
      <c r="B6" s="422"/>
      <c r="C6" s="420" t="s">
        <v>471</v>
      </c>
      <c r="D6" s="420" t="s">
        <v>1012</v>
      </c>
      <c r="E6" s="421"/>
      <c r="F6" s="420" t="s">
        <v>1011</v>
      </c>
      <c r="G6" s="421"/>
      <c r="H6" s="420" t="s">
        <v>1010</v>
      </c>
      <c r="J6" s="420" t="s">
        <v>1009</v>
      </c>
    </row>
    <row r="7" spans="1:10" x14ac:dyDescent="0.25">
      <c r="A7" s="412"/>
      <c r="B7" s="418" t="s">
        <v>1008</v>
      </c>
      <c r="C7" s="417" t="s">
        <v>1007</v>
      </c>
      <c r="D7" s="410"/>
      <c r="E7" s="398"/>
      <c r="F7" s="410"/>
      <c r="G7" s="398"/>
      <c r="H7" s="410"/>
      <c r="J7" s="410"/>
    </row>
    <row r="8" spans="1:10" x14ac:dyDescent="0.25">
      <c r="A8" s="412" t="s">
        <v>1006</v>
      </c>
      <c r="B8" s="407" t="s">
        <v>1005</v>
      </c>
      <c r="C8" s="407" t="s">
        <v>999</v>
      </c>
      <c r="D8" s="414">
        <v>3</v>
      </c>
      <c r="E8" s="398"/>
      <c r="F8" s="414">
        <v>3</v>
      </c>
      <c r="G8" s="398"/>
      <c r="H8" s="410">
        <v>0</v>
      </c>
      <c r="J8" s="413">
        <v>2</v>
      </c>
    </row>
    <row r="9" spans="1:10" x14ac:dyDescent="0.25">
      <c r="A9" s="412"/>
      <c r="B9" s="407"/>
      <c r="C9" s="407" t="s">
        <v>998</v>
      </c>
      <c r="D9" s="414">
        <v>3</v>
      </c>
      <c r="E9" s="398"/>
      <c r="F9" s="414">
        <v>3</v>
      </c>
      <c r="G9" s="398"/>
      <c r="H9" s="410">
        <v>0</v>
      </c>
      <c r="J9" s="411">
        <v>1</v>
      </c>
    </row>
    <row r="10" spans="1:10" x14ac:dyDescent="0.25">
      <c r="A10" s="412"/>
      <c r="B10" s="407"/>
      <c r="C10" s="407" t="s">
        <v>1004</v>
      </c>
      <c r="D10" s="410">
        <v>0</v>
      </c>
      <c r="E10" s="398"/>
      <c r="F10" s="413">
        <v>1</v>
      </c>
      <c r="G10" s="398"/>
      <c r="H10" s="410">
        <v>0</v>
      </c>
      <c r="J10" s="410">
        <v>0</v>
      </c>
    </row>
    <row r="11" spans="1:10" x14ac:dyDescent="0.25">
      <c r="A11" s="412"/>
      <c r="B11" s="407"/>
      <c r="C11" s="407" t="s">
        <v>1003</v>
      </c>
      <c r="D11" s="413">
        <v>2</v>
      </c>
      <c r="E11" s="398"/>
      <c r="F11" s="413">
        <v>1</v>
      </c>
      <c r="G11" s="398"/>
      <c r="H11" s="410">
        <v>0</v>
      </c>
      <c r="J11" s="410">
        <v>0</v>
      </c>
    </row>
    <row r="12" spans="1:10" x14ac:dyDescent="0.25">
      <c r="A12" s="412"/>
      <c r="B12" s="407" t="s">
        <v>1002</v>
      </c>
      <c r="C12" s="407" t="s">
        <v>999</v>
      </c>
      <c r="D12" s="415">
        <v>2</v>
      </c>
      <c r="E12" s="398"/>
      <c r="F12" s="413">
        <v>1</v>
      </c>
      <c r="G12" s="398"/>
      <c r="H12" s="410">
        <v>0</v>
      </c>
      <c r="J12" s="410">
        <v>0</v>
      </c>
    </row>
    <row r="13" spans="1:10" x14ac:dyDescent="0.25">
      <c r="A13" s="412"/>
      <c r="B13" s="407"/>
      <c r="C13" s="407" t="s">
        <v>998</v>
      </c>
      <c r="D13" s="415">
        <v>2</v>
      </c>
      <c r="E13" s="398"/>
      <c r="F13" s="413">
        <v>1</v>
      </c>
      <c r="G13" s="398"/>
      <c r="H13" s="410">
        <v>0</v>
      </c>
      <c r="J13" s="410">
        <v>0</v>
      </c>
    </row>
    <row r="14" spans="1:10" x14ac:dyDescent="0.25">
      <c r="A14" s="412"/>
      <c r="B14" s="407" t="s">
        <v>1001</v>
      </c>
      <c r="C14" s="407" t="s">
        <v>999</v>
      </c>
      <c r="D14" s="415">
        <v>3</v>
      </c>
      <c r="E14" s="398"/>
      <c r="F14" s="413">
        <v>2</v>
      </c>
      <c r="G14" s="398"/>
      <c r="H14" s="410">
        <v>0</v>
      </c>
      <c r="J14" s="413">
        <v>1</v>
      </c>
    </row>
    <row r="15" spans="1:10" x14ac:dyDescent="0.25">
      <c r="A15" s="412"/>
      <c r="B15" s="407"/>
      <c r="C15" s="407" t="s">
        <v>998</v>
      </c>
      <c r="D15" s="413">
        <v>1</v>
      </c>
      <c r="E15" s="398"/>
      <c r="F15" s="411">
        <v>1</v>
      </c>
      <c r="G15" s="398"/>
      <c r="H15" s="410">
        <v>0</v>
      </c>
      <c r="J15" s="410">
        <v>0</v>
      </c>
    </row>
    <row r="16" spans="1:10" x14ac:dyDescent="0.25">
      <c r="A16" s="412"/>
      <c r="B16" s="407" t="s">
        <v>1000</v>
      </c>
      <c r="C16" s="407" t="s">
        <v>999</v>
      </c>
      <c r="D16" s="413">
        <v>3</v>
      </c>
      <c r="E16" s="398"/>
      <c r="F16" s="410">
        <v>0</v>
      </c>
      <c r="G16" s="398"/>
      <c r="H16" s="410">
        <v>0</v>
      </c>
      <c r="J16" s="410">
        <v>0</v>
      </c>
    </row>
    <row r="17" spans="1:10" x14ac:dyDescent="0.25">
      <c r="A17" s="412"/>
      <c r="B17" s="407"/>
      <c r="C17" s="407" t="s">
        <v>998</v>
      </c>
      <c r="D17" s="413">
        <v>2</v>
      </c>
      <c r="E17" s="398"/>
      <c r="F17" s="410">
        <v>0</v>
      </c>
      <c r="G17" s="398"/>
      <c r="H17" s="410">
        <v>0</v>
      </c>
      <c r="J17" s="410">
        <v>0</v>
      </c>
    </row>
    <row r="18" spans="1:10" x14ac:dyDescent="0.25">
      <c r="A18" s="412"/>
      <c r="B18" s="407"/>
      <c r="C18" s="407" t="s">
        <v>997</v>
      </c>
      <c r="D18" s="415">
        <v>3</v>
      </c>
      <c r="E18" s="398"/>
      <c r="F18" s="410">
        <v>0</v>
      </c>
      <c r="G18" s="398"/>
      <c r="H18" s="410">
        <v>0</v>
      </c>
      <c r="J18" s="410">
        <v>0</v>
      </c>
    </row>
    <row r="19" spans="1:10" x14ac:dyDescent="0.25">
      <c r="A19" s="412"/>
      <c r="B19" s="416"/>
      <c r="C19" s="407" t="s">
        <v>996</v>
      </c>
      <c r="D19" s="414">
        <v>3</v>
      </c>
      <c r="E19" s="398"/>
      <c r="F19" s="410">
        <v>0</v>
      </c>
      <c r="G19" s="398"/>
      <c r="H19" s="410">
        <v>0</v>
      </c>
      <c r="J19" s="410">
        <v>0</v>
      </c>
    </row>
    <row r="20" spans="1:10" x14ac:dyDescent="0.25">
      <c r="A20" s="412" t="s">
        <v>995</v>
      </c>
      <c r="B20" s="407" t="s">
        <v>994</v>
      </c>
      <c r="C20" s="407" t="s">
        <v>993</v>
      </c>
      <c r="D20" s="413">
        <v>3</v>
      </c>
      <c r="E20" s="398"/>
      <c r="F20" s="410">
        <v>0</v>
      </c>
      <c r="G20" s="398"/>
      <c r="H20" s="410">
        <v>0</v>
      </c>
      <c r="J20" s="410">
        <v>0</v>
      </c>
    </row>
    <row r="21" spans="1:10" x14ac:dyDescent="0.25">
      <c r="A21" s="412"/>
      <c r="B21" s="407" t="s">
        <v>992</v>
      </c>
      <c r="C21" s="407" t="s">
        <v>991</v>
      </c>
      <c r="D21" s="413">
        <v>2</v>
      </c>
      <c r="E21" s="398"/>
      <c r="F21" s="410">
        <v>0</v>
      </c>
      <c r="G21" s="398"/>
      <c r="H21" s="410">
        <v>0</v>
      </c>
      <c r="J21" s="410">
        <v>0</v>
      </c>
    </row>
    <row r="22" spans="1:10" x14ac:dyDescent="0.25">
      <c r="A22" s="412"/>
      <c r="B22" s="407"/>
      <c r="C22" s="407" t="s">
        <v>990</v>
      </c>
      <c r="D22" s="413">
        <v>2</v>
      </c>
      <c r="E22" s="398"/>
      <c r="F22" s="410">
        <v>0</v>
      </c>
      <c r="G22" s="398"/>
      <c r="H22" s="410">
        <v>0</v>
      </c>
      <c r="J22" s="410">
        <v>0</v>
      </c>
    </row>
    <row r="23" spans="1:10" x14ac:dyDescent="0.25">
      <c r="A23" s="412"/>
      <c r="B23" s="407"/>
      <c r="C23" s="407" t="s">
        <v>989</v>
      </c>
      <c r="D23" s="415">
        <v>3</v>
      </c>
      <c r="E23" s="398"/>
      <c r="F23" s="411">
        <v>2</v>
      </c>
      <c r="G23" s="398"/>
      <c r="H23" s="410">
        <v>0</v>
      </c>
      <c r="J23" s="410">
        <v>0</v>
      </c>
    </row>
    <row r="24" spans="1:10" x14ac:dyDescent="0.25">
      <c r="A24" s="412"/>
      <c r="B24" s="407"/>
      <c r="C24" s="407" t="s">
        <v>988</v>
      </c>
      <c r="D24" s="415">
        <v>2</v>
      </c>
      <c r="E24" s="398"/>
      <c r="F24" s="411">
        <v>1</v>
      </c>
      <c r="G24" s="398"/>
      <c r="H24" s="410">
        <v>0</v>
      </c>
      <c r="J24" s="410">
        <v>0</v>
      </c>
    </row>
    <row r="25" spans="1:10" x14ac:dyDescent="0.25">
      <c r="A25" s="412"/>
      <c r="B25" s="407" t="s">
        <v>987</v>
      </c>
      <c r="C25" s="407" t="s">
        <v>986</v>
      </c>
      <c r="D25" s="414">
        <v>2</v>
      </c>
      <c r="E25" s="398"/>
      <c r="F25" s="410">
        <v>0</v>
      </c>
      <c r="G25" s="398"/>
      <c r="H25" s="410">
        <v>0</v>
      </c>
      <c r="J25" s="410">
        <v>0</v>
      </c>
    </row>
    <row r="26" spans="1:10" x14ac:dyDescent="0.25">
      <c r="A26" s="412"/>
      <c r="B26" s="407"/>
      <c r="C26" s="407" t="s">
        <v>985</v>
      </c>
      <c r="D26" s="413">
        <v>2</v>
      </c>
      <c r="E26" s="398"/>
      <c r="F26" s="410">
        <v>0</v>
      </c>
      <c r="G26" s="398"/>
      <c r="H26" s="410">
        <v>0</v>
      </c>
      <c r="J26" s="410">
        <v>0</v>
      </c>
    </row>
    <row r="27" spans="1:10" x14ac:dyDescent="0.25">
      <c r="A27" s="412" t="s">
        <v>984</v>
      </c>
      <c r="B27" s="407"/>
      <c r="C27" s="407" t="s">
        <v>983</v>
      </c>
      <c r="D27" s="410">
        <v>0</v>
      </c>
      <c r="E27" s="398"/>
      <c r="F27" s="410">
        <v>0</v>
      </c>
      <c r="G27" s="398"/>
      <c r="H27" s="410">
        <v>0</v>
      </c>
      <c r="J27" s="410">
        <v>0</v>
      </c>
    </row>
    <row r="28" spans="1:10" x14ac:dyDescent="0.25">
      <c r="A28" s="412"/>
      <c r="B28" s="407"/>
      <c r="C28" s="407" t="s">
        <v>982</v>
      </c>
      <c r="D28" s="413">
        <v>1</v>
      </c>
      <c r="E28" s="398"/>
      <c r="F28" s="410">
        <v>0</v>
      </c>
      <c r="G28" s="398"/>
      <c r="H28" s="410">
        <v>0</v>
      </c>
      <c r="J28" s="410">
        <v>0</v>
      </c>
    </row>
    <row r="29" spans="1:10" x14ac:dyDescent="0.25">
      <c r="A29" s="412"/>
      <c r="B29" s="407"/>
      <c r="C29" s="407" t="s">
        <v>981</v>
      </c>
      <c r="D29" s="411">
        <v>1</v>
      </c>
      <c r="E29" s="398"/>
      <c r="F29" s="410">
        <v>0</v>
      </c>
      <c r="G29" s="398"/>
      <c r="H29" s="410">
        <v>0</v>
      </c>
      <c r="J29" s="410">
        <v>0</v>
      </c>
    </row>
    <row r="30" spans="1:10" x14ac:dyDescent="0.25">
      <c r="A30" s="412"/>
      <c r="B30" s="407"/>
      <c r="C30" s="407" t="s">
        <v>980</v>
      </c>
      <c r="D30" s="413">
        <v>3</v>
      </c>
      <c r="E30" s="398"/>
      <c r="F30" s="410">
        <v>0</v>
      </c>
      <c r="G30" s="398"/>
      <c r="H30" s="410">
        <v>0</v>
      </c>
      <c r="J30" s="410">
        <v>0</v>
      </c>
    </row>
    <row r="31" spans="1:10" x14ac:dyDescent="0.25">
      <c r="A31" s="412"/>
      <c r="B31" s="407"/>
      <c r="C31" s="407" t="s">
        <v>979</v>
      </c>
      <c r="D31" s="413">
        <v>1</v>
      </c>
      <c r="E31" s="398"/>
      <c r="F31" s="411">
        <v>2</v>
      </c>
      <c r="G31" s="398"/>
      <c r="H31" s="410">
        <v>0</v>
      </c>
      <c r="J31" s="410">
        <v>0</v>
      </c>
    </row>
    <row r="32" spans="1:10" x14ac:dyDescent="0.25">
      <c r="A32" s="412" t="s">
        <v>978</v>
      </c>
      <c r="B32" s="407"/>
      <c r="C32" s="407" t="s">
        <v>977</v>
      </c>
      <c r="D32" s="411">
        <v>2</v>
      </c>
      <c r="E32" s="398"/>
      <c r="F32" s="410">
        <v>0</v>
      </c>
      <c r="G32" s="398"/>
      <c r="H32" s="410">
        <v>0</v>
      </c>
      <c r="J32" s="410">
        <v>0</v>
      </c>
    </row>
    <row r="33" spans="1:10" x14ac:dyDescent="0.25">
      <c r="A33" s="412" t="s">
        <v>976</v>
      </c>
      <c r="B33" s="407"/>
      <c r="C33" s="407" t="s">
        <v>975</v>
      </c>
      <c r="D33" s="411">
        <v>2</v>
      </c>
      <c r="E33" s="398"/>
      <c r="F33" s="411">
        <v>1</v>
      </c>
      <c r="G33" s="398"/>
      <c r="H33" s="410">
        <v>0</v>
      </c>
      <c r="J33" s="410">
        <v>0</v>
      </c>
    </row>
    <row r="35" spans="1:10" x14ac:dyDescent="0.25">
      <c r="A35" s="406" t="s">
        <v>974</v>
      </c>
      <c r="B35" s="405"/>
      <c r="E35" s="398"/>
      <c r="G35" s="398"/>
    </row>
    <row r="36" spans="1:10" x14ac:dyDescent="0.25">
      <c r="A36" s="406" t="s">
        <v>973</v>
      </c>
      <c r="B36" s="409" t="s">
        <v>972</v>
      </c>
      <c r="C36" s="408" t="s">
        <v>971</v>
      </c>
      <c r="E36" s="398"/>
      <c r="G36" s="398"/>
    </row>
    <row r="37" spans="1:10" ht="15" x14ac:dyDescent="0.25">
      <c r="A37" s="407">
        <v>0</v>
      </c>
      <c r="B37" s="405" t="s">
        <v>970</v>
      </c>
      <c r="E37" s="398"/>
      <c r="G37" s="398"/>
    </row>
    <row r="38" spans="1:10" ht="15" x14ac:dyDescent="0.25">
      <c r="A38" s="407">
        <v>1</v>
      </c>
      <c r="B38" s="405" t="s">
        <v>969</v>
      </c>
      <c r="C38" s="399" t="s">
        <v>968</v>
      </c>
      <c r="E38" s="398"/>
      <c r="G38" s="398"/>
    </row>
    <row r="39" spans="1:10" ht="15" x14ac:dyDescent="0.25">
      <c r="A39" s="407">
        <v>2</v>
      </c>
      <c r="B39" s="405" t="s">
        <v>967</v>
      </c>
      <c r="C39" s="399" t="s">
        <v>966</v>
      </c>
      <c r="E39" s="398"/>
      <c r="G39" s="398"/>
    </row>
    <row r="40" spans="1:10" ht="15" x14ac:dyDescent="0.25">
      <c r="A40" s="407">
        <v>3</v>
      </c>
      <c r="B40" s="405" t="s">
        <v>965</v>
      </c>
      <c r="C40" s="399" t="s">
        <v>964</v>
      </c>
      <c r="E40" s="398"/>
      <c r="G40" s="398"/>
    </row>
    <row r="41" spans="1:10" ht="15" x14ac:dyDescent="0.25">
      <c r="A41" s="407">
        <v>4</v>
      </c>
      <c r="B41" s="405" t="s">
        <v>963</v>
      </c>
      <c r="C41" s="399" t="s">
        <v>962</v>
      </c>
      <c r="E41" s="398"/>
      <c r="G41" s="398"/>
    </row>
    <row r="42" spans="1:10" x14ac:dyDescent="0.25">
      <c r="A42" s="406"/>
      <c r="B42" s="405"/>
      <c r="E42" s="398"/>
      <c r="G42" s="398"/>
    </row>
    <row r="43" spans="1:10" x14ac:dyDescent="0.25">
      <c r="A43" s="404"/>
      <c r="E43" s="398"/>
      <c r="G43" s="398"/>
    </row>
    <row r="44" spans="1:10" x14ac:dyDescent="0.25">
      <c r="A44" s="403"/>
      <c r="B44" s="402"/>
      <c r="E44" s="398"/>
      <c r="G44" s="398"/>
    </row>
    <row r="45" spans="1:10" x14ac:dyDescent="0.25">
      <c r="E45" s="398"/>
      <c r="G45" s="398"/>
    </row>
    <row r="46" spans="1:10" x14ac:dyDescent="0.25">
      <c r="E46" s="398"/>
      <c r="G46" s="398"/>
    </row>
    <row r="47" spans="1:10" x14ac:dyDescent="0.25">
      <c r="A47" s="401" t="s">
        <v>961</v>
      </c>
      <c r="E47" s="398"/>
      <c r="G47" s="398"/>
    </row>
    <row r="48" spans="1:10" x14ac:dyDescent="0.25">
      <c r="A48" s="401" t="s">
        <v>960</v>
      </c>
      <c r="E48" s="398"/>
      <c r="G48" s="398"/>
    </row>
    <row r="49" spans="1:7" x14ac:dyDescent="0.25">
      <c r="A49" s="401" t="s">
        <v>959</v>
      </c>
      <c r="E49" s="398"/>
      <c r="G49" s="398"/>
    </row>
    <row r="50" spans="1:7" x14ac:dyDescent="0.25">
      <c r="E50" s="398"/>
      <c r="G50" s="398"/>
    </row>
    <row r="51" spans="1:7" x14ac:dyDescent="0.25">
      <c r="E51" s="398"/>
      <c r="G51" s="398"/>
    </row>
    <row r="52" spans="1:7" x14ac:dyDescent="0.25">
      <c r="E52" s="398"/>
      <c r="G52" s="398"/>
    </row>
    <row r="53" spans="1:7" x14ac:dyDescent="0.25">
      <c r="E53" s="398"/>
      <c r="G53" s="398"/>
    </row>
    <row r="54" spans="1:7" x14ac:dyDescent="0.25">
      <c r="E54" s="398"/>
      <c r="G54" s="398"/>
    </row>
    <row r="55" spans="1:7" x14ac:dyDescent="0.25">
      <c r="E55" s="398"/>
      <c r="G55" s="398"/>
    </row>
    <row r="56" spans="1:7" x14ac:dyDescent="0.25">
      <c r="E56" s="398"/>
      <c r="G56" s="398"/>
    </row>
    <row r="57" spans="1:7" x14ac:dyDescent="0.25">
      <c r="E57" s="398"/>
      <c r="G57" s="398"/>
    </row>
    <row r="58" spans="1:7" x14ac:dyDescent="0.25">
      <c r="E58" s="398"/>
      <c r="G58" s="398"/>
    </row>
    <row r="59" spans="1:7" x14ac:dyDescent="0.25">
      <c r="E59" s="398"/>
      <c r="G59" s="398"/>
    </row>
    <row r="60" spans="1:7" x14ac:dyDescent="0.25">
      <c r="E60" s="398"/>
      <c r="G60" s="398"/>
    </row>
    <row r="61" spans="1:7" x14ac:dyDescent="0.25">
      <c r="E61" s="398"/>
      <c r="G61" s="398"/>
    </row>
    <row r="62" spans="1:7" x14ac:dyDescent="0.25">
      <c r="E62" s="398"/>
      <c r="G62" s="398"/>
    </row>
    <row r="63" spans="1:7" x14ac:dyDescent="0.25">
      <c r="E63" s="398"/>
      <c r="G63" s="398"/>
    </row>
    <row r="64" spans="1:7" x14ac:dyDescent="0.25">
      <c r="E64" s="398"/>
      <c r="G64" s="398"/>
    </row>
    <row r="65" spans="5:7" x14ac:dyDescent="0.25">
      <c r="E65" s="398"/>
      <c r="G65" s="398"/>
    </row>
    <row r="66" spans="5:7" x14ac:dyDescent="0.25">
      <c r="E66" s="398"/>
      <c r="G66" s="398"/>
    </row>
    <row r="67" spans="5:7" x14ac:dyDescent="0.25">
      <c r="E67" s="398"/>
      <c r="G67" s="398"/>
    </row>
  </sheetData>
  <conditionalFormatting sqref="H8:H33">
    <cfRule type="cellIs" dxfId="107" priority="103" operator="equal">
      <formula>4</formula>
    </cfRule>
    <cfRule type="cellIs" dxfId="106" priority="104" operator="equal">
      <formula>3</formula>
    </cfRule>
    <cfRule type="cellIs" dxfId="105" priority="105" operator="equal">
      <formula>2</formula>
    </cfRule>
    <cfRule type="cellIs" dxfId="104" priority="106" operator="equal">
      <formula>1</formula>
    </cfRule>
    <cfRule type="expression" dxfId="103" priority="107">
      <formula>AND(H8=0,H8&lt;&gt;"")</formula>
    </cfRule>
  </conditionalFormatting>
  <conditionalFormatting sqref="H8:H33">
    <cfRule type="containsBlanks" dxfId="102" priority="108">
      <formula>LEN(TRIM(H8))=0</formula>
    </cfRule>
  </conditionalFormatting>
  <conditionalFormatting sqref="F16:F17">
    <cfRule type="cellIs" dxfId="101" priority="97" operator="equal">
      <formula>4</formula>
    </cfRule>
    <cfRule type="cellIs" dxfId="100" priority="98" operator="equal">
      <formula>3</formula>
    </cfRule>
    <cfRule type="cellIs" dxfId="99" priority="99" operator="equal">
      <formula>2</formula>
    </cfRule>
    <cfRule type="cellIs" dxfId="98" priority="100" operator="equal">
      <formula>1</formula>
    </cfRule>
    <cfRule type="expression" dxfId="97" priority="101">
      <formula>AND(F16=0,F16&lt;&gt;"")</formula>
    </cfRule>
  </conditionalFormatting>
  <conditionalFormatting sqref="F16:F17">
    <cfRule type="containsBlanks" dxfId="96" priority="102">
      <formula>LEN(TRIM(F16))=0</formula>
    </cfRule>
  </conditionalFormatting>
  <conditionalFormatting sqref="F18:F19">
    <cfRule type="cellIs" dxfId="95" priority="91" operator="equal">
      <formula>4</formula>
    </cfRule>
    <cfRule type="cellIs" dxfId="94" priority="92" operator="equal">
      <formula>3</formula>
    </cfRule>
    <cfRule type="cellIs" dxfId="93" priority="93" operator="equal">
      <formula>2</formula>
    </cfRule>
    <cfRule type="cellIs" dxfId="92" priority="94" operator="equal">
      <formula>1</formula>
    </cfRule>
    <cfRule type="expression" dxfId="91" priority="95">
      <formula>AND(F18=0,F18&lt;&gt;"")</formula>
    </cfRule>
  </conditionalFormatting>
  <conditionalFormatting sqref="F18:F19">
    <cfRule type="containsBlanks" dxfId="90" priority="96">
      <formula>LEN(TRIM(F18))=0</formula>
    </cfRule>
  </conditionalFormatting>
  <conditionalFormatting sqref="F20">
    <cfRule type="cellIs" dxfId="89" priority="85" operator="equal">
      <formula>4</formula>
    </cfRule>
    <cfRule type="cellIs" dxfId="88" priority="86" operator="equal">
      <formula>3</formula>
    </cfRule>
    <cfRule type="cellIs" dxfId="87" priority="87" operator="equal">
      <formula>2</formula>
    </cfRule>
    <cfRule type="cellIs" dxfId="86" priority="88" operator="equal">
      <formula>1</formula>
    </cfRule>
    <cfRule type="expression" dxfId="85" priority="89">
      <formula>AND(F20=0,F20&lt;&gt;"")</formula>
    </cfRule>
  </conditionalFormatting>
  <conditionalFormatting sqref="F20">
    <cfRule type="containsBlanks" dxfId="84" priority="90">
      <formula>LEN(TRIM(F20))=0</formula>
    </cfRule>
  </conditionalFormatting>
  <conditionalFormatting sqref="F21:F22">
    <cfRule type="cellIs" dxfId="83" priority="79" operator="equal">
      <formula>4</formula>
    </cfRule>
    <cfRule type="cellIs" dxfId="82" priority="80" operator="equal">
      <formula>3</formula>
    </cfRule>
    <cfRule type="cellIs" dxfId="81" priority="81" operator="equal">
      <formula>2</formula>
    </cfRule>
    <cfRule type="cellIs" dxfId="80" priority="82" operator="equal">
      <formula>1</formula>
    </cfRule>
    <cfRule type="expression" dxfId="79" priority="83">
      <formula>AND(F21=0,F21&lt;&gt;"")</formula>
    </cfRule>
  </conditionalFormatting>
  <conditionalFormatting sqref="F21:F22">
    <cfRule type="containsBlanks" dxfId="78" priority="84">
      <formula>LEN(TRIM(F21))=0</formula>
    </cfRule>
  </conditionalFormatting>
  <conditionalFormatting sqref="F25:F26">
    <cfRule type="cellIs" dxfId="77" priority="73" operator="equal">
      <formula>4</formula>
    </cfRule>
    <cfRule type="cellIs" dxfId="76" priority="74" operator="equal">
      <formula>3</formula>
    </cfRule>
    <cfRule type="cellIs" dxfId="75" priority="75" operator="equal">
      <formula>2</formula>
    </cfRule>
    <cfRule type="cellIs" dxfId="74" priority="76" operator="equal">
      <formula>1</formula>
    </cfRule>
    <cfRule type="expression" dxfId="73" priority="77">
      <formula>AND(F25=0,F25&lt;&gt;"")</formula>
    </cfRule>
  </conditionalFormatting>
  <conditionalFormatting sqref="F25:F26">
    <cfRule type="containsBlanks" dxfId="72" priority="78">
      <formula>LEN(TRIM(F25))=0</formula>
    </cfRule>
  </conditionalFormatting>
  <conditionalFormatting sqref="F27:F28">
    <cfRule type="cellIs" dxfId="71" priority="67" operator="equal">
      <formula>4</formula>
    </cfRule>
    <cfRule type="cellIs" dxfId="70" priority="68" operator="equal">
      <formula>3</formula>
    </cfRule>
    <cfRule type="cellIs" dxfId="69" priority="69" operator="equal">
      <formula>2</formula>
    </cfRule>
    <cfRule type="cellIs" dxfId="68" priority="70" operator="equal">
      <formula>1</formula>
    </cfRule>
    <cfRule type="expression" dxfId="67" priority="71">
      <formula>AND(F27=0,F27&lt;&gt;"")</formula>
    </cfRule>
  </conditionalFormatting>
  <conditionalFormatting sqref="F27:F28">
    <cfRule type="containsBlanks" dxfId="66" priority="72">
      <formula>LEN(TRIM(F27))=0</formula>
    </cfRule>
  </conditionalFormatting>
  <conditionalFormatting sqref="F29:F30">
    <cfRule type="cellIs" dxfId="65" priority="61" operator="equal">
      <formula>4</formula>
    </cfRule>
    <cfRule type="cellIs" dxfId="64" priority="62" operator="equal">
      <formula>3</formula>
    </cfRule>
    <cfRule type="cellIs" dxfId="63" priority="63" operator="equal">
      <formula>2</formula>
    </cfRule>
    <cfRule type="cellIs" dxfId="62" priority="64" operator="equal">
      <formula>1</formula>
    </cfRule>
    <cfRule type="expression" dxfId="61" priority="65">
      <formula>AND(F29=0,F29&lt;&gt;"")</formula>
    </cfRule>
  </conditionalFormatting>
  <conditionalFormatting sqref="F29:F30">
    <cfRule type="containsBlanks" dxfId="60" priority="66">
      <formula>LEN(TRIM(F29))=0</formula>
    </cfRule>
  </conditionalFormatting>
  <conditionalFormatting sqref="F32">
    <cfRule type="cellIs" dxfId="59" priority="55" operator="equal">
      <formula>4</formula>
    </cfRule>
    <cfRule type="cellIs" dxfId="58" priority="56" operator="equal">
      <formula>3</formula>
    </cfRule>
    <cfRule type="cellIs" dxfId="57" priority="57" operator="equal">
      <formula>2</formula>
    </cfRule>
    <cfRule type="cellIs" dxfId="56" priority="58" operator="equal">
      <formula>1</formula>
    </cfRule>
    <cfRule type="expression" dxfId="55" priority="59">
      <formula>AND(F32=0,F32&lt;&gt;"")</formula>
    </cfRule>
  </conditionalFormatting>
  <conditionalFormatting sqref="F32">
    <cfRule type="containsBlanks" dxfId="54" priority="60">
      <formula>LEN(TRIM(F32))=0</formula>
    </cfRule>
  </conditionalFormatting>
  <conditionalFormatting sqref="J10:J13">
    <cfRule type="cellIs" dxfId="53" priority="49" operator="equal">
      <formula>4</formula>
    </cfRule>
    <cfRule type="cellIs" dxfId="52" priority="50" operator="equal">
      <formula>3</formula>
    </cfRule>
    <cfRule type="cellIs" dxfId="51" priority="51" operator="equal">
      <formula>2</formula>
    </cfRule>
    <cfRule type="cellIs" dxfId="50" priority="52" operator="equal">
      <formula>1</formula>
    </cfRule>
    <cfRule type="expression" dxfId="49" priority="53">
      <formula>AND(J10=0,J10&lt;&gt;"")</formula>
    </cfRule>
  </conditionalFormatting>
  <conditionalFormatting sqref="J10:J13">
    <cfRule type="containsBlanks" dxfId="48" priority="54">
      <formula>LEN(TRIM(J10))=0</formula>
    </cfRule>
  </conditionalFormatting>
  <conditionalFormatting sqref="J15:J33">
    <cfRule type="cellIs" dxfId="47" priority="43" operator="equal">
      <formula>4</formula>
    </cfRule>
    <cfRule type="cellIs" dxfId="46" priority="44" operator="equal">
      <formula>3</formula>
    </cfRule>
    <cfRule type="cellIs" dxfId="45" priority="45" operator="equal">
      <formula>2</formula>
    </cfRule>
    <cfRule type="cellIs" dxfId="44" priority="46" operator="equal">
      <formula>1</formula>
    </cfRule>
    <cfRule type="expression" dxfId="43" priority="47">
      <formula>AND(J15=0,J15&lt;&gt;"")</formula>
    </cfRule>
  </conditionalFormatting>
  <conditionalFormatting sqref="J15:J33">
    <cfRule type="containsBlanks" dxfId="42" priority="48">
      <formula>LEN(TRIM(J15))=0</formula>
    </cfRule>
  </conditionalFormatting>
  <conditionalFormatting sqref="D27">
    <cfRule type="cellIs" dxfId="41" priority="37" operator="equal">
      <formula>4</formula>
    </cfRule>
    <cfRule type="cellIs" dxfId="40" priority="38" operator="equal">
      <formula>3</formula>
    </cfRule>
    <cfRule type="cellIs" dxfId="39" priority="39" operator="equal">
      <formula>2</formula>
    </cfRule>
    <cfRule type="cellIs" dxfId="38" priority="40" operator="equal">
      <formula>1</formula>
    </cfRule>
    <cfRule type="expression" dxfId="37" priority="41">
      <formula>AND(D27=0,D27&lt;&gt;"")</formula>
    </cfRule>
  </conditionalFormatting>
  <conditionalFormatting sqref="D27">
    <cfRule type="containsBlanks" dxfId="36" priority="42">
      <formula>LEN(TRIM(D27))=0</formula>
    </cfRule>
  </conditionalFormatting>
  <conditionalFormatting sqref="D10">
    <cfRule type="cellIs" dxfId="35" priority="31" operator="equal">
      <formula>4</formula>
    </cfRule>
    <cfRule type="cellIs" dxfId="34" priority="32" operator="equal">
      <formula>3</formula>
    </cfRule>
    <cfRule type="cellIs" dxfId="33" priority="33" operator="equal">
      <formula>2</formula>
    </cfRule>
    <cfRule type="cellIs" dxfId="32" priority="34" operator="equal">
      <formula>1</formula>
    </cfRule>
    <cfRule type="expression" dxfId="31" priority="35">
      <formula>AND(D10=0,D10&lt;&gt;"")</formula>
    </cfRule>
  </conditionalFormatting>
  <conditionalFormatting sqref="D10">
    <cfRule type="containsBlanks" dxfId="30" priority="36">
      <formula>LEN(TRIM(D10))=0</formula>
    </cfRule>
  </conditionalFormatting>
  <conditionalFormatting sqref="A37">
    <cfRule type="cellIs" dxfId="29" priority="25" operator="equal">
      <formula>4</formula>
    </cfRule>
    <cfRule type="cellIs" dxfId="28" priority="26" operator="equal">
      <formula>3</formula>
    </cfRule>
    <cfRule type="cellIs" dxfId="27" priority="27" operator="equal">
      <formula>2</formula>
    </cfRule>
    <cfRule type="cellIs" dxfId="26" priority="28" operator="equal">
      <formula>1</formula>
    </cfRule>
    <cfRule type="expression" dxfId="25" priority="29">
      <formula>AND(A37=0,A37&lt;&gt;"")</formula>
    </cfRule>
  </conditionalFormatting>
  <conditionalFormatting sqref="A37">
    <cfRule type="containsBlanks" dxfId="24" priority="30">
      <formula>LEN(TRIM(A37))=0</formula>
    </cfRule>
  </conditionalFormatting>
  <conditionalFormatting sqref="A38">
    <cfRule type="cellIs" dxfId="23" priority="19" operator="equal">
      <formula>4</formula>
    </cfRule>
    <cfRule type="cellIs" dxfId="22" priority="20" operator="equal">
      <formula>3</formula>
    </cfRule>
    <cfRule type="cellIs" dxfId="21" priority="21" operator="equal">
      <formula>2</formula>
    </cfRule>
    <cfRule type="cellIs" dxfId="20" priority="22" operator="equal">
      <formula>1</formula>
    </cfRule>
    <cfRule type="expression" dxfId="19" priority="23">
      <formula>AND(A38=0,A38&lt;&gt;"")</formula>
    </cfRule>
  </conditionalFormatting>
  <conditionalFormatting sqref="A38">
    <cfRule type="containsBlanks" dxfId="18" priority="24">
      <formula>LEN(TRIM(A38))=0</formula>
    </cfRule>
  </conditionalFormatting>
  <conditionalFormatting sqref="A39">
    <cfRule type="cellIs" dxfId="17" priority="13" operator="equal">
      <formula>4</formula>
    </cfRule>
    <cfRule type="cellIs" dxfId="16" priority="14" operator="equal">
      <formula>3</formula>
    </cfRule>
    <cfRule type="cellIs" dxfId="15" priority="15" operator="equal">
      <formula>2</formula>
    </cfRule>
    <cfRule type="cellIs" dxfId="14" priority="16" operator="equal">
      <formula>1</formula>
    </cfRule>
    <cfRule type="expression" dxfId="13" priority="17">
      <formula>AND(A39=0,A39&lt;&gt;"")</formula>
    </cfRule>
  </conditionalFormatting>
  <conditionalFormatting sqref="A39">
    <cfRule type="containsBlanks" dxfId="12" priority="18">
      <formula>LEN(TRIM(A39))=0</formula>
    </cfRule>
  </conditionalFormatting>
  <conditionalFormatting sqref="A40">
    <cfRule type="cellIs" dxfId="11" priority="7" operator="equal">
      <formula>4</formula>
    </cfRule>
    <cfRule type="cellIs" dxfId="10" priority="8" operator="equal">
      <formula>3</formula>
    </cfRule>
    <cfRule type="cellIs" dxfId="9" priority="9" operator="equal">
      <formula>2</formula>
    </cfRule>
    <cfRule type="cellIs" dxfId="8" priority="10" operator="equal">
      <formula>1</formula>
    </cfRule>
    <cfRule type="expression" dxfId="7" priority="11">
      <formula>AND(A40=0,A40&lt;&gt;"")</formula>
    </cfRule>
  </conditionalFormatting>
  <conditionalFormatting sqref="A40">
    <cfRule type="containsBlanks" dxfId="6" priority="12">
      <formula>LEN(TRIM(A40))=0</formula>
    </cfRule>
  </conditionalFormatting>
  <conditionalFormatting sqref="A41">
    <cfRule type="cellIs" dxfId="5" priority="1" operator="equal">
      <formula>4</formula>
    </cfRule>
    <cfRule type="cellIs" dxfId="4" priority="2" operator="equal">
      <formula>3</formula>
    </cfRule>
    <cfRule type="cellIs" dxfId="3" priority="3" operator="equal">
      <formula>2</formula>
    </cfRule>
    <cfRule type="cellIs" dxfId="2" priority="4" operator="equal">
      <formula>1</formula>
    </cfRule>
    <cfRule type="expression" dxfId="1" priority="5">
      <formula>AND(A41=0,A41&lt;&gt;"")</formula>
    </cfRule>
  </conditionalFormatting>
  <conditionalFormatting sqref="A41">
    <cfRule type="containsBlanks" dxfId="0" priority="6">
      <formula>LEN(TRIM(A41))=0</formula>
    </cfRule>
  </conditionalFormatting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Overview</vt:lpstr>
      <vt:lpstr>S1 Occurence</vt:lpstr>
      <vt:lpstr>S2 o_n Organs_Excretion</vt:lpstr>
      <vt:lpstr>S3 IMPI organs</vt:lpstr>
      <vt:lpstr>S4 ELISA Serology</vt:lpstr>
      <vt:lpstr>S4.1 HAH serology</vt:lpstr>
      <vt:lpstr>S6 sequence information and ack</vt:lpstr>
      <vt:lpstr>S7 Statistics IMPI</vt:lpstr>
      <vt:lpstr>S7.1 Statistics O_N swabs</vt:lpstr>
      <vt:lpstr>S8 Segment analysis</vt:lpstr>
      <vt:lpstr>S9 o.n. onset of disease</vt:lpstr>
      <vt:lpstr>S10 Virus antigen detection</vt:lpstr>
    </vt:vector>
  </TitlesOfParts>
  <Company>Friedrich-Loeffler-Institut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Piesche, Ronja</dc:creator>
  <cp:lastModifiedBy>Piesche, Ronja</cp:lastModifiedBy>
  <cp:lastPrinted>2023-11-02T08:04:16Z</cp:lastPrinted>
  <dcterms:created xsi:type="dcterms:W3CDTF">2023-05-16T13:25:16Z</dcterms:created>
  <dcterms:modified xsi:type="dcterms:W3CDTF">2024-05-02T10:27:39Z</dcterms:modified>
</cp:coreProperties>
</file>