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Data\MSP\"/>
    </mc:Choice>
  </mc:AlternateContent>
  <xr:revisionPtr revIDLastSave="0" documentId="13_ncr:1_{AE3A06C8-D927-4FEB-95FB-AB41998BF2A4}" xr6:coauthVersionLast="47" xr6:coauthVersionMax="47" xr10:uidLastSave="{00000000-0000-0000-0000-000000000000}"/>
  <bookViews>
    <workbookView xWindow="-96" yWindow="-96" windowWidth="23232" windowHeight="13872" xr2:uid="{00000000-000D-0000-FFFF-FFFF00000000}"/>
  </bookViews>
  <sheets>
    <sheet name="SI Table 1" sheetId="9" r:id="rId1"/>
    <sheet name="SI Table 2" sheetId="8" r:id="rId2"/>
    <sheet name="SI Table 3" sheetId="3" r:id="rId3"/>
    <sheet name="SI Table 4" sheetId="4" r:id="rId4"/>
    <sheet name="SI Table 5" sheetId="5" r:id="rId5"/>
  </sheets>
  <definedNames>
    <definedName name="_xlnm._FilterDatabase" localSheetId="1" hidden="1">'SI Table 2'!$A$4:$Y$34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6" i="3" l="1"/>
  <c r="W23" i="3"/>
  <c r="V23" i="3"/>
  <c r="M23" i="3"/>
  <c r="L23" i="3"/>
  <c r="G30" i="8" s="1"/>
  <c r="H23" i="3"/>
  <c r="G23" i="3"/>
  <c r="W16" i="3"/>
  <c r="V16" i="3"/>
  <c r="M16" i="3"/>
  <c r="L16" i="3"/>
  <c r="H16" i="3"/>
  <c r="G16" i="3"/>
  <c r="L30" i="8" l="1"/>
  <c r="Y23" i="3" l="1"/>
  <c r="Y10" i="3"/>
  <c r="Y9" i="3"/>
  <c r="Y8" i="3"/>
  <c r="Y7" i="3"/>
  <c r="Y6" i="3"/>
  <c r="W15" i="3" l="1"/>
  <c r="V15" i="3"/>
  <c r="V17" i="3" s="1"/>
  <c r="L29" i="8" s="1"/>
  <c r="M15" i="3"/>
  <c r="L15" i="3"/>
  <c r="L17" i="3" s="1"/>
  <c r="G29" i="8" s="1"/>
  <c r="H15" i="3"/>
  <c r="G15" i="3"/>
  <c r="O8" i="9" l="1"/>
  <c r="G8" i="9"/>
  <c r="O7" i="9"/>
  <c r="O5" i="9"/>
  <c r="O4" i="9"/>
  <c r="O3" i="9"/>
</calcChain>
</file>

<file path=xl/sharedStrings.xml><?xml version="1.0" encoding="utf-8"?>
<sst xmlns="http://schemas.openxmlformats.org/spreadsheetml/2006/main" count="832" uniqueCount="164">
  <si>
    <t>CAS#</t>
  </si>
  <si>
    <t>Structure</t>
  </si>
  <si>
    <t>Vapor Pressure (Pa)</t>
  </si>
  <si>
    <t>OHP</t>
  </si>
  <si>
    <t>5325-97-3</t>
  </si>
  <si>
    <t>EAE, DTT</t>
  </si>
  <si>
    <t>OTP</t>
  </si>
  <si>
    <t>84-15-1</t>
  </si>
  <si>
    <t>HCH</t>
  </si>
  <si>
    <t>5617-41-4</t>
  </si>
  <si>
    <t xml:space="preserve"> </t>
  </si>
  <si>
    <t>HDHP</t>
  </si>
  <si>
    <t>2435-85-0</t>
  </si>
  <si>
    <t>DTT</t>
  </si>
  <si>
    <t>HMN</t>
  </si>
  <si>
    <t>Test Substance</t>
  </si>
  <si>
    <t>Mol. Weight (g/mol)</t>
  </si>
  <si>
    <t>1 EAE= Equilibration and Aging Experiment, DTT= Definitive Toxicity Test</t>
  </si>
  <si>
    <t>Chemical</t>
  </si>
  <si>
    <t>Day 0</t>
  </si>
  <si>
    <t>Test material</t>
  </si>
  <si>
    <t>Day -3</t>
  </si>
  <si>
    <t>Midpoint (Day 26 or 28)</t>
  </si>
  <si>
    <t>Termination (Day 56 or 72)</t>
  </si>
  <si>
    <t>mg/kg dry weight</t>
  </si>
  <si>
    <t xml:space="preserve">Rep 1 </t>
  </si>
  <si>
    <t xml:space="preserve">Rep 2 </t>
  </si>
  <si>
    <t xml:space="preserve">Rep 3 </t>
  </si>
  <si>
    <t>Mean</t>
  </si>
  <si>
    <t>SD</t>
  </si>
  <si>
    <t xml:space="preserve">Mean </t>
  </si>
  <si>
    <t>Control</t>
  </si>
  <si>
    <t>Test 1</t>
  </si>
  <si>
    <t>Test Material</t>
  </si>
  <si>
    <t>Heptamethylnonane</t>
  </si>
  <si>
    <t>Heptylcyclohexane</t>
  </si>
  <si>
    <t>Test 2</t>
  </si>
  <si>
    <t>octahydrophenanthrene</t>
  </si>
  <si>
    <t>hexadecahydropyrene</t>
  </si>
  <si>
    <t>Fresh shoot mass (g)</t>
  </si>
  <si>
    <t>Dry shoot mass (g)</t>
  </si>
  <si>
    <t>Replicate #</t>
  </si>
  <si>
    <t>Fresh inflorescences mass (g)</t>
  </si>
  <si>
    <t>Dry inflorescences mass (g)</t>
  </si>
  <si>
    <t># inf/ replicate</t>
  </si>
  <si>
    <t>Octahydrophenanthrene</t>
  </si>
  <si>
    <t>Hexadecahydropyrene</t>
  </si>
  <si>
    <t>Average</t>
  </si>
  <si>
    <t>DiPN</t>
  </si>
  <si>
    <t>D 0</t>
  </si>
  <si>
    <t>D 14</t>
  </si>
  <si>
    <t>D 28</t>
  </si>
  <si>
    <t>D 32</t>
  </si>
  <si>
    <t>D 62</t>
  </si>
  <si>
    <t>Table S2. Exposure chemistry in mixing studies.</t>
  </si>
  <si>
    <t>EAE</t>
  </si>
  <si>
    <t>&gt;28</t>
  </si>
  <si>
    <t>D 3</t>
  </si>
  <si>
    <t>Water Solubility (ug/L)</t>
  </si>
  <si>
    <t>DIPN</t>
  </si>
  <si>
    <t>38640-62-9</t>
  </si>
  <si>
    <t>Observed  Half Life</t>
  </si>
  <si>
    <r>
      <t>K</t>
    </r>
    <r>
      <rPr>
        <b/>
        <vertAlign val="subscript"/>
        <sz val="12"/>
        <color theme="1"/>
        <rFont val="Calibri"/>
        <family val="2"/>
        <scheme val="minor"/>
      </rPr>
      <t>Fiber</t>
    </r>
  </si>
  <si>
    <r>
      <t>log K</t>
    </r>
    <r>
      <rPr>
        <b/>
        <i/>
        <vertAlign val="subscript"/>
        <sz val="12"/>
        <color theme="1"/>
        <rFont val="Calibri"/>
        <family val="2"/>
        <scheme val="minor"/>
      </rPr>
      <t>OW</t>
    </r>
  </si>
  <si>
    <r>
      <t>log K</t>
    </r>
    <r>
      <rPr>
        <b/>
        <i/>
        <vertAlign val="subscript"/>
        <sz val="12"/>
        <color theme="1"/>
        <rFont val="Calibri"/>
        <family val="2"/>
        <scheme val="minor"/>
      </rPr>
      <t>AW</t>
    </r>
  </si>
  <si>
    <r>
      <t>K</t>
    </r>
    <r>
      <rPr>
        <b/>
        <vertAlign val="subscript"/>
        <sz val="12"/>
        <color theme="1"/>
        <rFont val="Calibri"/>
        <family val="2"/>
        <scheme val="minor"/>
      </rPr>
      <t>OC</t>
    </r>
  </si>
  <si>
    <t>38678-62-9</t>
  </si>
  <si>
    <r>
      <t>C</t>
    </r>
    <r>
      <rPr>
        <vertAlign val="subscript"/>
        <sz val="11"/>
        <color theme="1"/>
        <rFont val="Calibri"/>
        <family val="2"/>
        <scheme val="minor"/>
      </rPr>
      <t>SOIL</t>
    </r>
    <r>
      <rPr>
        <sz val="11"/>
        <color theme="1"/>
        <rFont val="Calibri"/>
        <family val="2"/>
        <scheme val="minor"/>
      </rPr>
      <t xml:space="preserve"> (mg/kg dw)</t>
    </r>
  </si>
  <si>
    <r>
      <t>C</t>
    </r>
    <r>
      <rPr>
        <vertAlign val="subscript"/>
        <sz val="11"/>
        <color theme="1"/>
        <rFont val="Calibri"/>
        <family val="2"/>
        <scheme val="minor"/>
      </rPr>
      <t>PDMS</t>
    </r>
    <r>
      <rPr>
        <sz val="11"/>
        <color theme="1"/>
        <rFont val="Calibri"/>
        <family val="2"/>
        <scheme val="minor"/>
      </rPr>
      <t xml:space="preserve"> (ug/g)</t>
    </r>
  </si>
  <si>
    <t>Loading Level</t>
  </si>
  <si>
    <t>High</t>
  </si>
  <si>
    <t>Low</t>
  </si>
  <si>
    <t>HC5</t>
  </si>
  <si>
    <t xml:space="preserve">OTP </t>
  </si>
  <si>
    <r>
      <t>Test Type</t>
    </r>
    <r>
      <rPr>
        <vertAlign val="superscript"/>
        <sz val="11"/>
        <color theme="1"/>
        <rFont val="Calibri"/>
        <family val="2"/>
        <scheme val="minor"/>
      </rPr>
      <t>1</t>
    </r>
  </si>
  <si>
    <t>NA</t>
  </si>
  <si>
    <t>Table S1. Sources, purity, properties and experimental use of test substances in the experimental design of this study. Phys-chem parameters taken from SPARC online calculator.</t>
  </si>
  <si>
    <t>Organic Carbon</t>
  </si>
  <si>
    <r>
      <t>Obs logK</t>
    </r>
    <r>
      <rPr>
        <vertAlign val="subscript"/>
        <sz val="11"/>
        <color theme="1"/>
        <rFont val="Calibri"/>
        <family val="2"/>
        <scheme val="minor"/>
      </rPr>
      <t>OC</t>
    </r>
  </si>
  <si>
    <t>Blank spaces within the table indicate no measurement taken</t>
  </si>
  <si>
    <t>Table S3. Summary of analytical measurements taken during exposure duration.</t>
  </si>
  <si>
    <r>
      <t>logK</t>
    </r>
    <r>
      <rPr>
        <vertAlign val="subscript"/>
        <sz val="11"/>
        <color theme="1"/>
        <rFont val="Calibri"/>
        <family val="2"/>
        <scheme val="minor"/>
      </rPr>
      <t>PDMS</t>
    </r>
  </si>
  <si>
    <r>
      <t>K</t>
    </r>
    <r>
      <rPr>
        <b/>
        <vertAlign val="subscript"/>
        <sz val="12"/>
        <color theme="1"/>
        <rFont val="Calibri"/>
        <family val="2"/>
        <scheme val="minor"/>
      </rPr>
      <t>fiber</t>
    </r>
    <r>
      <rPr>
        <b/>
        <sz val="12"/>
        <color theme="1"/>
        <rFont val="Calibri"/>
        <family val="2"/>
        <scheme val="minor"/>
      </rPr>
      <t>-K</t>
    </r>
    <r>
      <rPr>
        <b/>
        <vertAlign val="subscript"/>
        <sz val="11"/>
        <color theme="1"/>
        <rFont val="Calibri"/>
        <family val="2"/>
        <scheme val="minor"/>
      </rPr>
      <t>OC</t>
    </r>
  </si>
  <si>
    <r>
      <t>Test Type</t>
    </r>
    <r>
      <rPr>
        <b/>
        <vertAlign val="superscript"/>
        <sz val="12"/>
        <color theme="1"/>
        <rFont val="Calibri"/>
        <family val="2"/>
        <scheme val="minor"/>
      </rPr>
      <t>a</t>
    </r>
  </si>
  <si>
    <t>a EAE= Equilibration and Aging Experiment, DTT= Definitive Toxicity Test</t>
  </si>
  <si>
    <t>b median of aqueous Half lives from Prosser et al 2016</t>
  </si>
  <si>
    <t>c No experimental data, so estimated by average offset from other data (logKoc = logKow - 0.83 (average offset of other chemicals)</t>
  </si>
  <si>
    <r>
      <t xml:space="preserve">4.72 </t>
    </r>
    <r>
      <rPr>
        <vertAlign val="superscript"/>
        <sz val="12"/>
        <color theme="1"/>
        <rFont val="Calibri"/>
        <family val="2"/>
        <scheme val="minor"/>
      </rPr>
      <t>c</t>
    </r>
  </si>
  <si>
    <t>Cfree = Cpdms / Kpdms * 1000</t>
  </si>
  <si>
    <t>Control2</t>
  </si>
  <si>
    <t>o-terphenyl</t>
  </si>
  <si>
    <t>n-heptylcyclohexane</t>
  </si>
  <si>
    <t>Di - isopropylnaphthalene</t>
  </si>
  <si>
    <t>Di isopropylnaphthalene</t>
  </si>
  <si>
    <r>
      <t>Acquous ½-life d</t>
    </r>
    <r>
      <rPr>
        <b/>
        <i/>
        <vertAlign val="superscript"/>
        <sz val="12"/>
        <color theme="1"/>
        <rFont val="Calibri"/>
        <family val="2"/>
        <scheme val="minor"/>
      </rPr>
      <t>-1</t>
    </r>
    <r>
      <rPr>
        <b/>
        <vertAlign val="superscript"/>
        <sz val="12"/>
        <color theme="1"/>
        <rFont val="Calibri"/>
        <family val="2"/>
        <scheme val="minor"/>
      </rPr>
      <t>b</t>
    </r>
  </si>
  <si>
    <t>Observed Half Life2</t>
  </si>
  <si>
    <t>2 Half lives calculated by relative change between 0 and longest time perio tested (28, or 62 d)</t>
  </si>
  <si>
    <r>
      <t>C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(ug/L)</t>
    </r>
  </si>
  <si>
    <t>Treatment (mg/kg)</t>
  </si>
  <si>
    <t>Total shoot length (cm)</t>
  </si>
  <si>
    <t>nd</t>
  </si>
  <si>
    <t>Day -7</t>
  </si>
  <si>
    <t>Midpoint</t>
  </si>
  <si>
    <t>Not performed</t>
  </si>
  <si>
    <t>Termination (Day 57)</t>
  </si>
  <si>
    <r>
      <t>Fresh</t>
    </r>
    <r>
      <rPr>
        <sz val="11"/>
        <color rgb="FFFFC000"/>
        <rFont val="Calibri"/>
        <family val="2"/>
        <scheme val="minor"/>
      </rPr>
      <t xml:space="preserve"> </t>
    </r>
    <r>
      <rPr>
        <sz val="11"/>
        <color rgb="FF00B050"/>
        <rFont val="Calibri"/>
        <family val="2"/>
        <scheme val="minor"/>
      </rPr>
      <t>seed pod</t>
    </r>
    <r>
      <rPr>
        <sz val="11"/>
        <color rgb="FF000000"/>
        <rFont val="Calibri"/>
        <family val="2"/>
        <scheme val="minor"/>
      </rPr>
      <t xml:space="preserve"> mass (g)</t>
    </r>
  </si>
  <si>
    <r>
      <t xml:space="preserve">Dry </t>
    </r>
    <r>
      <rPr>
        <sz val="11"/>
        <color rgb="FF00B050"/>
        <rFont val="Calibri"/>
        <family val="2"/>
        <scheme val="minor"/>
      </rPr>
      <t>seed pod</t>
    </r>
    <r>
      <rPr>
        <sz val="11"/>
        <color rgb="FF000000"/>
        <rFont val="Calibri"/>
        <family val="2"/>
        <scheme val="minor"/>
      </rPr>
      <t xml:space="preserve"> mass (g)</t>
    </r>
  </si>
  <si>
    <r>
      <t xml:space="preserve"># </t>
    </r>
    <r>
      <rPr>
        <sz val="11"/>
        <color rgb="FF00B050"/>
        <rFont val="Calibri"/>
        <family val="2"/>
        <scheme val="minor"/>
      </rPr>
      <t>seed pods</t>
    </r>
    <r>
      <rPr>
        <sz val="11"/>
        <color rgb="FF000000"/>
        <rFont val="Calibri"/>
        <family val="2"/>
        <scheme val="minor"/>
      </rPr>
      <t>/ replicate</t>
    </r>
  </si>
  <si>
    <t>Termination (Day 62)</t>
  </si>
  <si>
    <r>
      <t>Fresh shoot mass (</t>
    </r>
    <r>
      <rPr>
        <sz val="11"/>
        <rFont val="Calibri"/>
        <family val="2"/>
        <scheme val="minor"/>
      </rPr>
      <t>g)</t>
    </r>
  </si>
  <si>
    <t>24 (1 plant)</t>
  </si>
  <si>
    <t>52 (3 plants)</t>
  </si>
  <si>
    <t>Ester</t>
  </si>
  <si>
    <t>68424-31-7</t>
  </si>
  <si>
    <t>O=C(OCC(COC(=O)CCCCCCCCC)(COC(=O)CCCCCCCCC)COC(=O)CCCCCCCCC)CCCCCCCCC</t>
  </si>
  <si>
    <t>&lt;0.001</t>
  </si>
  <si>
    <t xml:space="preserve">CC(c1ccc2ccccc2c1)CCCCCCCCCCCCCC </t>
  </si>
  <si>
    <t>CC(C1=CC=C(C(CCCCCCCCCCCC)C)C2=CC=CC=C21)CCCCCCCCCCCC</t>
  </si>
  <si>
    <t>alkyl-napthalene (mono-/dimer)</t>
  </si>
  <si>
    <t>alkyl-napthalene (di-/trimer)</t>
  </si>
  <si>
    <t>Lubricant #2</t>
  </si>
  <si>
    <t>Lubricant #3</t>
  </si>
  <si>
    <t>Lubricant #1</t>
  </si>
  <si>
    <t>132983-41-6</t>
  </si>
  <si>
    <t>94247-63-9</t>
  </si>
  <si>
    <t>c(cc(CCC1)c2C1)c(CCC3)c2C3</t>
  </si>
  <si>
    <t>c(c(c(cccc1)c1)ccc2)(c(cccc3)c3)c2</t>
  </si>
  <si>
    <t>C(CCCC1)(C1)CCCCCCC</t>
  </si>
  <si>
    <t>SMILES</t>
  </si>
  <si>
    <t>C(CCC1CC2)C(CCC3CC4)C1C3C2C4</t>
  </si>
  <si>
    <t>CC(c1c2cc(ccc2ccc1)C(C)C)C</t>
  </si>
  <si>
    <t>C(C)C(C)C(C)CC(C)C(C)C(C)C(C)C</t>
  </si>
  <si>
    <t>not performed</t>
  </si>
  <si>
    <t>Plant</t>
  </si>
  <si>
    <t>oat, A. sativa</t>
  </si>
  <si>
    <t>Days</t>
  </si>
  <si>
    <t>Table S4. Summary of developmental effects at mid-point of exposure</t>
  </si>
  <si>
    <t>Table S5. Summary of developmental effects at study termination.</t>
  </si>
  <si>
    <t>plant</t>
  </si>
  <si>
    <t>days</t>
  </si>
  <si>
    <t>background subtracted</t>
  </si>
  <si>
    <t>nominal</t>
  </si>
  <si>
    <t>turnip, B. rapa</t>
  </si>
  <si>
    <t>Treatment</t>
  </si>
  <si>
    <t>Rep</t>
  </si>
  <si>
    <t>Total Dry Shoot Mass per Rep (g)</t>
  </si>
  <si>
    <t>Total Dry Mass of Seed Pods per Rep (g)</t>
  </si>
  <si>
    <t>Mean Fresh Shoot Weight (g)</t>
  </si>
  <si>
    <t>Mean Number of Seed Pods</t>
  </si>
  <si>
    <t>Mean Fresh Mass Seed Pods (g)</t>
  </si>
  <si>
    <t>Average exposure</t>
  </si>
  <si>
    <t>Nominal</t>
  </si>
  <si>
    <t>mg/kg dw</t>
  </si>
  <si>
    <t>background corrected</t>
  </si>
  <si>
    <r>
      <t>16</t>
    </r>
    <r>
      <rPr>
        <vertAlign val="superscript"/>
        <sz val="11"/>
        <rFont val="Calibri"/>
        <family val="2"/>
        <scheme val="minor"/>
      </rPr>
      <t>d</t>
    </r>
  </si>
  <si>
    <r>
      <t>15</t>
    </r>
    <r>
      <rPr>
        <vertAlign val="superscript"/>
        <sz val="11"/>
        <color theme="1"/>
        <rFont val="Calibri"/>
        <family val="2"/>
        <scheme val="minor"/>
      </rPr>
      <t>d</t>
    </r>
  </si>
  <si>
    <r>
      <t>11</t>
    </r>
    <r>
      <rPr>
        <vertAlign val="superscript"/>
        <sz val="11"/>
        <color theme="1"/>
        <rFont val="Calibri"/>
        <family val="2"/>
        <scheme val="minor"/>
      </rPr>
      <t>d</t>
    </r>
  </si>
  <si>
    <t>d this logKow is representative of some lighter constituents in these substances, and the logKow for all constituents range from 11 to &gt;20</t>
  </si>
  <si>
    <t>27 (2 plants)</t>
  </si>
  <si>
    <t>31 (2 plants)</t>
  </si>
  <si>
    <r>
      <t>Ester</t>
    </r>
    <r>
      <rPr>
        <vertAlign val="superscript"/>
        <sz val="12"/>
        <color theme="1"/>
        <rFont val="Calibri"/>
        <family val="2"/>
        <scheme val="minor"/>
      </rPr>
      <t>e</t>
    </r>
  </si>
  <si>
    <r>
      <t>alkyl-napthalene (mono-/dimer)</t>
    </r>
    <r>
      <rPr>
        <vertAlign val="superscript"/>
        <sz val="12"/>
        <color theme="1"/>
        <rFont val="Calibri"/>
        <family val="2"/>
        <scheme val="minor"/>
      </rPr>
      <t>e</t>
    </r>
  </si>
  <si>
    <r>
      <t>alkyl-napthalene (di-/trimer)</t>
    </r>
    <r>
      <rPr>
        <vertAlign val="superscript"/>
        <sz val="12"/>
        <color theme="1"/>
        <rFont val="Calibri"/>
        <family val="2"/>
        <scheme val="minor"/>
      </rPr>
      <t>e</t>
    </r>
  </si>
  <si>
    <t xml:space="preserve">e the values and structures are the main representative constituents of these complex substances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</si>
</sst>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vertAlign val="subscript"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b/>
      <vertAlign val="sub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rgb="FFFF0000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i/>
      <vertAlign val="superscript"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FF0000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3" fillId="0" borderId="0"/>
    <xf numFmtId="0" fontId="30" fillId="0" borderId="0" applyNumberFormat="0" applyFill="0" applyBorder="0" applyAlignment="0" applyProtection="0"/>
    <xf numFmtId="0" fontId="31" fillId="0" borderId="18" applyNumberFormat="0" applyFill="0" applyAlignment="0" applyProtection="0"/>
    <xf numFmtId="0" fontId="32" fillId="0" borderId="19" applyNumberFormat="0" applyFill="0" applyAlignment="0" applyProtection="0"/>
    <xf numFmtId="0" fontId="33" fillId="0" borderId="20" applyNumberFormat="0" applyFill="0" applyAlignment="0" applyProtection="0"/>
    <xf numFmtId="0" fontId="33" fillId="0" borderId="0" applyNumberFormat="0" applyFill="0" applyBorder="0" applyAlignment="0" applyProtection="0"/>
    <xf numFmtId="0" fontId="34" fillId="4" borderId="0" applyNumberFormat="0" applyBorder="0" applyAlignment="0" applyProtection="0"/>
    <xf numFmtId="0" fontId="35" fillId="5" borderId="0" applyNumberFormat="0" applyBorder="0" applyAlignment="0" applyProtection="0"/>
    <xf numFmtId="0" fontId="36" fillId="6" borderId="0" applyNumberFormat="0" applyBorder="0" applyAlignment="0" applyProtection="0"/>
    <xf numFmtId="0" fontId="37" fillId="7" borderId="21" applyNumberFormat="0" applyAlignment="0" applyProtection="0"/>
    <xf numFmtId="0" fontId="38" fillId="8" borderId="22" applyNumberFormat="0" applyAlignment="0" applyProtection="0"/>
    <xf numFmtId="0" fontId="39" fillId="8" borderId="21" applyNumberFormat="0" applyAlignment="0" applyProtection="0"/>
    <xf numFmtId="0" fontId="40" fillId="0" borderId="23" applyNumberFormat="0" applyFill="0" applyAlignment="0" applyProtection="0"/>
    <xf numFmtId="0" fontId="41" fillId="9" borderId="24" applyNumberFormat="0" applyAlignment="0" applyProtection="0"/>
    <xf numFmtId="0" fontId="27" fillId="0" borderId="0" applyNumberFormat="0" applyFill="0" applyBorder="0" applyAlignment="0" applyProtection="0"/>
    <xf numFmtId="0" fontId="29" fillId="10" borderId="25" applyNumberFormat="0" applyFont="0" applyAlignment="0" applyProtection="0"/>
    <xf numFmtId="0" fontId="42" fillId="0" borderId="0" applyNumberFormat="0" applyFill="0" applyBorder="0" applyAlignment="0" applyProtection="0"/>
    <xf numFmtId="0" fontId="1" fillId="0" borderId="26" applyNumberFormat="0" applyFill="0" applyAlignment="0" applyProtection="0"/>
    <xf numFmtId="0" fontId="43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4" borderId="0" applyNumberFormat="0" applyBorder="0" applyAlignment="0" applyProtection="0"/>
    <xf numFmtId="0" fontId="43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8" borderId="0" applyNumberFormat="0" applyBorder="0" applyAlignment="0" applyProtection="0"/>
    <xf numFmtId="0" fontId="43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29" fillId="22" borderId="0" applyNumberFormat="0" applyBorder="0" applyAlignment="0" applyProtection="0"/>
    <xf numFmtId="0" fontId="43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29" fillId="26" borderId="0" applyNumberFormat="0" applyBorder="0" applyAlignment="0" applyProtection="0"/>
    <xf numFmtId="0" fontId="43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29" fillId="30" borderId="0" applyNumberFormat="0" applyBorder="0" applyAlignment="0" applyProtection="0"/>
    <xf numFmtId="0" fontId="43" fillId="31" borderId="0" applyNumberFormat="0" applyBorder="0" applyAlignment="0" applyProtection="0"/>
    <xf numFmtId="0" fontId="29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</cellStyleXfs>
  <cellXfs count="145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0" fillId="0" borderId="1" xfId="0" applyBorder="1"/>
    <xf numFmtId="2" fontId="7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0" fillId="0" borderId="1" xfId="0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66" fontId="19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0" fillId="0" borderId="7" xfId="0" applyBorder="1"/>
    <xf numFmtId="166" fontId="19" fillId="0" borderId="7" xfId="0" applyNumberFormat="1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0" fillId="0" borderId="10" xfId="0" applyBorder="1"/>
    <xf numFmtId="166" fontId="19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166" fontId="18" fillId="0" borderId="1" xfId="0" applyNumberFormat="1" applyFont="1" applyBorder="1" applyAlignment="1">
      <alignment horizontal="center" vertical="center"/>
    </xf>
    <xf numFmtId="166" fontId="0" fillId="0" borderId="1" xfId="0" applyNumberFormat="1" applyBorder="1"/>
    <xf numFmtId="164" fontId="18" fillId="0" borderId="1" xfId="0" applyNumberFormat="1" applyFont="1" applyBorder="1" applyAlignment="1">
      <alignment horizontal="center" vertical="center"/>
    </xf>
    <xf numFmtId="164" fontId="18" fillId="0" borderId="10" xfId="0" applyNumberFormat="1" applyFont="1" applyBorder="1" applyAlignment="1">
      <alignment horizontal="center" vertical="center"/>
    </xf>
    <xf numFmtId="164" fontId="18" fillId="0" borderId="7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4" fillId="0" borderId="1" xfId="5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164" fontId="0" fillId="0" borderId="0" xfId="0" applyNumberForma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6" fontId="0" fillId="0" borderId="0" xfId="0" applyNumberFormat="1" applyAlignment="1">
      <alignment horizontal="center"/>
    </xf>
    <xf numFmtId="0" fontId="25" fillId="0" borderId="15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166" fontId="25" fillId="0" borderId="11" xfId="0" applyNumberFormat="1" applyFont="1" applyBorder="1" applyAlignment="1">
      <alignment horizontal="center" vertical="center"/>
    </xf>
    <xf numFmtId="1" fontId="25" fillId="0" borderId="11" xfId="0" applyNumberFormat="1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165" fontId="25" fillId="0" borderId="14" xfId="0" applyNumberFormat="1" applyFont="1" applyBorder="1" applyAlignment="1">
      <alignment horizontal="center" vertical="center"/>
    </xf>
    <xf numFmtId="166" fontId="25" fillId="0" borderId="14" xfId="0" applyNumberFormat="1" applyFont="1" applyBorder="1" applyAlignment="1">
      <alignment horizontal="center" vertical="center"/>
    </xf>
    <xf numFmtId="1" fontId="25" fillId="0" borderId="14" xfId="0" applyNumberFormat="1" applyFont="1" applyBorder="1" applyAlignment="1">
      <alignment horizontal="center" vertical="center"/>
    </xf>
    <xf numFmtId="165" fontId="25" fillId="0" borderId="15" xfId="0" applyNumberFormat="1" applyFont="1" applyBorder="1" applyAlignment="1">
      <alignment horizontal="center" vertical="center"/>
    </xf>
    <xf numFmtId="166" fontId="25" fillId="0" borderId="15" xfId="0" applyNumberFormat="1" applyFont="1" applyBorder="1" applyAlignment="1">
      <alignment horizontal="center" vertical="center"/>
    </xf>
    <xf numFmtId="1" fontId="25" fillId="0" borderId="15" xfId="0" applyNumberFormat="1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6" fillId="0" borderId="12" xfId="0" applyFont="1" applyBorder="1"/>
    <xf numFmtId="0" fontId="0" fillId="0" borderId="14" xfId="0" applyBorder="1"/>
    <xf numFmtId="0" fontId="27" fillId="0" borderId="0" xfId="0" applyFont="1"/>
    <xf numFmtId="164" fontId="20" fillId="0" borderId="1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left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2" fontId="20" fillId="0" borderId="1" xfId="0" applyNumberFormat="1" applyFont="1" applyBorder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2" fontId="20" fillId="0" borderId="0" xfId="0" applyNumberFormat="1" applyFont="1"/>
    <xf numFmtId="164" fontId="20" fillId="0" borderId="0" xfId="0" applyNumberFormat="1" applyFont="1"/>
    <xf numFmtId="165" fontId="20" fillId="0" borderId="1" xfId="0" applyNumberFormat="1" applyFont="1" applyBorder="1" applyAlignment="1">
      <alignment horizontal="center" vertical="center"/>
    </xf>
    <xf numFmtId="165" fontId="20" fillId="0" borderId="0" xfId="0" applyNumberFormat="1" applyFont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65" fontId="20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/>
    <xf numFmtId="1" fontId="20" fillId="0" borderId="1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left" vertical="center"/>
    </xf>
    <xf numFmtId="0" fontId="20" fillId="0" borderId="9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left" vertical="top"/>
    </xf>
    <xf numFmtId="0" fontId="20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8" xfId="0" applyBorder="1" applyAlignment="1">
      <alignment horizontal="left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20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7">
    <cellStyle name="20% - Accent1" xfId="24" builtinId="30" customBuiltin="1"/>
    <cellStyle name="20% - Accent2" xfId="28" builtinId="34" customBuiltin="1"/>
    <cellStyle name="20% - Accent3" xfId="32" builtinId="38" customBuiltin="1"/>
    <cellStyle name="20% - Accent4" xfId="36" builtinId="42" customBuiltin="1"/>
    <cellStyle name="20% - Accent5" xfId="40" builtinId="46" customBuiltin="1"/>
    <cellStyle name="20% - Accent6" xfId="44" builtinId="50" customBuiltin="1"/>
    <cellStyle name="40% - Accent1" xfId="25" builtinId="31" customBuiltin="1"/>
    <cellStyle name="40% - Accent2" xfId="29" builtinId="35" customBuiltin="1"/>
    <cellStyle name="40% - Accent3" xfId="33" builtinId="39" customBuiltin="1"/>
    <cellStyle name="40% - Accent4" xfId="37" builtinId="43" customBuiltin="1"/>
    <cellStyle name="40% - Accent5" xfId="41" builtinId="47" customBuiltin="1"/>
    <cellStyle name="40% - Accent6" xfId="45" builtinId="51" customBuiltin="1"/>
    <cellStyle name="60% - Accent1" xfId="26" builtinId="32" customBuiltin="1"/>
    <cellStyle name="60% - Accent2" xfId="30" builtinId="36" customBuiltin="1"/>
    <cellStyle name="60% - Accent3" xfId="34" builtinId="40" customBuiltin="1"/>
    <cellStyle name="60% - Accent4" xfId="38" builtinId="44" customBuiltin="1"/>
    <cellStyle name="60% - Accent5" xfId="42" builtinId="48" customBuiltin="1"/>
    <cellStyle name="60% - Accent6" xfId="46" builtinId="52" customBuiltin="1"/>
    <cellStyle name="Accent1" xfId="23" builtinId="29" customBuiltin="1"/>
    <cellStyle name="Accent2" xfId="27" builtinId="33" customBuiltin="1"/>
    <cellStyle name="Accent3" xfId="31" builtinId="37" customBuiltin="1"/>
    <cellStyle name="Accent4" xfId="35" builtinId="41" customBuiltin="1"/>
    <cellStyle name="Accent5" xfId="39" builtinId="45" customBuiltin="1"/>
    <cellStyle name="Accent6" xfId="43" builtinId="49" customBuiltin="1"/>
    <cellStyle name="Bad" xfId="12" builtinId="27" customBuiltin="1"/>
    <cellStyle name="Calculation" xfId="16" builtinId="22" customBuiltin="1"/>
    <cellStyle name="Check Cell" xfId="18" builtinId="23" customBuiltin="1"/>
    <cellStyle name="Explanatory Text" xfId="21" builtinId="53" customBuiltin="1"/>
    <cellStyle name="Good" xfId="11" builtinId="26" customBuiltin="1"/>
    <cellStyle name="Heading 1" xfId="7" builtinId="16" customBuiltin="1"/>
    <cellStyle name="Heading 2" xfId="8" builtinId="17" customBuiltin="1"/>
    <cellStyle name="Heading 3" xfId="9" builtinId="18" customBuiltin="1"/>
    <cellStyle name="Heading 4" xfId="10" builtinId="19" customBuiltin="1"/>
    <cellStyle name="Input" xfId="14" builtinId="20" customBuiltin="1"/>
    <cellStyle name="Linked Cell" xfId="17" builtinId="24" customBuiltin="1"/>
    <cellStyle name="Neutral" xfId="13" builtinId="28" customBuiltin="1"/>
    <cellStyle name="Normal" xfId="0" builtinId="0"/>
    <cellStyle name="Normal 2" xfId="1" xr:uid="{00000000-0005-0000-0000-000001000000}"/>
    <cellStyle name="Normal 3" xfId="2" xr:uid="{00000000-0005-0000-0000-000002000000}"/>
    <cellStyle name="Normal 4" xfId="5" xr:uid="{946F7702-C08F-40AA-8EE0-8B4BEDF63105}"/>
    <cellStyle name="Note" xfId="20" builtinId="10" customBuiltin="1"/>
    <cellStyle name="Output" xfId="15" builtinId="21" customBuiltin="1"/>
    <cellStyle name="Percent 2" xfId="3" xr:uid="{00000000-0005-0000-0000-000003000000}"/>
    <cellStyle name="Percent 3" xfId="4" xr:uid="{00000000-0005-0000-0000-000004000000}"/>
    <cellStyle name="Title" xfId="6" builtinId="15" customBuiltin="1"/>
    <cellStyle name="Total" xfId="22" builtinId="25" customBuiltin="1"/>
    <cellStyle name="Warning Text" xfId="19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png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19526</xdr:colOff>
      <xdr:row>7</xdr:row>
      <xdr:rowOff>65246</xdr:rowOff>
    </xdr:from>
    <xdr:to>
      <xdr:col>4</xdr:col>
      <xdr:colOff>1929427</xdr:colOff>
      <xdr:row>7</xdr:row>
      <xdr:rowOff>559022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701" y="6332696"/>
          <a:ext cx="1890851" cy="493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433603</xdr:colOff>
      <xdr:row>2</xdr:row>
      <xdr:rowOff>50226</xdr:rowOff>
    </xdr:from>
    <xdr:to>
      <xdr:col>4</xdr:col>
      <xdr:colOff>1384661</xdr:colOff>
      <xdr:row>2</xdr:row>
      <xdr:rowOff>814576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31506" y="818371"/>
          <a:ext cx="951058" cy="764350"/>
        </a:xfrm>
        <a:prstGeom prst="rect">
          <a:avLst/>
        </a:prstGeom>
      </xdr:spPr>
    </xdr:pic>
    <xdr:clientData/>
  </xdr:twoCellAnchor>
  <xdr:twoCellAnchor editAs="oneCell">
    <xdr:from>
      <xdr:col>4</xdr:col>
      <xdr:colOff>502920</xdr:colOff>
      <xdr:row>5</xdr:row>
      <xdr:rowOff>114300</xdr:rowOff>
    </xdr:from>
    <xdr:to>
      <xdr:col>4</xdr:col>
      <xdr:colOff>1501140</xdr:colOff>
      <xdr:row>5</xdr:row>
      <xdr:rowOff>937260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304" t="54052" r="2981" b="24609"/>
        <a:stretch/>
      </xdr:blipFill>
      <xdr:spPr bwMode="auto">
        <a:xfrm>
          <a:off x="3808095" y="4381500"/>
          <a:ext cx="998220" cy="8229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228879</xdr:colOff>
      <xdr:row>4</xdr:row>
      <xdr:rowOff>38209</xdr:rowOff>
    </xdr:from>
    <xdr:to>
      <xdr:col>4</xdr:col>
      <xdr:colOff>1744690</xdr:colOff>
      <xdr:row>4</xdr:row>
      <xdr:rowOff>981408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89" r="13406"/>
        <a:stretch>
          <a:fillRect/>
        </a:stretch>
      </xdr:blipFill>
      <xdr:spPr bwMode="auto">
        <a:xfrm rot="5400000">
          <a:off x="3822767" y="3007046"/>
          <a:ext cx="938385" cy="1515811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533400</xdr:colOff>
      <xdr:row>3</xdr:row>
      <xdr:rowOff>53340</xdr:rowOff>
    </xdr:from>
    <xdr:to>
      <xdr:col>4</xdr:col>
      <xdr:colOff>1485900</xdr:colOff>
      <xdr:row>3</xdr:row>
      <xdr:rowOff>1036320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06" t="7945" r="11993" b="6978"/>
        <a:stretch>
          <a:fillRect/>
        </a:stretch>
      </xdr:blipFill>
      <xdr:spPr bwMode="auto">
        <a:xfrm>
          <a:off x="3838575" y="2215515"/>
          <a:ext cx="952500" cy="9829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142874</xdr:colOff>
      <xdr:row>6</xdr:row>
      <xdr:rowOff>133350</xdr:rowOff>
    </xdr:from>
    <xdr:to>
      <xdr:col>4</xdr:col>
      <xdr:colOff>1809750</xdr:colOff>
      <xdr:row>6</xdr:row>
      <xdr:rowOff>857250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857" b="25715"/>
        <a:stretch/>
      </xdr:blipFill>
      <xdr:spPr>
        <a:xfrm>
          <a:off x="3448049" y="5400675"/>
          <a:ext cx="1666876" cy="723900"/>
        </a:xfrm>
        <a:prstGeom prst="rect">
          <a:avLst/>
        </a:prstGeom>
      </xdr:spPr>
    </xdr:pic>
    <xdr:clientData/>
  </xdr:twoCellAnchor>
  <xdr:twoCellAnchor editAs="oneCell">
    <xdr:from>
      <xdr:col>4</xdr:col>
      <xdr:colOff>81641</xdr:colOff>
      <xdr:row>10</xdr:row>
      <xdr:rowOff>54427</xdr:rowOff>
    </xdr:from>
    <xdr:to>
      <xdr:col>4</xdr:col>
      <xdr:colOff>1378856</xdr:colOff>
      <xdr:row>10</xdr:row>
      <xdr:rowOff>632461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DBDDD53-4783-4AE4-9B6F-CC6C1422485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50" t="15410" r="60269" b="66920"/>
        <a:stretch/>
      </xdr:blipFill>
      <xdr:spPr bwMode="auto">
        <a:xfrm>
          <a:off x="4517570" y="7456713"/>
          <a:ext cx="1297215" cy="578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72570</xdr:colOff>
      <xdr:row>9</xdr:row>
      <xdr:rowOff>36285</xdr:rowOff>
    </xdr:from>
    <xdr:to>
      <xdr:col>4</xdr:col>
      <xdr:colOff>1469571</xdr:colOff>
      <xdr:row>9</xdr:row>
      <xdr:rowOff>681638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49BB94C-7819-4B87-B4C1-2A55D9AA0A4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70" t="16599" r="59738" b="65984"/>
        <a:stretch/>
      </xdr:blipFill>
      <xdr:spPr bwMode="auto">
        <a:xfrm>
          <a:off x="4508499" y="7111999"/>
          <a:ext cx="1397001" cy="6453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399143</xdr:colOff>
      <xdr:row>8</xdr:row>
      <xdr:rowOff>36285</xdr:rowOff>
    </xdr:from>
    <xdr:to>
      <xdr:col>4</xdr:col>
      <xdr:colOff>1886856</xdr:colOff>
      <xdr:row>8</xdr:row>
      <xdr:rowOff>804137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3BC68CF-2D1F-4848-AD5C-AB662C6CC74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53" t="7568" r="51086" b="62978"/>
        <a:stretch/>
      </xdr:blipFill>
      <xdr:spPr bwMode="auto">
        <a:xfrm>
          <a:off x="4835072" y="6676571"/>
          <a:ext cx="1487713" cy="767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topLeftCell="B1" zoomScale="80" zoomScaleNormal="80" workbookViewId="0">
      <selection activeCell="B4" sqref="B4"/>
    </sheetView>
  </sheetViews>
  <sheetFormatPr defaultRowHeight="14.4" x14ac:dyDescent="0.55000000000000004"/>
  <cols>
    <col min="1" max="1" width="25" customWidth="1"/>
    <col min="2" max="2" width="30.26171875" customWidth="1"/>
    <col min="3" max="3" width="14" customWidth="1"/>
    <col min="4" max="4" width="9.47265625" bestFit="1" customWidth="1"/>
    <col min="5" max="5" width="28.5234375" customWidth="1"/>
    <col min="6" max="6" width="12.47265625" bestFit="1" customWidth="1"/>
    <col min="7" max="7" width="16.15625" bestFit="1" customWidth="1"/>
    <col min="8" max="8" width="16.47265625" customWidth="1"/>
    <col min="9" max="9" width="13.15625" customWidth="1"/>
    <col min="10" max="10" width="14.15625" hidden="1" customWidth="1"/>
    <col min="11" max="11" width="23.5234375" customWidth="1"/>
    <col min="12" max="12" width="13.5234375" customWidth="1"/>
    <col min="14" max="14" width="14.47265625" bestFit="1" customWidth="1"/>
    <col min="15" max="15" width="0" hidden="1" customWidth="1"/>
    <col min="16" max="16" width="13.5234375" hidden="1" customWidth="1"/>
    <col min="17" max="17" width="71.47265625" customWidth="1"/>
    <col min="18" max="18" width="16.5234375" customWidth="1"/>
  </cols>
  <sheetData>
    <row r="1" spans="1:17" ht="30.7" customHeight="1" x14ac:dyDescent="0.55000000000000004">
      <c r="B1" s="119" t="s">
        <v>76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7" ht="31.45" customHeight="1" x14ac:dyDescent="0.6">
      <c r="B2" s="35" t="s">
        <v>15</v>
      </c>
      <c r="C2" s="36" t="s">
        <v>0</v>
      </c>
      <c r="D2" s="36" t="s">
        <v>83</v>
      </c>
      <c r="E2" s="33" t="s">
        <v>1</v>
      </c>
      <c r="F2" s="36" t="s">
        <v>16</v>
      </c>
      <c r="G2" s="36" t="s">
        <v>58</v>
      </c>
      <c r="H2" s="32" t="s">
        <v>2</v>
      </c>
      <c r="I2" s="37" t="s">
        <v>63</v>
      </c>
      <c r="J2" s="32" t="s">
        <v>64</v>
      </c>
      <c r="K2" s="32" t="s">
        <v>94</v>
      </c>
      <c r="L2" s="33" t="s">
        <v>62</v>
      </c>
      <c r="M2" s="33" t="s">
        <v>65</v>
      </c>
      <c r="N2" s="33" t="s">
        <v>82</v>
      </c>
      <c r="O2" s="16"/>
      <c r="P2" s="34" t="s">
        <v>61</v>
      </c>
      <c r="Q2" s="36" t="s">
        <v>128</v>
      </c>
    </row>
    <row r="3" spans="1:17" ht="77.25" customHeight="1" x14ac:dyDescent="0.55000000000000004">
      <c r="A3" s="43" t="s">
        <v>45</v>
      </c>
      <c r="B3" s="31" t="s">
        <v>3</v>
      </c>
      <c r="C3" s="28" t="s">
        <v>4</v>
      </c>
      <c r="D3" s="28" t="s">
        <v>5</v>
      </c>
      <c r="E3" s="19"/>
      <c r="F3" s="19">
        <v>186.3</v>
      </c>
      <c r="G3" s="19">
        <v>470</v>
      </c>
      <c r="H3" s="28">
        <v>3.4000000000000002E-2</v>
      </c>
      <c r="I3" s="5">
        <v>5.19</v>
      </c>
      <c r="J3" s="28">
        <v>-0.87</v>
      </c>
      <c r="K3" s="28">
        <v>3.9</v>
      </c>
      <c r="L3" s="30">
        <v>4.29</v>
      </c>
      <c r="M3" s="30">
        <v>4.0155105260416013</v>
      </c>
      <c r="N3" s="30">
        <v>0.27448947395839873</v>
      </c>
      <c r="O3" s="17">
        <f>I3-L3</f>
        <v>0.90000000000000036</v>
      </c>
      <c r="P3" s="24">
        <v>3.9</v>
      </c>
      <c r="Q3" s="66" t="s">
        <v>125</v>
      </c>
    </row>
    <row r="4" spans="1:17" ht="86.5" customHeight="1" x14ac:dyDescent="0.55000000000000004">
      <c r="A4" s="43" t="s">
        <v>90</v>
      </c>
      <c r="B4" s="31" t="s">
        <v>6</v>
      </c>
      <c r="C4" s="28" t="s">
        <v>7</v>
      </c>
      <c r="D4" s="28" t="s">
        <v>5</v>
      </c>
      <c r="E4" s="19"/>
      <c r="F4" s="19">
        <v>230.31</v>
      </c>
      <c r="G4" s="19">
        <v>38</v>
      </c>
      <c r="H4" s="28">
        <v>1.9E-3</v>
      </c>
      <c r="I4" s="5">
        <v>6.22</v>
      </c>
      <c r="J4" s="28">
        <v>-0.87</v>
      </c>
      <c r="K4" s="28">
        <v>273</v>
      </c>
      <c r="L4" s="30">
        <v>5.01</v>
      </c>
      <c r="M4" s="30">
        <v>4.9775280392189556</v>
      </c>
      <c r="N4" s="30">
        <v>3.2471960781044196E-2</v>
      </c>
      <c r="O4" s="17">
        <f>I4-L4</f>
        <v>1.21</v>
      </c>
      <c r="P4" s="24">
        <v>273</v>
      </c>
      <c r="Q4" s="66" t="s">
        <v>126</v>
      </c>
    </row>
    <row r="5" spans="1:17" ht="86.25" customHeight="1" x14ac:dyDescent="0.55000000000000004">
      <c r="A5" s="43" t="s">
        <v>91</v>
      </c>
      <c r="B5" s="31" t="s">
        <v>8</v>
      </c>
      <c r="C5" s="28" t="s">
        <v>9</v>
      </c>
      <c r="D5" s="28" t="s">
        <v>5</v>
      </c>
      <c r="E5" s="19" t="s">
        <v>10</v>
      </c>
      <c r="F5" s="19">
        <v>182.35</v>
      </c>
      <c r="G5" s="26">
        <v>3.5</v>
      </c>
      <c r="H5" s="27">
        <v>3.74</v>
      </c>
      <c r="I5" s="5">
        <v>7.98</v>
      </c>
      <c r="J5" s="27">
        <v>1.879</v>
      </c>
      <c r="K5" s="28">
        <v>3.2</v>
      </c>
      <c r="L5" s="29">
        <v>6.84</v>
      </c>
      <c r="M5" s="29">
        <v>6.8753270625487888</v>
      </c>
      <c r="N5" s="29">
        <v>-3.5327062548788923E-2</v>
      </c>
      <c r="O5" s="17">
        <f>I5-L5</f>
        <v>1.1400000000000006</v>
      </c>
      <c r="P5" s="25">
        <v>3.2</v>
      </c>
      <c r="Q5" s="67" t="s">
        <v>127</v>
      </c>
    </row>
    <row r="6" spans="1:17" ht="79.45" customHeight="1" x14ac:dyDescent="0.55000000000000004">
      <c r="A6" s="43" t="s">
        <v>38</v>
      </c>
      <c r="B6" s="31" t="s">
        <v>11</v>
      </c>
      <c r="C6" s="28" t="s">
        <v>12</v>
      </c>
      <c r="D6" s="28" t="s">
        <v>13</v>
      </c>
      <c r="E6" s="19"/>
      <c r="F6" s="19">
        <v>218.38</v>
      </c>
      <c r="G6" s="26">
        <v>7.2999999999999995E-2</v>
      </c>
      <c r="H6" s="27">
        <v>1.7100000000000001E-2</v>
      </c>
      <c r="I6" s="5">
        <v>5.94</v>
      </c>
      <c r="J6" s="27">
        <v>-0.32</v>
      </c>
      <c r="K6" s="28">
        <v>433</v>
      </c>
      <c r="L6" s="19">
        <v>6.73</v>
      </c>
      <c r="M6" s="30">
        <v>6.71</v>
      </c>
      <c r="N6" s="30">
        <v>2.0000000000000462E-2</v>
      </c>
      <c r="O6" s="18"/>
      <c r="P6" s="24">
        <v>433</v>
      </c>
      <c r="Q6" s="66" t="s">
        <v>129</v>
      </c>
    </row>
    <row r="7" spans="1:17" ht="79.45" customHeight="1" x14ac:dyDescent="0.55000000000000004">
      <c r="A7" s="43" t="s">
        <v>92</v>
      </c>
      <c r="B7" s="31" t="s">
        <v>59</v>
      </c>
      <c r="C7" s="19" t="s">
        <v>60</v>
      </c>
      <c r="D7" s="19" t="s">
        <v>55</v>
      </c>
      <c r="E7" s="19"/>
      <c r="F7" s="19">
        <v>212.34</v>
      </c>
      <c r="G7" s="26">
        <v>180</v>
      </c>
      <c r="H7" s="26">
        <v>0.11</v>
      </c>
      <c r="I7" s="5">
        <v>6.08</v>
      </c>
      <c r="J7" s="26">
        <v>-1.29</v>
      </c>
      <c r="K7" s="19">
        <v>74</v>
      </c>
      <c r="L7" s="30">
        <v>5.39</v>
      </c>
      <c r="M7" s="30" t="s">
        <v>87</v>
      </c>
      <c r="N7" s="30">
        <v>0.67038243841254452</v>
      </c>
      <c r="O7" s="17">
        <f>I14-L7</f>
        <v>-5.39</v>
      </c>
      <c r="P7" s="24">
        <v>74</v>
      </c>
      <c r="Q7" s="66" t="s">
        <v>130</v>
      </c>
    </row>
    <row r="8" spans="1:17" ht="54" customHeight="1" x14ac:dyDescent="0.55000000000000004">
      <c r="A8" s="43" t="s">
        <v>34</v>
      </c>
      <c r="B8" s="31" t="s">
        <v>14</v>
      </c>
      <c r="C8" s="19" t="s">
        <v>66</v>
      </c>
      <c r="D8" s="28" t="s">
        <v>5</v>
      </c>
      <c r="E8" s="19"/>
      <c r="F8" s="19">
        <v>226.44</v>
      </c>
      <c r="G8" s="28">
        <f>0.0000335*1000</f>
        <v>3.3500000000000002E-2</v>
      </c>
      <c r="H8" s="28">
        <v>2.97</v>
      </c>
      <c r="I8" s="5">
        <v>7.79</v>
      </c>
      <c r="J8" s="28">
        <v>5.3</v>
      </c>
      <c r="K8" s="28">
        <v>60</v>
      </c>
      <c r="L8" s="30">
        <v>6.9</v>
      </c>
      <c r="M8" s="30">
        <v>6.2605296739860634</v>
      </c>
      <c r="N8" s="30">
        <v>0.63947032601393694</v>
      </c>
      <c r="O8" s="17">
        <f>I8-L8</f>
        <v>0.88999999999999968</v>
      </c>
      <c r="P8" s="24">
        <v>60</v>
      </c>
      <c r="Q8" s="66" t="s">
        <v>131</v>
      </c>
    </row>
    <row r="9" spans="1:17" ht="67.5" customHeight="1" x14ac:dyDescent="0.6">
      <c r="A9" t="s">
        <v>122</v>
      </c>
      <c r="B9" s="62" t="s">
        <v>160</v>
      </c>
      <c r="C9" s="19" t="s">
        <v>113</v>
      </c>
      <c r="D9" s="62" t="s">
        <v>13</v>
      </c>
      <c r="E9" s="5"/>
      <c r="F9" s="63">
        <v>753</v>
      </c>
      <c r="G9" s="64" t="s">
        <v>115</v>
      </c>
      <c r="H9" s="63" t="s">
        <v>115</v>
      </c>
      <c r="I9" s="64" t="s">
        <v>154</v>
      </c>
      <c r="J9" s="63"/>
      <c r="K9" s="63">
        <v>10</v>
      </c>
      <c r="L9" s="63" t="s">
        <v>75</v>
      </c>
      <c r="M9" s="63" t="s">
        <v>75</v>
      </c>
      <c r="N9" s="63" t="s">
        <v>75</v>
      </c>
      <c r="Q9" s="68" t="s">
        <v>114</v>
      </c>
    </row>
    <row r="10" spans="1:17" ht="56.2" customHeight="1" x14ac:dyDescent="0.6">
      <c r="A10" t="s">
        <v>120</v>
      </c>
      <c r="B10" s="62" t="s">
        <v>161</v>
      </c>
      <c r="C10" s="65" t="s">
        <v>124</v>
      </c>
      <c r="D10" s="62" t="s">
        <v>13</v>
      </c>
      <c r="E10" s="5"/>
      <c r="F10" s="63">
        <v>352</v>
      </c>
      <c r="G10" s="64" t="s">
        <v>115</v>
      </c>
      <c r="H10" s="63" t="s">
        <v>115</v>
      </c>
      <c r="I10" s="63" t="s">
        <v>156</v>
      </c>
      <c r="J10" s="63"/>
      <c r="K10" s="63">
        <v>100</v>
      </c>
      <c r="L10" s="63" t="s">
        <v>75</v>
      </c>
      <c r="M10" s="63" t="s">
        <v>75</v>
      </c>
      <c r="N10" s="63" t="s">
        <v>75</v>
      </c>
      <c r="Q10" s="68" t="s">
        <v>116</v>
      </c>
    </row>
    <row r="11" spans="1:17" ht="54" customHeight="1" x14ac:dyDescent="0.6">
      <c r="A11" t="s">
        <v>121</v>
      </c>
      <c r="B11" s="62" t="s">
        <v>162</v>
      </c>
      <c r="C11" s="19" t="s">
        <v>123</v>
      </c>
      <c r="D11" s="62" t="s">
        <v>13</v>
      </c>
      <c r="E11" s="5"/>
      <c r="F11" s="63">
        <v>607</v>
      </c>
      <c r="G11" s="64" t="s">
        <v>115</v>
      </c>
      <c r="H11" s="63" t="s">
        <v>115</v>
      </c>
      <c r="I11" s="63" t="s">
        <v>155</v>
      </c>
      <c r="J11" s="63"/>
      <c r="K11" s="63">
        <v>100</v>
      </c>
      <c r="L11" s="63" t="s">
        <v>75</v>
      </c>
      <c r="M11" s="63" t="s">
        <v>75</v>
      </c>
      <c r="N11" s="63" t="s">
        <v>75</v>
      </c>
      <c r="Q11" s="68" t="s">
        <v>117</v>
      </c>
    </row>
    <row r="12" spans="1:17" x14ac:dyDescent="0.55000000000000004">
      <c r="B12" s="118" t="s">
        <v>84</v>
      </c>
      <c r="C12" s="118"/>
      <c r="D12" s="118"/>
      <c r="E12" s="118"/>
      <c r="F12" s="118"/>
      <c r="G12" s="118"/>
      <c r="H12" s="118"/>
      <c r="I12" s="118"/>
      <c r="J12" s="118"/>
      <c r="K12" s="118"/>
    </row>
    <row r="13" spans="1:17" ht="15.6" x14ac:dyDescent="0.55000000000000004">
      <c r="B13" s="23" t="s">
        <v>85</v>
      </c>
    </row>
    <row r="14" spans="1:17" x14ac:dyDescent="0.55000000000000004">
      <c r="B14" t="s">
        <v>86</v>
      </c>
      <c r="G14" s="10"/>
      <c r="I14" s="10"/>
    </row>
    <row r="15" spans="1:17" x14ac:dyDescent="0.55000000000000004">
      <c r="B15" t="s">
        <v>157</v>
      </c>
    </row>
    <row r="16" spans="1:17" x14ac:dyDescent="0.55000000000000004">
      <c r="B16" t="s">
        <v>163</v>
      </c>
      <c r="H16" s="5"/>
    </row>
    <row r="18" spans="9:9" x14ac:dyDescent="0.55000000000000004">
      <c r="I18" s="93"/>
    </row>
  </sheetData>
  <mergeCells count="2">
    <mergeCell ref="B12:K12"/>
    <mergeCell ref="B1:P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8"/>
  <dimension ref="A2:Y34"/>
  <sheetViews>
    <sheetView zoomScale="90" zoomScaleNormal="90" workbookViewId="0">
      <selection activeCell="A11" sqref="A11"/>
    </sheetView>
  </sheetViews>
  <sheetFormatPr defaultRowHeight="14.4" x14ac:dyDescent="0.55000000000000004"/>
  <cols>
    <col min="1" max="1" width="27.7890625" customWidth="1"/>
    <col min="2" max="2" width="40.15625" bestFit="1" customWidth="1"/>
    <col min="3" max="3" width="11" bestFit="1" customWidth="1"/>
    <col min="4" max="4" width="10.47265625" customWidth="1"/>
    <col min="6" max="6" width="10.5234375" bestFit="1" customWidth="1"/>
    <col min="18" max="18" width="9.5234375" bestFit="1" customWidth="1"/>
    <col min="24" max="24" width="13.47265625" customWidth="1"/>
    <col min="25" max="25" width="8.5234375" customWidth="1"/>
  </cols>
  <sheetData>
    <row r="2" spans="1:25" x14ac:dyDescent="0.55000000000000004">
      <c r="B2" s="9" t="s">
        <v>54</v>
      </c>
    </row>
    <row r="3" spans="1:25" ht="29.5" customHeight="1" x14ac:dyDescent="0.55000000000000004">
      <c r="B3" s="124" t="s">
        <v>18</v>
      </c>
      <c r="C3" s="125" t="s">
        <v>74</v>
      </c>
      <c r="D3" s="126" t="s">
        <v>69</v>
      </c>
      <c r="E3" s="126" t="s">
        <v>77</v>
      </c>
      <c r="F3" s="125" t="s">
        <v>81</v>
      </c>
      <c r="G3" s="126" t="s">
        <v>67</v>
      </c>
      <c r="H3" s="126"/>
      <c r="I3" s="126"/>
      <c r="J3" s="126"/>
      <c r="K3" s="126"/>
      <c r="L3" s="126"/>
      <c r="M3" s="122" t="s">
        <v>68</v>
      </c>
      <c r="N3" s="123"/>
      <c r="O3" s="123"/>
      <c r="P3" s="123"/>
      <c r="Q3" s="124"/>
      <c r="R3" s="125" t="s">
        <v>97</v>
      </c>
      <c r="S3" s="125"/>
      <c r="T3" s="125"/>
      <c r="U3" s="125"/>
      <c r="V3" s="125"/>
      <c r="W3" s="125"/>
      <c r="X3" s="120" t="s">
        <v>95</v>
      </c>
      <c r="Y3" s="120" t="s">
        <v>78</v>
      </c>
    </row>
    <row r="4" spans="1:25" x14ac:dyDescent="0.55000000000000004">
      <c r="B4" s="124"/>
      <c r="C4" s="125"/>
      <c r="D4" s="126"/>
      <c r="E4" s="126"/>
      <c r="F4" s="125"/>
      <c r="G4" s="11" t="s">
        <v>49</v>
      </c>
      <c r="H4" s="11" t="s">
        <v>57</v>
      </c>
      <c r="I4" s="11" t="s">
        <v>50</v>
      </c>
      <c r="J4" s="11" t="s">
        <v>51</v>
      </c>
      <c r="K4" s="11" t="s">
        <v>52</v>
      </c>
      <c r="L4" s="11" t="s">
        <v>53</v>
      </c>
      <c r="M4" s="11" t="s">
        <v>49</v>
      </c>
      <c r="N4" s="11" t="s">
        <v>50</v>
      </c>
      <c r="O4" s="11" t="s">
        <v>51</v>
      </c>
      <c r="P4" s="11" t="s">
        <v>52</v>
      </c>
      <c r="Q4" s="11" t="s">
        <v>53</v>
      </c>
      <c r="R4" s="11" t="s">
        <v>49</v>
      </c>
      <c r="S4" s="11" t="s">
        <v>57</v>
      </c>
      <c r="T4" s="11" t="s">
        <v>50</v>
      </c>
      <c r="U4" s="11" t="s">
        <v>51</v>
      </c>
      <c r="V4" s="11" t="s">
        <v>52</v>
      </c>
      <c r="W4" s="11" t="s">
        <v>53</v>
      </c>
      <c r="X4" s="121"/>
      <c r="Y4" s="121"/>
    </row>
    <row r="5" spans="1:25" x14ac:dyDescent="0.55000000000000004">
      <c r="A5" t="s">
        <v>34</v>
      </c>
      <c r="B5" s="14" t="s">
        <v>14</v>
      </c>
      <c r="C5" s="11" t="s">
        <v>55</v>
      </c>
      <c r="D5" s="125" t="s">
        <v>70</v>
      </c>
      <c r="E5" s="125">
        <v>0.8</v>
      </c>
      <c r="F5" s="11">
        <v>6.9</v>
      </c>
      <c r="G5" s="11">
        <v>253</v>
      </c>
      <c r="H5" s="11">
        <v>60</v>
      </c>
      <c r="I5" s="11">
        <v>215</v>
      </c>
      <c r="J5" s="11">
        <v>140</v>
      </c>
      <c r="K5" s="11"/>
      <c r="L5" s="11"/>
      <c r="M5" s="11">
        <v>38099</v>
      </c>
      <c r="N5" s="11">
        <v>24158</v>
      </c>
      <c r="O5" s="11">
        <v>18556</v>
      </c>
      <c r="P5" s="11"/>
      <c r="Q5" s="11"/>
      <c r="R5" s="40">
        <v>4.7963799263945903</v>
      </c>
      <c r="S5" s="40"/>
      <c r="T5" s="40">
        <v>3.0413120098123447</v>
      </c>
      <c r="U5" s="40">
        <v>2.3360619941252532</v>
      </c>
      <c r="V5" s="40"/>
      <c r="W5" s="40"/>
      <c r="X5" s="40">
        <v>32.798001320045792</v>
      </c>
      <c r="Y5" s="39">
        <v>6.8799860460984634</v>
      </c>
    </row>
    <row r="6" spans="1:25" x14ac:dyDescent="0.55000000000000004">
      <c r="A6" t="s">
        <v>91</v>
      </c>
      <c r="B6" s="14" t="s">
        <v>8</v>
      </c>
      <c r="C6" s="11" t="s">
        <v>55</v>
      </c>
      <c r="D6" s="125"/>
      <c r="E6" s="125"/>
      <c r="F6" s="11">
        <v>6.84</v>
      </c>
      <c r="G6" s="11">
        <v>254</v>
      </c>
      <c r="H6" s="11">
        <v>3.2</v>
      </c>
      <c r="I6" s="11">
        <v>163</v>
      </c>
      <c r="J6" s="11">
        <v>49</v>
      </c>
      <c r="K6" s="11"/>
      <c r="L6" s="11"/>
      <c r="M6" s="11">
        <v>48184</v>
      </c>
      <c r="N6" s="11">
        <v>26567</v>
      </c>
      <c r="O6" s="11">
        <v>10597</v>
      </c>
      <c r="P6" s="11"/>
      <c r="Q6" s="11"/>
      <c r="R6" s="40">
        <v>6.9647069913621751</v>
      </c>
      <c r="S6" s="40"/>
      <c r="T6" s="40">
        <v>3.8400998389407044</v>
      </c>
      <c r="U6" s="40">
        <v>1.5317325250594589</v>
      </c>
      <c r="V6" s="40"/>
      <c r="W6" s="40"/>
      <c r="X6" s="40">
        <v>11.794564751437019</v>
      </c>
      <c r="Y6" s="39">
        <v>6.6618397132737117</v>
      </c>
    </row>
    <row r="7" spans="1:25" x14ac:dyDescent="0.55000000000000004">
      <c r="A7" t="s">
        <v>37</v>
      </c>
      <c r="B7" s="14" t="s">
        <v>3</v>
      </c>
      <c r="C7" s="11" t="s">
        <v>55</v>
      </c>
      <c r="D7" s="125"/>
      <c r="E7" s="125"/>
      <c r="F7" s="11">
        <v>4.29</v>
      </c>
      <c r="G7" s="11">
        <v>327</v>
      </c>
      <c r="H7" s="11">
        <v>31</v>
      </c>
      <c r="I7" s="11">
        <v>305</v>
      </c>
      <c r="J7" s="11">
        <v>250</v>
      </c>
      <c r="K7" s="11"/>
      <c r="L7" s="11"/>
      <c r="M7" s="11">
        <v>34119</v>
      </c>
      <c r="N7" s="11">
        <v>30798</v>
      </c>
      <c r="O7" s="11">
        <v>29575</v>
      </c>
      <c r="P7" s="11"/>
      <c r="Q7" s="11"/>
      <c r="R7" s="40">
        <v>1749.8317560401349</v>
      </c>
      <c r="S7" s="40"/>
      <c r="T7" s="40">
        <v>1579.5104904166028</v>
      </c>
      <c r="U7" s="40">
        <v>1516.7875431544592</v>
      </c>
      <c r="V7" s="40"/>
      <c r="W7" s="40"/>
      <c r="X7" s="40">
        <v>72.283705955591756</v>
      </c>
      <c r="Y7" s="39">
        <v>4.3550246926310487</v>
      </c>
    </row>
    <row r="8" spans="1:25" x14ac:dyDescent="0.55000000000000004">
      <c r="A8" t="s">
        <v>90</v>
      </c>
      <c r="B8" s="14" t="s">
        <v>6</v>
      </c>
      <c r="C8" s="11" t="s">
        <v>55</v>
      </c>
      <c r="D8" s="125"/>
      <c r="E8" s="125"/>
      <c r="F8" s="11">
        <v>5.01</v>
      </c>
      <c r="G8" s="11">
        <v>311</v>
      </c>
      <c r="H8" s="11">
        <v>273</v>
      </c>
      <c r="I8" s="11">
        <v>306</v>
      </c>
      <c r="J8" s="11">
        <v>233</v>
      </c>
      <c r="K8" s="11"/>
      <c r="L8" s="11"/>
      <c r="M8" s="11">
        <v>19444</v>
      </c>
      <c r="N8" s="11">
        <v>19479</v>
      </c>
      <c r="O8" s="11">
        <v>19274</v>
      </c>
      <c r="P8" s="11"/>
      <c r="Q8" s="11"/>
      <c r="R8" s="40">
        <v>190.01400524264781</v>
      </c>
      <c r="S8" s="40"/>
      <c r="T8" s="40">
        <v>190.35603826998235</v>
      </c>
      <c r="U8" s="40">
        <v>188.35270196702291</v>
      </c>
      <c r="V8" s="40"/>
      <c r="W8" s="40"/>
      <c r="X8" s="40">
        <v>67.21323420897933</v>
      </c>
      <c r="Y8" s="39">
        <v>5.2677478836386049</v>
      </c>
    </row>
    <row r="9" spans="1:25" x14ac:dyDescent="0.55000000000000004">
      <c r="A9" t="s">
        <v>34</v>
      </c>
      <c r="B9" s="14" t="s">
        <v>14</v>
      </c>
      <c r="C9" s="11" t="s">
        <v>55</v>
      </c>
      <c r="D9" s="125" t="s">
        <v>70</v>
      </c>
      <c r="E9" s="125">
        <v>3</v>
      </c>
      <c r="F9" s="11">
        <v>6.9</v>
      </c>
      <c r="G9" s="11">
        <v>287</v>
      </c>
      <c r="H9" s="11"/>
      <c r="I9" s="11">
        <v>214</v>
      </c>
      <c r="J9" s="11">
        <v>179</v>
      </c>
      <c r="K9" s="11"/>
      <c r="L9" s="11"/>
      <c r="M9" s="11">
        <v>52718</v>
      </c>
      <c r="N9" s="11">
        <v>44865</v>
      </c>
      <c r="O9" s="11">
        <v>47168</v>
      </c>
      <c r="P9" s="11"/>
      <c r="Q9" s="11"/>
      <c r="R9" s="40">
        <v>6.6368029858964803</v>
      </c>
      <c r="S9" s="40"/>
      <c r="T9" s="40">
        <v>5.6481688600145228</v>
      </c>
      <c r="U9" s="40">
        <v>5.9380993823507184</v>
      </c>
      <c r="V9" s="40"/>
      <c r="W9" s="40"/>
      <c r="X9" s="40">
        <v>41.110503380048833</v>
      </c>
      <c r="Y9" s="39">
        <v>6.0874236257373902</v>
      </c>
    </row>
    <row r="10" spans="1:25" x14ac:dyDescent="0.55000000000000004">
      <c r="A10" t="s">
        <v>91</v>
      </c>
      <c r="B10" s="14" t="s">
        <v>8</v>
      </c>
      <c r="C10" s="11" t="s">
        <v>55</v>
      </c>
      <c r="D10" s="125"/>
      <c r="E10" s="125"/>
      <c r="F10" s="11">
        <v>6.84</v>
      </c>
      <c r="G10" s="11">
        <v>285</v>
      </c>
      <c r="H10" s="11"/>
      <c r="I10" s="11">
        <v>60</v>
      </c>
      <c r="J10" s="11">
        <v>9</v>
      </c>
      <c r="K10" s="11"/>
      <c r="L10" s="11"/>
      <c r="M10" s="11">
        <v>48514</v>
      </c>
      <c r="N10" s="11">
        <v>497</v>
      </c>
      <c r="O10" s="11">
        <v>344</v>
      </c>
      <c r="P10" s="11"/>
      <c r="Q10" s="11"/>
      <c r="R10" s="40">
        <v>7.0124065037967904</v>
      </c>
      <c r="S10" s="40"/>
      <c r="T10" s="40">
        <v>7.1838356606072559E-2</v>
      </c>
      <c r="U10" s="40">
        <v>4.9723128113659892E-2</v>
      </c>
      <c r="V10" s="40"/>
      <c r="W10" s="40"/>
      <c r="X10" s="40">
        <v>5.6169709952769136</v>
      </c>
      <c r="Y10" s="39">
        <v>6.785697646833321</v>
      </c>
    </row>
    <row r="11" spans="1:25" x14ac:dyDescent="0.55000000000000004">
      <c r="A11" t="s">
        <v>37</v>
      </c>
      <c r="B11" s="14" t="s">
        <v>3</v>
      </c>
      <c r="C11" s="11" t="s">
        <v>55</v>
      </c>
      <c r="D11" s="125"/>
      <c r="E11" s="125"/>
      <c r="F11" s="11">
        <v>4.29</v>
      </c>
      <c r="G11" s="11">
        <v>377</v>
      </c>
      <c r="H11" s="11"/>
      <c r="I11" s="11">
        <v>301</v>
      </c>
      <c r="J11" s="11">
        <v>307</v>
      </c>
      <c r="K11" s="11"/>
      <c r="L11" s="11"/>
      <c r="M11" s="11">
        <v>22331</v>
      </c>
      <c r="N11" s="11">
        <v>15757</v>
      </c>
      <c r="O11" s="11">
        <v>16873</v>
      </c>
      <c r="P11" s="11"/>
      <c r="Q11" s="11"/>
      <c r="R11" s="40">
        <v>1145.2707565911148</v>
      </c>
      <c r="S11" s="40"/>
      <c r="T11" s="40">
        <v>808.11568275519232</v>
      </c>
      <c r="U11" s="40">
        <v>865.3510132086285</v>
      </c>
      <c r="V11" s="40"/>
      <c r="W11" s="40"/>
      <c r="X11" s="40">
        <v>94.490569448335208</v>
      </c>
      <c r="Y11" s="39">
        <v>4.0690361480095527</v>
      </c>
    </row>
    <row r="12" spans="1:25" x14ac:dyDescent="0.55000000000000004">
      <c r="A12" t="s">
        <v>90</v>
      </c>
      <c r="B12" s="14" t="s">
        <v>6</v>
      </c>
      <c r="C12" s="11" t="s">
        <v>55</v>
      </c>
      <c r="D12" s="125"/>
      <c r="E12" s="125"/>
      <c r="F12" s="11">
        <v>5.01</v>
      </c>
      <c r="G12" s="11">
        <v>355</v>
      </c>
      <c r="H12" s="11"/>
      <c r="I12" s="11">
        <v>307</v>
      </c>
      <c r="J12" s="11">
        <v>301</v>
      </c>
      <c r="K12" s="11"/>
      <c r="L12" s="11"/>
      <c r="M12" s="11">
        <v>13439</v>
      </c>
      <c r="N12" s="11">
        <v>8647</v>
      </c>
      <c r="O12" s="11">
        <v>10608</v>
      </c>
      <c r="P12" s="11"/>
      <c r="Q12" s="11"/>
      <c r="R12" s="40">
        <v>131.33091012425137</v>
      </c>
      <c r="S12" s="40"/>
      <c r="T12" s="40">
        <v>84.501702496048935</v>
      </c>
      <c r="U12" s="40">
        <v>103.66532439899238</v>
      </c>
      <c r="V12" s="40"/>
      <c r="W12" s="40"/>
      <c r="X12" s="40">
        <v>117.61961212279692</v>
      </c>
      <c r="Y12" s="39">
        <v>5.0079011786642447</v>
      </c>
    </row>
    <row r="13" spans="1:25" x14ac:dyDescent="0.55000000000000004">
      <c r="A13" t="s">
        <v>93</v>
      </c>
      <c r="B13" s="14" t="s">
        <v>48</v>
      </c>
      <c r="C13" s="11" t="s">
        <v>55</v>
      </c>
      <c r="D13" s="125"/>
      <c r="E13" s="125"/>
      <c r="F13" s="11">
        <v>5.39</v>
      </c>
      <c r="G13" s="11">
        <v>106</v>
      </c>
      <c r="H13" s="11"/>
      <c r="I13" s="11"/>
      <c r="J13" s="11">
        <v>120</v>
      </c>
      <c r="K13" s="11">
        <v>93.3</v>
      </c>
      <c r="L13" s="11">
        <v>75.8</v>
      </c>
      <c r="M13" s="11">
        <v>29520</v>
      </c>
      <c r="N13" s="11"/>
      <c r="O13" s="11">
        <v>15780</v>
      </c>
      <c r="P13" s="11">
        <v>11260</v>
      </c>
      <c r="Q13" s="11">
        <v>10170</v>
      </c>
      <c r="R13" s="40">
        <v>120.25865800777406</v>
      </c>
      <c r="S13" s="40"/>
      <c r="T13" s="40"/>
      <c r="U13" s="40">
        <v>64.284607837488991</v>
      </c>
      <c r="V13" s="40">
        <v>45.871019280743084</v>
      </c>
      <c r="W13" s="40">
        <v>41.430574252678262</v>
      </c>
      <c r="X13" s="40">
        <v>128.15358288383914</v>
      </c>
      <c r="Y13" s="39">
        <v>4.7196175615874552</v>
      </c>
    </row>
    <row r="14" spans="1:25" x14ac:dyDescent="0.55000000000000004">
      <c r="A14" t="s">
        <v>34</v>
      </c>
      <c r="B14" s="14" t="s">
        <v>14</v>
      </c>
      <c r="C14" s="11" t="s">
        <v>55</v>
      </c>
      <c r="D14" s="125" t="s">
        <v>71</v>
      </c>
      <c r="E14" s="126">
        <v>0.8</v>
      </c>
      <c r="F14" s="11">
        <v>6.9</v>
      </c>
      <c r="G14" s="11">
        <v>10</v>
      </c>
      <c r="H14" s="11"/>
      <c r="I14" s="11">
        <v>6</v>
      </c>
      <c r="J14" s="11">
        <v>5</v>
      </c>
      <c r="K14" s="11"/>
      <c r="L14" s="11"/>
      <c r="M14" s="11">
        <v>4245.3999999999996</v>
      </c>
      <c r="N14" s="11">
        <v>4525</v>
      </c>
      <c r="O14" s="11">
        <v>2199</v>
      </c>
      <c r="P14" s="11"/>
      <c r="Q14" s="11"/>
      <c r="R14" s="40">
        <v>0.53446419432309489</v>
      </c>
      <c r="S14" s="40"/>
      <c r="T14" s="40">
        <v>0.56966374883685977</v>
      </c>
      <c r="U14" s="40">
        <v>0.27683769805353697</v>
      </c>
      <c r="V14" s="40"/>
      <c r="W14" s="40"/>
      <c r="X14" s="40">
        <v>28</v>
      </c>
      <c r="Y14" s="39">
        <v>6.2806962884234672</v>
      </c>
    </row>
    <row r="15" spans="1:25" x14ac:dyDescent="0.55000000000000004">
      <c r="A15" t="s">
        <v>91</v>
      </c>
      <c r="B15" s="14" t="s">
        <v>8</v>
      </c>
      <c r="C15" s="11" t="s">
        <v>55</v>
      </c>
      <c r="D15" s="125"/>
      <c r="E15" s="126"/>
      <c r="F15" s="11">
        <v>6.84</v>
      </c>
      <c r="G15" s="11">
        <v>9</v>
      </c>
      <c r="H15" s="11"/>
      <c r="I15" s="11">
        <v>6</v>
      </c>
      <c r="J15" s="11">
        <v>4</v>
      </c>
      <c r="K15" s="11"/>
      <c r="L15" s="11"/>
      <c r="M15" s="11">
        <v>755.4</v>
      </c>
      <c r="N15" s="11">
        <v>136</v>
      </c>
      <c r="O15" s="11">
        <v>136</v>
      </c>
      <c r="P15" s="11"/>
      <c r="Q15" s="11"/>
      <c r="R15" s="40">
        <v>0.10918852028214732</v>
      </c>
      <c r="S15" s="40"/>
      <c r="T15" s="40">
        <v>1.9657980882144606E-2</v>
      </c>
      <c r="U15" s="40">
        <v>1.9657980882144606E-2</v>
      </c>
      <c r="V15" s="40"/>
      <c r="W15" s="40"/>
      <c r="X15" s="40">
        <v>23.933158078920364</v>
      </c>
      <c r="Y15" s="39">
        <v>7.3333096643143874</v>
      </c>
    </row>
    <row r="16" spans="1:25" x14ac:dyDescent="0.55000000000000004">
      <c r="A16" t="s">
        <v>37</v>
      </c>
      <c r="B16" s="14" t="s">
        <v>3</v>
      </c>
      <c r="C16" s="11" t="s">
        <v>55</v>
      </c>
      <c r="D16" s="125"/>
      <c r="E16" s="126"/>
      <c r="F16" s="11">
        <v>4.29</v>
      </c>
      <c r="G16" s="11">
        <v>10</v>
      </c>
      <c r="H16" s="11"/>
      <c r="I16" s="11">
        <v>12</v>
      </c>
      <c r="J16" s="11">
        <v>10</v>
      </c>
      <c r="K16" s="11"/>
      <c r="L16" s="11"/>
      <c r="M16" s="11">
        <v>3775.9</v>
      </c>
      <c r="N16" s="11">
        <v>3554</v>
      </c>
      <c r="O16" s="11">
        <v>3051</v>
      </c>
      <c r="P16" s="11"/>
      <c r="Q16" s="11"/>
      <c r="R16" s="40">
        <v>193.65132998129914</v>
      </c>
      <c r="S16" s="40"/>
      <c r="T16" s="40">
        <v>182.27093587053076</v>
      </c>
      <c r="U16" s="40">
        <v>156.47400825576517</v>
      </c>
      <c r="V16" s="40"/>
      <c r="W16" s="40"/>
      <c r="X16" s="40" t="s">
        <v>56</v>
      </c>
      <c r="Y16" s="39">
        <v>3.8759103899764074</v>
      </c>
    </row>
    <row r="17" spans="1:25" x14ac:dyDescent="0.55000000000000004">
      <c r="A17" t="s">
        <v>90</v>
      </c>
      <c r="B17" s="14" t="s">
        <v>6</v>
      </c>
      <c r="C17" s="11" t="s">
        <v>55</v>
      </c>
      <c r="D17" s="125"/>
      <c r="E17" s="126"/>
      <c r="F17" s="11">
        <v>5.01</v>
      </c>
      <c r="G17" s="11">
        <v>12</v>
      </c>
      <c r="H17" s="11"/>
      <c r="I17" s="11">
        <v>13</v>
      </c>
      <c r="J17" s="11">
        <v>10</v>
      </c>
      <c r="K17" s="11"/>
      <c r="L17" s="11"/>
      <c r="M17" s="11">
        <v>2683.1</v>
      </c>
      <c r="N17" s="11">
        <v>2376</v>
      </c>
      <c r="O17" s="11">
        <v>1760</v>
      </c>
      <c r="P17" s="11"/>
      <c r="Q17" s="11"/>
      <c r="R17" s="40">
        <v>26.220251875465355</v>
      </c>
      <c r="S17" s="40"/>
      <c r="T17" s="40">
        <v>23.21915636991006</v>
      </c>
      <c r="U17" s="40">
        <v>17.199375088822265</v>
      </c>
      <c r="V17" s="40"/>
      <c r="W17" s="40"/>
      <c r="X17" s="40">
        <v>106.44995247387006</v>
      </c>
      <c r="Y17" s="39">
        <v>4.8212862246622388</v>
      </c>
    </row>
    <row r="18" spans="1:25" x14ac:dyDescent="0.55000000000000004">
      <c r="A18" t="s">
        <v>34</v>
      </c>
      <c r="B18" s="14" t="s">
        <v>14</v>
      </c>
      <c r="C18" s="11" t="s">
        <v>55</v>
      </c>
      <c r="D18" s="127" t="s">
        <v>71</v>
      </c>
      <c r="E18" s="120">
        <v>3</v>
      </c>
      <c r="F18" s="11">
        <v>6.9</v>
      </c>
      <c r="G18" s="11">
        <v>13</v>
      </c>
      <c r="H18" s="11"/>
      <c r="I18" s="11">
        <v>9</v>
      </c>
      <c r="J18" s="11">
        <v>6</v>
      </c>
      <c r="K18" s="11"/>
      <c r="L18" s="11"/>
      <c r="M18" s="11">
        <v>5430</v>
      </c>
      <c r="N18" s="11">
        <v>3443</v>
      </c>
      <c r="O18" s="11">
        <v>2892</v>
      </c>
      <c r="P18" s="11"/>
      <c r="Q18" s="11"/>
      <c r="R18" s="40">
        <v>0.68359649860423177</v>
      </c>
      <c r="S18" s="40"/>
      <c r="T18" s="40">
        <v>0.43344801928073112</v>
      </c>
      <c r="U18" s="40">
        <v>0.36408122909087254</v>
      </c>
      <c r="V18" s="40"/>
      <c r="W18" s="40"/>
      <c r="X18" s="40">
        <v>25.101364297482586</v>
      </c>
      <c r="Y18" s="39">
        <v>5.7940127356849347</v>
      </c>
    </row>
    <row r="19" spans="1:25" x14ac:dyDescent="0.55000000000000004">
      <c r="A19" t="s">
        <v>91</v>
      </c>
      <c r="B19" s="14" t="s">
        <v>8</v>
      </c>
      <c r="C19" s="11" t="s">
        <v>55</v>
      </c>
      <c r="D19" s="128"/>
      <c r="E19" s="130"/>
      <c r="F19" s="11">
        <v>6.84</v>
      </c>
      <c r="G19" s="11">
        <v>13</v>
      </c>
      <c r="H19" s="11"/>
      <c r="I19" s="11">
        <v>7</v>
      </c>
      <c r="J19" s="11">
        <v>4</v>
      </c>
      <c r="K19" s="11"/>
      <c r="L19" s="11"/>
      <c r="M19" s="11">
        <v>2358</v>
      </c>
      <c r="N19" s="11">
        <v>96</v>
      </c>
      <c r="O19" s="11">
        <v>136</v>
      </c>
      <c r="P19" s="11"/>
      <c r="Q19" s="11"/>
      <c r="R19" s="40">
        <v>0.34083469794188959</v>
      </c>
      <c r="S19" s="40"/>
      <c r="T19" s="40">
        <v>1.3876221799160898E-2</v>
      </c>
      <c r="U19" s="40">
        <v>1.9657980882144606E-2</v>
      </c>
      <c r="V19" s="40"/>
      <c r="W19" s="40"/>
      <c r="X19" s="40">
        <v>16.466329091988857</v>
      </c>
      <c r="Y19" s="39">
        <v>6.7204612257737386</v>
      </c>
    </row>
    <row r="20" spans="1:25" x14ac:dyDescent="0.55000000000000004">
      <c r="A20" t="s">
        <v>37</v>
      </c>
      <c r="B20" s="14" t="s">
        <v>3</v>
      </c>
      <c r="C20" s="11" t="s">
        <v>55</v>
      </c>
      <c r="D20" s="128"/>
      <c r="E20" s="130"/>
      <c r="F20" s="11">
        <v>4.29</v>
      </c>
      <c r="G20" s="11">
        <v>10</v>
      </c>
      <c r="H20" s="11"/>
      <c r="I20" s="11">
        <v>12</v>
      </c>
      <c r="J20" s="11">
        <v>10</v>
      </c>
      <c r="K20" s="11"/>
      <c r="L20" s="11"/>
      <c r="M20" s="11">
        <v>976</v>
      </c>
      <c r="N20" s="11">
        <v>932</v>
      </c>
      <c r="O20" s="11">
        <v>930</v>
      </c>
      <c r="P20" s="11"/>
      <c r="Q20" s="11"/>
      <c r="R20" s="40">
        <v>50.055271077557123</v>
      </c>
      <c r="S20" s="40"/>
      <c r="T20" s="40">
        <v>47.798680987995127</v>
      </c>
      <c r="U20" s="40">
        <v>47.69610871119685</v>
      </c>
      <c r="V20" s="40"/>
      <c r="W20" s="40"/>
      <c r="X20" s="40" t="s">
        <v>56</v>
      </c>
      <c r="Y20" s="39">
        <v>3.8634896011046771</v>
      </c>
    </row>
    <row r="21" spans="1:25" x14ac:dyDescent="0.55000000000000004">
      <c r="A21" t="s">
        <v>90</v>
      </c>
      <c r="B21" s="14" t="s">
        <v>73</v>
      </c>
      <c r="C21" s="11" t="s">
        <v>55</v>
      </c>
      <c r="D21" s="128"/>
      <c r="E21" s="130"/>
      <c r="F21" s="11">
        <v>5.01</v>
      </c>
      <c r="G21" s="11">
        <v>14</v>
      </c>
      <c r="H21" s="11"/>
      <c r="I21" s="11">
        <v>15</v>
      </c>
      <c r="J21" s="11">
        <v>13</v>
      </c>
      <c r="K21" s="11"/>
      <c r="L21" s="11"/>
      <c r="M21" s="11">
        <v>773</v>
      </c>
      <c r="N21" s="11">
        <v>733</v>
      </c>
      <c r="O21" s="11">
        <v>695</v>
      </c>
      <c r="P21" s="11"/>
      <c r="Q21" s="11"/>
      <c r="R21" s="40">
        <v>7.5540437179884163</v>
      </c>
      <c r="S21" s="40"/>
      <c r="T21" s="40">
        <v>7.1631488296060919</v>
      </c>
      <c r="U21" s="40">
        <v>6.7917986856428838</v>
      </c>
      <c r="V21" s="40"/>
      <c r="W21" s="40"/>
      <c r="X21" s="40">
        <v>261.88978717998498</v>
      </c>
      <c r="Y21" s="39">
        <v>4.813176869910734</v>
      </c>
    </row>
    <row r="22" spans="1:25" x14ac:dyDescent="0.55000000000000004">
      <c r="A22" t="s">
        <v>37</v>
      </c>
      <c r="B22" s="14" t="s">
        <v>3</v>
      </c>
      <c r="C22" s="11" t="s">
        <v>55</v>
      </c>
      <c r="D22" s="129"/>
      <c r="E22" s="121"/>
      <c r="F22" s="11">
        <v>4.29</v>
      </c>
      <c r="G22" s="11">
        <v>20.3</v>
      </c>
      <c r="H22" s="11"/>
      <c r="I22" s="11"/>
      <c r="J22" s="11">
        <v>18.100000000000001</v>
      </c>
      <c r="K22" s="11">
        <v>13</v>
      </c>
      <c r="L22" s="11">
        <v>11.5</v>
      </c>
      <c r="M22" s="11">
        <v>1996</v>
      </c>
      <c r="N22" s="11"/>
      <c r="O22" s="11">
        <v>1345</v>
      </c>
      <c r="P22" s="11">
        <v>897</v>
      </c>
      <c r="Q22" s="11">
        <v>711</v>
      </c>
      <c r="R22" s="40">
        <v>102.36713224467626</v>
      </c>
      <c r="S22" s="40"/>
      <c r="T22" s="40"/>
      <c r="U22" s="40">
        <v>68.979856146838458</v>
      </c>
      <c r="V22" s="40">
        <v>46.003666144025352</v>
      </c>
      <c r="W22" s="40">
        <v>36.464444401785975</v>
      </c>
      <c r="X22" s="40">
        <v>75.623970984065025</v>
      </c>
      <c r="Y22" s="39">
        <v>3.9394464803751408</v>
      </c>
    </row>
    <row r="23" spans="1:25" x14ac:dyDescent="0.55000000000000004">
      <c r="A23" t="s">
        <v>37</v>
      </c>
      <c r="B23" s="14" t="s">
        <v>3</v>
      </c>
      <c r="C23" s="11" t="s">
        <v>13</v>
      </c>
      <c r="D23" s="11" t="s">
        <v>72</v>
      </c>
      <c r="E23" s="126">
        <v>3</v>
      </c>
      <c r="F23" s="14">
        <v>4.29</v>
      </c>
      <c r="G23" s="11">
        <v>29.3</v>
      </c>
      <c r="H23" s="11">
        <v>32.799999999999997</v>
      </c>
      <c r="I23" s="11"/>
      <c r="J23" s="11"/>
      <c r="K23" s="11">
        <v>20.9</v>
      </c>
      <c r="L23" s="11">
        <v>16.84</v>
      </c>
      <c r="M23" s="11"/>
      <c r="N23" s="11"/>
      <c r="O23" s="11"/>
      <c r="P23" s="11"/>
      <c r="Q23" s="11"/>
      <c r="R23" s="40">
        <v>94.240121984126887</v>
      </c>
      <c r="S23" s="40">
        <v>105.49747443956868</v>
      </c>
      <c r="T23" s="40"/>
      <c r="U23" s="40"/>
      <c r="V23" s="40">
        <v>67.222476091066625</v>
      </c>
      <c r="W23" s="40">
        <v>54.163947242754162</v>
      </c>
      <c r="X23" s="40">
        <v>77.596168205503631</v>
      </c>
      <c r="Y23" s="39">
        <v>4.0155105260416022</v>
      </c>
    </row>
    <row r="24" spans="1:25" x14ac:dyDescent="0.55000000000000004">
      <c r="A24" t="s">
        <v>46</v>
      </c>
      <c r="B24" s="14" t="s">
        <v>11</v>
      </c>
      <c r="C24" s="11" t="s">
        <v>13</v>
      </c>
      <c r="D24" s="11" t="s">
        <v>72</v>
      </c>
      <c r="E24" s="126"/>
      <c r="F24" s="14">
        <v>6.73</v>
      </c>
      <c r="G24" s="11">
        <v>12.1</v>
      </c>
      <c r="H24" s="11">
        <v>14.3</v>
      </c>
      <c r="I24" s="11"/>
      <c r="J24" s="11"/>
      <c r="K24" s="11">
        <v>12.8</v>
      </c>
      <c r="L24" s="11">
        <v>11.67</v>
      </c>
      <c r="M24" s="11"/>
      <c r="N24" s="11"/>
      <c r="O24" s="11"/>
      <c r="P24" s="11"/>
      <c r="Q24" s="11"/>
      <c r="R24" s="40">
        <v>7.8643732190241039E-2</v>
      </c>
      <c r="S24" s="40">
        <v>9.2942592588466683E-2</v>
      </c>
      <c r="T24" s="40"/>
      <c r="U24" s="40"/>
      <c r="V24" s="40">
        <v>8.3193369589676464E-2</v>
      </c>
      <c r="W24" s="40">
        <v>7.5848954930587839E-2</v>
      </c>
      <c r="X24" s="40">
        <v>1187.6828904291858</v>
      </c>
      <c r="Y24" s="39">
        <v>6.7100000000000009</v>
      </c>
    </row>
    <row r="25" spans="1:25" x14ac:dyDescent="0.55000000000000004">
      <c r="A25" t="s">
        <v>34</v>
      </c>
      <c r="B25" s="14" t="s">
        <v>14</v>
      </c>
      <c r="C25" s="11" t="s">
        <v>13</v>
      </c>
      <c r="D25" s="11" t="s">
        <v>72</v>
      </c>
      <c r="E25" s="126"/>
      <c r="F25" s="14">
        <v>6.9</v>
      </c>
      <c r="G25" s="11">
        <v>52.1</v>
      </c>
      <c r="H25" s="11">
        <v>39.200000000000003</v>
      </c>
      <c r="I25" s="11"/>
      <c r="J25" s="11"/>
      <c r="K25" s="11">
        <v>29.3</v>
      </c>
      <c r="L25" s="11">
        <v>23.51</v>
      </c>
      <c r="M25" s="11"/>
      <c r="N25" s="11"/>
      <c r="O25" s="11"/>
      <c r="P25" s="11"/>
      <c r="Q25" s="11"/>
      <c r="R25" s="40">
        <v>0.95320605975168327</v>
      </c>
      <c r="S25" s="40">
        <v>0.71719150752909755</v>
      </c>
      <c r="T25" s="40"/>
      <c r="U25" s="40"/>
      <c r="V25" s="40">
        <v>0.53606406047455513</v>
      </c>
      <c r="W25" s="40">
        <v>0.43013194750023176</v>
      </c>
      <c r="X25" s="40">
        <v>54.006553077020435</v>
      </c>
      <c r="Y25" s="39">
        <v>6.2605296739860643</v>
      </c>
    </row>
    <row r="26" spans="1:25" x14ac:dyDescent="0.55000000000000004">
      <c r="A26" t="s">
        <v>90</v>
      </c>
      <c r="B26" s="14" t="s">
        <v>6</v>
      </c>
      <c r="C26" s="11" t="s">
        <v>13</v>
      </c>
      <c r="D26" s="11" t="s">
        <v>72</v>
      </c>
      <c r="E26" s="126"/>
      <c r="F26" s="14">
        <v>5.01</v>
      </c>
      <c r="G26" s="11">
        <v>8.66</v>
      </c>
      <c r="H26" s="11">
        <v>8.56</v>
      </c>
      <c r="I26" s="11"/>
      <c r="J26" s="11"/>
      <c r="K26" s="11">
        <v>7.54</v>
      </c>
      <c r="L26" s="11">
        <v>6.3559999999999999</v>
      </c>
      <c r="M26" s="11"/>
      <c r="N26" s="11"/>
      <c r="O26" s="11"/>
      <c r="P26" s="11"/>
      <c r="Q26" s="11"/>
      <c r="R26" s="40">
        <v>3.0399651021946688</v>
      </c>
      <c r="S26" s="40">
        <v>3.004861579074638</v>
      </c>
      <c r="T26" s="40"/>
      <c r="U26" s="40"/>
      <c r="V26" s="40">
        <v>2.6468056432503233</v>
      </c>
      <c r="W26" s="40">
        <v>2.2311799295091586</v>
      </c>
      <c r="X26" s="40">
        <v>138.93622796455276</v>
      </c>
      <c r="Y26" s="39">
        <v>4.9775280392189565</v>
      </c>
    </row>
    <row r="27" spans="1:25" x14ac:dyDescent="0.55000000000000004">
      <c r="A27" t="s">
        <v>91</v>
      </c>
      <c r="B27" s="14" t="s">
        <v>8</v>
      </c>
      <c r="C27" s="11" t="s">
        <v>13</v>
      </c>
      <c r="D27" s="11" t="s">
        <v>72</v>
      </c>
      <c r="E27" s="126"/>
      <c r="F27" s="14">
        <v>6.84</v>
      </c>
      <c r="G27" s="11">
        <v>61.3</v>
      </c>
      <c r="H27" s="11">
        <v>41.9</v>
      </c>
      <c r="I27" s="11"/>
      <c r="J27" s="11"/>
      <c r="K27" s="11">
        <v>2.2200000000000002</v>
      </c>
      <c r="L27" s="11">
        <v>2.573</v>
      </c>
      <c r="M27" s="11"/>
      <c r="N27" s="11"/>
      <c r="O27" s="11"/>
      <c r="P27" s="11"/>
      <c r="Q27" s="11"/>
      <c r="R27" s="40">
        <v>0.27227775260015918</v>
      </c>
      <c r="S27" s="40">
        <v>0.1861082844036977</v>
      </c>
      <c r="T27" s="40"/>
      <c r="U27" s="40"/>
      <c r="V27" s="40">
        <v>9.8606298657806409E-3</v>
      </c>
      <c r="W27" s="40">
        <v>1.1428558848943058E-2</v>
      </c>
      <c r="X27" s="40">
        <v>13.553797622386439</v>
      </c>
      <c r="Y27" s="39">
        <v>6.8753270625487888</v>
      </c>
    </row>
    <row r="28" spans="1:25" ht="15.6" x14ac:dyDescent="0.6">
      <c r="A28" t="s">
        <v>122</v>
      </c>
      <c r="B28" s="62" t="s">
        <v>112</v>
      </c>
      <c r="C28" s="11" t="s">
        <v>13</v>
      </c>
      <c r="D28" s="11" t="s">
        <v>72</v>
      </c>
      <c r="E28" s="126"/>
      <c r="F28" s="11" t="s">
        <v>75</v>
      </c>
      <c r="G28" s="11">
        <v>101.7</v>
      </c>
      <c r="H28" s="11"/>
      <c r="I28" s="11"/>
      <c r="J28" s="11"/>
      <c r="K28" s="11"/>
      <c r="L28" s="11"/>
      <c r="M28" s="41" t="s">
        <v>141</v>
      </c>
      <c r="N28" s="41"/>
      <c r="O28" s="41"/>
      <c r="P28" s="41"/>
      <c r="Q28" s="41"/>
      <c r="R28" s="69"/>
      <c r="S28" s="69"/>
      <c r="T28" s="69"/>
      <c r="U28" s="69"/>
      <c r="V28" s="69"/>
      <c r="W28" s="69"/>
      <c r="X28" s="69" t="s">
        <v>75</v>
      </c>
      <c r="Y28" s="69" t="s">
        <v>75</v>
      </c>
    </row>
    <row r="29" spans="1:25" ht="15.6" x14ac:dyDescent="0.6">
      <c r="A29" t="s">
        <v>120</v>
      </c>
      <c r="B29" s="62" t="s">
        <v>118</v>
      </c>
      <c r="C29" s="11" t="s">
        <v>13</v>
      </c>
      <c r="D29" s="11" t="s">
        <v>72</v>
      </c>
      <c r="E29" s="126"/>
      <c r="F29" s="11" t="s">
        <v>75</v>
      </c>
      <c r="G29" s="94">
        <f>'SI Table 3'!L17</f>
        <v>124.28333333333335</v>
      </c>
      <c r="H29" s="11"/>
      <c r="I29" s="11"/>
      <c r="J29" s="11"/>
      <c r="K29" s="11"/>
      <c r="L29" s="40">
        <f>'SI Table 3'!V17</f>
        <v>88.833333333333343</v>
      </c>
      <c r="M29" s="38" t="s">
        <v>140</v>
      </c>
      <c r="N29" s="41"/>
      <c r="O29" s="41"/>
      <c r="P29" s="41"/>
      <c r="Q29" s="41"/>
      <c r="S29" s="69"/>
      <c r="T29" s="69"/>
      <c r="U29" s="69"/>
      <c r="V29" s="69"/>
      <c r="W29" s="69"/>
      <c r="X29" s="69" t="s">
        <v>75</v>
      </c>
      <c r="Y29" s="69" t="s">
        <v>75</v>
      </c>
    </row>
    <row r="30" spans="1:25" ht="15.6" x14ac:dyDescent="0.6">
      <c r="A30" t="s">
        <v>121</v>
      </c>
      <c r="B30" s="62" t="s">
        <v>119</v>
      </c>
      <c r="C30" s="11" t="s">
        <v>13</v>
      </c>
      <c r="D30" s="11" t="s">
        <v>72</v>
      </c>
      <c r="E30" s="126"/>
      <c r="F30" s="11" t="s">
        <v>75</v>
      </c>
      <c r="G30" s="94">
        <f>'SI Table 3'!L23</f>
        <v>45.033333333333331</v>
      </c>
      <c r="H30" s="11"/>
      <c r="I30" s="11"/>
      <c r="J30" s="11"/>
      <c r="K30" s="11"/>
      <c r="L30" s="3">
        <f>'SI Table 3'!V23</f>
        <v>38.233333333333327</v>
      </c>
      <c r="N30" s="41"/>
      <c r="O30" s="41"/>
      <c r="P30" s="41"/>
      <c r="Q30" s="41"/>
      <c r="S30" s="69"/>
      <c r="T30" s="69"/>
      <c r="U30" s="69"/>
      <c r="V30" s="69"/>
      <c r="W30" s="69"/>
      <c r="X30" s="69" t="s">
        <v>75</v>
      </c>
      <c r="Y30" s="69" t="s">
        <v>75</v>
      </c>
    </row>
    <row r="31" spans="1:25" x14ac:dyDescent="0.55000000000000004">
      <c r="B31" t="s">
        <v>17</v>
      </c>
    </row>
    <row r="32" spans="1:25" x14ac:dyDescent="0.55000000000000004">
      <c r="B32" s="38" t="s">
        <v>79</v>
      </c>
      <c r="C32" s="38"/>
      <c r="D32" s="38"/>
      <c r="E32" s="38"/>
    </row>
    <row r="33" spans="2:2" x14ac:dyDescent="0.55000000000000004">
      <c r="B33" s="41" t="s">
        <v>88</v>
      </c>
    </row>
    <row r="34" spans="2:2" x14ac:dyDescent="0.55000000000000004">
      <c r="B34" s="38" t="s">
        <v>96</v>
      </c>
    </row>
  </sheetData>
  <autoFilter ref="A4:Y34" xr:uid="{00000000-0001-0000-0100-000000000000}"/>
  <mergeCells count="19">
    <mergeCell ref="D18:D22"/>
    <mergeCell ref="E18:E22"/>
    <mergeCell ref="E9:E13"/>
    <mergeCell ref="E5:E8"/>
    <mergeCell ref="D3:D4"/>
    <mergeCell ref="D14:D17"/>
    <mergeCell ref="D9:D13"/>
    <mergeCell ref="D5:D8"/>
    <mergeCell ref="E14:E17"/>
    <mergeCell ref="B3:B4"/>
    <mergeCell ref="E3:E4"/>
    <mergeCell ref="F3:F4"/>
    <mergeCell ref="G3:L3"/>
    <mergeCell ref="C3:C4"/>
    <mergeCell ref="X3:X4"/>
    <mergeCell ref="Y3:Y4"/>
    <mergeCell ref="M3:Q3"/>
    <mergeCell ref="R3:W3"/>
    <mergeCell ref="E23:E3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N31"/>
  <sheetViews>
    <sheetView zoomScale="90" zoomScaleNormal="90" workbookViewId="0">
      <selection activeCell="A7" sqref="A7"/>
    </sheetView>
  </sheetViews>
  <sheetFormatPr defaultColWidth="8.7890625" defaultRowHeight="14.4" x14ac:dyDescent="0.55000000000000004"/>
  <cols>
    <col min="1" max="1" width="26.47265625" style="95" customWidth="1"/>
    <col min="2" max="2" width="17.7890625" style="95" customWidth="1"/>
    <col min="3" max="3" width="13" style="95" customWidth="1"/>
    <col min="4" max="24" width="8.7890625" style="95"/>
    <col min="25" max="25" width="10.47265625" style="95" customWidth="1"/>
    <col min="26" max="38" width="8.7890625" style="95"/>
    <col min="39" max="39" width="11.15625" style="95" bestFit="1" customWidth="1"/>
    <col min="40" max="16384" width="8.7890625" style="95"/>
  </cols>
  <sheetData>
    <row r="1" spans="1:40" x14ac:dyDescent="0.55000000000000004">
      <c r="B1" s="132" t="s">
        <v>80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96"/>
      <c r="Y1" s="96"/>
    </row>
    <row r="2" spans="1:40" ht="28.8" x14ac:dyDescent="0.55000000000000004">
      <c r="B2" s="131" t="s">
        <v>20</v>
      </c>
      <c r="C2" s="97" t="s">
        <v>151</v>
      </c>
      <c r="D2" s="131" t="s">
        <v>21</v>
      </c>
      <c r="E2" s="131"/>
      <c r="F2" s="131"/>
      <c r="G2" s="131"/>
      <c r="H2" s="131"/>
      <c r="I2" s="131" t="s">
        <v>19</v>
      </c>
      <c r="J2" s="131"/>
      <c r="K2" s="131"/>
      <c r="L2" s="131"/>
      <c r="M2" s="131"/>
      <c r="N2" s="133" t="s">
        <v>22</v>
      </c>
      <c r="O2" s="133"/>
      <c r="P2" s="133"/>
      <c r="Q2" s="133"/>
      <c r="R2" s="133"/>
      <c r="S2" s="133" t="s">
        <v>23</v>
      </c>
      <c r="T2" s="133"/>
      <c r="U2" s="133"/>
      <c r="V2" s="133"/>
      <c r="W2" s="133"/>
      <c r="X2" s="98"/>
      <c r="Y2" s="98" t="s">
        <v>150</v>
      </c>
    </row>
    <row r="3" spans="1:40" x14ac:dyDescent="0.55000000000000004">
      <c r="B3" s="131"/>
      <c r="C3" s="97" t="s">
        <v>152</v>
      </c>
      <c r="D3" s="131" t="s">
        <v>24</v>
      </c>
      <c r="E3" s="131"/>
      <c r="F3" s="131"/>
      <c r="G3" s="131"/>
      <c r="H3" s="131"/>
      <c r="I3" s="131" t="s">
        <v>24</v>
      </c>
      <c r="J3" s="131"/>
      <c r="K3" s="131"/>
      <c r="L3" s="131"/>
      <c r="M3" s="131"/>
      <c r="N3" s="133" t="s">
        <v>24</v>
      </c>
      <c r="O3" s="133"/>
      <c r="P3" s="133"/>
      <c r="Q3" s="133"/>
      <c r="R3" s="133"/>
      <c r="S3" s="133" t="s">
        <v>24</v>
      </c>
      <c r="T3" s="133"/>
      <c r="U3" s="133"/>
      <c r="V3" s="133"/>
      <c r="W3" s="133"/>
      <c r="X3" s="98"/>
      <c r="Y3" s="99" t="s">
        <v>24</v>
      </c>
      <c r="Z3" s="98"/>
      <c r="AA3" s="98"/>
      <c r="AB3" s="98"/>
      <c r="AC3" s="98"/>
    </row>
    <row r="4" spans="1:40" x14ac:dyDescent="0.55000000000000004">
      <c r="B4" s="131"/>
      <c r="C4" s="97"/>
      <c r="D4" s="97" t="s">
        <v>25</v>
      </c>
      <c r="E4" s="97" t="s">
        <v>26</v>
      </c>
      <c r="F4" s="97" t="s">
        <v>27</v>
      </c>
      <c r="G4" s="97" t="s">
        <v>28</v>
      </c>
      <c r="H4" s="97" t="s">
        <v>29</v>
      </c>
      <c r="I4" s="97" t="s">
        <v>25</v>
      </c>
      <c r="J4" s="97" t="s">
        <v>26</v>
      </c>
      <c r="K4" s="97" t="s">
        <v>27</v>
      </c>
      <c r="L4" s="97" t="s">
        <v>30</v>
      </c>
      <c r="M4" s="97" t="s">
        <v>29</v>
      </c>
      <c r="N4" s="97" t="s">
        <v>25</v>
      </c>
      <c r="O4" s="97" t="s">
        <v>26</v>
      </c>
      <c r="P4" s="97" t="s">
        <v>27</v>
      </c>
      <c r="Q4" s="97" t="s">
        <v>30</v>
      </c>
      <c r="R4" s="97" t="s">
        <v>29</v>
      </c>
      <c r="S4" s="97" t="s">
        <v>25</v>
      </c>
      <c r="T4" s="97" t="s">
        <v>26</v>
      </c>
      <c r="U4" s="97" t="s">
        <v>27</v>
      </c>
      <c r="V4" s="97" t="s">
        <v>30</v>
      </c>
      <c r="W4" s="97" t="s">
        <v>29</v>
      </c>
      <c r="X4" s="100"/>
      <c r="Y4" s="100"/>
    </row>
    <row r="5" spans="1:40" x14ac:dyDescent="0.55000000000000004">
      <c r="B5" s="97" t="s">
        <v>31</v>
      </c>
      <c r="C5" s="97"/>
      <c r="D5" s="97">
        <v>0</v>
      </c>
      <c r="E5" s="97">
        <v>0</v>
      </c>
      <c r="F5" s="101">
        <v>0</v>
      </c>
      <c r="G5" s="101">
        <v>0</v>
      </c>
      <c r="H5" s="101">
        <v>0</v>
      </c>
      <c r="I5" s="101">
        <v>0</v>
      </c>
      <c r="J5" s="101">
        <v>0</v>
      </c>
      <c r="K5" s="101">
        <v>0</v>
      </c>
      <c r="L5" s="101">
        <v>0</v>
      </c>
      <c r="M5" s="101">
        <v>0</v>
      </c>
      <c r="N5" s="101">
        <v>0</v>
      </c>
      <c r="O5" s="101">
        <v>0</v>
      </c>
      <c r="P5" s="101">
        <v>0</v>
      </c>
      <c r="Q5" s="101">
        <v>0</v>
      </c>
      <c r="R5" s="101">
        <v>0</v>
      </c>
      <c r="S5" s="101">
        <v>0</v>
      </c>
      <c r="T5" s="101">
        <v>0</v>
      </c>
      <c r="U5" s="101">
        <v>0</v>
      </c>
      <c r="V5" s="101">
        <v>0</v>
      </c>
      <c r="W5" s="101">
        <v>0</v>
      </c>
      <c r="X5" s="98"/>
      <c r="Y5" s="98"/>
      <c r="AA5" s="100"/>
      <c r="AE5" s="100"/>
    </row>
    <row r="6" spans="1:40" x14ac:dyDescent="0.55000000000000004">
      <c r="A6" s="95" t="s">
        <v>37</v>
      </c>
      <c r="B6" s="97" t="s">
        <v>3</v>
      </c>
      <c r="C6" s="97">
        <v>35</v>
      </c>
      <c r="D6" s="97">
        <v>29.8</v>
      </c>
      <c r="E6" s="97">
        <v>28.9</v>
      </c>
      <c r="F6" s="97">
        <v>29.1</v>
      </c>
      <c r="G6" s="97">
        <v>29.3</v>
      </c>
      <c r="H6" s="97">
        <v>0.47</v>
      </c>
      <c r="I6" s="97">
        <v>32.200000000000003</v>
      </c>
      <c r="J6" s="97">
        <v>33.1</v>
      </c>
      <c r="K6" s="97">
        <v>33</v>
      </c>
      <c r="L6" s="97">
        <v>32.799999999999997</v>
      </c>
      <c r="M6" s="97">
        <v>0.49</v>
      </c>
      <c r="N6" s="97">
        <v>23.9</v>
      </c>
      <c r="O6" s="97">
        <v>20.100000000000001</v>
      </c>
      <c r="P6" s="97">
        <v>19.100000000000001</v>
      </c>
      <c r="Q6" s="97">
        <v>20.9</v>
      </c>
      <c r="R6" s="97">
        <v>2.5299999999999998</v>
      </c>
      <c r="S6" s="97">
        <v>12.8</v>
      </c>
      <c r="T6" s="97">
        <v>18.2</v>
      </c>
      <c r="U6" s="97">
        <v>20.5</v>
      </c>
      <c r="V6" s="94">
        <v>16.84</v>
      </c>
      <c r="W6" s="102">
        <v>3.9529999999999998</v>
      </c>
      <c r="X6" s="103"/>
      <c r="Y6" s="103">
        <f>AVERAGE(V6,Q6,L6)</f>
        <v>23.513333333333332</v>
      </c>
      <c r="AH6" s="104"/>
      <c r="AI6" s="104"/>
      <c r="AJ6" s="104"/>
      <c r="AK6" s="104"/>
      <c r="AL6" s="104"/>
      <c r="AM6" s="105"/>
      <c r="AN6" s="104"/>
    </row>
    <row r="7" spans="1:40" x14ac:dyDescent="0.55000000000000004">
      <c r="A7" s="95" t="s">
        <v>46</v>
      </c>
      <c r="B7" s="97" t="s">
        <v>11</v>
      </c>
      <c r="C7" s="97">
        <v>15</v>
      </c>
      <c r="D7" s="97">
        <v>12.1</v>
      </c>
      <c r="E7" s="97">
        <v>11.8</v>
      </c>
      <c r="F7" s="97">
        <v>12.4</v>
      </c>
      <c r="G7" s="97">
        <v>12.1</v>
      </c>
      <c r="H7" s="106">
        <v>0.3</v>
      </c>
      <c r="I7" s="97">
        <v>14.4</v>
      </c>
      <c r="J7" s="97">
        <v>14.1</v>
      </c>
      <c r="K7" s="97">
        <v>14.5</v>
      </c>
      <c r="L7" s="97">
        <v>14.3</v>
      </c>
      <c r="M7" s="97">
        <v>0.21</v>
      </c>
      <c r="N7" s="97">
        <v>12.5</v>
      </c>
      <c r="O7" s="97">
        <v>12.4</v>
      </c>
      <c r="P7" s="97">
        <v>13.4</v>
      </c>
      <c r="Q7" s="97">
        <v>12.8</v>
      </c>
      <c r="R7" s="97">
        <v>0.55000000000000004</v>
      </c>
      <c r="S7" s="94">
        <v>12</v>
      </c>
      <c r="T7" s="94">
        <v>13</v>
      </c>
      <c r="U7" s="97">
        <v>10.199999999999999</v>
      </c>
      <c r="V7" s="94">
        <v>11.67</v>
      </c>
      <c r="W7" s="102">
        <v>1.419</v>
      </c>
      <c r="X7" s="103"/>
      <c r="Y7" s="103">
        <f t="shared" ref="Y7:Y23" si="0">AVERAGE(V7,Q7,L7)</f>
        <v>12.923333333333332</v>
      </c>
      <c r="AH7" s="104"/>
      <c r="AI7" s="104"/>
      <c r="AJ7" s="104"/>
      <c r="AK7" s="104"/>
      <c r="AL7" s="104"/>
      <c r="AM7" s="105"/>
      <c r="AN7" s="104"/>
    </row>
    <row r="8" spans="1:40" x14ac:dyDescent="0.55000000000000004">
      <c r="A8" s="95" t="s">
        <v>34</v>
      </c>
      <c r="B8" s="97" t="s">
        <v>14</v>
      </c>
      <c r="C8" s="97">
        <v>50</v>
      </c>
      <c r="D8" s="94">
        <v>54</v>
      </c>
      <c r="E8" s="97">
        <v>52.1</v>
      </c>
      <c r="F8" s="97">
        <v>50.3</v>
      </c>
      <c r="G8" s="97">
        <v>52.1</v>
      </c>
      <c r="H8" s="97">
        <v>1.85</v>
      </c>
      <c r="I8" s="97">
        <v>39.6</v>
      </c>
      <c r="J8" s="97">
        <v>39.5</v>
      </c>
      <c r="K8" s="97">
        <v>38.5</v>
      </c>
      <c r="L8" s="97">
        <v>39.200000000000003</v>
      </c>
      <c r="M8" s="97">
        <v>0.61</v>
      </c>
      <c r="N8" s="97">
        <v>29.5</v>
      </c>
      <c r="O8" s="97">
        <v>29.8</v>
      </c>
      <c r="P8" s="97">
        <v>28.6</v>
      </c>
      <c r="Q8" s="97">
        <v>29.3</v>
      </c>
      <c r="R8" s="97">
        <v>0.62</v>
      </c>
      <c r="S8" s="97">
        <v>28.1</v>
      </c>
      <c r="T8" s="97">
        <v>24.6</v>
      </c>
      <c r="U8" s="97">
        <v>18.8</v>
      </c>
      <c r="V8" s="94">
        <v>23.51</v>
      </c>
      <c r="W8" s="102">
        <v>4.6970000000000001</v>
      </c>
      <c r="X8" s="103"/>
      <c r="Y8" s="103">
        <f t="shared" si="0"/>
        <v>30.67</v>
      </c>
      <c r="AH8" s="104"/>
      <c r="AI8" s="104"/>
      <c r="AJ8" s="104"/>
      <c r="AK8" s="104"/>
      <c r="AL8" s="104"/>
      <c r="AM8" s="105"/>
      <c r="AN8" s="104"/>
    </row>
    <row r="9" spans="1:40" x14ac:dyDescent="0.55000000000000004">
      <c r="A9" s="95" t="s">
        <v>90</v>
      </c>
      <c r="B9" s="97" t="s">
        <v>6</v>
      </c>
      <c r="C9" s="97">
        <v>13</v>
      </c>
      <c r="D9" s="97">
        <v>8.36</v>
      </c>
      <c r="E9" s="97">
        <v>8.7799999999999994</v>
      </c>
      <c r="F9" s="97">
        <v>8.84</v>
      </c>
      <c r="G9" s="97">
        <v>8.66</v>
      </c>
      <c r="H9" s="97">
        <v>0.26</v>
      </c>
      <c r="I9" s="102">
        <v>8.5</v>
      </c>
      <c r="J9" s="102">
        <v>8.4</v>
      </c>
      <c r="K9" s="97">
        <v>8.77</v>
      </c>
      <c r="L9" s="97">
        <v>8.56</v>
      </c>
      <c r="M9" s="106">
        <v>0.19</v>
      </c>
      <c r="N9" s="102">
        <v>7.4</v>
      </c>
      <c r="O9" s="97">
        <v>7.64</v>
      </c>
      <c r="P9" s="97">
        <v>7.58</v>
      </c>
      <c r="Q9" s="97">
        <v>7.54</v>
      </c>
      <c r="R9" s="97">
        <v>0.12</v>
      </c>
      <c r="S9" s="97">
        <v>6.09</v>
      </c>
      <c r="T9" s="97">
        <v>7.11</v>
      </c>
      <c r="U9" s="97">
        <v>5.93</v>
      </c>
      <c r="V9" s="94">
        <v>6.3559999999999999</v>
      </c>
      <c r="W9" s="106">
        <v>0.64</v>
      </c>
      <c r="X9" s="107"/>
      <c r="Y9" s="103">
        <f t="shared" si="0"/>
        <v>7.4853333333333341</v>
      </c>
      <c r="AH9" s="104"/>
      <c r="AI9" s="104"/>
      <c r="AJ9" s="104"/>
      <c r="AK9" s="104"/>
      <c r="AL9" s="104"/>
      <c r="AM9" s="105"/>
      <c r="AN9" s="104"/>
    </row>
    <row r="10" spans="1:40" x14ac:dyDescent="0.55000000000000004">
      <c r="A10" s="95" t="s">
        <v>91</v>
      </c>
      <c r="B10" s="97" t="s">
        <v>8</v>
      </c>
      <c r="C10" s="97">
        <v>75</v>
      </c>
      <c r="D10" s="97">
        <v>66.8</v>
      </c>
      <c r="E10" s="94">
        <v>57</v>
      </c>
      <c r="F10" s="97">
        <v>60.4</v>
      </c>
      <c r="G10" s="97">
        <v>61.3</v>
      </c>
      <c r="H10" s="97">
        <v>4.9800000000000004</v>
      </c>
      <c r="I10" s="97">
        <v>42.3</v>
      </c>
      <c r="J10" s="97">
        <v>42.1</v>
      </c>
      <c r="K10" s="97">
        <v>41.3</v>
      </c>
      <c r="L10" s="97">
        <v>41.9</v>
      </c>
      <c r="M10" s="97">
        <v>0.53</v>
      </c>
      <c r="N10" s="97">
        <v>2.02</v>
      </c>
      <c r="O10" s="97">
        <v>2.38</v>
      </c>
      <c r="P10" s="97">
        <v>2.2799999999999998</v>
      </c>
      <c r="Q10" s="97">
        <v>2.2200000000000002</v>
      </c>
      <c r="R10" s="97">
        <v>0.19</v>
      </c>
      <c r="S10" s="97">
        <v>2.7</v>
      </c>
      <c r="T10" s="97">
        <v>2.73</v>
      </c>
      <c r="U10" s="97">
        <v>2.31</v>
      </c>
      <c r="V10" s="94">
        <v>2.573</v>
      </c>
      <c r="W10" s="97">
        <v>0.23400000000000001</v>
      </c>
      <c r="X10" s="100"/>
      <c r="Y10" s="103">
        <f t="shared" si="0"/>
        <v>15.564333333333332</v>
      </c>
      <c r="AH10" s="104"/>
      <c r="AI10" s="104"/>
      <c r="AJ10" s="104"/>
      <c r="AK10" s="104"/>
      <c r="AL10" s="104"/>
      <c r="AM10" s="105"/>
      <c r="AN10" s="104"/>
    </row>
    <row r="11" spans="1:40" x14ac:dyDescent="0.55000000000000004">
      <c r="Y11" s="103"/>
    </row>
    <row r="12" spans="1:40" x14ac:dyDescent="0.55000000000000004">
      <c r="B12" s="131" t="s">
        <v>98</v>
      </c>
      <c r="C12" s="97"/>
      <c r="D12" s="131" t="s">
        <v>101</v>
      </c>
      <c r="E12" s="131"/>
      <c r="F12" s="131"/>
      <c r="G12" s="131"/>
      <c r="H12" s="131"/>
      <c r="I12" s="131" t="s">
        <v>19</v>
      </c>
      <c r="J12" s="131"/>
      <c r="K12" s="131"/>
      <c r="L12" s="131"/>
      <c r="M12" s="131"/>
      <c r="N12" s="134" t="s">
        <v>102</v>
      </c>
      <c r="O12" s="135"/>
      <c r="P12" s="135"/>
      <c r="Q12" s="135"/>
      <c r="R12" s="136"/>
      <c r="S12" s="133" t="s">
        <v>108</v>
      </c>
      <c r="T12" s="133"/>
      <c r="U12" s="133"/>
      <c r="V12" s="133"/>
      <c r="W12" s="133"/>
      <c r="Y12" s="103"/>
    </row>
    <row r="13" spans="1:40" x14ac:dyDescent="0.55000000000000004">
      <c r="B13" s="131"/>
      <c r="C13" s="97"/>
      <c r="D13" s="131" t="s">
        <v>24</v>
      </c>
      <c r="E13" s="131"/>
      <c r="F13" s="131"/>
      <c r="G13" s="131"/>
      <c r="H13" s="131"/>
      <c r="I13" s="131" t="s">
        <v>24</v>
      </c>
      <c r="J13" s="131"/>
      <c r="K13" s="131"/>
      <c r="L13" s="131"/>
      <c r="M13" s="131"/>
      <c r="N13" s="134" t="s">
        <v>24</v>
      </c>
      <c r="O13" s="135"/>
      <c r="P13" s="135"/>
      <c r="Q13" s="135"/>
      <c r="R13" s="136"/>
      <c r="S13" s="133" t="s">
        <v>24</v>
      </c>
      <c r="T13" s="133"/>
      <c r="U13" s="133"/>
      <c r="V13" s="133"/>
      <c r="W13" s="133"/>
      <c r="Y13" s="103"/>
    </row>
    <row r="14" spans="1:40" x14ac:dyDescent="0.55000000000000004">
      <c r="B14" s="131"/>
      <c r="C14" s="97"/>
      <c r="D14" s="97" t="s">
        <v>25</v>
      </c>
      <c r="E14" s="97" t="s">
        <v>26</v>
      </c>
      <c r="F14" s="97" t="s">
        <v>27</v>
      </c>
      <c r="G14" s="97" t="s">
        <v>28</v>
      </c>
      <c r="H14" s="97" t="s">
        <v>29</v>
      </c>
      <c r="I14" s="97" t="s">
        <v>25</v>
      </c>
      <c r="J14" s="97" t="s">
        <v>26</v>
      </c>
      <c r="K14" s="97" t="s">
        <v>27</v>
      </c>
      <c r="L14" s="97" t="s">
        <v>30</v>
      </c>
      <c r="M14" s="97" t="s">
        <v>29</v>
      </c>
      <c r="N14" s="97" t="s">
        <v>25</v>
      </c>
      <c r="O14" s="97" t="s">
        <v>26</v>
      </c>
      <c r="P14" s="97" t="s">
        <v>27</v>
      </c>
      <c r="Q14" s="97" t="s">
        <v>30</v>
      </c>
      <c r="R14" s="97" t="s">
        <v>29</v>
      </c>
      <c r="S14" s="97" t="s">
        <v>25</v>
      </c>
      <c r="T14" s="97" t="s">
        <v>26</v>
      </c>
      <c r="U14" s="97" t="s">
        <v>27</v>
      </c>
      <c r="V14" s="97" t="s">
        <v>30</v>
      </c>
      <c r="W14" s="97" t="s">
        <v>29</v>
      </c>
      <c r="Y14" s="103"/>
    </row>
    <row r="15" spans="1:40" x14ac:dyDescent="0.55000000000000004">
      <c r="B15" s="97" t="s">
        <v>31</v>
      </c>
      <c r="C15" s="97"/>
      <c r="D15" s="97">
        <v>49.1</v>
      </c>
      <c r="E15" s="97">
        <v>47.4</v>
      </c>
      <c r="F15" s="101"/>
      <c r="G15" s="108">
        <f>AVERAGE(D15:E15)</f>
        <v>48.25</v>
      </c>
      <c r="H15" s="106">
        <f>STDEV(D15:E15)</f>
        <v>1.2020815280171329</v>
      </c>
      <c r="I15" s="97">
        <v>28.7</v>
      </c>
      <c r="J15" s="97">
        <v>19.399999999999999</v>
      </c>
      <c r="K15" s="101"/>
      <c r="L15" s="108">
        <f>AVERAGE(I15:J15)</f>
        <v>24.049999999999997</v>
      </c>
      <c r="M15" s="106">
        <f>STDEV(I15:J15)</f>
        <v>6.5760930650349012</v>
      </c>
      <c r="O15" s="109"/>
      <c r="P15" s="109"/>
      <c r="Q15" s="109"/>
      <c r="R15" s="110"/>
      <c r="S15" s="94">
        <v>20</v>
      </c>
      <c r="T15" s="97">
        <v>10.6</v>
      </c>
      <c r="U15" s="101">
        <v>11.7</v>
      </c>
      <c r="V15" s="108">
        <f>AVERAGE(S15:U15)</f>
        <v>14.1</v>
      </c>
      <c r="W15" s="111">
        <f>STDEV(S15:U15)</f>
        <v>5.1390660630118408</v>
      </c>
      <c r="Y15" s="103"/>
    </row>
    <row r="16" spans="1:40" ht="15.6" x14ac:dyDescent="0.6">
      <c r="A16" s="95" t="s">
        <v>120</v>
      </c>
      <c r="B16" s="112" t="s">
        <v>118</v>
      </c>
      <c r="C16" s="97">
        <v>120</v>
      </c>
      <c r="D16" s="97">
        <v>127</v>
      </c>
      <c r="E16" s="97">
        <v>142</v>
      </c>
      <c r="F16" s="97">
        <v>138</v>
      </c>
      <c r="G16" s="113">
        <f t="shared" ref="G16" si="1">AVERAGE(D16:F16)</f>
        <v>135.66666666666666</v>
      </c>
      <c r="H16" s="106">
        <f>STDEV(D16:F16)</f>
        <v>7.7674534651540288</v>
      </c>
      <c r="I16" s="113">
        <v>156</v>
      </c>
      <c r="J16" s="97">
        <v>144</v>
      </c>
      <c r="K16" s="97">
        <v>145</v>
      </c>
      <c r="L16" s="113">
        <f t="shared" ref="L16" si="2">AVERAGE(I16:K16)</f>
        <v>148.33333333333334</v>
      </c>
      <c r="M16" s="106">
        <f t="shared" ref="M16" si="3">STDEV(I16:K16)</f>
        <v>6.6583281184793925</v>
      </c>
      <c r="N16" s="114" t="s">
        <v>103</v>
      </c>
      <c r="O16" s="98"/>
      <c r="P16" s="98"/>
      <c r="Q16" s="98"/>
      <c r="R16" s="115"/>
      <c r="S16" s="94">
        <v>135</v>
      </c>
      <c r="T16" s="94">
        <v>88.6</v>
      </c>
      <c r="U16" s="94">
        <v>85.2</v>
      </c>
      <c r="V16" s="113">
        <f t="shared" ref="V16" si="4">AVERAGE(S16:U16)</f>
        <v>102.93333333333334</v>
      </c>
      <c r="W16" s="106">
        <f>STDEV(S16:U16)</f>
        <v>27.822532834616844</v>
      </c>
      <c r="Y16" s="103">
        <f>AVERAGE(V16,L16)-AVERAGE(V15,L15)</f>
        <v>106.55833333333334</v>
      </c>
    </row>
    <row r="17" spans="1:25" x14ac:dyDescent="0.55000000000000004">
      <c r="C17" s="95" t="s">
        <v>153</v>
      </c>
      <c r="L17" s="105">
        <f>L16-L15</f>
        <v>124.28333333333335</v>
      </c>
      <c r="V17" s="105">
        <f>V16-V15</f>
        <v>88.833333333333343</v>
      </c>
    </row>
    <row r="18" spans="1:25" x14ac:dyDescent="0.55000000000000004">
      <c r="Y18" s="103"/>
    </row>
    <row r="19" spans="1:25" x14ac:dyDescent="0.55000000000000004">
      <c r="B19" s="131" t="s">
        <v>98</v>
      </c>
      <c r="C19" s="97"/>
      <c r="D19" s="131" t="s">
        <v>101</v>
      </c>
      <c r="E19" s="131"/>
      <c r="F19" s="131"/>
      <c r="G19" s="131"/>
      <c r="H19" s="131"/>
      <c r="I19" s="131" t="s">
        <v>19</v>
      </c>
      <c r="J19" s="131"/>
      <c r="K19" s="131"/>
      <c r="L19" s="131"/>
      <c r="M19" s="131"/>
      <c r="N19" s="134" t="s">
        <v>102</v>
      </c>
      <c r="O19" s="135"/>
      <c r="P19" s="135"/>
      <c r="Q19" s="135"/>
      <c r="R19" s="136"/>
      <c r="S19" s="133" t="s">
        <v>104</v>
      </c>
      <c r="T19" s="133"/>
      <c r="U19" s="133"/>
      <c r="V19" s="133"/>
      <c r="W19" s="133"/>
      <c r="Y19" s="103"/>
    </row>
    <row r="20" spans="1:25" x14ac:dyDescent="0.55000000000000004">
      <c r="B20" s="131"/>
      <c r="C20" s="97"/>
      <c r="D20" s="131" t="s">
        <v>24</v>
      </c>
      <c r="E20" s="131"/>
      <c r="F20" s="131"/>
      <c r="G20" s="131"/>
      <c r="H20" s="131"/>
      <c r="I20" s="131" t="s">
        <v>24</v>
      </c>
      <c r="J20" s="131"/>
      <c r="K20" s="131"/>
      <c r="L20" s="131"/>
      <c r="M20" s="131"/>
      <c r="N20" s="134" t="s">
        <v>24</v>
      </c>
      <c r="O20" s="135"/>
      <c r="P20" s="135"/>
      <c r="Q20" s="135"/>
      <c r="R20" s="136"/>
      <c r="S20" s="133" t="s">
        <v>24</v>
      </c>
      <c r="T20" s="133"/>
      <c r="U20" s="133"/>
      <c r="V20" s="133"/>
      <c r="W20" s="133"/>
      <c r="Y20" s="103"/>
    </row>
    <row r="21" spans="1:25" x14ac:dyDescent="0.55000000000000004">
      <c r="B21" s="131"/>
      <c r="C21" s="97"/>
      <c r="D21" s="97" t="s">
        <v>25</v>
      </c>
      <c r="E21" s="97" t="s">
        <v>26</v>
      </c>
      <c r="F21" s="97" t="s">
        <v>27</v>
      </c>
      <c r="G21" s="97" t="s">
        <v>28</v>
      </c>
      <c r="H21" s="97" t="s">
        <v>29</v>
      </c>
      <c r="I21" s="97" t="s">
        <v>25</v>
      </c>
      <c r="J21" s="97" t="s">
        <v>26</v>
      </c>
      <c r="K21" s="97" t="s">
        <v>27</v>
      </c>
      <c r="L21" s="97" t="s">
        <v>30</v>
      </c>
      <c r="M21" s="97" t="s">
        <v>29</v>
      </c>
      <c r="N21" s="97" t="s">
        <v>25</v>
      </c>
      <c r="O21" s="97" t="s">
        <v>26</v>
      </c>
      <c r="P21" s="97" t="s">
        <v>27</v>
      </c>
      <c r="Q21" s="97" t="s">
        <v>30</v>
      </c>
      <c r="R21" s="97" t="s">
        <v>29</v>
      </c>
      <c r="S21" s="97" t="s">
        <v>25</v>
      </c>
      <c r="T21" s="97" t="s">
        <v>26</v>
      </c>
      <c r="U21" s="97" t="s">
        <v>27</v>
      </c>
      <c r="V21" s="97" t="s">
        <v>30</v>
      </c>
      <c r="W21" s="97" t="s">
        <v>29</v>
      </c>
      <c r="Y21" s="103"/>
    </row>
    <row r="22" spans="1:25" x14ac:dyDescent="0.55000000000000004">
      <c r="B22" s="97" t="s">
        <v>31</v>
      </c>
      <c r="C22" s="97"/>
      <c r="D22" s="97" t="s">
        <v>100</v>
      </c>
      <c r="E22" s="97" t="s">
        <v>100</v>
      </c>
      <c r="F22" s="101"/>
      <c r="G22" s="101" t="s">
        <v>100</v>
      </c>
      <c r="H22" s="101"/>
      <c r="I22" s="97" t="s">
        <v>100</v>
      </c>
      <c r="J22" s="97" t="s">
        <v>100</v>
      </c>
      <c r="K22" s="101"/>
      <c r="L22" s="101" t="s">
        <v>100</v>
      </c>
      <c r="M22" s="101"/>
      <c r="O22" s="109"/>
      <c r="P22" s="109"/>
      <c r="Q22" s="109"/>
      <c r="R22" s="110"/>
      <c r="S22" s="97" t="s">
        <v>100</v>
      </c>
      <c r="T22" s="97" t="s">
        <v>100</v>
      </c>
      <c r="U22" s="101"/>
      <c r="V22" s="101" t="s">
        <v>100</v>
      </c>
      <c r="W22" s="101"/>
      <c r="Y22" s="103"/>
    </row>
    <row r="23" spans="1:25" ht="15.6" x14ac:dyDescent="0.6">
      <c r="A23" s="95" t="s">
        <v>121</v>
      </c>
      <c r="B23" s="112" t="s">
        <v>119</v>
      </c>
      <c r="C23" s="97">
        <v>62.5</v>
      </c>
      <c r="D23" s="97">
        <v>44.6</v>
      </c>
      <c r="E23" s="97">
        <v>43.7</v>
      </c>
      <c r="F23" s="97">
        <v>47.1</v>
      </c>
      <c r="G23" s="94">
        <f>AVERAGE(D23:F23)</f>
        <v>45.133333333333333</v>
      </c>
      <c r="H23" s="106">
        <f>STDEV(D23:F23)</f>
        <v>1.7616280348965077</v>
      </c>
      <c r="I23" s="94">
        <v>45</v>
      </c>
      <c r="J23" s="97">
        <v>46.2</v>
      </c>
      <c r="K23" s="97">
        <v>43.9</v>
      </c>
      <c r="L23" s="94">
        <f>AVERAGE(I23:K23)</f>
        <v>45.033333333333331</v>
      </c>
      <c r="M23" s="106">
        <f t="shared" ref="M23" si="5">STDEV(I23:K23)</f>
        <v>1.1503622617824953</v>
      </c>
      <c r="N23" s="116" t="s">
        <v>132</v>
      </c>
      <c r="O23" s="98"/>
      <c r="P23" s="98"/>
      <c r="Q23" s="98"/>
      <c r="R23" s="115"/>
      <c r="S23" s="94">
        <v>37.799999999999997</v>
      </c>
      <c r="T23" s="94">
        <v>42.3</v>
      </c>
      <c r="U23" s="94">
        <v>34.6</v>
      </c>
      <c r="V23" s="94">
        <f>AVERAGE(S23:U23)</f>
        <v>38.233333333333327</v>
      </c>
      <c r="W23" s="106">
        <f t="shared" ref="W23" si="6">STDEV(S23:U23)</f>
        <v>3.8682468035704907</v>
      </c>
      <c r="Y23" s="103">
        <f t="shared" si="0"/>
        <v>41.633333333333326</v>
      </c>
    </row>
    <row r="24" spans="1:25" x14ac:dyDescent="0.55000000000000004">
      <c r="C24" s="117"/>
      <c r="Y24" s="103"/>
    </row>
    <row r="31" spans="1:25" x14ac:dyDescent="0.55000000000000004">
      <c r="G31" s="105"/>
      <c r="L31" s="105"/>
      <c r="V31" s="105"/>
    </row>
  </sheetData>
  <mergeCells count="28">
    <mergeCell ref="D12:H12"/>
    <mergeCell ref="I12:M12"/>
    <mergeCell ref="I20:M20"/>
    <mergeCell ref="N20:R20"/>
    <mergeCell ref="S20:W20"/>
    <mergeCell ref="D13:H13"/>
    <mergeCell ref="I13:M13"/>
    <mergeCell ref="I19:M19"/>
    <mergeCell ref="N19:R19"/>
    <mergeCell ref="S19:W19"/>
    <mergeCell ref="N12:R12"/>
    <mergeCell ref="S12:W12"/>
    <mergeCell ref="B19:B21"/>
    <mergeCell ref="D19:H19"/>
    <mergeCell ref="B1:W1"/>
    <mergeCell ref="B2:B4"/>
    <mergeCell ref="D2:H2"/>
    <mergeCell ref="I2:M2"/>
    <mergeCell ref="N2:R2"/>
    <mergeCell ref="S2:W2"/>
    <mergeCell ref="D3:H3"/>
    <mergeCell ref="I3:M3"/>
    <mergeCell ref="N3:R3"/>
    <mergeCell ref="S3:W3"/>
    <mergeCell ref="D20:H20"/>
    <mergeCell ref="N13:R13"/>
    <mergeCell ref="S13:W13"/>
    <mergeCell ref="B12:B1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N94"/>
  <sheetViews>
    <sheetView zoomScaleNormal="100" workbookViewId="0">
      <selection activeCell="A3" sqref="A3"/>
    </sheetView>
  </sheetViews>
  <sheetFormatPr defaultColWidth="8.7890625" defaultRowHeight="14.4" x14ac:dyDescent="0.55000000000000004"/>
  <cols>
    <col min="2" max="2" width="12.5234375" customWidth="1"/>
    <col min="3" max="3" width="18" customWidth="1"/>
    <col min="4" max="4" width="18.7890625" bestFit="1" customWidth="1"/>
    <col min="5" max="5" width="16.7890625" bestFit="1" customWidth="1"/>
    <col min="9" max="9" width="23.47265625" customWidth="1"/>
    <col min="10" max="10" width="11.5234375" customWidth="1"/>
    <col min="11" max="11" width="14.5234375" customWidth="1"/>
    <col min="12" max="12" width="18.5234375" customWidth="1"/>
    <col min="13" max="14" width="18.47265625" customWidth="1"/>
  </cols>
  <sheetData>
    <row r="1" spans="2:14" ht="30" customHeight="1" x14ac:dyDescent="0.55000000000000004">
      <c r="B1" s="138" t="s">
        <v>136</v>
      </c>
      <c r="C1" s="138"/>
      <c r="D1" s="138"/>
      <c r="E1" s="138"/>
    </row>
    <row r="2" spans="2:14" x14ac:dyDescent="0.55000000000000004">
      <c r="B2" s="137" t="s">
        <v>32</v>
      </c>
      <c r="C2" s="2" t="s">
        <v>33</v>
      </c>
      <c r="D2" s="2" t="s">
        <v>39</v>
      </c>
      <c r="E2" s="20" t="s">
        <v>40</v>
      </c>
      <c r="F2" s="1" t="s">
        <v>133</v>
      </c>
      <c r="G2" s="1" t="s">
        <v>135</v>
      </c>
      <c r="H2" s="1"/>
    </row>
    <row r="3" spans="2:14" x14ac:dyDescent="0.55000000000000004">
      <c r="B3" s="137"/>
      <c r="C3" s="2" t="s">
        <v>31</v>
      </c>
      <c r="D3" s="21">
        <v>3.5543999999999998</v>
      </c>
      <c r="E3" s="22">
        <v>0.34310000000000002</v>
      </c>
      <c r="F3" t="s">
        <v>134</v>
      </c>
      <c r="G3">
        <v>14</v>
      </c>
      <c r="I3" s="9"/>
    </row>
    <row r="4" spans="2:14" x14ac:dyDescent="0.55000000000000004">
      <c r="B4" s="137"/>
      <c r="C4" s="2" t="s">
        <v>31</v>
      </c>
      <c r="D4" s="21">
        <v>6.5457999999999998</v>
      </c>
      <c r="E4" s="22">
        <v>1.5113000000000001</v>
      </c>
      <c r="F4" t="s">
        <v>134</v>
      </c>
      <c r="G4">
        <v>14</v>
      </c>
    </row>
    <row r="5" spans="2:14" x14ac:dyDescent="0.55000000000000004">
      <c r="B5" s="137"/>
      <c r="C5" s="2" t="s">
        <v>31</v>
      </c>
      <c r="D5" s="21">
        <v>4.8559000000000001</v>
      </c>
      <c r="E5" s="22">
        <v>0.44009999999999999</v>
      </c>
      <c r="F5" t="s">
        <v>134</v>
      </c>
      <c r="G5">
        <v>14</v>
      </c>
      <c r="K5" s="42"/>
      <c r="L5" s="42"/>
      <c r="M5" s="42"/>
      <c r="N5" s="42"/>
    </row>
    <row r="6" spans="2:14" x14ac:dyDescent="0.55000000000000004">
      <c r="B6" s="137"/>
      <c r="C6" s="2" t="s">
        <v>31</v>
      </c>
      <c r="D6" s="21">
        <v>3.4352</v>
      </c>
      <c r="E6" s="22">
        <v>0.3266</v>
      </c>
      <c r="F6" t="s">
        <v>134</v>
      </c>
      <c r="G6">
        <v>14</v>
      </c>
      <c r="K6" s="42"/>
      <c r="L6" s="42"/>
      <c r="M6" s="42"/>
      <c r="N6" s="42"/>
    </row>
    <row r="7" spans="2:14" x14ac:dyDescent="0.55000000000000004">
      <c r="B7" s="137"/>
      <c r="C7" s="2" t="s">
        <v>31</v>
      </c>
      <c r="D7" s="21">
        <v>4.6586999999999996</v>
      </c>
      <c r="E7" s="22">
        <v>0.44180000000000003</v>
      </c>
      <c r="F7" t="s">
        <v>134</v>
      </c>
      <c r="G7">
        <v>14</v>
      </c>
      <c r="K7" s="42"/>
      <c r="L7" s="42"/>
      <c r="M7" s="42"/>
      <c r="N7" s="42"/>
    </row>
    <row r="8" spans="2:14" x14ac:dyDescent="0.55000000000000004">
      <c r="B8" s="137"/>
      <c r="C8" s="2" t="s">
        <v>31</v>
      </c>
      <c r="D8" s="21">
        <v>4.3714000000000004</v>
      </c>
      <c r="E8" s="22">
        <v>0.40910000000000002</v>
      </c>
      <c r="F8" t="s">
        <v>134</v>
      </c>
      <c r="G8">
        <v>14</v>
      </c>
      <c r="K8" s="42"/>
      <c r="L8" s="42"/>
      <c r="M8" s="42"/>
      <c r="N8" s="42"/>
    </row>
    <row r="9" spans="2:14" x14ac:dyDescent="0.55000000000000004">
      <c r="B9" s="137"/>
      <c r="C9" s="2" t="s">
        <v>14</v>
      </c>
      <c r="D9" s="21">
        <v>4.2031999999999998</v>
      </c>
      <c r="E9" s="22">
        <v>0.39629999999999999</v>
      </c>
      <c r="F9" t="s">
        <v>134</v>
      </c>
      <c r="G9">
        <v>14</v>
      </c>
      <c r="K9" s="42"/>
      <c r="L9" s="42"/>
      <c r="M9" s="42"/>
      <c r="N9" s="42"/>
    </row>
    <row r="10" spans="2:14" x14ac:dyDescent="0.55000000000000004">
      <c r="B10" s="137"/>
      <c r="C10" s="2" t="s">
        <v>14</v>
      </c>
      <c r="D10" s="21">
        <v>3.5718999999999999</v>
      </c>
      <c r="E10" s="22">
        <v>0.3301</v>
      </c>
      <c r="F10" t="s">
        <v>134</v>
      </c>
      <c r="G10">
        <v>14</v>
      </c>
      <c r="K10" s="42"/>
      <c r="L10" s="42"/>
      <c r="M10" s="42"/>
      <c r="N10" s="42"/>
    </row>
    <row r="11" spans="2:14" x14ac:dyDescent="0.55000000000000004">
      <c r="B11" s="137"/>
      <c r="C11" s="2" t="s">
        <v>14</v>
      </c>
      <c r="D11" s="21">
        <v>6.9800000000000001E-2</v>
      </c>
      <c r="E11" s="22">
        <v>1.3899999999999999E-2</v>
      </c>
      <c r="F11" t="s">
        <v>134</v>
      </c>
      <c r="G11">
        <v>14</v>
      </c>
      <c r="K11" s="42"/>
      <c r="L11" s="42"/>
      <c r="M11" s="42"/>
      <c r="N11" s="42"/>
    </row>
    <row r="12" spans="2:14" x14ac:dyDescent="0.55000000000000004">
      <c r="B12" s="137"/>
      <c r="C12" s="2" t="s">
        <v>14</v>
      </c>
      <c r="D12" s="21">
        <v>5.3223000000000003</v>
      </c>
      <c r="E12" s="22">
        <v>0.53049999999999997</v>
      </c>
      <c r="F12" t="s">
        <v>134</v>
      </c>
      <c r="G12">
        <v>14</v>
      </c>
    </row>
    <row r="13" spans="2:14" x14ac:dyDescent="0.55000000000000004">
      <c r="B13" s="137"/>
      <c r="C13" s="2" t="s">
        <v>14</v>
      </c>
      <c r="D13" s="21">
        <v>5.8015999999999996</v>
      </c>
      <c r="E13" s="22">
        <v>0.58750000000000002</v>
      </c>
      <c r="F13" t="s">
        <v>134</v>
      </c>
      <c r="G13">
        <v>14</v>
      </c>
    </row>
    <row r="14" spans="2:14" x14ac:dyDescent="0.55000000000000004">
      <c r="B14" s="137"/>
      <c r="C14" s="2" t="s">
        <v>14</v>
      </c>
      <c r="D14" s="21">
        <v>3.9546000000000001</v>
      </c>
      <c r="E14" s="22">
        <v>0.3795</v>
      </c>
      <c r="F14" t="s">
        <v>134</v>
      </c>
      <c r="G14">
        <v>14</v>
      </c>
    </row>
    <row r="15" spans="2:14" x14ac:dyDescent="0.55000000000000004">
      <c r="B15" s="137"/>
      <c r="C15" s="2" t="s">
        <v>6</v>
      </c>
      <c r="D15" s="21">
        <v>4.3074000000000003</v>
      </c>
      <c r="E15" s="22">
        <v>0.42859999999999998</v>
      </c>
      <c r="F15" t="s">
        <v>134</v>
      </c>
      <c r="G15">
        <v>14</v>
      </c>
    </row>
    <row r="16" spans="2:14" x14ac:dyDescent="0.55000000000000004">
      <c r="B16" s="137"/>
      <c r="C16" s="2" t="s">
        <v>6</v>
      </c>
      <c r="D16" s="21">
        <v>4.1252000000000004</v>
      </c>
      <c r="E16" s="22">
        <v>0.47449999999999998</v>
      </c>
      <c r="F16" t="s">
        <v>134</v>
      </c>
      <c r="G16">
        <v>14</v>
      </c>
    </row>
    <row r="17" spans="2:7" x14ac:dyDescent="0.55000000000000004">
      <c r="B17" s="137"/>
      <c r="C17" s="2" t="s">
        <v>6</v>
      </c>
      <c r="D17" s="21">
        <v>4.6551999999999998</v>
      </c>
      <c r="E17" s="22">
        <v>0.4582</v>
      </c>
      <c r="F17" t="s">
        <v>134</v>
      </c>
      <c r="G17">
        <v>14</v>
      </c>
    </row>
    <row r="18" spans="2:7" x14ac:dyDescent="0.55000000000000004">
      <c r="B18" s="137"/>
      <c r="C18" s="2" t="s">
        <v>6</v>
      </c>
      <c r="D18" s="21">
        <v>4.4687999999999999</v>
      </c>
      <c r="E18" s="22">
        <v>0.47470000000000001</v>
      </c>
      <c r="F18" t="s">
        <v>134</v>
      </c>
      <c r="G18">
        <v>14</v>
      </c>
    </row>
    <row r="19" spans="2:7" x14ac:dyDescent="0.55000000000000004">
      <c r="B19" s="137"/>
      <c r="C19" s="2" t="s">
        <v>6</v>
      </c>
      <c r="D19" s="21">
        <v>3.24</v>
      </c>
      <c r="E19" s="22">
        <v>0.31969999999999998</v>
      </c>
      <c r="F19" t="s">
        <v>134</v>
      </c>
      <c r="G19">
        <v>14</v>
      </c>
    </row>
    <row r="20" spans="2:7" x14ac:dyDescent="0.55000000000000004">
      <c r="B20" s="137"/>
      <c r="C20" s="2" t="s">
        <v>6</v>
      </c>
      <c r="D20" s="21">
        <v>4.0643000000000002</v>
      </c>
      <c r="E20" s="22">
        <v>0.40620000000000001</v>
      </c>
      <c r="F20" t="s">
        <v>134</v>
      </c>
      <c r="G20">
        <v>14</v>
      </c>
    </row>
    <row r="21" spans="2:7" x14ac:dyDescent="0.55000000000000004">
      <c r="B21" s="137"/>
      <c r="C21" s="2" t="s">
        <v>8</v>
      </c>
      <c r="D21" s="21">
        <v>2.4342000000000001</v>
      </c>
      <c r="E21" s="22">
        <v>0.22819999999999999</v>
      </c>
      <c r="F21" t="s">
        <v>134</v>
      </c>
      <c r="G21">
        <v>14</v>
      </c>
    </row>
    <row r="22" spans="2:7" x14ac:dyDescent="0.55000000000000004">
      <c r="B22" s="137"/>
      <c r="C22" s="2" t="s">
        <v>8</v>
      </c>
      <c r="D22" s="21">
        <v>4.7323000000000004</v>
      </c>
      <c r="E22" s="22">
        <v>0.4622</v>
      </c>
      <c r="F22" t="s">
        <v>134</v>
      </c>
      <c r="G22">
        <v>14</v>
      </c>
    </row>
    <row r="23" spans="2:7" x14ac:dyDescent="0.55000000000000004">
      <c r="B23" s="137"/>
      <c r="C23" s="2" t="s">
        <v>8</v>
      </c>
      <c r="D23" s="21">
        <v>4.6477000000000004</v>
      </c>
      <c r="E23" s="22">
        <v>0.43630000000000002</v>
      </c>
      <c r="F23" t="s">
        <v>134</v>
      </c>
      <c r="G23">
        <v>14</v>
      </c>
    </row>
    <row r="24" spans="2:7" x14ac:dyDescent="0.55000000000000004">
      <c r="B24" s="137"/>
      <c r="C24" s="2" t="s">
        <v>8</v>
      </c>
      <c r="D24" s="21">
        <v>4.7851999999999997</v>
      </c>
      <c r="E24" s="22">
        <v>0.48709999999999998</v>
      </c>
      <c r="F24" t="s">
        <v>134</v>
      </c>
      <c r="G24">
        <v>14</v>
      </c>
    </row>
    <row r="25" spans="2:7" x14ac:dyDescent="0.55000000000000004">
      <c r="B25" s="137"/>
      <c r="C25" s="2" t="s">
        <v>8</v>
      </c>
      <c r="D25" s="21">
        <v>7.0716999999999999</v>
      </c>
      <c r="E25" s="22">
        <v>0.66359999999999997</v>
      </c>
      <c r="F25" t="s">
        <v>134</v>
      </c>
      <c r="G25">
        <v>14</v>
      </c>
    </row>
    <row r="26" spans="2:7" x14ac:dyDescent="0.55000000000000004">
      <c r="B26" s="137"/>
      <c r="C26" s="2" t="s">
        <v>8</v>
      </c>
      <c r="D26" s="21">
        <v>4.5522999999999998</v>
      </c>
      <c r="E26" s="22">
        <v>0.45169999999999999</v>
      </c>
      <c r="F26" t="s">
        <v>134</v>
      </c>
      <c r="G26">
        <v>14</v>
      </c>
    </row>
    <row r="27" spans="2:7" x14ac:dyDescent="0.55000000000000004">
      <c r="B27" s="137" t="s">
        <v>36</v>
      </c>
      <c r="C27" s="2" t="s">
        <v>89</v>
      </c>
      <c r="D27" s="21">
        <v>2.4832999999999998</v>
      </c>
      <c r="E27" s="22">
        <v>0.31940000000000002</v>
      </c>
      <c r="F27" t="s">
        <v>134</v>
      </c>
      <c r="G27">
        <v>14</v>
      </c>
    </row>
    <row r="28" spans="2:7" x14ac:dyDescent="0.55000000000000004">
      <c r="B28" s="137"/>
      <c r="C28" s="2" t="s">
        <v>89</v>
      </c>
      <c r="D28" s="21">
        <v>2.9716</v>
      </c>
      <c r="E28" s="22">
        <v>0.2848</v>
      </c>
      <c r="F28" t="s">
        <v>134</v>
      </c>
      <c r="G28">
        <v>14</v>
      </c>
    </row>
    <row r="29" spans="2:7" x14ac:dyDescent="0.55000000000000004">
      <c r="B29" s="137"/>
      <c r="C29" s="2" t="s">
        <v>89</v>
      </c>
      <c r="D29" s="21">
        <v>3.4668999999999999</v>
      </c>
      <c r="E29" s="22">
        <v>0.2999</v>
      </c>
      <c r="F29" t="s">
        <v>134</v>
      </c>
      <c r="G29">
        <v>14</v>
      </c>
    </row>
    <row r="30" spans="2:7" x14ac:dyDescent="0.55000000000000004">
      <c r="B30" s="137"/>
      <c r="C30" s="2" t="s">
        <v>89</v>
      </c>
      <c r="D30" s="21">
        <v>4.2343999999999999</v>
      </c>
      <c r="E30" s="22">
        <v>0.27389999999999998</v>
      </c>
      <c r="F30" t="s">
        <v>134</v>
      </c>
      <c r="G30">
        <v>14</v>
      </c>
    </row>
    <row r="31" spans="2:7" x14ac:dyDescent="0.55000000000000004">
      <c r="B31" s="137"/>
      <c r="C31" s="2" t="s">
        <v>89</v>
      </c>
      <c r="D31" s="21">
        <v>3.5674999999999999</v>
      </c>
      <c r="E31" s="22">
        <v>0.30170000000000002</v>
      </c>
      <c r="F31" t="s">
        <v>134</v>
      </c>
      <c r="G31">
        <v>14</v>
      </c>
    </row>
    <row r="32" spans="2:7" x14ac:dyDescent="0.55000000000000004">
      <c r="B32" s="137"/>
      <c r="C32" s="2" t="s">
        <v>89</v>
      </c>
      <c r="D32" s="21">
        <v>3.5287000000000002</v>
      </c>
      <c r="E32" s="22">
        <v>0.31040000000000001</v>
      </c>
      <c r="F32" t="s">
        <v>134</v>
      </c>
      <c r="G32">
        <v>14</v>
      </c>
    </row>
    <row r="33" spans="2:7" x14ac:dyDescent="0.55000000000000004">
      <c r="B33" s="137"/>
      <c r="C33" s="2" t="s">
        <v>3</v>
      </c>
      <c r="D33" s="21">
        <v>2.7557999999999998</v>
      </c>
      <c r="E33" s="22">
        <v>0.24709999999999999</v>
      </c>
      <c r="F33" t="s">
        <v>134</v>
      </c>
      <c r="G33">
        <v>14</v>
      </c>
    </row>
    <row r="34" spans="2:7" x14ac:dyDescent="0.55000000000000004">
      <c r="B34" s="137"/>
      <c r="C34" s="2" t="s">
        <v>3</v>
      </c>
      <c r="D34" s="21">
        <v>3.0975999999999999</v>
      </c>
      <c r="E34" s="22">
        <v>0.26050000000000001</v>
      </c>
      <c r="F34" t="s">
        <v>134</v>
      </c>
      <c r="G34">
        <v>14</v>
      </c>
    </row>
    <row r="35" spans="2:7" x14ac:dyDescent="0.55000000000000004">
      <c r="B35" s="137"/>
      <c r="C35" s="2" t="s">
        <v>3</v>
      </c>
      <c r="D35" s="21">
        <v>2.7945000000000002</v>
      </c>
      <c r="E35" s="22">
        <v>0.24809999999999999</v>
      </c>
      <c r="F35" t="s">
        <v>134</v>
      </c>
      <c r="G35">
        <v>14</v>
      </c>
    </row>
    <row r="36" spans="2:7" x14ac:dyDescent="0.55000000000000004">
      <c r="B36" s="137"/>
      <c r="C36" s="2" t="s">
        <v>3</v>
      </c>
      <c r="D36" s="21">
        <v>3.2214</v>
      </c>
      <c r="E36" s="22">
        <v>0.26790000000000003</v>
      </c>
      <c r="F36" t="s">
        <v>134</v>
      </c>
      <c r="G36">
        <v>14</v>
      </c>
    </row>
    <row r="37" spans="2:7" x14ac:dyDescent="0.55000000000000004">
      <c r="B37" s="137"/>
      <c r="C37" s="2" t="s">
        <v>3</v>
      </c>
      <c r="D37" s="21">
        <v>2.4491000000000001</v>
      </c>
      <c r="E37" s="22">
        <v>0.22220000000000001</v>
      </c>
      <c r="F37" t="s">
        <v>134</v>
      </c>
      <c r="G37">
        <v>14</v>
      </c>
    </row>
    <row r="38" spans="2:7" x14ac:dyDescent="0.55000000000000004">
      <c r="B38" s="137"/>
      <c r="C38" s="2" t="s">
        <v>3</v>
      </c>
      <c r="D38" s="21">
        <v>3.5632999999999999</v>
      </c>
      <c r="E38" s="22">
        <v>0.312</v>
      </c>
      <c r="F38" t="s">
        <v>134</v>
      </c>
      <c r="G38">
        <v>14</v>
      </c>
    </row>
    <row r="39" spans="2:7" x14ac:dyDescent="0.55000000000000004">
      <c r="B39" s="137"/>
      <c r="C39" s="2" t="s">
        <v>11</v>
      </c>
      <c r="D39" s="21">
        <v>3.1972999999999998</v>
      </c>
      <c r="E39" s="22">
        <v>0.26790000000000003</v>
      </c>
      <c r="F39" t="s">
        <v>134</v>
      </c>
      <c r="G39">
        <v>14</v>
      </c>
    </row>
    <row r="40" spans="2:7" x14ac:dyDescent="0.55000000000000004">
      <c r="B40" s="137"/>
      <c r="C40" s="2" t="s">
        <v>11</v>
      </c>
      <c r="D40" s="21">
        <v>3.1515</v>
      </c>
      <c r="E40" s="22">
        <v>0.28520000000000001</v>
      </c>
      <c r="F40" t="s">
        <v>134</v>
      </c>
      <c r="G40">
        <v>14</v>
      </c>
    </row>
    <row r="41" spans="2:7" x14ac:dyDescent="0.55000000000000004">
      <c r="B41" s="137"/>
      <c r="C41" s="2" t="s">
        <v>11</v>
      </c>
      <c r="D41" s="21">
        <v>3.6286</v>
      </c>
      <c r="E41" s="22">
        <v>0.31769999999999998</v>
      </c>
      <c r="F41" t="s">
        <v>134</v>
      </c>
      <c r="G41">
        <v>14</v>
      </c>
    </row>
    <row r="42" spans="2:7" x14ac:dyDescent="0.55000000000000004">
      <c r="B42" s="137"/>
      <c r="C42" s="2" t="s">
        <v>11</v>
      </c>
      <c r="D42" s="21">
        <v>3.3774999999999999</v>
      </c>
      <c r="E42" s="22">
        <v>0.28370000000000001</v>
      </c>
      <c r="F42" t="s">
        <v>134</v>
      </c>
      <c r="G42">
        <v>14</v>
      </c>
    </row>
    <row r="43" spans="2:7" x14ac:dyDescent="0.55000000000000004">
      <c r="B43" s="137"/>
      <c r="C43" s="2" t="s">
        <v>11</v>
      </c>
      <c r="D43" s="21">
        <v>4.4473000000000003</v>
      </c>
      <c r="E43" s="22">
        <v>0.36870000000000003</v>
      </c>
      <c r="F43" t="s">
        <v>134</v>
      </c>
      <c r="G43">
        <v>14</v>
      </c>
    </row>
    <row r="44" spans="2:7" x14ac:dyDescent="0.55000000000000004">
      <c r="B44" s="137"/>
      <c r="C44" s="2" t="s">
        <v>11</v>
      </c>
      <c r="D44" s="21">
        <v>3.3972000000000002</v>
      </c>
      <c r="E44" s="22">
        <v>0.27939999999999998</v>
      </c>
      <c r="F44" t="s">
        <v>134</v>
      </c>
      <c r="G44">
        <v>14</v>
      </c>
    </row>
    <row r="45" spans="2:7" x14ac:dyDescent="0.55000000000000004">
      <c r="C45" s="2" t="s">
        <v>98</v>
      </c>
      <c r="D45" s="2" t="s">
        <v>39</v>
      </c>
      <c r="E45" s="2" t="s">
        <v>99</v>
      </c>
    </row>
    <row r="46" spans="2:7" ht="15.3" x14ac:dyDescent="0.55000000000000004">
      <c r="B46" t="s">
        <v>121</v>
      </c>
      <c r="C46" s="44" t="s">
        <v>31</v>
      </c>
      <c r="D46" s="44">
        <v>2.5535999999999999</v>
      </c>
      <c r="E46" s="44">
        <v>132</v>
      </c>
      <c r="F46" t="s">
        <v>134</v>
      </c>
      <c r="G46">
        <v>17</v>
      </c>
    </row>
    <row r="47" spans="2:7" ht="15.3" x14ac:dyDescent="0.55000000000000004">
      <c r="B47" t="s">
        <v>121</v>
      </c>
      <c r="C47" s="44" t="s">
        <v>31</v>
      </c>
      <c r="D47" s="56">
        <v>3.02</v>
      </c>
      <c r="E47" s="44">
        <v>134</v>
      </c>
      <c r="F47" t="s">
        <v>134</v>
      </c>
      <c r="G47">
        <v>17</v>
      </c>
    </row>
    <row r="48" spans="2:7" ht="15.3" x14ac:dyDescent="0.55000000000000004">
      <c r="B48" t="s">
        <v>121</v>
      </c>
      <c r="C48" s="44" t="s">
        <v>31</v>
      </c>
      <c r="D48" s="44">
        <v>2.9727000000000001</v>
      </c>
      <c r="E48" s="44">
        <v>131</v>
      </c>
      <c r="F48" t="s">
        <v>134</v>
      </c>
      <c r="G48">
        <v>17</v>
      </c>
    </row>
    <row r="49" spans="2:7" ht="15.6" thickBot="1" x14ac:dyDescent="0.6">
      <c r="B49" t="s">
        <v>121</v>
      </c>
      <c r="C49" s="46" t="s">
        <v>31</v>
      </c>
      <c r="D49" s="46">
        <v>2.2187999999999999</v>
      </c>
      <c r="E49" s="46">
        <v>128</v>
      </c>
      <c r="F49" t="s">
        <v>134</v>
      </c>
      <c r="G49">
        <v>17</v>
      </c>
    </row>
    <row r="50" spans="2:7" ht="15.6" x14ac:dyDescent="0.6">
      <c r="B50" t="s">
        <v>121</v>
      </c>
      <c r="C50" s="62" t="s">
        <v>119</v>
      </c>
      <c r="D50" s="45">
        <v>2.1597</v>
      </c>
      <c r="E50" s="45">
        <v>128</v>
      </c>
      <c r="F50" t="s">
        <v>134</v>
      </c>
      <c r="G50">
        <v>17</v>
      </c>
    </row>
    <row r="51" spans="2:7" ht="15.6" x14ac:dyDescent="0.6">
      <c r="B51" t="s">
        <v>121</v>
      </c>
      <c r="C51" s="62" t="s">
        <v>119</v>
      </c>
      <c r="D51" s="44">
        <v>1.7716000000000001</v>
      </c>
      <c r="E51" s="44">
        <v>97</v>
      </c>
      <c r="F51" t="s">
        <v>134</v>
      </c>
      <c r="G51">
        <v>17</v>
      </c>
    </row>
    <row r="52" spans="2:7" ht="15.6" x14ac:dyDescent="0.6">
      <c r="B52" t="s">
        <v>121</v>
      </c>
      <c r="C52" s="62" t="s">
        <v>119</v>
      </c>
      <c r="D52" s="44">
        <v>2.2101999999999999</v>
      </c>
      <c r="E52" s="44">
        <v>112</v>
      </c>
      <c r="F52" t="s">
        <v>134</v>
      </c>
      <c r="G52">
        <v>17</v>
      </c>
    </row>
    <row r="53" spans="2:7" ht="15.9" thickBot="1" x14ac:dyDescent="0.65">
      <c r="B53" t="s">
        <v>121</v>
      </c>
      <c r="C53" s="62" t="s">
        <v>119</v>
      </c>
      <c r="D53" s="46">
        <v>2.3542000000000001</v>
      </c>
      <c r="E53" s="46">
        <v>132</v>
      </c>
      <c r="F53" t="s">
        <v>134</v>
      </c>
      <c r="G53">
        <v>17</v>
      </c>
    </row>
    <row r="54" spans="2:7" ht="15.3" x14ac:dyDescent="0.55000000000000004">
      <c r="B54" t="s">
        <v>120</v>
      </c>
      <c r="C54" s="44" t="s">
        <v>31</v>
      </c>
      <c r="D54" s="44">
        <v>4.0217999999999998</v>
      </c>
      <c r="E54" s="44">
        <v>139</v>
      </c>
      <c r="F54" t="s">
        <v>134</v>
      </c>
      <c r="G54">
        <v>20</v>
      </c>
    </row>
    <row r="55" spans="2:7" ht="15.3" x14ac:dyDescent="0.55000000000000004">
      <c r="B55" t="s">
        <v>120</v>
      </c>
      <c r="C55" s="44" t="s">
        <v>31</v>
      </c>
      <c r="D55" s="56">
        <v>2.6194000000000002</v>
      </c>
      <c r="E55" s="44">
        <v>124</v>
      </c>
      <c r="F55" t="s">
        <v>134</v>
      </c>
      <c r="G55">
        <v>20</v>
      </c>
    </row>
    <row r="56" spans="2:7" ht="15.3" x14ac:dyDescent="0.55000000000000004">
      <c r="B56" t="s">
        <v>120</v>
      </c>
      <c r="C56" s="44" t="s">
        <v>31</v>
      </c>
      <c r="D56" s="44">
        <v>4.8139000000000003</v>
      </c>
      <c r="E56" s="44">
        <v>162</v>
      </c>
      <c r="F56" t="s">
        <v>134</v>
      </c>
      <c r="G56">
        <v>20</v>
      </c>
    </row>
    <row r="57" spans="2:7" ht="15.6" thickBot="1" x14ac:dyDescent="0.6">
      <c r="B57" t="s">
        <v>120</v>
      </c>
      <c r="C57" s="46" t="s">
        <v>31</v>
      </c>
      <c r="D57" s="46">
        <v>3.4849999999999999</v>
      </c>
      <c r="E57" s="46">
        <v>139</v>
      </c>
      <c r="F57" t="s">
        <v>134</v>
      </c>
      <c r="G57">
        <v>20</v>
      </c>
    </row>
    <row r="58" spans="2:7" ht="15.6" x14ac:dyDescent="0.6">
      <c r="B58" t="s">
        <v>120</v>
      </c>
      <c r="C58" s="62" t="s">
        <v>118</v>
      </c>
      <c r="D58" s="45">
        <v>3.1680000000000001</v>
      </c>
      <c r="E58" s="45">
        <v>121</v>
      </c>
      <c r="F58" t="s">
        <v>134</v>
      </c>
      <c r="G58">
        <v>20</v>
      </c>
    </row>
    <row r="59" spans="2:7" ht="15.6" x14ac:dyDescent="0.6">
      <c r="B59" t="s">
        <v>120</v>
      </c>
      <c r="C59" s="62" t="s">
        <v>118</v>
      </c>
      <c r="D59" s="44">
        <v>1.3792</v>
      </c>
      <c r="E59" s="44">
        <v>102</v>
      </c>
      <c r="F59" t="s">
        <v>134</v>
      </c>
      <c r="G59">
        <v>20</v>
      </c>
    </row>
    <row r="60" spans="2:7" ht="15.6" x14ac:dyDescent="0.6">
      <c r="B60" t="s">
        <v>120</v>
      </c>
      <c r="C60" s="62" t="s">
        <v>118</v>
      </c>
      <c r="D60" s="44">
        <v>2.0192999999999999</v>
      </c>
      <c r="E60" s="44">
        <v>93</v>
      </c>
      <c r="F60" t="s">
        <v>134</v>
      </c>
      <c r="G60">
        <v>20</v>
      </c>
    </row>
    <row r="61" spans="2:7" ht="15.9" thickBot="1" x14ac:dyDescent="0.65">
      <c r="B61" t="s">
        <v>120</v>
      </c>
      <c r="C61" s="62" t="s">
        <v>118</v>
      </c>
      <c r="D61" s="46">
        <v>3.7016</v>
      </c>
      <c r="E61" s="46">
        <v>140</v>
      </c>
      <c r="F61" t="s">
        <v>134</v>
      </c>
      <c r="G61">
        <v>20</v>
      </c>
    </row>
    <row r="62" spans="2:7" ht="15.3" x14ac:dyDescent="0.55000000000000004">
      <c r="B62" t="s">
        <v>121</v>
      </c>
      <c r="C62" s="44" t="s">
        <v>31</v>
      </c>
      <c r="D62" s="44">
        <v>2.7069000000000001</v>
      </c>
      <c r="E62" s="58">
        <v>44.7</v>
      </c>
      <c r="F62" t="s">
        <v>142</v>
      </c>
      <c r="G62">
        <v>17</v>
      </c>
    </row>
    <row r="63" spans="2:7" ht="15.3" x14ac:dyDescent="0.55000000000000004">
      <c r="B63" t="s">
        <v>121</v>
      </c>
      <c r="C63" s="44" t="s">
        <v>31</v>
      </c>
      <c r="D63" s="56">
        <v>3.0286999999999997</v>
      </c>
      <c r="E63" s="58">
        <v>46</v>
      </c>
      <c r="F63" t="s">
        <v>142</v>
      </c>
      <c r="G63">
        <v>17</v>
      </c>
    </row>
    <row r="64" spans="2:7" ht="15.3" x14ac:dyDescent="0.55000000000000004">
      <c r="B64" t="s">
        <v>121</v>
      </c>
      <c r="C64" s="44" t="s">
        <v>31</v>
      </c>
      <c r="D64" s="44">
        <v>2.7069999999999999</v>
      </c>
      <c r="E64" s="58">
        <v>54.3</v>
      </c>
      <c r="F64" t="s">
        <v>142</v>
      </c>
      <c r="G64">
        <v>17</v>
      </c>
    </row>
    <row r="65" spans="2:7" ht="15.6" thickBot="1" x14ac:dyDescent="0.6">
      <c r="B65" t="s">
        <v>121</v>
      </c>
      <c r="C65" s="46" t="s">
        <v>31</v>
      </c>
      <c r="D65" s="46">
        <v>2.8130999999999999</v>
      </c>
      <c r="E65" s="59">
        <v>54.5</v>
      </c>
      <c r="F65" t="s">
        <v>142</v>
      </c>
      <c r="G65">
        <v>17</v>
      </c>
    </row>
    <row r="66" spans="2:7" ht="15.6" x14ac:dyDescent="0.6">
      <c r="B66" t="s">
        <v>121</v>
      </c>
      <c r="C66" s="62" t="s">
        <v>119</v>
      </c>
      <c r="D66" s="45">
        <v>2.2297000000000002</v>
      </c>
      <c r="E66" s="60">
        <v>36</v>
      </c>
      <c r="F66" t="s">
        <v>142</v>
      </c>
      <c r="G66">
        <v>17</v>
      </c>
    </row>
    <row r="67" spans="2:7" ht="15.6" x14ac:dyDescent="0.6">
      <c r="B67" t="s">
        <v>121</v>
      </c>
      <c r="C67" s="62" t="s">
        <v>119</v>
      </c>
      <c r="D67" s="44">
        <v>2.3216999999999999</v>
      </c>
      <c r="E67" s="58">
        <v>45</v>
      </c>
      <c r="F67" t="s">
        <v>142</v>
      </c>
      <c r="G67">
        <v>17</v>
      </c>
    </row>
    <row r="68" spans="2:7" ht="15.6" x14ac:dyDescent="0.6">
      <c r="B68" t="s">
        <v>121</v>
      </c>
      <c r="C68" s="62" t="s">
        <v>119</v>
      </c>
      <c r="D68" s="44">
        <v>3.6720999999999999</v>
      </c>
      <c r="E68" s="58">
        <v>47.5</v>
      </c>
      <c r="F68" t="s">
        <v>142</v>
      </c>
      <c r="G68">
        <v>17</v>
      </c>
    </row>
    <row r="69" spans="2:7" ht="15.9" thickBot="1" x14ac:dyDescent="0.65">
      <c r="B69" t="s">
        <v>121</v>
      </c>
      <c r="C69" s="62" t="s">
        <v>119</v>
      </c>
      <c r="D69" s="46">
        <v>3.0845000000000002</v>
      </c>
      <c r="E69" s="59">
        <v>45</v>
      </c>
      <c r="F69" t="s">
        <v>142</v>
      </c>
      <c r="G69">
        <v>17</v>
      </c>
    </row>
    <row r="70" spans="2:7" ht="15.3" x14ac:dyDescent="0.55000000000000004">
      <c r="B70" t="s">
        <v>120</v>
      </c>
      <c r="C70" s="44" t="s">
        <v>31</v>
      </c>
      <c r="D70" s="44">
        <v>4.6528</v>
      </c>
      <c r="E70" s="44">
        <v>80</v>
      </c>
      <c r="F70" t="s">
        <v>142</v>
      </c>
      <c r="G70">
        <v>20</v>
      </c>
    </row>
    <row r="71" spans="2:7" ht="15.3" x14ac:dyDescent="0.55000000000000004">
      <c r="B71" t="s">
        <v>120</v>
      </c>
      <c r="C71" s="44" t="s">
        <v>31</v>
      </c>
      <c r="D71" s="56">
        <v>3.6625000000000001</v>
      </c>
      <c r="E71" s="44">
        <v>77</v>
      </c>
      <c r="F71" t="s">
        <v>142</v>
      </c>
      <c r="G71">
        <v>20</v>
      </c>
    </row>
    <row r="72" spans="2:7" ht="15.3" x14ac:dyDescent="0.55000000000000004">
      <c r="B72" t="s">
        <v>120</v>
      </c>
      <c r="C72" s="44" t="s">
        <v>31</v>
      </c>
      <c r="D72" s="44">
        <v>1.0602</v>
      </c>
      <c r="E72" s="44" t="s">
        <v>110</v>
      </c>
      <c r="F72" t="s">
        <v>142</v>
      </c>
      <c r="G72">
        <v>20</v>
      </c>
    </row>
    <row r="73" spans="2:7" ht="15.6" thickBot="1" x14ac:dyDescent="0.6">
      <c r="B73" t="s">
        <v>120</v>
      </c>
      <c r="C73" s="46" t="s">
        <v>31</v>
      </c>
      <c r="D73" s="46">
        <v>3.4190999999999998</v>
      </c>
      <c r="E73" s="46" t="s">
        <v>111</v>
      </c>
      <c r="F73" t="s">
        <v>142</v>
      </c>
      <c r="G73">
        <v>20</v>
      </c>
    </row>
    <row r="74" spans="2:7" ht="15.6" x14ac:dyDescent="0.6">
      <c r="B74" t="s">
        <v>120</v>
      </c>
      <c r="C74" s="62" t="s">
        <v>118</v>
      </c>
      <c r="D74" s="45">
        <v>3.0735999999999999</v>
      </c>
      <c r="E74" s="45">
        <v>63</v>
      </c>
      <c r="F74" t="s">
        <v>142</v>
      </c>
      <c r="G74">
        <v>20</v>
      </c>
    </row>
    <row r="75" spans="2:7" ht="15.6" x14ac:dyDescent="0.6">
      <c r="B75" t="s">
        <v>120</v>
      </c>
      <c r="C75" s="62" t="s">
        <v>118</v>
      </c>
      <c r="D75" s="44">
        <v>1.2557</v>
      </c>
      <c r="E75" s="44" t="s">
        <v>158</v>
      </c>
      <c r="F75" t="s">
        <v>142</v>
      </c>
      <c r="G75">
        <v>20</v>
      </c>
    </row>
    <row r="76" spans="2:7" ht="15.6" x14ac:dyDescent="0.6">
      <c r="B76" t="s">
        <v>120</v>
      </c>
      <c r="C76" s="62" t="s">
        <v>118</v>
      </c>
      <c r="D76" s="44">
        <v>4.2051999999999996</v>
      </c>
      <c r="E76" s="44">
        <v>82</v>
      </c>
      <c r="F76" t="s">
        <v>142</v>
      </c>
      <c r="G76">
        <v>20</v>
      </c>
    </row>
    <row r="77" spans="2:7" ht="15.9" thickBot="1" x14ac:dyDescent="0.65">
      <c r="B77" t="s">
        <v>120</v>
      </c>
      <c r="C77" s="62" t="s">
        <v>118</v>
      </c>
      <c r="D77" s="46">
        <v>1.2175</v>
      </c>
      <c r="E77" s="46" t="s">
        <v>159</v>
      </c>
      <c r="F77" t="s">
        <v>142</v>
      </c>
      <c r="G77">
        <v>20</v>
      </c>
    </row>
    <row r="78" spans="2:7" x14ac:dyDescent="0.55000000000000004">
      <c r="D78" s="2" t="s">
        <v>39</v>
      </c>
    </row>
    <row r="79" spans="2:7" ht="15.6" thickBot="1" x14ac:dyDescent="0.6">
      <c r="B79" t="s">
        <v>122</v>
      </c>
      <c r="C79" s="46" t="s">
        <v>31</v>
      </c>
      <c r="D79" s="72">
        <v>0.68945000000000001</v>
      </c>
      <c r="F79" t="s">
        <v>134</v>
      </c>
      <c r="G79">
        <v>14</v>
      </c>
    </row>
    <row r="80" spans="2:7" ht="15.6" thickBot="1" x14ac:dyDescent="0.6">
      <c r="B80" t="s">
        <v>122</v>
      </c>
      <c r="C80" s="46" t="s">
        <v>31</v>
      </c>
      <c r="D80" s="72">
        <v>0.88132500000000003</v>
      </c>
      <c r="F80" t="s">
        <v>134</v>
      </c>
      <c r="G80">
        <v>14</v>
      </c>
    </row>
    <row r="81" spans="2:7" ht="15.6" thickBot="1" x14ac:dyDescent="0.6">
      <c r="B81" t="s">
        <v>122</v>
      </c>
      <c r="C81" s="46" t="s">
        <v>31</v>
      </c>
      <c r="D81" s="72">
        <v>0.66327500000000006</v>
      </c>
      <c r="F81" t="s">
        <v>134</v>
      </c>
      <c r="G81">
        <v>14</v>
      </c>
    </row>
    <row r="82" spans="2:7" ht="15.6" thickBot="1" x14ac:dyDescent="0.6">
      <c r="B82" t="s">
        <v>122</v>
      </c>
      <c r="C82" s="46" t="s">
        <v>31</v>
      </c>
      <c r="D82" s="72">
        <v>0.79277500000000001</v>
      </c>
      <c r="F82" t="s">
        <v>134</v>
      </c>
      <c r="G82">
        <v>14</v>
      </c>
    </row>
    <row r="83" spans="2:7" ht="15.6" x14ac:dyDescent="0.6">
      <c r="B83" t="s">
        <v>122</v>
      </c>
      <c r="C83" s="62" t="s">
        <v>112</v>
      </c>
      <c r="D83" s="72">
        <v>0.88495000000000001</v>
      </c>
      <c r="F83" t="s">
        <v>134</v>
      </c>
      <c r="G83">
        <v>14</v>
      </c>
    </row>
    <row r="84" spans="2:7" ht="15.6" x14ac:dyDescent="0.6">
      <c r="B84" t="s">
        <v>122</v>
      </c>
      <c r="C84" s="62" t="s">
        <v>112</v>
      </c>
      <c r="D84" s="72">
        <v>0.94275000000000009</v>
      </c>
      <c r="F84" t="s">
        <v>134</v>
      </c>
      <c r="G84">
        <v>14</v>
      </c>
    </row>
    <row r="85" spans="2:7" ht="15.6" x14ac:dyDescent="0.6">
      <c r="B85" t="s">
        <v>122</v>
      </c>
      <c r="C85" s="62" t="s">
        <v>112</v>
      </c>
      <c r="D85" s="72">
        <v>0.65817499999999995</v>
      </c>
      <c r="F85" t="s">
        <v>134</v>
      </c>
      <c r="G85">
        <v>14</v>
      </c>
    </row>
    <row r="86" spans="2:7" ht="15.6" x14ac:dyDescent="0.6">
      <c r="B86" t="s">
        <v>122</v>
      </c>
      <c r="C86" s="62" t="s">
        <v>112</v>
      </c>
      <c r="D86" s="72">
        <v>0.680975</v>
      </c>
      <c r="F86" t="s">
        <v>134</v>
      </c>
      <c r="G86">
        <v>14</v>
      </c>
    </row>
    <row r="87" spans="2:7" ht="15.6" thickBot="1" x14ac:dyDescent="0.6">
      <c r="B87" t="s">
        <v>122</v>
      </c>
      <c r="C87" s="46" t="s">
        <v>31</v>
      </c>
      <c r="D87" s="72">
        <v>0.6502</v>
      </c>
      <c r="F87" t="s">
        <v>142</v>
      </c>
      <c r="G87">
        <v>14</v>
      </c>
    </row>
    <row r="88" spans="2:7" ht="15.6" thickBot="1" x14ac:dyDescent="0.6">
      <c r="B88" t="s">
        <v>122</v>
      </c>
      <c r="C88" s="46" t="s">
        <v>31</v>
      </c>
      <c r="D88" s="72">
        <v>0.48907499999999998</v>
      </c>
      <c r="F88" t="s">
        <v>142</v>
      </c>
      <c r="G88">
        <v>14</v>
      </c>
    </row>
    <row r="89" spans="2:7" ht="15.6" thickBot="1" x14ac:dyDescent="0.6">
      <c r="B89" t="s">
        <v>122</v>
      </c>
      <c r="C89" s="46" t="s">
        <v>31</v>
      </c>
      <c r="D89" s="72">
        <v>0.38435000000000002</v>
      </c>
      <c r="F89" t="s">
        <v>142</v>
      </c>
      <c r="G89">
        <v>14</v>
      </c>
    </row>
    <row r="90" spans="2:7" ht="15.6" thickBot="1" x14ac:dyDescent="0.6">
      <c r="B90" t="s">
        <v>122</v>
      </c>
      <c r="C90" s="46" t="s">
        <v>31</v>
      </c>
      <c r="D90" s="72">
        <v>0.75984999999999991</v>
      </c>
      <c r="F90" t="s">
        <v>142</v>
      </c>
      <c r="G90">
        <v>14</v>
      </c>
    </row>
    <row r="91" spans="2:7" ht="15.6" x14ac:dyDescent="0.6">
      <c r="B91" t="s">
        <v>122</v>
      </c>
      <c r="C91" s="62" t="s">
        <v>112</v>
      </c>
      <c r="D91" s="72">
        <v>0.79257499999999992</v>
      </c>
      <c r="F91" t="s">
        <v>142</v>
      </c>
      <c r="G91">
        <v>14</v>
      </c>
    </row>
    <row r="92" spans="2:7" ht="15.6" x14ac:dyDescent="0.6">
      <c r="B92" t="s">
        <v>122</v>
      </c>
      <c r="C92" s="62" t="s">
        <v>112</v>
      </c>
      <c r="D92" s="72">
        <v>0.47125</v>
      </c>
      <c r="F92" t="s">
        <v>142</v>
      </c>
      <c r="G92">
        <v>14</v>
      </c>
    </row>
    <row r="93" spans="2:7" ht="15.6" x14ac:dyDescent="0.6">
      <c r="B93" t="s">
        <v>122</v>
      </c>
      <c r="C93" s="62" t="s">
        <v>112</v>
      </c>
      <c r="D93" s="72">
        <v>0.56017499999999998</v>
      </c>
      <c r="F93" t="s">
        <v>142</v>
      </c>
      <c r="G93">
        <v>14</v>
      </c>
    </row>
    <row r="94" spans="2:7" ht="15.6" x14ac:dyDescent="0.6">
      <c r="B94" t="s">
        <v>122</v>
      </c>
      <c r="C94" s="62" t="s">
        <v>112</v>
      </c>
      <c r="D94" s="72">
        <v>0.78144999999999998</v>
      </c>
      <c r="F94" t="s">
        <v>142</v>
      </c>
      <c r="G94">
        <v>14</v>
      </c>
    </row>
  </sheetData>
  <mergeCells count="3">
    <mergeCell ref="B2:B26"/>
    <mergeCell ref="B27:B44"/>
    <mergeCell ref="B1:E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B2:M89"/>
  <sheetViews>
    <sheetView zoomScale="80" zoomScaleNormal="80" workbookViewId="0">
      <selection activeCell="M2" sqref="M2"/>
    </sheetView>
  </sheetViews>
  <sheetFormatPr defaultColWidth="8.7890625" defaultRowHeight="14.4" x14ac:dyDescent="0.55000000000000004"/>
  <cols>
    <col min="2" max="2" width="16" customWidth="1"/>
    <col min="3" max="3" width="31.47265625" customWidth="1"/>
    <col min="4" max="4" width="10.47265625" bestFit="1" customWidth="1"/>
    <col min="5" max="5" width="10.5234375" bestFit="1" customWidth="1"/>
    <col min="6" max="6" width="13.7890625" customWidth="1"/>
    <col min="7" max="7" width="9" bestFit="1" customWidth="1"/>
    <col min="8" max="8" width="13.15625" customWidth="1"/>
    <col min="9" max="9" width="8.47265625" bestFit="1" customWidth="1"/>
    <col min="10" max="10" width="11.7890625" customWidth="1"/>
    <col min="13" max="13" width="23" bestFit="1" customWidth="1"/>
    <col min="14" max="14" width="11.47265625" bestFit="1" customWidth="1"/>
    <col min="15" max="15" width="18" bestFit="1" customWidth="1"/>
    <col min="16" max="16" width="9.47265625" bestFit="1" customWidth="1"/>
    <col min="17" max="17" width="18" bestFit="1" customWidth="1"/>
  </cols>
  <sheetData>
    <row r="2" spans="2:13" ht="14.5" customHeight="1" x14ac:dyDescent="0.55000000000000004">
      <c r="B2" s="140" t="s">
        <v>137</v>
      </c>
      <c r="C2" s="141"/>
      <c r="D2" s="141"/>
      <c r="E2" s="141"/>
      <c r="F2" s="141"/>
      <c r="G2" s="141"/>
      <c r="H2" s="141"/>
      <c r="I2" s="141"/>
    </row>
    <row r="3" spans="2:13" ht="43.2" x14ac:dyDescent="0.55000000000000004">
      <c r="B3" s="142" t="s">
        <v>32</v>
      </c>
      <c r="C3" s="2" t="s">
        <v>33</v>
      </c>
      <c r="D3" s="2" t="s">
        <v>41</v>
      </c>
      <c r="E3" s="15" t="s">
        <v>39</v>
      </c>
      <c r="F3" s="15" t="s">
        <v>42</v>
      </c>
      <c r="G3" s="15" t="s">
        <v>40</v>
      </c>
      <c r="H3" s="15" t="s">
        <v>43</v>
      </c>
      <c r="I3" s="15" t="s">
        <v>44</v>
      </c>
      <c r="J3" s="70" t="s">
        <v>138</v>
      </c>
      <c r="K3" s="71" t="s">
        <v>139</v>
      </c>
      <c r="L3" s="71"/>
      <c r="M3" s="71"/>
    </row>
    <row r="4" spans="2:13" x14ac:dyDescent="0.55000000000000004">
      <c r="B4" s="143"/>
      <c r="C4" s="2" t="s">
        <v>31</v>
      </c>
      <c r="D4" s="2">
        <v>1</v>
      </c>
      <c r="E4" s="3">
        <v>16</v>
      </c>
      <c r="F4" s="4">
        <v>0.97699999999999998</v>
      </c>
      <c r="G4" s="7">
        <v>3.6536</v>
      </c>
      <c r="H4" s="2">
        <v>0.26979999999999998</v>
      </c>
      <c r="I4" s="2">
        <v>18</v>
      </c>
      <c r="J4" t="s">
        <v>134</v>
      </c>
      <c r="K4">
        <v>72</v>
      </c>
    </row>
    <row r="5" spans="2:13" x14ac:dyDescent="0.55000000000000004">
      <c r="B5" s="143"/>
      <c r="C5" s="2" t="s">
        <v>31</v>
      </c>
      <c r="D5" s="2">
        <v>2</v>
      </c>
      <c r="E5" s="3">
        <v>17.5</v>
      </c>
      <c r="F5" s="4">
        <v>0.87760000000000005</v>
      </c>
      <c r="G5" s="7">
        <v>3.6509</v>
      </c>
      <c r="H5" s="2">
        <v>0.15</v>
      </c>
      <c r="I5" s="2">
        <v>16</v>
      </c>
      <c r="J5" t="s">
        <v>134</v>
      </c>
      <c r="K5">
        <v>72</v>
      </c>
    </row>
    <row r="6" spans="2:13" x14ac:dyDescent="0.55000000000000004">
      <c r="B6" s="143"/>
      <c r="C6" s="2" t="s">
        <v>31</v>
      </c>
      <c r="D6" s="2">
        <v>3</v>
      </c>
      <c r="E6" s="3">
        <v>25.2</v>
      </c>
      <c r="F6" s="4">
        <v>0.45</v>
      </c>
      <c r="G6" s="7">
        <v>4.8883000000000001</v>
      </c>
      <c r="H6" s="2">
        <v>0.1008</v>
      </c>
      <c r="I6" s="2">
        <v>13</v>
      </c>
      <c r="J6" t="s">
        <v>134</v>
      </c>
      <c r="K6">
        <v>72</v>
      </c>
    </row>
    <row r="7" spans="2:13" x14ac:dyDescent="0.55000000000000004">
      <c r="B7" s="143"/>
      <c r="C7" s="2" t="s">
        <v>31</v>
      </c>
      <c r="D7" s="2">
        <v>4</v>
      </c>
      <c r="E7" s="3">
        <v>21.2</v>
      </c>
      <c r="F7" s="7">
        <v>1.794</v>
      </c>
      <c r="G7" s="7">
        <v>4.6048</v>
      </c>
      <c r="H7" s="4">
        <v>0.47099999999999997</v>
      </c>
      <c r="I7" s="2">
        <v>27</v>
      </c>
      <c r="J7" t="s">
        <v>134</v>
      </c>
      <c r="K7">
        <v>72</v>
      </c>
    </row>
    <row r="8" spans="2:13" x14ac:dyDescent="0.55000000000000004">
      <c r="B8" s="143"/>
      <c r="C8" s="2" t="s">
        <v>34</v>
      </c>
      <c r="D8" s="2">
        <v>1</v>
      </c>
      <c r="E8" s="3">
        <v>24.4</v>
      </c>
      <c r="F8" s="2">
        <v>1.0229999999999999</v>
      </c>
      <c r="G8" s="7">
        <v>4.6623999999999999</v>
      </c>
      <c r="H8" s="2">
        <v>0.15409999999999999</v>
      </c>
      <c r="I8" s="2">
        <v>16</v>
      </c>
      <c r="J8" t="s">
        <v>134</v>
      </c>
      <c r="K8">
        <v>72</v>
      </c>
    </row>
    <row r="9" spans="2:13" x14ac:dyDescent="0.55000000000000004">
      <c r="B9" s="143"/>
      <c r="C9" s="2" t="s">
        <v>34</v>
      </c>
      <c r="D9" s="2">
        <v>2</v>
      </c>
      <c r="E9" s="3">
        <v>24.9</v>
      </c>
      <c r="F9" s="2">
        <v>1.077</v>
      </c>
      <c r="G9" s="7">
        <v>4.7469000000000001</v>
      </c>
      <c r="H9" s="2">
        <v>0.26829999999999998</v>
      </c>
      <c r="I9" s="2">
        <v>19</v>
      </c>
      <c r="J9" t="s">
        <v>134</v>
      </c>
      <c r="K9">
        <v>72</v>
      </c>
    </row>
    <row r="10" spans="2:13" x14ac:dyDescent="0.55000000000000004">
      <c r="B10" s="143"/>
      <c r="C10" s="2" t="s">
        <v>34</v>
      </c>
      <c r="D10" s="2">
        <v>3</v>
      </c>
      <c r="E10" s="3">
        <v>18.8</v>
      </c>
      <c r="F10" s="2">
        <v>1.9019999999999999</v>
      </c>
      <c r="G10" s="7">
        <v>3.6802999999999999</v>
      </c>
      <c r="H10" s="2">
        <v>0.50139999999999996</v>
      </c>
      <c r="I10" s="2">
        <v>28</v>
      </c>
      <c r="J10" t="s">
        <v>134</v>
      </c>
      <c r="K10">
        <v>72</v>
      </c>
    </row>
    <row r="11" spans="2:13" x14ac:dyDescent="0.55000000000000004">
      <c r="B11" s="143"/>
      <c r="C11" s="2" t="s">
        <v>34</v>
      </c>
      <c r="D11" s="2">
        <v>4</v>
      </c>
      <c r="E11" s="3">
        <v>16.899999999999999</v>
      </c>
      <c r="F11" s="4">
        <v>0.99760000000000004</v>
      </c>
      <c r="G11" s="2">
        <v>4.0119999999999996</v>
      </c>
      <c r="H11" s="2">
        <v>0.25219999999999998</v>
      </c>
      <c r="I11" s="2">
        <v>10</v>
      </c>
      <c r="J11" t="s">
        <v>134</v>
      </c>
      <c r="K11">
        <v>72</v>
      </c>
    </row>
    <row r="12" spans="2:13" x14ac:dyDescent="0.55000000000000004">
      <c r="B12" s="143"/>
      <c r="C12" s="2" t="s">
        <v>90</v>
      </c>
      <c r="D12" s="2">
        <v>1</v>
      </c>
      <c r="E12" s="3">
        <v>20</v>
      </c>
      <c r="F12" s="4">
        <v>0.96099999999999997</v>
      </c>
      <c r="G12" s="7">
        <v>3.7115</v>
      </c>
      <c r="H12" s="2">
        <v>0.24160000000000001</v>
      </c>
      <c r="I12" s="2">
        <v>18</v>
      </c>
      <c r="J12" t="s">
        <v>134</v>
      </c>
      <c r="K12">
        <v>72</v>
      </c>
    </row>
    <row r="13" spans="2:13" x14ac:dyDescent="0.55000000000000004">
      <c r="B13" s="143"/>
      <c r="C13" s="2" t="s">
        <v>90</v>
      </c>
      <c r="D13" s="2">
        <v>2</v>
      </c>
      <c r="E13" s="3">
        <v>16.5</v>
      </c>
      <c r="F13" s="7">
        <v>1.23</v>
      </c>
      <c r="G13" s="7">
        <v>3.7759</v>
      </c>
      <c r="H13" s="4">
        <v>0.23</v>
      </c>
      <c r="I13" s="2">
        <v>32</v>
      </c>
      <c r="J13" t="s">
        <v>134</v>
      </c>
      <c r="K13">
        <v>72</v>
      </c>
    </row>
    <row r="14" spans="2:13" x14ac:dyDescent="0.55000000000000004">
      <c r="B14" s="143"/>
      <c r="C14" s="2" t="s">
        <v>90</v>
      </c>
      <c r="D14" s="2">
        <v>3</v>
      </c>
      <c r="E14" s="3">
        <v>22.5</v>
      </c>
      <c r="F14" s="4">
        <v>0.57199999999999995</v>
      </c>
      <c r="G14" s="7">
        <v>4.7666000000000004</v>
      </c>
      <c r="H14" s="2">
        <v>0.15409999999999999</v>
      </c>
      <c r="I14" s="2">
        <v>12</v>
      </c>
      <c r="J14" t="s">
        <v>134</v>
      </c>
      <c r="K14">
        <v>72</v>
      </c>
    </row>
    <row r="15" spans="2:13" x14ac:dyDescent="0.55000000000000004">
      <c r="B15" s="143"/>
      <c r="C15" s="2" t="s">
        <v>90</v>
      </c>
      <c r="D15" s="2">
        <v>4</v>
      </c>
      <c r="E15" s="3">
        <v>26</v>
      </c>
      <c r="F15" s="4">
        <v>0.74199999999999999</v>
      </c>
      <c r="G15" s="7">
        <v>5.0728</v>
      </c>
      <c r="H15" s="2">
        <v>0.1726</v>
      </c>
      <c r="I15" s="2">
        <v>15</v>
      </c>
      <c r="J15" t="s">
        <v>134</v>
      </c>
      <c r="K15">
        <v>72</v>
      </c>
    </row>
    <row r="16" spans="2:13" ht="18.7" customHeight="1" x14ac:dyDescent="0.55000000000000004">
      <c r="B16" s="143"/>
      <c r="C16" s="2" t="s">
        <v>35</v>
      </c>
      <c r="D16" s="2">
        <v>1</v>
      </c>
      <c r="E16" s="3">
        <v>17.3</v>
      </c>
      <c r="F16" s="7">
        <v>1.23</v>
      </c>
      <c r="G16" s="7">
        <v>4.2416999999999998</v>
      </c>
      <c r="H16" s="2">
        <v>0.2311</v>
      </c>
      <c r="I16" s="2">
        <v>28</v>
      </c>
      <c r="J16" t="s">
        <v>134</v>
      </c>
      <c r="K16">
        <v>72</v>
      </c>
    </row>
    <row r="17" spans="2:11" ht="18.7" customHeight="1" x14ac:dyDescent="0.55000000000000004">
      <c r="B17" s="143"/>
      <c r="C17" s="2" t="s">
        <v>35</v>
      </c>
      <c r="D17" s="2">
        <v>2</v>
      </c>
      <c r="E17" s="3">
        <v>18.600000000000001</v>
      </c>
      <c r="F17" s="2">
        <v>1.403</v>
      </c>
      <c r="G17" s="7">
        <v>4.4611000000000001</v>
      </c>
      <c r="H17" s="2">
        <v>0.15409999999999999</v>
      </c>
      <c r="I17" s="2">
        <v>23</v>
      </c>
      <c r="J17" t="s">
        <v>134</v>
      </c>
      <c r="K17">
        <v>72</v>
      </c>
    </row>
    <row r="18" spans="2:11" ht="18.7" customHeight="1" x14ac:dyDescent="0.55000000000000004">
      <c r="B18" s="143"/>
      <c r="C18" s="2" t="s">
        <v>35</v>
      </c>
      <c r="D18" s="2">
        <v>3</v>
      </c>
      <c r="E18" s="3">
        <v>21.1</v>
      </c>
      <c r="F18" s="7">
        <v>1.49</v>
      </c>
      <c r="G18" s="7">
        <v>3.0571999999999999</v>
      </c>
      <c r="H18" s="4">
        <v>0.53500000000000003</v>
      </c>
      <c r="I18" s="2">
        <v>22</v>
      </c>
      <c r="J18" t="s">
        <v>134</v>
      </c>
      <c r="K18">
        <v>72</v>
      </c>
    </row>
    <row r="19" spans="2:11" x14ac:dyDescent="0.55000000000000004">
      <c r="B19" s="143"/>
      <c r="C19" s="2" t="s">
        <v>35</v>
      </c>
      <c r="D19" s="2">
        <v>4</v>
      </c>
      <c r="E19" s="3">
        <v>20</v>
      </c>
      <c r="F19" s="7">
        <v>1.1000000000000001</v>
      </c>
      <c r="G19" s="7">
        <v>3.2757000000000001</v>
      </c>
      <c r="H19" s="4">
        <v>0.21</v>
      </c>
      <c r="I19" s="2">
        <v>20</v>
      </c>
      <c r="J19" t="s">
        <v>134</v>
      </c>
      <c r="K19">
        <v>72</v>
      </c>
    </row>
    <row r="20" spans="2:11" x14ac:dyDescent="0.55000000000000004">
      <c r="B20" s="139" t="s">
        <v>36</v>
      </c>
      <c r="C20" s="2" t="s">
        <v>31</v>
      </c>
      <c r="D20" s="2">
        <v>1</v>
      </c>
      <c r="E20" s="12">
        <v>18.899999999999999</v>
      </c>
      <c r="F20" s="15">
        <v>0.96960000000000002</v>
      </c>
      <c r="G20" s="2">
        <v>4.5629999999999997</v>
      </c>
      <c r="H20" s="15">
        <v>0.38329999999999997</v>
      </c>
      <c r="I20" s="15">
        <v>20</v>
      </c>
      <c r="J20" t="s">
        <v>134</v>
      </c>
      <c r="K20">
        <v>56</v>
      </c>
    </row>
    <row r="21" spans="2:11" x14ac:dyDescent="0.55000000000000004">
      <c r="B21" s="139"/>
      <c r="C21" s="2" t="s">
        <v>31</v>
      </c>
      <c r="D21" s="2">
        <v>2</v>
      </c>
      <c r="E21" s="12">
        <v>18.3</v>
      </c>
      <c r="F21" s="15">
        <v>0.78129999999999999</v>
      </c>
      <c r="G21" s="7">
        <v>4.4611000000000001</v>
      </c>
      <c r="H21" s="15">
        <v>0.31330000000000002</v>
      </c>
      <c r="I21" s="15">
        <v>16</v>
      </c>
      <c r="J21" t="s">
        <v>134</v>
      </c>
      <c r="K21">
        <v>56</v>
      </c>
    </row>
    <row r="22" spans="2:11" x14ac:dyDescent="0.55000000000000004">
      <c r="B22" s="139"/>
      <c r="C22" s="2" t="s">
        <v>31</v>
      </c>
      <c r="D22" s="2">
        <v>3</v>
      </c>
      <c r="E22" s="12">
        <v>24.3</v>
      </c>
      <c r="F22" s="13">
        <v>1.1673</v>
      </c>
      <c r="G22" s="2">
        <v>3.3450000000000002</v>
      </c>
      <c r="H22" s="15">
        <v>0.35149999999999998</v>
      </c>
      <c r="I22" s="15">
        <v>30</v>
      </c>
      <c r="J22" t="s">
        <v>134</v>
      </c>
      <c r="K22">
        <v>56</v>
      </c>
    </row>
    <row r="23" spans="2:11" x14ac:dyDescent="0.55000000000000004">
      <c r="B23" s="139"/>
      <c r="C23" s="2" t="s">
        <v>31</v>
      </c>
      <c r="D23" s="2">
        <v>4</v>
      </c>
      <c r="E23" s="12">
        <v>20.100000000000001</v>
      </c>
      <c r="F23" s="13">
        <v>1.0337000000000001</v>
      </c>
      <c r="G23" s="7">
        <v>3.2345000000000002</v>
      </c>
      <c r="H23" s="8">
        <v>0.29099999999999998</v>
      </c>
      <c r="I23" s="15">
        <v>22</v>
      </c>
      <c r="J23" t="s">
        <v>134</v>
      </c>
      <c r="K23">
        <v>56</v>
      </c>
    </row>
    <row r="24" spans="2:11" x14ac:dyDescent="0.55000000000000004">
      <c r="B24" s="139"/>
      <c r="C24" s="2" t="s">
        <v>37</v>
      </c>
      <c r="D24" s="2">
        <v>1</v>
      </c>
      <c r="E24" s="12">
        <v>22.7</v>
      </c>
      <c r="F24" s="13">
        <v>1.2101</v>
      </c>
      <c r="G24" s="13">
        <v>4.5369999999999999</v>
      </c>
      <c r="H24" s="15">
        <v>0.35520000000000002</v>
      </c>
      <c r="I24" s="15">
        <v>28</v>
      </c>
      <c r="J24" t="s">
        <v>134</v>
      </c>
      <c r="K24">
        <v>56</v>
      </c>
    </row>
    <row r="25" spans="2:11" x14ac:dyDescent="0.55000000000000004">
      <c r="B25" s="139"/>
      <c r="C25" s="2" t="s">
        <v>37</v>
      </c>
      <c r="D25" s="2">
        <v>2</v>
      </c>
      <c r="E25" s="12">
        <v>22.8</v>
      </c>
      <c r="F25" s="13">
        <v>1.0940000000000001</v>
      </c>
      <c r="G25" s="13">
        <v>4.7686999999999999</v>
      </c>
      <c r="H25" s="15">
        <v>0.32440000000000002</v>
      </c>
      <c r="I25" s="15">
        <v>25</v>
      </c>
      <c r="J25" t="s">
        <v>134</v>
      </c>
      <c r="K25">
        <v>56</v>
      </c>
    </row>
    <row r="26" spans="2:11" x14ac:dyDescent="0.55000000000000004">
      <c r="B26" s="139"/>
      <c r="C26" s="2" t="s">
        <v>37</v>
      </c>
      <c r="D26" s="2">
        <v>3</v>
      </c>
      <c r="E26" s="12">
        <v>20.8</v>
      </c>
      <c r="F26" s="15">
        <v>0.87629999999999997</v>
      </c>
      <c r="G26" s="13">
        <v>4.1387</v>
      </c>
      <c r="H26" s="15">
        <v>0.26150000000000001</v>
      </c>
      <c r="I26" s="15">
        <v>19</v>
      </c>
      <c r="J26" t="s">
        <v>134</v>
      </c>
      <c r="K26">
        <v>56</v>
      </c>
    </row>
    <row r="27" spans="2:11" x14ac:dyDescent="0.55000000000000004">
      <c r="B27" s="139"/>
      <c r="C27" s="2" t="s">
        <v>37</v>
      </c>
      <c r="D27" s="2">
        <v>4</v>
      </c>
      <c r="E27" s="12">
        <v>17.2</v>
      </c>
      <c r="F27" s="15">
        <v>1.002</v>
      </c>
      <c r="G27" s="13">
        <v>2.6206</v>
      </c>
      <c r="H27" s="15">
        <v>0.36809999999999998</v>
      </c>
      <c r="I27" s="15">
        <v>21</v>
      </c>
      <c r="J27" t="s">
        <v>134</v>
      </c>
      <c r="K27">
        <v>56</v>
      </c>
    </row>
    <row r="28" spans="2:11" x14ac:dyDescent="0.55000000000000004">
      <c r="B28" s="139"/>
      <c r="C28" s="2" t="s">
        <v>38</v>
      </c>
      <c r="D28" s="2">
        <v>1</v>
      </c>
      <c r="E28" s="12">
        <v>18.899999999999999</v>
      </c>
      <c r="F28" s="8">
        <v>0.92500000000000004</v>
      </c>
      <c r="G28" s="13">
        <v>2.9872999999999998</v>
      </c>
      <c r="H28" s="15">
        <v>0.28960000000000002</v>
      </c>
      <c r="I28" s="15">
        <v>22</v>
      </c>
      <c r="J28" t="s">
        <v>134</v>
      </c>
      <c r="K28">
        <v>56</v>
      </c>
    </row>
    <row r="29" spans="2:11" x14ac:dyDescent="0.55000000000000004">
      <c r="B29" s="139"/>
      <c r="C29" s="2" t="s">
        <v>38</v>
      </c>
      <c r="D29" s="2">
        <v>2</v>
      </c>
      <c r="E29" s="12">
        <v>10.4</v>
      </c>
      <c r="F29" s="15">
        <v>0.70860000000000001</v>
      </c>
      <c r="G29" s="13">
        <v>2.7017000000000002</v>
      </c>
      <c r="H29" s="8">
        <v>0.24299999999999999</v>
      </c>
      <c r="I29" s="15">
        <v>16</v>
      </c>
      <c r="J29" t="s">
        <v>134</v>
      </c>
      <c r="K29">
        <v>56</v>
      </c>
    </row>
    <row r="30" spans="2:11" x14ac:dyDescent="0.55000000000000004">
      <c r="B30" s="139"/>
      <c r="C30" s="2" t="s">
        <v>38</v>
      </c>
      <c r="D30" s="2">
        <v>3</v>
      </c>
      <c r="E30" s="12">
        <v>25.4</v>
      </c>
      <c r="F30" s="13">
        <v>1.0373000000000001</v>
      </c>
      <c r="G30" s="13">
        <v>5.0679999999999996</v>
      </c>
      <c r="H30" s="15">
        <v>0.30919999999999997</v>
      </c>
      <c r="I30" s="15">
        <v>18</v>
      </c>
      <c r="J30" t="s">
        <v>134</v>
      </c>
      <c r="K30">
        <v>56</v>
      </c>
    </row>
    <row r="31" spans="2:11" x14ac:dyDescent="0.55000000000000004">
      <c r="B31" s="139"/>
      <c r="C31" s="2" t="s">
        <v>38</v>
      </c>
      <c r="D31" s="2">
        <v>4</v>
      </c>
      <c r="E31" s="12">
        <v>19.899999999999999</v>
      </c>
      <c r="F31" s="13">
        <v>1.2214</v>
      </c>
      <c r="G31" s="13">
        <v>3.9683999999999999</v>
      </c>
      <c r="H31" s="15">
        <v>0.36280000000000001</v>
      </c>
      <c r="I31" s="15">
        <v>23</v>
      </c>
      <c r="J31" t="s">
        <v>134</v>
      </c>
      <c r="K31">
        <v>56</v>
      </c>
    </row>
    <row r="32" spans="2:11" ht="14.5" hidden="1" customHeight="1" x14ac:dyDescent="0.55000000000000004">
      <c r="B32" s="139"/>
      <c r="C32" s="144" t="s">
        <v>47</v>
      </c>
      <c r="D32" s="137"/>
      <c r="E32" s="3">
        <v>18.649999999999999</v>
      </c>
      <c r="F32" s="6">
        <v>0.97307500000000002</v>
      </c>
      <c r="G32" s="6">
        <v>3.6813500000000001</v>
      </c>
      <c r="H32" s="6">
        <v>0.30114999999999997</v>
      </c>
      <c r="I32" s="6">
        <v>19.75</v>
      </c>
      <c r="J32" t="s">
        <v>134</v>
      </c>
      <c r="K32">
        <v>56</v>
      </c>
    </row>
    <row r="34" spans="2:11" ht="43.2" x14ac:dyDescent="0.55000000000000004">
      <c r="B34" t="s">
        <v>121</v>
      </c>
      <c r="C34" s="61" t="s">
        <v>98</v>
      </c>
      <c r="D34" s="61" t="s">
        <v>41</v>
      </c>
      <c r="E34" s="47" t="s">
        <v>109</v>
      </c>
      <c r="F34" s="47" t="s">
        <v>42</v>
      </c>
      <c r="G34" s="47" t="s">
        <v>40</v>
      </c>
      <c r="H34" s="47" t="s">
        <v>43</v>
      </c>
      <c r="I34" s="47" t="s">
        <v>44</v>
      </c>
    </row>
    <row r="35" spans="2:11" ht="15.3" x14ac:dyDescent="0.55000000000000004">
      <c r="B35" t="s">
        <v>121</v>
      </c>
      <c r="C35" s="44" t="s">
        <v>31</v>
      </c>
      <c r="D35" s="44">
        <v>1</v>
      </c>
      <c r="E35" s="5">
        <v>10.1187</v>
      </c>
      <c r="F35" s="5">
        <v>1.9878</v>
      </c>
      <c r="G35" s="48">
        <v>2.4349000000000003</v>
      </c>
      <c r="H35" s="48">
        <v>0.79599999999999937</v>
      </c>
      <c r="I35" s="49">
        <v>32</v>
      </c>
      <c r="J35" t="s">
        <v>134</v>
      </c>
      <c r="K35">
        <v>57</v>
      </c>
    </row>
    <row r="36" spans="2:11" ht="15.3" x14ac:dyDescent="0.55000000000000004">
      <c r="B36" t="s">
        <v>121</v>
      </c>
      <c r="C36" s="44" t="s">
        <v>31</v>
      </c>
      <c r="D36" s="44">
        <v>2</v>
      </c>
      <c r="E36" s="5">
        <v>10.5846</v>
      </c>
      <c r="F36" s="5">
        <v>1.8786999999999985</v>
      </c>
      <c r="G36" s="48">
        <v>2.4959000000000002</v>
      </c>
      <c r="H36" s="48">
        <v>0.66099999999999781</v>
      </c>
      <c r="I36" s="49">
        <v>35</v>
      </c>
      <c r="J36" t="s">
        <v>134</v>
      </c>
      <c r="K36">
        <v>57</v>
      </c>
    </row>
    <row r="37" spans="2:11" ht="15.3" x14ac:dyDescent="0.55000000000000004">
      <c r="B37" t="s">
        <v>121</v>
      </c>
      <c r="C37" s="44" t="s">
        <v>31</v>
      </c>
      <c r="D37" s="44">
        <v>3</v>
      </c>
      <c r="E37" s="5">
        <v>9.8613</v>
      </c>
      <c r="F37" s="5">
        <v>3.4916000000000018</v>
      </c>
      <c r="G37" s="48">
        <v>2.5107000000000004</v>
      </c>
      <c r="H37" s="48">
        <v>1.4597000000000016</v>
      </c>
      <c r="I37" s="49">
        <v>46</v>
      </c>
      <c r="J37" t="s">
        <v>134</v>
      </c>
      <c r="K37">
        <v>57</v>
      </c>
    </row>
    <row r="38" spans="2:11" ht="15.6" thickBot="1" x14ac:dyDescent="0.6">
      <c r="B38" t="s">
        <v>121</v>
      </c>
      <c r="C38" s="46" t="s">
        <v>31</v>
      </c>
      <c r="D38" s="46">
        <v>4</v>
      </c>
      <c r="E38" s="53">
        <v>13.3576</v>
      </c>
      <c r="F38" s="53">
        <v>2.221899999999998</v>
      </c>
      <c r="G38" s="54">
        <v>2.9266999999999999</v>
      </c>
      <c r="H38" s="54">
        <v>0.7248999999999981</v>
      </c>
      <c r="I38" s="55">
        <v>39</v>
      </c>
      <c r="J38" t="s">
        <v>134</v>
      </c>
      <c r="K38">
        <v>57</v>
      </c>
    </row>
    <row r="39" spans="2:11" ht="15.6" x14ac:dyDescent="0.6">
      <c r="B39" t="s">
        <v>121</v>
      </c>
      <c r="C39" s="62" t="s">
        <v>119</v>
      </c>
      <c r="D39" s="45">
        <v>1</v>
      </c>
      <c r="E39" s="50">
        <v>15.7052</v>
      </c>
      <c r="F39" s="50">
        <v>1.3809000000000005</v>
      </c>
      <c r="G39" s="51">
        <v>3.9956999999999998</v>
      </c>
      <c r="H39" s="51">
        <v>0.47190000000000154</v>
      </c>
      <c r="I39" s="52">
        <v>26</v>
      </c>
      <c r="J39" t="s">
        <v>134</v>
      </c>
      <c r="K39">
        <v>57</v>
      </c>
    </row>
    <row r="40" spans="2:11" ht="15.6" x14ac:dyDescent="0.6">
      <c r="B40" t="s">
        <v>121</v>
      </c>
      <c r="C40" s="62" t="s">
        <v>119</v>
      </c>
      <c r="D40" s="44">
        <v>2</v>
      </c>
      <c r="E40" s="5">
        <v>8.0502000000000002</v>
      </c>
      <c r="F40" s="5">
        <v>1.7466000000000008</v>
      </c>
      <c r="G40" s="48">
        <v>2.4658000000000002</v>
      </c>
      <c r="H40" s="48">
        <v>0.74610000000000198</v>
      </c>
      <c r="I40" s="49">
        <v>30</v>
      </c>
      <c r="J40" t="s">
        <v>134</v>
      </c>
      <c r="K40">
        <v>57</v>
      </c>
    </row>
    <row r="41" spans="2:11" ht="15.6" x14ac:dyDescent="0.6">
      <c r="B41" t="s">
        <v>121</v>
      </c>
      <c r="C41" s="62" t="s">
        <v>119</v>
      </c>
      <c r="D41" s="44">
        <v>3</v>
      </c>
      <c r="E41" s="5">
        <v>9.0434999999999999</v>
      </c>
      <c r="F41" s="57">
        <v>2.1709999999999994</v>
      </c>
      <c r="G41" s="48">
        <v>2.3193000000000001</v>
      </c>
      <c r="H41" s="48">
        <v>0.89259999999999806</v>
      </c>
      <c r="I41" s="49">
        <v>38</v>
      </c>
      <c r="J41" t="s">
        <v>134</v>
      </c>
      <c r="K41">
        <v>57</v>
      </c>
    </row>
    <row r="42" spans="2:11" ht="15.9" thickBot="1" x14ac:dyDescent="0.65">
      <c r="B42" t="s">
        <v>121</v>
      </c>
      <c r="C42" s="62" t="s">
        <v>119</v>
      </c>
      <c r="D42" s="46">
        <v>4</v>
      </c>
      <c r="E42" s="53">
        <v>11.9201</v>
      </c>
      <c r="F42" s="53">
        <v>1.9222000000000001</v>
      </c>
      <c r="G42" s="54">
        <v>2.9925000000000002</v>
      </c>
      <c r="H42" s="54">
        <v>0.55499999999999972</v>
      </c>
      <c r="I42" s="55">
        <v>28</v>
      </c>
      <c r="J42" t="s">
        <v>134</v>
      </c>
      <c r="K42">
        <v>57</v>
      </c>
    </row>
    <row r="43" spans="2:11" ht="15.3" x14ac:dyDescent="0.55000000000000004">
      <c r="B43" t="s">
        <v>120</v>
      </c>
      <c r="C43" s="44" t="s">
        <v>31</v>
      </c>
      <c r="D43" s="44">
        <v>1</v>
      </c>
      <c r="E43" s="5">
        <v>13.910399999999999</v>
      </c>
      <c r="F43" s="5">
        <v>1.8204</v>
      </c>
      <c r="G43" s="48">
        <v>2.7368999999999999</v>
      </c>
      <c r="H43" s="48">
        <v>0.50239999999999996</v>
      </c>
      <c r="I43" s="49">
        <v>35</v>
      </c>
      <c r="J43" t="s">
        <v>134</v>
      </c>
      <c r="K43">
        <v>62</v>
      </c>
    </row>
    <row r="44" spans="2:11" ht="15.3" x14ac:dyDescent="0.55000000000000004">
      <c r="B44" t="s">
        <v>120</v>
      </c>
      <c r="C44" s="44" t="s">
        <v>31</v>
      </c>
      <c r="D44" s="44">
        <v>2</v>
      </c>
      <c r="E44" s="5">
        <v>8.0693999999999999</v>
      </c>
      <c r="F44" s="5">
        <v>2.5945999999999998</v>
      </c>
      <c r="G44" s="48">
        <v>2.7810000000000001</v>
      </c>
      <c r="H44" s="48">
        <v>1.05</v>
      </c>
      <c r="I44" s="49">
        <v>35</v>
      </c>
      <c r="J44" t="s">
        <v>134</v>
      </c>
      <c r="K44">
        <v>62</v>
      </c>
    </row>
    <row r="45" spans="2:11" ht="15.3" x14ac:dyDescent="0.55000000000000004">
      <c r="B45" t="s">
        <v>120</v>
      </c>
      <c r="C45" s="44" t="s">
        <v>31</v>
      </c>
      <c r="D45" s="44">
        <v>3</v>
      </c>
      <c r="E45" s="5">
        <v>13.271800000000001</v>
      </c>
      <c r="F45" s="5">
        <v>2.4567000000000001</v>
      </c>
      <c r="G45" s="48">
        <v>2.9076</v>
      </c>
      <c r="H45" s="48">
        <v>0.95579999999999998</v>
      </c>
      <c r="I45" s="49">
        <v>38</v>
      </c>
      <c r="J45" t="s">
        <v>134</v>
      </c>
      <c r="K45">
        <v>62</v>
      </c>
    </row>
    <row r="46" spans="2:11" ht="15.6" thickBot="1" x14ac:dyDescent="0.6">
      <c r="B46" t="s">
        <v>120</v>
      </c>
      <c r="C46" s="46" t="s">
        <v>31</v>
      </c>
      <c r="D46" s="46">
        <v>4</v>
      </c>
      <c r="E46" s="53">
        <v>13.4399</v>
      </c>
      <c r="F46" s="53">
        <v>2.1131000000000002</v>
      </c>
      <c r="G46" s="54">
        <v>3.907</v>
      </c>
      <c r="H46" s="54">
        <v>0.72619999999999996</v>
      </c>
      <c r="I46" s="55">
        <v>38</v>
      </c>
      <c r="J46" t="s">
        <v>134</v>
      </c>
      <c r="K46">
        <v>62</v>
      </c>
    </row>
    <row r="47" spans="2:11" ht="15.6" x14ac:dyDescent="0.6">
      <c r="B47" t="s">
        <v>120</v>
      </c>
      <c r="C47" s="62" t="s">
        <v>118</v>
      </c>
      <c r="D47" s="45">
        <v>1</v>
      </c>
      <c r="E47" s="50">
        <v>12.0252</v>
      </c>
      <c r="F47" s="50">
        <v>0.42220000000000002</v>
      </c>
      <c r="G47" s="51">
        <v>3.1962000000000002</v>
      </c>
      <c r="H47" s="51">
        <v>0.12230000000000001</v>
      </c>
      <c r="I47" s="52">
        <v>17</v>
      </c>
      <c r="J47" t="s">
        <v>134</v>
      </c>
      <c r="K47">
        <v>62</v>
      </c>
    </row>
    <row r="48" spans="2:11" ht="15.6" x14ac:dyDescent="0.6">
      <c r="B48" t="s">
        <v>120</v>
      </c>
      <c r="C48" s="62" t="s">
        <v>118</v>
      </c>
      <c r="D48" s="44">
        <v>2</v>
      </c>
      <c r="E48" s="5">
        <v>23.126300000000001</v>
      </c>
      <c r="F48" s="5">
        <v>4.2388000000000003</v>
      </c>
      <c r="G48" s="48">
        <v>5.3734000000000002</v>
      </c>
      <c r="H48" s="48">
        <v>1.3587</v>
      </c>
      <c r="I48" s="49">
        <v>77</v>
      </c>
      <c r="J48" t="s">
        <v>134</v>
      </c>
      <c r="K48">
        <v>62</v>
      </c>
    </row>
    <row r="49" spans="2:11" ht="15.6" x14ac:dyDescent="0.6">
      <c r="B49" t="s">
        <v>120</v>
      </c>
      <c r="C49" s="62" t="s">
        <v>118</v>
      </c>
      <c r="D49" s="44">
        <v>3</v>
      </c>
      <c r="E49" s="5">
        <v>16.6113</v>
      </c>
      <c r="F49" s="57">
        <v>1.4228000000000001</v>
      </c>
      <c r="G49" s="48">
        <v>2.9927000000000001</v>
      </c>
      <c r="H49" s="48">
        <v>0.32169999999999999</v>
      </c>
      <c r="I49" s="49">
        <v>34</v>
      </c>
      <c r="J49" t="s">
        <v>134</v>
      </c>
      <c r="K49">
        <v>62</v>
      </c>
    </row>
    <row r="50" spans="2:11" ht="15.9" thickBot="1" x14ac:dyDescent="0.65">
      <c r="B50" t="s">
        <v>120</v>
      </c>
      <c r="C50" s="62" t="s">
        <v>118</v>
      </c>
      <c r="D50" s="46">
        <v>4</v>
      </c>
      <c r="E50" s="53">
        <v>12.348800000000001</v>
      </c>
      <c r="F50" s="53">
        <v>1.8091999999999999</v>
      </c>
      <c r="G50" s="54">
        <v>2.7061000000000002</v>
      </c>
      <c r="H50" s="54">
        <v>0.59489999999999998</v>
      </c>
      <c r="I50" s="55">
        <v>37</v>
      </c>
      <c r="J50" t="s">
        <v>134</v>
      </c>
      <c r="K50">
        <v>62</v>
      </c>
    </row>
    <row r="52" spans="2:11" ht="43.2" x14ac:dyDescent="0.55000000000000004">
      <c r="C52" s="61" t="s">
        <v>98</v>
      </c>
      <c r="D52" s="61" t="s">
        <v>41</v>
      </c>
      <c r="E52" s="47" t="s">
        <v>39</v>
      </c>
      <c r="F52" s="47" t="s">
        <v>105</v>
      </c>
      <c r="G52" s="47" t="s">
        <v>40</v>
      </c>
      <c r="H52" s="47" t="s">
        <v>106</v>
      </c>
      <c r="I52" s="47" t="s">
        <v>107</v>
      </c>
      <c r="J52" t="s">
        <v>142</v>
      </c>
      <c r="K52">
        <v>48</v>
      </c>
    </row>
    <row r="53" spans="2:11" ht="15.3" x14ac:dyDescent="0.55000000000000004">
      <c r="B53" t="s">
        <v>121</v>
      </c>
      <c r="C53" s="44" t="s">
        <v>31</v>
      </c>
      <c r="D53" s="44">
        <v>1</v>
      </c>
      <c r="E53" s="5">
        <v>6.4046000000000003</v>
      </c>
      <c r="F53" s="5">
        <v>2.1358000000000001</v>
      </c>
      <c r="G53" s="48">
        <v>1.7616000000000014</v>
      </c>
      <c r="H53" s="48">
        <v>0.48590000000000089</v>
      </c>
      <c r="I53" s="49">
        <v>36</v>
      </c>
      <c r="J53" t="s">
        <v>142</v>
      </c>
      <c r="K53">
        <v>48</v>
      </c>
    </row>
    <row r="54" spans="2:11" ht="15.3" x14ac:dyDescent="0.55000000000000004">
      <c r="B54" t="s">
        <v>121</v>
      </c>
      <c r="C54" s="44" t="s">
        <v>31</v>
      </c>
      <c r="D54" s="44">
        <v>2</v>
      </c>
      <c r="E54" s="5">
        <v>5.8354999999999997</v>
      </c>
      <c r="F54" s="5">
        <v>1.1392</v>
      </c>
      <c r="G54" s="48">
        <v>1.156800000000004</v>
      </c>
      <c r="H54" s="48">
        <v>0.27580000000000027</v>
      </c>
      <c r="I54" s="49">
        <v>16</v>
      </c>
      <c r="J54" t="s">
        <v>142</v>
      </c>
      <c r="K54">
        <v>48</v>
      </c>
    </row>
    <row r="55" spans="2:11" ht="15.3" x14ac:dyDescent="0.55000000000000004">
      <c r="B55" t="s">
        <v>121</v>
      </c>
      <c r="C55" s="44" t="s">
        <v>31</v>
      </c>
      <c r="D55" s="44">
        <v>3</v>
      </c>
      <c r="E55" s="5">
        <v>5.8508999999999993</v>
      </c>
      <c r="F55" s="5">
        <v>3.1356000000000002</v>
      </c>
      <c r="G55" s="48">
        <v>1.4024000000000001</v>
      </c>
      <c r="H55" s="48">
        <v>1.0257000000000005</v>
      </c>
      <c r="I55" s="49">
        <v>39</v>
      </c>
      <c r="J55" t="s">
        <v>142</v>
      </c>
      <c r="K55">
        <v>48</v>
      </c>
    </row>
    <row r="56" spans="2:11" ht="15.6" thickBot="1" x14ac:dyDescent="0.6">
      <c r="B56" t="s">
        <v>121</v>
      </c>
      <c r="C56" s="46" t="s">
        <v>31</v>
      </c>
      <c r="D56" s="46">
        <v>4</v>
      </c>
      <c r="E56" s="53">
        <v>6.5052000000000003</v>
      </c>
      <c r="F56" s="53">
        <v>1.2899</v>
      </c>
      <c r="G56" s="54">
        <v>2.6619000000000028</v>
      </c>
      <c r="H56" s="54">
        <v>0.26790000000000092</v>
      </c>
      <c r="I56" s="55">
        <v>28</v>
      </c>
      <c r="J56" t="s">
        <v>142</v>
      </c>
      <c r="K56">
        <v>48</v>
      </c>
    </row>
    <row r="57" spans="2:11" ht="15.6" x14ac:dyDescent="0.6">
      <c r="B57" t="s">
        <v>121</v>
      </c>
      <c r="C57" s="62" t="s">
        <v>119</v>
      </c>
      <c r="D57" s="45">
        <v>1</v>
      </c>
      <c r="E57" s="50">
        <v>5.0666000000000002</v>
      </c>
      <c r="F57" s="50">
        <v>2.9649000000000001</v>
      </c>
      <c r="G57" s="51">
        <v>0.801400000000001</v>
      </c>
      <c r="H57" s="51">
        <v>0.86919999999999931</v>
      </c>
      <c r="I57" s="52">
        <v>39</v>
      </c>
      <c r="J57" t="s">
        <v>142</v>
      </c>
      <c r="K57">
        <v>48</v>
      </c>
    </row>
    <row r="58" spans="2:11" ht="15.6" x14ac:dyDescent="0.6">
      <c r="B58" t="s">
        <v>121</v>
      </c>
      <c r="C58" s="62" t="s">
        <v>119</v>
      </c>
      <c r="D58" s="44">
        <v>2</v>
      </c>
      <c r="E58" s="57">
        <v>4.1370000000000005</v>
      </c>
      <c r="F58" s="5">
        <v>2.0009999999999999</v>
      </c>
      <c r="G58" s="48">
        <v>0.73409999999999798</v>
      </c>
      <c r="H58" s="48">
        <v>0.58930000000000149</v>
      </c>
      <c r="I58" s="49">
        <v>24</v>
      </c>
      <c r="J58" t="s">
        <v>142</v>
      </c>
      <c r="K58">
        <v>48</v>
      </c>
    </row>
    <row r="59" spans="2:11" ht="15.6" x14ac:dyDescent="0.6">
      <c r="B59" t="s">
        <v>121</v>
      </c>
      <c r="C59" s="62" t="s">
        <v>119</v>
      </c>
      <c r="D59" s="44">
        <v>3</v>
      </c>
      <c r="E59" s="5">
        <v>8.2081999999999997</v>
      </c>
      <c r="F59" s="57">
        <v>1.7665999999999999</v>
      </c>
      <c r="G59" s="48">
        <v>1.4832000000000036</v>
      </c>
      <c r="H59" s="48">
        <v>0.5213000000000001</v>
      </c>
      <c r="I59" s="49">
        <v>16</v>
      </c>
      <c r="J59" t="s">
        <v>142</v>
      </c>
      <c r="K59">
        <v>48</v>
      </c>
    </row>
    <row r="60" spans="2:11" ht="15.9" thickBot="1" x14ac:dyDescent="0.65">
      <c r="B60" t="s">
        <v>121</v>
      </c>
      <c r="C60" s="62" t="s">
        <v>119</v>
      </c>
      <c r="D60" s="46">
        <v>4</v>
      </c>
      <c r="E60" s="53">
        <v>8.1956000000000007</v>
      </c>
      <c r="F60" s="53">
        <v>2.2927</v>
      </c>
      <c r="G60" s="54">
        <v>1.6605999999999952</v>
      </c>
      <c r="H60" s="54">
        <v>0.61030000000000229</v>
      </c>
      <c r="I60" s="55">
        <v>30</v>
      </c>
      <c r="J60" t="s">
        <v>142</v>
      </c>
      <c r="K60">
        <v>48</v>
      </c>
    </row>
    <row r="61" spans="2:11" ht="15.3" x14ac:dyDescent="0.55000000000000004">
      <c r="B61" t="s">
        <v>120</v>
      </c>
      <c r="C61" s="44" t="s">
        <v>31</v>
      </c>
      <c r="D61" s="44">
        <v>1</v>
      </c>
      <c r="E61" s="5">
        <v>5.5195999999999996</v>
      </c>
      <c r="F61" s="5">
        <v>1.0602</v>
      </c>
      <c r="G61" s="48">
        <v>1.0815999999999999</v>
      </c>
      <c r="H61" s="48">
        <v>0.29110000000000003</v>
      </c>
      <c r="I61" s="49">
        <v>18</v>
      </c>
      <c r="J61" t="s">
        <v>142</v>
      </c>
      <c r="K61">
        <v>49</v>
      </c>
    </row>
    <row r="62" spans="2:11" ht="15.3" x14ac:dyDescent="0.55000000000000004">
      <c r="B62" t="s">
        <v>120</v>
      </c>
      <c r="C62" s="44" t="s">
        <v>31</v>
      </c>
      <c r="D62" s="44">
        <v>2</v>
      </c>
      <c r="E62" s="5">
        <v>7.6052999999999997</v>
      </c>
      <c r="F62" s="5">
        <v>2.6776</v>
      </c>
      <c r="G62" s="48">
        <v>1.1913</v>
      </c>
      <c r="H62" s="48">
        <v>0.57110000000000005</v>
      </c>
      <c r="I62" s="49">
        <v>25</v>
      </c>
      <c r="J62" t="s">
        <v>142</v>
      </c>
      <c r="K62">
        <v>49</v>
      </c>
    </row>
    <row r="63" spans="2:11" ht="15.3" x14ac:dyDescent="0.55000000000000004">
      <c r="B63" t="s">
        <v>120</v>
      </c>
      <c r="C63" s="44" t="s">
        <v>31</v>
      </c>
      <c r="D63" s="44">
        <v>3</v>
      </c>
      <c r="E63" s="5">
        <v>8.2598000000000003</v>
      </c>
      <c r="F63" s="5">
        <v>1.3288</v>
      </c>
      <c r="G63" s="48">
        <v>1.4549000000000001</v>
      </c>
      <c r="H63" s="48">
        <v>0.30049999999999999</v>
      </c>
      <c r="I63" s="49">
        <v>27</v>
      </c>
      <c r="J63" t="s">
        <v>142</v>
      </c>
      <c r="K63">
        <v>49</v>
      </c>
    </row>
    <row r="64" spans="2:11" ht="15.6" thickBot="1" x14ac:dyDescent="0.6">
      <c r="B64" t="s">
        <v>120</v>
      </c>
      <c r="C64" s="46" t="s">
        <v>31</v>
      </c>
      <c r="D64" s="46">
        <v>4</v>
      </c>
      <c r="E64" s="53">
        <v>8.7506000000000004</v>
      </c>
      <c r="F64" s="53">
        <v>1.7417</v>
      </c>
      <c r="G64" s="54">
        <v>1.3226</v>
      </c>
      <c r="H64" s="54">
        <v>0.40310000000000001</v>
      </c>
      <c r="I64" s="55">
        <v>32</v>
      </c>
      <c r="J64" t="s">
        <v>142</v>
      </c>
      <c r="K64">
        <v>49</v>
      </c>
    </row>
    <row r="65" spans="2:11" ht="15.6" x14ac:dyDescent="0.6">
      <c r="B65" t="s">
        <v>120</v>
      </c>
      <c r="C65" s="62" t="s">
        <v>118</v>
      </c>
      <c r="D65" s="45">
        <v>1</v>
      </c>
      <c r="E65" s="50">
        <v>6.5049999999999999</v>
      </c>
      <c r="F65" s="50">
        <v>0.4113</v>
      </c>
      <c r="G65" s="51">
        <v>1.0496000000000001</v>
      </c>
      <c r="H65" s="51">
        <v>9.7600000000000006E-2</v>
      </c>
      <c r="I65" s="52">
        <v>11</v>
      </c>
      <c r="J65" t="s">
        <v>142</v>
      </c>
      <c r="K65">
        <v>49</v>
      </c>
    </row>
    <row r="66" spans="2:11" ht="15.6" x14ac:dyDescent="0.6">
      <c r="B66" t="s">
        <v>120</v>
      </c>
      <c r="C66" s="62" t="s">
        <v>118</v>
      </c>
      <c r="D66" s="44">
        <v>2</v>
      </c>
      <c r="E66" s="5">
        <v>6.1780999999999997</v>
      </c>
      <c r="F66" s="5">
        <v>2.7717999999999998</v>
      </c>
      <c r="G66" s="48">
        <v>1.1615</v>
      </c>
      <c r="H66" s="48">
        <v>0.60740000000000005</v>
      </c>
      <c r="I66" s="49">
        <v>36</v>
      </c>
      <c r="J66" t="s">
        <v>142</v>
      </c>
      <c r="K66">
        <v>49</v>
      </c>
    </row>
    <row r="67" spans="2:11" ht="15.6" x14ac:dyDescent="0.6">
      <c r="B67" t="s">
        <v>120</v>
      </c>
      <c r="C67" s="62" t="s">
        <v>118</v>
      </c>
      <c r="D67" s="44">
        <v>3</v>
      </c>
      <c r="E67" s="5">
        <v>5.8194999999999997</v>
      </c>
      <c r="F67" s="57">
        <v>1.3216000000000001</v>
      </c>
      <c r="G67" s="48">
        <v>1.2681</v>
      </c>
      <c r="H67" s="48">
        <v>0.28820000000000001</v>
      </c>
      <c r="I67" s="49">
        <v>20</v>
      </c>
      <c r="J67" t="s">
        <v>142</v>
      </c>
      <c r="K67">
        <v>49</v>
      </c>
    </row>
    <row r="68" spans="2:11" ht="15.9" thickBot="1" x14ac:dyDescent="0.65">
      <c r="B68" t="s">
        <v>120</v>
      </c>
      <c r="C68" s="62" t="s">
        <v>118</v>
      </c>
      <c r="D68" s="46">
        <v>4</v>
      </c>
      <c r="E68" s="53">
        <v>5.7038000000000002</v>
      </c>
      <c r="F68" s="53">
        <v>2.1654</v>
      </c>
      <c r="G68" s="54">
        <v>1.0506</v>
      </c>
      <c r="H68" s="54">
        <v>0.52249999999999996</v>
      </c>
      <c r="I68" s="55">
        <v>23</v>
      </c>
      <c r="J68" t="s">
        <v>142</v>
      </c>
      <c r="K68">
        <v>49</v>
      </c>
    </row>
    <row r="70" spans="2:11" x14ac:dyDescent="0.55000000000000004">
      <c r="E70" s="89"/>
      <c r="F70" s="90"/>
      <c r="G70" s="90"/>
      <c r="H70" s="90"/>
    </row>
    <row r="71" spans="2:11" ht="43.2" x14ac:dyDescent="0.55000000000000004">
      <c r="C71" s="61" t="s">
        <v>98</v>
      </c>
      <c r="D71" s="61" t="s">
        <v>41</v>
      </c>
      <c r="E71" s="47" t="s">
        <v>109</v>
      </c>
      <c r="F71" s="47" t="s">
        <v>42</v>
      </c>
      <c r="G71" s="47" t="s">
        <v>40</v>
      </c>
      <c r="H71" s="47" t="s">
        <v>43</v>
      </c>
      <c r="I71" s="47" t="s">
        <v>44</v>
      </c>
      <c r="J71" t="s">
        <v>134</v>
      </c>
      <c r="K71">
        <v>52</v>
      </c>
    </row>
    <row r="72" spans="2:11" x14ac:dyDescent="0.55000000000000004">
      <c r="B72" t="s">
        <v>122</v>
      </c>
      <c r="C72" s="87" t="s">
        <v>31</v>
      </c>
      <c r="D72" s="75">
        <v>1</v>
      </c>
      <c r="E72" s="76">
        <v>3.3982249999999996</v>
      </c>
      <c r="F72" s="76">
        <v>0.46087500000000003</v>
      </c>
      <c r="G72" s="78">
        <v>2.5592999999999999</v>
      </c>
      <c r="H72" s="78">
        <v>0.50570000000000004</v>
      </c>
      <c r="I72">
        <v>8</v>
      </c>
      <c r="J72" t="s">
        <v>134</v>
      </c>
      <c r="K72">
        <v>52</v>
      </c>
    </row>
    <row r="73" spans="2:11" x14ac:dyDescent="0.55000000000000004">
      <c r="B73" t="s">
        <v>122</v>
      </c>
      <c r="C73" s="87" t="s">
        <v>31</v>
      </c>
      <c r="D73" s="79">
        <v>2</v>
      </c>
      <c r="E73" s="80">
        <v>4.2365500000000003</v>
      </c>
      <c r="F73" s="81">
        <v>0.769675</v>
      </c>
      <c r="G73" s="78">
        <v>3.2978999999999998</v>
      </c>
      <c r="H73" s="78">
        <v>0.84640000000000004</v>
      </c>
      <c r="I73">
        <v>15.25</v>
      </c>
      <c r="J73" t="s">
        <v>134</v>
      </c>
      <c r="K73">
        <v>52</v>
      </c>
    </row>
    <row r="74" spans="2:11" x14ac:dyDescent="0.55000000000000004">
      <c r="B74" t="s">
        <v>122</v>
      </c>
      <c r="C74" s="87" t="s">
        <v>31</v>
      </c>
      <c r="D74" s="79">
        <v>3</v>
      </c>
      <c r="E74" s="80">
        <v>3.9704749999999995</v>
      </c>
      <c r="F74" s="81">
        <v>0.65725</v>
      </c>
      <c r="G74" s="78">
        <v>2.9984999999999999</v>
      </c>
      <c r="H74" s="78">
        <v>0.72209999999999996</v>
      </c>
      <c r="I74">
        <v>13.5</v>
      </c>
      <c r="J74" t="s">
        <v>134</v>
      </c>
      <c r="K74">
        <v>52</v>
      </c>
    </row>
    <row r="75" spans="2:11" ht="14.7" thickBot="1" x14ac:dyDescent="0.6">
      <c r="B75" t="s">
        <v>122</v>
      </c>
      <c r="C75" s="87" t="s">
        <v>31</v>
      </c>
      <c r="D75" s="73">
        <v>4</v>
      </c>
      <c r="E75" s="83">
        <v>5.6282250000000005</v>
      </c>
      <c r="F75" s="84">
        <v>0.76032500000000003</v>
      </c>
      <c r="G75" s="86">
        <v>4.3217999999999996</v>
      </c>
      <c r="H75" s="86">
        <v>0.83030000000000004</v>
      </c>
      <c r="I75">
        <v>16</v>
      </c>
      <c r="J75" t="s">
        <v>134</v>
      </c>
      <c r="K75">
        <v>52</v>
      </c>
    </row>
    <row r="76" spans="2:11" ht="15.6" x14ac:dyDescent="0.6">
      <c r="B76" t="s">
        <v>122</v>
      </c>
      <c r="C76" s="62" t="s">
        <v>112</v>
      </c>
      <c r="D76" s="79">
        <v>1</v>
      </c>
      <c r="E76" s="80">
        <v>4.2269249999999996</v>
      </c>
      <c r="F76" s="81">
        <v>0.43507499999999999</v>
      </c>
      <c r="G76" s="78">
        <v>2.8927999999999998</v>
      </c>
      <c r="H76" s="78">
        <v>0.42349999999999999</v>
      </c>
      <c r="I76">
        <v>9.25</v>
      </c>
      <c r="J76" t="s">
        <v>134</v>
      </c>
      <c r="K76">
        <v>52</v>
      </c>
    </row>
    <row r="77" spans="2:11" ht="15.6" x14ac:dyDescent="0.6">
      <c r="B77" t="s">
        <v>122</v>
      </c>
      <c r="C77" s="62" t="s">
        <v>112</v>
      </c>
      <c r="D77" s="79">
        <v>2</v>
      </c>
      <c r="E77" s="80">
        <v>4.9740000000000002</v>
      </c>
      <c r="F77" s="81">
        <v>0.84350000000000003</v>
      </c>
      <c r="G77" s="78">
        <v>3.4034</v>
      </c>
      <c r="H77" s="78">
        <v>0.81159999999999999</v>
      </c>
      <c r="I77">
        <v>17.5</v>
      </c>
      <c r="J77" t="s">
        <v>134</v>
      </c>
      <c r="K77">
        <v>52</v>
      </c>
    </row>
    <row r="78" spans="2:11" ht="15.6" x14ac:dyDescent="0.6">
      <c r="B78" t="s">
        <v>122</v>
      </c>
      <c r="C78" s="62" t="s">
        <v>112</v>
      </c>
      <c r="D78" s="79">
        <v>3</v>
      </c>
      <c r="E78" s="81">
        <v>2.51355</v>
      </c>
      <c r="F78" s="81">
        <v>0.65157500000000002</v>
      </c>
      <c r="G78" s="78">
        <v>1.9352</v>
      </c>
      <c r="H78" s="78">
        <v>0.81589999999999996</v>
      </c>
      <c r="I78">
        <v>12.25</v>
      </c>
      <c r="J78" t="s">
        <v>134</v>
      </c>
      <c r="K78">
        <v>52</v>
      </c>
    </row>
    <row r="79" spans="2:11" ht="15.9" thickBot="1" x14ac:dyDescent="0.65">
      <c r="B79" t="s">
        <v>122</v>
      </c>
      <c r="C79" s="62" t="s">
        <v>112</v>
      </c>
      <c r="D79" s="73">
        <v>4</v>
      </c>
      <c r="E79" s="83">
        <v>3.3874</v>
      </c>
      <c r="F79" s="84">
        <v>0.6601499999999999</v>
      </c>
      <c r="G79" s="86">
        <v>2.3058999999999998</v>
      </c>
      <c r="H79" s="86">
        <v>0.67330000000000001</v>
      </c>
      <c r="I79">
        <v>14.5</v>
      </c>
      <c r="J79" t="s">
        <v>134</v>
      </c>
      <c r="K79">
        <v>52</v>
      </c>
    </row>
    <row r="80" spans="2:11" ht="15.6" x14ac:dyDescent="0.6">
      <c r="C80" s="91"/>
      <c r="E80" s="92"/>
      <c r="F80" s="92"/>
      <c r="G80" s="92"/>
      <c r="H80" s="92"/>
      <c r="I80" s="92"/>
    </row>
    <row r="81" spans="2:11" ht="37.799999999999997" x14ac:dyDescent="0.55000000000000004">
      <c r="C81" s="87" t="s">
        <v>143</v>
      </c>
      <c r="D81" s="88" t="s">
        <v>144</v>
      </c>
      <c r="E81" s="74" t="s">
        <v>147</v>
      </c>
      <c r="F81" s="74" t="s">
        <v>149</v>
      </c>
      <c r="G81" s="74" t="s">
        <v>145</v>
      </c>
      <c r="H81" s="74" t="s">
        <v>146</v>
      </c>
      <c r="I81" s="74" t="s">
        <v>148</v>
      </c>
      <c r="J81" t="s">
        <v>142</v>
      </c>
      <c r="K81">
        <v>35</v>
      </c>
    </row>
    <row r="82" spans="2:11" x14ac:dyDescent="0.55000000000000004">
      <c r="B82" t="s">
        <v>122</v>
      </c>
      <c r="C82" s="87" t="s">
        <v>31</v>
      </c>
      <c r="D82" s="75">
        <v>1</v>
      </c>
      <c r="E82" s="76">
        <v>0.88595000000000013</v>
      </c>
      <c r="F82" s="76">
        <v>0.59567499999999995</v>
      </c>
      <c r="G82" s="75">
        <v>0.50180000000000002</v>
      </c>
      <c r="H82" s="75">
        <v>0.43159999999999998</v>
      </c>
      <c r="I82" s="77">
        <v>6.25</v>
      </c>
      <c r="J82" t="s">
        <v>142</v>
      </c>
      <c r="K82">
        <v>35</v>
      </c>
    </row>
    <row r="83" spans="2:11" x14ac:dyDescent="0.55000000000000004">
      <c r="B83" t="s">
        <v>122</v>
      </c>
      <c r="C83" s="87" t="s">
        <v>31</v>
      </c>
      <c r="D83" s="79">
        <v>2</v>
      </c>
      <c r="E83" s="80">
        <v>1.310325</v>
      </c>
      <c r="F83" s="81">
        <v>0.77947500000000003</v>
      </c>
      <c r="G83" s="81">
        <v>0.74099999999999999</v>
      </c>
      <c r="H83" s="79">
        <v>0.55720000000000003</v>
      </c>
      <c r="I83" s="82">
        <v>8.5</v>
      </c>
      <c r="J83" t="s">
        <v>142</v>
      </c>
      <c r="K83">
        <v>35</v>
      </c>
    </row>
    <row r="84" spans="2:11" x14ac:dyDescent="0.55000000000000004">
      <c r="B84" t="s">
        <v>122</v>
      </c>
      <c r="C84" s="87" t="s">
        <v>31</v>
      </c>
      <c r="D84" s="79">
        <v>3</v>
      </c>
      <c r="E84" s="80">
        <v>1.2028249999999998</v>
      </c>
      <c r="F84" s="81">
        <v>0.52400000000000002</v>
      </c>
      <c r="G84" s="79">
        <v>0.59540000000000004</v>
      </c>
      <c r="H84" s="79">
        <v>0.3347</v>
      </c>
      <c r="I84" s="82">
        <v>5.5</v>
      </c>
      <c r="J84" t="s">
        <v>142</v>
      </c>
      <c r="K84">
        <v>35</v>
      </c>
    </row>
    <row r="85" spans="2:11" x14ac:dyDescent="0.55000000000000004">
      <c r="B85" t="s">
        <v>122</v>
      </c>
      <c r="C85" s="87" t="s">
        <v>31</v>
      </c>
      <c r="D85" s="73">
        <v>4</v>
      </c>
      <c r="E85" s="83">
        <v>1.3994500000000001</v>
      </c>
      <c r="F85" s="84">
        <v>0.66010000000000002</v>
      </c>
      <c r="G85" s="73">
        <v>0.66959999999999997</v>
      </c>
      <c r="H85" s="73">
        <v>0.42680000000000001</v>
      </c>
      <c r="I85" s="85">
        <v>7.25</v>
      </c>
      <c r="J85" t="s">
        <v>142</v>
      </c>
      <c r="K85">
        <v>35</v>
      </c>
    </row>
    <row r="86" spans="2:11" ht="15.6" x14ac:dyDescent="0.6">
      <c r="B86" t="s">
        <v>122</v>
      </c>
      <c r="C86" s="62" t="s">
        <v>112</v>
      </c>
      <c r="D86" s="79">
        <v>1</v>
      </c>
      <c r="E86" s="80">
        <v>1.2335</v>
      </c>
      <c r="F86" s="81">
        <v>0.46197500000000002</v>
      </c>
      <c r="G86" s="79">
        <v>0.68510000000000004</v>
      </c>
      <c r="H86" s="79">
        <v>0.31740000000000002</v>
      </c>
      <c r="I86" s="82">
        <v>6.5</v>
      </c>
      <c r="J86" t="s">
        <v>142</v>
      </c>
      <c r="K86">
        <v>35</v>
      </c>
    </row>
    <row r="87" spans="2:11" ht="15.6" x14ac:dyDescent="0.6">
      <c r="B87" t="s">
        <v>122</v>
      </c>
      <c r="C87" s="62" t="s">
        <v>112</v>
      </c>
      <c r="D87" s="79">
        <v>2</v>
      </c>
      <c r="E87" s="80">
        <v>1.162925</v>
      </c>
      <c r="F87" s="81">
        <v>0.74322500000000002</v>
      </c>
      <c r="G87" s="81">
        <v>0.65239999999999998</v>
      </c>
      <c r="H87" s="79">
        <v>0.53680000000000005</v>
      </c>
      <c r="I87" s="82">
        <v>7.75</v>
      </c>
      <c r="J87" t="s">
        <v>142</v>
      </c>
      <c r="K87">
        <v>35</v>
      </c>
    </row>
    <row r="88" spans="2:11" ht="15.6" x14ac:dyDescent="0.6">
      <c r="B88" t="s">
        <v>122</v>
      </c>
      <c r="C88" s="62" t="s">
        <v>112</v>
      </c>
      <c r="D88" s="79">
        <v>3</v>
      </c>
      <c r="E88" s="81">
        <v>0.81377499999999992</v>
      </c>
      <c r="F88" s="81">
        <v>0.56987499999999991</v>
      </c>
      <c r="G88" s="79">
        <v>0.48089999999999999</v>
      </c>
      <c r="H88" s="79">
        <v>0.43209999999999998</v>
      </c>
      <c r="I88" s="82">
        <v>5.5</v>
      </c>
      <c r="J88" t="s">
        <v>142</v>
      </c>
      <c r="K88">
        <v>35</v>
      </c>
    </row>
    <row r="89" spans="2:11" ht="15.6" x14ac:dyDescent="0.6">
      <c r="B89" t="s">
        <v>122</v>
      </c>
      <c r="C89" s="62" t="s">
        <v>112</v>
      </c>
      <c r="D89" s="73">
        <v>4</v>
      </c>
      <c r="E89" s="83">
        <v>1.064975</v>
      </c>
      <c r="F89" s="84">
        <v>0.67520000000000002</v>
      </c>
      <c r="G89" s="73">
        <v>0.5948</v>
      </c>
      <c r="H89" s="73">
        <v>0.4325</v>
      </c>
      <c r="I89" s="85">
        <v>8.75</v>
      </c>
      <c r="J89" t="s">
        <v>142</v>
      </c>
      <c r="K89">
        <v>35</v>
      </c>
    </row>
  </sheetData>
  <mergeCells count="4">
    <mergeCell ref="B20:B32"/>
    <mergeCell ref="B2:I2"/>
    <mergeCell ref="B3:B19"/>
    <mergeCell ref="C32:D3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53992e21-b4f6-4c14-b2fb-7f6a9ad37805">80</Topic>
    <Legal_x0020_Review_x0020_Required xmlns="f91d62cb-d5db-4181-ab92-b8ba6b1bc369">No</Legal_x0020_Review_x0020_Required>
    <Retention_x0020_Date xmlns="f91d62cb-d5db-4181-ab92-b8ba6b1bc369" xsi:nil="true"/>
    <Retention_x0020_Code xmlns="f91d62cb-d5db-4181-ab92-b8ba6b1bc369">Discretionary</Retention_x0020_Code>
    <Record_x0020_Copy xmlns="f91d62cb-d5db-4181-ab92-b8ba6b1bc369">Not Applicable</Record_x0020_Copy>
    <Status xmlns="4a24f2c3-96c6-44cd-9c42-2aed00e552ea">Draft</Status>
    <Document_x0020_Owner xmlns="243e608b-1d1a-4971-9143-e17b66da7ce6">Water</Document_x0020_Owner>
    <RMG_x0020_Status xmlns="f91d62cb-d5db-4181-ab92-b8ba6b1bc369">Not Applicable</RMG_x0020_Status>
    <Area xmlns="53992e21-b4f6-4c14-b2fb-7f6a9ad37805" xsi:nil="true"/>
    <MPI_x005f_x0020_Classification xmlns="4a24f2c3-96c6-44cd-9c42-2aed00e552ea">Not Classified</MPI_x005f_x0020_Classification>
    <Review_x0020_Date xmlns="f91d62cb-d5db-4181-ab92-b8ba6b1bc369">2023-12-31T06:00:00+00:00</Review_x0020_Date>
    <Holds xmlns="f91d62cb-d5db-4181-ab92-b8ba6b1bc369">None</Hold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customXsn xmlns="http://schemas.microsoft.com/office/2006/metadata/customXsn">
  <xsnLocation/>
  <cached>True</cached>
  <openByDefault>True</openByDefault>
  <xsnScope/>
</customXsn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efault Document" ma:contentTypeID="0x0101008E2A78AE2DDD7C4494E2F8EB84825A6F00945BDA461B87B645A31BA6030F66A5BC" ma:contentTypeVersion="19" ma:contentTypeDescription="Default ExxonMobil Document" ma:contentTypeScope="" ma:versionID="4ebc744d2bb4936b7ca798f8eab1d262">
  <xsd:schema xmlns:xsd="http://www.w3.org/2001/XMLSchema" xmlns:xs="http://www.w3.org/2001/XMLSchema" xmlns:p="http://schemas.microsoft.com/office/2006/metadata/properties" xmlns:ns2="4a24f2c3-96c6-44cd-9c42-2aed00e552ea" xmlns:ns3="f91d62cb-d5db-4181-ab92-b8ba6b1bc369" xmlns:ns4="243e608b-1d1a-4971-9143-e17b66da7ce6" xmlns:ns5="53992e21-b4f6-4c14-b2fb-7f6a9ad37805" targetNamespace="http://schemas.microsoft.com/office/2006/metadata/properties" ma:root="true" ma:fieldsID="8e13280b2cda6a1c31b64b16fec4edc7" ns2:_="" ns3:_="" ns4:_="" ns5:_="">
    <xsd:import namespace="4a24f2c3-96c6-44cd-9c42-2aed00e552ea"/>
    <xsd:import namespace="f91d62cb-d5db-4181-ab92-b8ba6b1bc369"/>
    <xsd:import namespace="243e608b-1d1a-4971-9143-e17b66da7ce6"/>
    <xsd:import namespace="53992e21-b4f6-4c14-b2fb-7f6a9ad37805"/>
    <xsd:element name="properties">
      <xsd:complexType>
        <xsd:sequence>
          <xsd:element name="documentManagement">
            <xsd:complexType>
              <xsd:all>
                <xsd:element ref="ns2:Status"/>
                <xsd:element ref="ns2:MPI_x005f_x0020_Classification"/>
                <xsd:element ref="ns3:Retention_x0020_Code"/>
                <xsd:element ref="ns3:Review_x0020_Date"/>
                <xsd:element ref="ns3:Retention_x0020_Date" minOccurs="0"/>
                <xsd:element ref="ns3:RMG_x0020_Status"/>
                <xsd:element ref="ns3:Holds"/>
                <xsd:element ref="ns3:Legal_x0020_Review_x0020_Required"/>
                <xsd:element ref="ns3:Record_x0020_Copy"/>
                <xsd:element ref="ns4:Document_x0020_Owner"/>
                <xsd:element ref="ns5:Topic"/>
                <xsd:element ref="ns5:Are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24f2c3-96c6-44cd-9c42-2aed00e552ea" elementFormDefault="qualified">
    <xsd:import namespace="http://schemas.microsoft.com/office/2006/documentManagement/types"/>
    <xsd:import namespace="http://schemas.microsoft.com/office/infopath/2007/PartnerControls"/>
    <xsd:element name="Status" ma:index="8" ma:displayName="Status" ma:default="Draft" ma:format="Dropdown" ma:internalName="Status">
      <xsd:simpleType>
        <xsd:restriction base="dms:Choice">
          <xsd:enumeration value="Draft"/>
          <xsd:enumeration value="Final"/>
          <xsd:enumeration value="Obsolete"/>
          <xsd:enumeration value="Reference"/>
        </xsd:restriction>
      </xsd:simpleType>
    </xsd:element>
    <xsd:element name="MPI_x005f_x0020_Classification" ma:index="9" ma:displayName="MPI Classification" ma:default="Not Classified" ma:description="" ma:format="Dropdown" ma:internalName="MPI_x0020_Classification" ma:readOnly="false">
      <xsd:simpleType>
        <xsd:restriction base="dms:Choice">
          <xsd:enumeration value="Not Classified"/>
          <xsd:enumeration value="Proprietary"/>
          <xsd:enumeration value="Private"/>
          <xsd:enumeration value="Restricted Distribution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1d62cb-d5db-4181-ab92-b8ba6b1bc369" elementFormDefault="qualified">
    <xsd:import namespace="http://schemas.microsoft.com/office/2006/documentManagement/types"/>
    <xsd:import namespace="http://schemas.microsoft.com/office/infopath/2007/PartnerControls"/>
    <xsd:element name="Retention_x0020_Code" ma:index="10" ma:displayName="Retention Code" ma:default="Discretionary" ma:format="Dropdown" ma:internalName="Retention_x0020_Code">
      <xsd:simpleType>
        <xsd:restriction base="dms:Choice">
          <xsd:enumeration value="Discretionary"/>
          <xsd:enumeration value="ACC1000 (ACT+10)"/>
          <xsd:enumeration value="ACC1003 (6)"/>
          <xsd:enumeration value="ACC1010 (10)"/>
          <xsd:enumeration value="ACC2000 (ACT+10)"/>
          <xsd:enumeration value="ADM1024 (7)"/>
          <xsd:enumeration value="ADM3010 (7)"/>
          <xsd:enumeration value="ADM3017 (7)"/>
          <xsd:enumeration value="ADM3020 (10)"/>
          <xsd:enumeration value="ADM3021 (SUP)"/>
          <xsd:enumeration value="ADM3022 (10)"/>
          <xsd:enumeration value="ADM3023 (MINACT+3)"/>
          <xsd:enumeration value="ADM4000 (ACT+10)"/>
          <xsd:enumeration value="ADM4010 (SUP)"/>
          <xsd:enumeration value="ADM7000 (ACT+10+LC)"/>
          <xsd:enumeration value="COM2020 (ACT+10)"/>
          <xsd:enumeration value="COM4030 (MAX6)"/>
          <xsd:enumeration value="COM4060 (ACT+3)"/>
          <xsd:enumeration value="ENV1000 (IND+LC)"/>
          <xsd:enumeration value="ENV1010 (IND+LC)"/>
          <xsd:enumeration value="ENV2000 (IND+LC)"/>
          <xsd:enumeration value="ENV2010 (IND+LC)"/>
          <xsd:enumeration value="ENV2020 (IND+LC)"/>
          <xsd:enumeration value="ENV3000 (IND MIN10+LC)"/>
          <xsd:enumeration value="ENV4000 (IND+LC)"/>
          <xsd:enumeration value="ENV4001 (IND MIN10+LC)"/>
          <xsd:enumeration value="ENV6000 (IND+LC)"/>
          <xsd:enumeration value="ENV6001 (IND MIN10+LC)"/>
          <xsd:enumeration value="ENV7000 (IND MIN5+LC)"/>
          <xsd:enumeration value="FIN2000 (ACT+3)"/>
          <xsd:enumeration value="FIN2020 (10)"/>
          <xsd:enumeration value="FIN6000 (6)"/>
          <xsd:enumeration value="FIN6500 (MINACT)"/>
          <xsd:enumeration value="FIN8000 (ACT+10)"/>
          <xsd:enumeration value="HUM2000 (MIN3)"/>
          <xsd:enumeration value="HUM3000 (ACT+6)"/>
          <xsd:enumeration value="HUM3002 (10)"/>
          <xsd:enumeration value="HUM3005 (ACT+2)"/>
          <xsd:enumeration value="HUM3015 (4)"/>
          <xsd:enumeration value="HUM4020 (ACT+30)"/>
          <xsd:enumeration value="HUM4025 (PR)"/>
          <xsd:enumeration value="HUM4031 (ACT 40 + LC)"/>
          <xsd:enumeration value="HUM5010 (ACT+6)"/>
          <xsd:enumeration value="LEG2000 (ACT+10)"/>
          <xsd:enumeration value="LEG2010 (ACT+10)"/>
          <xsd:enumeration value="LEG2014 (ACT+3)"/>
          <xsd:enumeration value="LEG4000 (ACT+LC)"/>
          <xsd:enumeration value="LEG5000 (ACT+10+LC)"/>
          <xsd:enumeration value="LEG7100 (ACT+LC)"/>
          <xsd:enumeration value="OIM1020 (IND MIN4)"/>
          <xsd:enumeration value="OIM1030 (ACT+10)"/>
          <xsd:enumeration value="TEC1000 (PR)"/>
          <xsd:enumeration value="TEC1030 (IND MIN 10)"/>
          <xsd:enumeration value="TEC2000 (IND MIN 10)"/>
          <xsd:enumeration value="TEC3000 (IND MIN 10)"/>
          <xsd:enumeration value="TEC5000 (IND MIN 10)"/>
          <xsd:enumeration value="TEC8000 (IND MIN 10)"/>
        </xsd:restriction>
      </xsd:simpleType>
    </xsd:element>
    <xsd:element name="Review_x0020_Date" ma:index="11" ma:displayName="Review Date" ma:format="DateOnly" ma:internalName="Review_x0020_Date">
      <xsd:simpleType>
        <xsd:restriction base="dms:DateTime"/>
      </xsd:simpleType>
    </xsd:element>
    <xsd:element name="Retention_x0020_Date" ma:index="12" nillable="true" ma:displayName="Retention Date" ma:format="DateOnly" ma:internalName="Retention_x0020_Date">
      <xsd:simpleType>
        <xsd:restriction base="dms:DateTime"/>
      </xsd:simpleType>
    </xsd:element>
    <xsd:element name="RMG_x0020_Status" ma:index="13" ma:displayName="RMG Status" ma:default="Not Applicable" ma:format="Dropdown" ma:internalName="RMG_x0020_Status">
      <xsd:simpleType>
        <xsd:restriction base="dms:Choice">
          <xsd:enumeration value="Not Applicable"/>
          <xsd:enumeration value="Active"/>
          <xsd:enumeration value="Inactive"/>
          <xsd:enumeration value="Superseded"/>
        </xsd:restriction>
      </xsd:simpleType>
    </xsd:element>
    <xsd:element name="Holds" ma:index="14" ma:displayName="Holds" ma:default="None" ma:format="Dropdown" ma:internalName="Holds">
      <xsd:simpleType>
        <xsd:restriction base="dms:Choice">
          <xsd:enumeration value="None"/>
          <xsd:enumeration value="Legal"/>
          <xsd:enumeration value="Tax"/>
        </xsd:restriction>
      </xsd:simpleType>
    </xsd:element>
    <xsd:element name="Legal_x0020_Review_x0020_Required" ma:index="15" ma:displayName="Legal Review Required" ma:default="No" ma:format="Dropdown" ma:internalName="Legal_x0020_Review_x0020_Required">
      <xsd:simpleType>
        <xsd:restriction base="dms:Choice">
          <xsd:enumeration value="No"/>
          <xsd:enumeration value="Yes"/>
        </xsd:restriction>
      </xsd:simpleType>
    </xsd:element>
    <xsd:element name="Record_x0020_Copy" ma:index="16" ma:displayName="Record Copy" ma:default="Not Applicable" ma:format="Dropdown" ma:internalName="Record_x0020_Copy">
      <xsd:simpleType>
        <xsd:restriction base="dms:Choice">
          <xsd:enumeration value="Not Applicable"/>
          <xsd:enumeration value="Primary"/>
          <xsd:enumeration value="Duplicat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3e608b-1d1a-4971-9143-e17b66da7ce6" elementFormDefault="qualified">
    <xsd:import namespace="http://schemas.microsoft.com/office/2006/documentManagement/types"/>
    <xsd:import namespace="http://schemas.microsoft.com/office/infopath/2007/PartnerControls"/>
    <xsd:element name="Document_x0020_Owner" ma:index="17" ma:displayName="Owner" ma:default="Water" ma:format="Dropdown" ma:internalName="Document_x0020_Owner">
      <xsd:simpleType>
        <xsd:restriction base="dms:Choice">
          <xsd:enumeration value="Air Quality"/>
          <xsd:enumeration value="Application (Case Studies, Retrospective Analyses)"/>
          <xsd:enumeration value="Applied Ecology"/>
          <xsd:enumeration value="Authoring"/>
          <xsd:enumeration value="Basics Risk Assessments"/>
          <xsd:enumeration value="Benzene"/>
          <xsd:enumeration value="Beyond Publication (Adoption, Communication, Enablement, Transparency)"/>
          <xsd:enumeration value="Digital Integration"/>
          <xsd:enumeration value="Emergency Response and Preparedness"/>
          <xsd:enumeration value="Endocrine"/>
          <xsd:enumeration value="Environmental Operations"/>
          <xsd:enumeration value="FVC Product Risk Assessments"/>
          <xsd:enumeration value="Improving Regulation AP"/>
          <xsd:enumeration value="Improving Regulation ROW"/>
          <xsd:enumeration value="Inputs (Methods, Models, etc.)"/>
          <xsd:enumeration value="Intermediates Risk Assessments"/>
          <xsd:enumeration value="LVC Product Risk Assessment"/>
          <xsd:enumeration value="New Chemistries and Applications"/>
          <xsd:enumeration value="Non-Polymer Synthetics Risk Assessments"/>
          <xsd:enumeration value="Organization (Frameworks, Fit-for-Purpose Assessments)"/>
          <xsd:enumeration value="PBT"/>
          <xsd:enumeration value="Polymers Risk Assessments"/>
          <xsd:enumeration value="Predictive Regulatory Surveillance"/>
          <xsd:enumeration value="Product Stewardship System Support"/>
          <xsd:enumeration value="Quality Assurance"/>
          <xsd:enumeration value="Regulatory Monitoring"/>
          <xsd:enumeration value="Strategic Learning"/>
          <xsd:enumeration value="UVCB"/>
          <xsd:enumeration value="Waste"/>
          <xsd:enumeration value="Water"/>
          <xsd:enumeration value="Work Stream Network"/>
          <xsd:enumeration value="Worker and Community Health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992e21-b4f6-4c14-b2fb-7f6a9ad37805" elementFormDefault="qualified">
    <xsd:import namespace="http://schemas.microsoft.com/office/2006/documentManagement/types"/>
    <xsd:import namespace="http://schemas.microsoft.com/office/infopath/2007/PartnerControls"/>
    <xsd:element name="Topic" ma:index="18" ma:displayName="Topic" ma:list="{c11bf3fc-cf43-48fa-871b-810f8d0ba1c5}" ma:internalName="Topic" ma:showField="Title">
      <xsd:simpleType>
        <xsd:restriction base="dms:Lookup"/>
      </xsd:simpleType>
    </xsd:element>
    <xsd:element name="Area" ma:index="19" nillable="true" ma:displayName="Area" ma:internalName="Area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85D8DF-50AD-44D7-B324-602A20CD5458}">
  <ds:schemaRefs>
    <ds:schemaRef ds:uri="http://schemas.microsoft.com/office/2006/metadata/properties"/>
    <ds:schemaRef ds:uri="4a24f2c3-96c6-44cd-9c42-2aed00e552ea"/>
    <ds:schemaRef ds:uri="http://purl.org/dc/terms/"/>
    <ds:schemaRef ds:uri="53992e21-b4f6-4c14-b2fb-7f6a9ad3780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43e608b-1d1a-4971-9143-e17b66da7ce6"/>
    <ds:schemaRef ds:uri="http://purl.org/dc/elements/1.1/"/>
    <ds:schemaRef ds:uri="f91d62cb-d5db-4181-ab92-b8ba6b1bc369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53719BB-7774-41B0-862B-9FF8E9246C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5E510E-424F-4AE7-B035-F775EAEC4837}">
  <ds:schemaRefs>
    <ds:schemaRef ds:uri="http://schemas.microsoft.com/office/2006/metadata/customXsn"/>
  </ds:schemaRefs>
</ds:datastoreItem>
</file>

<file path=customXml/itemProps4.xml><?xml version="1.0" encoding="utf-8"?>
<ds:datastoreItem xmlns:ds="http://schemas.openxmlformats.org/officeDocument/2006/customXml" ds:itemID="{D982381A-84CB-4A42-BB94-8F81113E3B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24f2c3-96c6-44cd-9c42-2aed00e552ea"/>
    <ds:schemaRef ds:uri="f91d62cb-d5db-4181-ab92-b8ba6b1bc369"/>
    <ds:schemaRef ds:uri="243e608b-1d1a-4971-9143-e17b66da7ce6"/>
    <ds:schemaRef ds:uri="53992e21-b4f6-4c14-b2fb-7f6a9ad3780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SI Table 1</vt:lpstr>
      <vt:lpstr>SI Table 2</vt:lpstr>
      <vt:lpstr>SI Table 3</vt:lpstr>
      <vt:lpstr>SI Table 4</vt:lpstr>
      <vt:lpstr>SI Table 5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Butler, Josh D</dc:creator>
  <cp:lastModifiedBy>Redman, Aaron D</cp:lastModifiedBy>
  <dcterms:created xsi:type="dcterms:W3CDTF">2016-12-21T12:50:50Z</dcterms:created>
  <dcterms:modified xsi:type="dcterms:W3CDTF">2024-05-24T13:05:57Z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0x0101008E2A78AE2DDD7C4494E2F8EB84825A6F00945BDA461B87B645A31BA6030F66A5BC</vt:lpwstr>
  </property>
  <property fmtid="{D5CDD505-2E9C-101B-9397-08002B2CF9AE}" pid="3" name="_AdHocReviewCycleID">
    <vt:i4>-1274960394</vt:i4>
  </property>
  <property fmtid="{D5CDD505-2E9C-101B-9397-08002B2CF9AE}" pid="4" name="_NewReviewCycle">
    <vt:lpwstr/>
  </property>
  <property fmtid="{D5CDD505-2E9C-101B-9397-08002B2CF9AE}" pid="5" name="_EmailSubject">
    <vt:lpwstr>revised plant paper</vt:lpwstr>
  </property>
  <property fmtid="{D5CDD505-2E9C-101B-9397-08002B2CF9AE}" pid="6" name="_AuthorEmail">
    <vt:lpwstr>aaron.d.redman@exxonmobil.com</vt:lpwstr>
  </property>
  <property fmtid="{D5CDD505-2E9C-101B-9397-08002B2CF9AE}" pid="7" name="_AuthorEmailDisplayName">
    <vt:lpwstr>Redman, Aaron D</vt:lpwstr>
  </property>
  <property fmtid="{D5CDD505-2E9C-101B-9397-08002B2CF9AE}" pid="8" name="_PreviousAdHocReviewCycleID">
    <vt:i4>1488295562</vt:i4>
  </property>
  <property fmtid="{D5CDD505-2E9C-101B-9397-08002B2CF9AE}" pid="9" name="_ReviewingToolsShownOnce">
    <vt:lpwstr/>
  </property>
</Properties>
</file>