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bemichiaki/Desktop/論文, 業績-阿部倫明/論文発表 by 阿部倫明/ab 研究11 アデニン腎症マウス, ウラリット腎保護作用/Sientific Reports/"/>
    </mc:Choice>
  </mc:AlternateContent>
  <xr:revisionPtr revIDLastSave="0" documentId="13_ncr:1_{96C8B528-5D25-A343-8372-A00D6ACBBDAE}" xr6:coauthVersionLast="47" xr6:coauthVersionMax="47" xr10:uidLastSave="{00000000-0000-0000-0000-000000000000}"/>
  <bookViews>
    <workbookView xWindow="0" yWindow="500" windowWidth="17500" windowHeight="17500" activeTab="2" xr2:uid="{016181C2-09B9-EE4D-8FCE-632CC82B0ECD}"/>
  </bookViews>
  <sheets>
    <sheet name="Sheet1" sheetId="1" r:id="rId1"/>
    <sheet name="Sheet2" sheetId="2" r:id="rId2"/>
    <sheet name="SR positive area" sheetId="4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4" l="1"/>
  <c r="D25" i="4"/>
  <c r="E24" i="4"/>
  <c r="D24" i="4"/>
  <c r="C17" i="4"/>
  <c r="C18" i="4"/>
  <c r="C19" i="4"/>
  <c r="C20" i="4"/>
  <c r="C21" i="4"/>
  <c r="C22" i="4"/>
  <c r="C23" i="4"/>
  <c r="C25" i="4"/>
  <c r="C24" i="4"/>
  <c r="E13" i="4"/>
  <c r="D13" i="4"/>
  <c r="C4" i="4"/>
  <c r="C5" i="4"/>
  <c r="C6" i="4"/>
  <c r="C7" i="4"/>
  <c r="C8" i="4"/>
  <c r="C9" i="4"/>
  <c r="C10" i="4"/>
  <c r="C11" i="4"/>
  <c r="C13" i="4"/>
  <c r="E12" i="4"/>
  <c r="D12" i="4"/>
  <c r="C12" i="4"/>
  <c r="C23" i="2"/>
  <c r="D24" i="2"/>
  <c r="D23" i="2"/>
  <c r="C24" i="2"/>
  <c r="D12" i="2"/>
  <c r="D11" i="2"/>
  <c r="C12" i="2"/>
  <c r="C11" i="2"/>
</calcChain>
</file>

<file path=xl/sharedStrings.xml><?xml version="1.0" encoding="utf-8"?>
<sst xmlns="http://schemas.openxmlformats.org/spreadsheetml/2006/main" count="71" uniqueCount="62">
  <si>
    <t>Body Weight (g)</t>
    <phoneticPr fontId="1"/>
  </si>
  <si>
    <t>Blood examinations</t>
    <phoneticPr fontId="1"/>
  </si>
  <si>
    <t>Muscle weight</t>
    <phoneticPr fontId="1"/>
  </si>
  <si>
    <t xml:space="preserve"> Herat weight (g)</t>
    <phoneticPr fontId="1"/>
  </si>
  <si>
    <t xml:space="preserve"> Right Quadriceps Femoris Muscle weight (mg)</t>
    <phoneticPr fontId="1"/>
  </si>
  <si>
    <t xml:space="preserve"> Left Quadriceps Femoris Muscle weight (mg)</t>
    <phoneticPr fontId="1"/>
  </si>
  <si>
    <t xml:space="preserve"> Both Quadriceps Femoris Muscle weight (mg)</t>
    <phoneticPr fontId="1"/>
  </si>
  <si>
    <t>Kidney weight</t>
    <phoneticPr fontId="1"/>
  </si>
  <si>
    <t xml:space="preserve">Table. Comparison of Body weights, kidney weights, herat weights and muscle weights.  </t>
    <phoneticPr fontId="1"/>
  </si>
  <si>
    <t>whole</t>
    <phoneticPr fontId="1"/>
  </si>
  <si>
    <t>papilla</t>
    <phoneticPr fontId="1"/>
  </si>
  <si>
    <t>91.0 ± 13.2</t>
    <phoneticPr fontId="1"/>
  </si>
  <si>
    <t>16.5 ± 1.3</t>
    <phoneticPr fontId="1"/>
  </si>
  <si>
    <t>107.5 ± 9.1</t>
    <phoneticPr fontId="1"/>
  </si>
  <si>
    <t>106.1 ± 13.6</t>
    <phoneticPr fontId="1"/>
  </si>
  <si>
    <t>213.6 ± 19.3</t>
    <phoneticPr fontId="1"/>
  </si>
  <si>
    <t>122.5 ± 16.2</t>
    <phoneticPr fontId="1"/>
  </si>
  <si>
    <t>110.6 ± 12.4</t>
    <phoneticPr fontId="1"/>
  </si>
  <si>
    <t>234.4 ± 25.8</t>
    <phoneticPr fontId="1"/>
  </si>
  <si>
    <t>48.0 ± 40.1</t>
    <phoneticPr fontId="1"/>
  </si>
  <si>
    <t>0.29 ± 0.29</t>
    <phoneticPr fontId="1"/>
  </si>
  <si>
    <t>17.2 ± 0.9</t>
    <phoneticPr fontId="1"/>
  </si>
  <si>
    <t>90.9 ± 9.55</t>
    <phoneticPr fontId="1"/>
  </si>
  <si>
    <t>106.6 ± 6.5</t>
    <phoneticPr fontId="1"/>
  </si>
  <si>
    <t>108.0 ± 10.8</t>
    <phoneticPr fontId="1"/>
  </si>
  <si>
    <t>215.9 ± 10.4</t>
    <phoneticPr fontId="1"/>
  </si>
  <si>
    <t>106.4 ± 13.3</t>
    <phoneticPr fontId="1"/>
  </si>
  <si>
    <t>103.1 ± 7.7</t>
    <phoneticPr fontId="1"/>
  </si>
  <si>
    <t>209 ± 19.3</t>
    <phoneticPr fontId="1"/>
  </si>
  <si>
    <t>35.3 ± 4.3</t>
    <phoneticPr fontId="1"/>
  </si>
  <si>
    <t>0.16 ± 0.03</t>
    <phoneticPr fontId="1"/>
  </si>
  <si>
    <t>Avarage</t>
    <phoneticPr fontId="1"/>
  </si>
  <si>
    <t>SD</t>
    <phoneticPr fontId="1"/>
  </si>
  <si>
    <t>whole kidney area</t>
    <phoneticPr fontId="1"/>
  </si>
  <si>
    <t>vasvular area</t>
    <phoneticPr fontId="1"/>
  </si>
  <si>
    <t>SR positive area</t>
    <phoneticPr fontId="1"/>
  </si>
  <si>
    <t>pixcels</t>
    <phoneticPr fontId="1"/>
  </si>
  <si>
    <t>AdV (n=8)</t>
    <phoneticPr fontId="1"/>
  </si>
  <si>
    <t>AdC (n=8)</t>
    <phoneticPr fontId="1"/>
  </si>
  <si>
    <r>
      <rPr>
        <i/>
        <sz val="12"/>
        <color theme="1"/>
        <rFont val="游ゴシック"/>
        <family val="3"/>
        <charset val="128"/>
        <scheme val="minor"/>
      </rPr>
      <t>p</t>
    </r>
    <r>
      <rPr>
        <sz val="12"/>
        <color theme="1"/>
        <rFont val="游ゴシック"/>
        <family val="2"/>
        <charset val="128"/>
        <scheme val="minor"/>
      </rPr>
      <t xml:space="preserve"> value</t>
    </r>
    <phoneticPr fontId="1"/>
  </si>
  <si>
    <t>2.3 ± 0.29</t>
  </si>
  <si>
    <t>1.6 ± 0.28</t>
  </si>
  <si>
    <t>87.8 ± 6.90</t>
    <phoneticPr fontId="1"/>
  </si>
  <si>
    <t>80.4 ± 4.90</t>
    <phoneticPr fontId="1"/>
  </si>
  <si>
    <t>5.5 ± 1.47</t>
    <phoneticPr fontId="1"/>
  </si>
  <si>
    <t>4.0 ± 0.58</t>
    <phoneticPr fontId="1"/>
  </si>
  <si>
    <t>2.5 ± 1.33</t>
    <phoneticPr fontId="1"/>
  </si>
  <si>
    <r>
      <t xml:space="preserve">All values described  mean ± SD. Bold; significant by </t>
    </r>
    <r>
      <rPr>
        <i/>
        <sz val="12"/>
        <color theme="1"/>
        <rFont val="游ゴシック"/>
        <family val="3"/>
        <charset val="128"/>
        <scheme val="minor"/>
      </rPr>
      <t>t-</t>
    </r>
    <r>
      <rPr>
        <sz val="12"/>
        <color theme="1"/>
        <rFont val="游ゴシック"/>
        <family val="2"/>
        <charset val="128"/>
        <scheme val="minor"/>
      </rPr>
      <t>test (p&lt;0.05).</t>
    </r>
    <phoneticPr fontId="1"/>
  </si>
  <si>
    <t>2.9 ± 0.41</t>
    <phoneticPr fontId="1"/>
  </si>
  <si>
    <t xml:space="preserve"> Right Kidney weight (mg)</t>
    <phoneticPr fontId="1"/>
  </si>
  <si>
    <t xml:space="preserve"> Left Kidney weight (mg)</t>
    <phoneticPr fontId="1"/>
  </si>
  <si>
    <t xml:space="preserve"> Both Kidney weight (mg)</t>
    <phoneticPr fontId="1"/>
  </si>
  <si>
    <t xml:space="preserve"> Blood Urea N (mg/dL)</t>
    <phoneticPr fontId="1"/>
  </si>
  <si>
    <t xml:space="preserve"> Creatinine (mg/dL)</t>
    <phoneticPr fontId="1"/>
  </si>
  <si>
    <t xml:space="preserve"> Uric acid (mg/dL)</t>
    <phoneticPr fontId="1"/>
  </si>
  <si>
    <t xml:space="preserve">Histological examinations </t>
    <phoneticPr fontId="1"/>
  </si>
  <si>
    <t xml:space="preserve"> Whole Kideny Section (pixels)</t>
    <phoneticPr fontId="1"/>
  </si>
  <si>
    <t xml:space="preserve"> Papilla area by PAS (pixels)</t>
    <phoneticPr fontId="1"/>
  </si>
  <si>
    <t xml:space="preserve"> SR positive area except blood vessels (pixels)</t>
    <phoneticPr fontId="1"/>
  </si>
  <si>
    <t>not available</t>
    <phoneticPr fontId="1"/>
  </si>
  <si>
    <t>AdV</t>
    <phoneticPr fontId="1"/>
  </si>
  <si>
    <t>AdC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</si>
</sst>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0_ "/>
  </numFmts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2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b/>
      <sz val="14"/>
      <color theme="1"/>
      <name val="游ゴシック (本文)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5" fillId="0" borderId="0" xfId="0" applyFont="1">
      <alignment vertical="center"/>
    </xf>
    <xf numFmtId="176" fontId="0" fillId="0" borderId="0" xfId="0" applyNumberFormat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0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6" fontId="0" fillId="0" borderId="0" xfId="0" applyNumberFormat="1" applyBorder="1">
      <alignment vertical="center"/>
    </xf>
    <xf numFmtId="176" fontId="0" fillId="0" borderId="17" xfId="0" applyNumberFormat="1" applyBorder="1">
      <alignment vertical="center"/>
    </xf>
    <xf numFmtId="176" fontId="0" fillId="0" borderId="14" xfId="0" applyNumberFormat="1" applyBorder="1">
      <alignment vertical="center"/>
    </xf>
    <xf numFmtId="176" fontId="0" fillId="0" borderId="15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81C5A-7EC2-A441-BF80-C5A4752EDF0A}">
  <sheetPr>
    <pageSetUpPr fitToPage="1"/>
  </sheetPr>
  <dimension ref="B1:E30"/>
  <sheetViews>
    <sheetView workbookViewId="0">
      <selection activeCell="E29" sqref="E29"/>
    </sheetView>
  </sheetViews>
  <sheetFormatPr baseColWidth="10" defaultRowHeight="20"/>
  <cols>
    <col min="2" max="2" width="43.28515625" customWidth="1"/>
    <col min="3" max="3" width="16" customWidth="1"/>
    <col min="4" max="4" width="16.7109375" customWidth="1"/>
    <col min="5" max="5" width="14" customWidth="1"/>
  </cols>
  <sheetData>
    <row r="1" spans="2:5" ht="24">
      <c r="B1" s="20" t="s">
        <v>8</v>
      </c>
    </row>
    <row r="2" spans="2:5" ht="21" thickBot="1"/>
    <row r="3" spans="2:5" ht="22" thickBot="1">
      <c r="B3" s="7"/>
      <c r="C3" s="9" t="s">
        <v>37</v>
      </c>
      <c r="D3" s="9" t="s">
        <v>38</v>
      </c>
      <c r="E3" s="8" t="s">
        <v>39</v>
      </c>
    </row>
    <row r="4" spans="2:5">
      <c r="B4" s="12"/>
      <c r="C4" s="13"/>
      <c r="D4" s="14"/>
      <c r="E4" s="15"/>
    </row>
    <row r="5" spans="2:5">
      <c r="B5" s="4" t="s">
        <v>0</v>
      </c>
      <c r="C5" s="10" t="s">
        <v>12</v>
      </c>
      <c r="D5" s="10" t="s">
        <v>21</v>
      </c>
      <c r="E5" s="16">
        <v>0.22389999999999999</v>
      </c>
    </row>
    <row r="6" spans="2:5">
      <c r="B6" s="4"/>
      <c r="C6" s="10"/>
      <c r="D6" s="10"/>
      <c r="E6" s="16"/>
    </row>
    <row r="7" spans="2:5">
      <c r="B7" s="4" t="s">
        <v>2</v>
      </c>
      <c r="C7" s="10"/>
      <c r="D7" s="10"/>
      <c r="E7" s="16"/>
    </row>
    <row r="8" spans="2:5">
      <c r="B8" s="4" t="s">
        <v>3</v>
      </c>
      <c r="C8" s="10" t="s">
        <v>11</v>
      </c>
      <c r="D8" s="10" t="s">
        <v>22</v>
      </c>
      <c r="E8" s="16">
        <v>0.98299999999999998</v>
      </c>
    </row>
    <row r="9" spans="2:5" ht="21">
      <c r="B9" s="5" t="s">
        <v>4</v>
      </c>
      <c r="C9" s="10" t="s">
        <v>13</v>
      </c>
      <c r="D9" s="10" t="s">
        <v>23</v>
      </c>
      <c r="E9" s="17">
        <v>0.82850000000000001</v>
      </c>
    </row>
    <row r="10" spans="2:5" ht="21">
      <c r="B10" s="5" t="s">
        <v>5</v>
      </c>
      <c r="C10" s="10" t="s">
        <v>14</v>
      </c>
      <c r="D10" s="10" t="s">
        <v>24</v>
      </c>
      <c r="E10" s="16">
        <v>0.76490000000000002</v>
      </c>
    </row>
    <row r="11" spans="2:5" ht="21">
      <c r="B11" s="5" t="s">
        <v>6</v>
      </c>
      <c r="C11" s="10" t="s">
        <v>15</v>
      </c>
      <c r="D11" s="10" t="s">
        <v>25</v>
      </c>
      <c r="E11" s="16">
        <v>0.77590000000000003</v>
      </c>
    </row>
    <row r="12" spans="2:5">
      <c r="B12" s="5"/>
      <c r="C12" s="10"/>
      <c r="D12" s="10"/>
      <c r="E12" s="16"/>
    </row>
    <row r="13" spans="2:5" ht="21">
      <c r="B13" s="5" t="s">
        <v>7</v>
      </c>
      <c r="C13" s="10"/>
      <c r="D13" s="10"/>
      <c r="E13" s="16"/>
    </row>
    <row r="14" spans="2:5">
      <c r="B14" s="4" t="s">
        <v>49</v>
      </c>
      <c r="C14" s="10" t="s">
        <v>16</v>
      </c>
      <c r="D14" s="10" t="s">
        <v>26</v>
      </c>
      <c r="E14" s="18">
        <v>4.7300000000000002E-2</v>
      </c>
    </row>
    <row r="15" spans="2:5">
      <c r="B15" s="4" t="s">
        <v>50</v>
      </c>
      <c r="C15" s="10" t="s">
        <v>17</v>
      </c>
      <c r="D15" s="10" t="s">
        <v>27</v>
      </c>
      <c r="E15" s="16">
        <v>0.1681</v>
      </c>
    </row>
    <row r="16" spans="2:5">
      <c r="B16" s="4" t="s">
        <v>51</v>
      </c>
      <c r="C16" s="10" t="s">
        <v>18</v>
      </c>
      <c r="D16" s="10" t="s">
        <v>28</v>
      </c>
      <c r="E16" s="18">
        <v>4.6600000000000003E-2</v>
      </c>
    </row>
    <row r="17" spans="2:5">
      <c r="B17" s="4"/>
      <c r="C17" s="10"/>
      <c r="D17" s="10"/>
      <c r="E17" s="16"/>
    </row>
    <row r="18" spans="2:5" ht="21">
      <c r="B18" s="5" t="s">
        <v>1</v>
      </c>
      <c r="C18" s="10"/>
      <c r="D18" s="10"/>
      <c r="E18" s="16"/>
    </row>
    <row r="19" spans="2:5" ht="21">
      <c r="B19" s="5" t="s">
        <v>52</v>
      </c>
      <c r="C19" s="10" t="s">
        <v>19</v>
      </c>
      <c r="D19" s="10" t="s">
        <v>29</v>
      </c>
      <c r="E19" s="16">
        <v>0.38819999999999999</v>
      </c>
    </row>
    <row r="20" spans="2:5" ht="21">
      <c r="B20" s="5" t="s">
        <v>53</v>
      </c>
      <c r="C20" s="10" t="s">
        <v>20</v>
      </c>
      <c r="D20" s="10" t="s">
        <v>30</v>
      </c>
      <c r="E20" s="16">
        <v>0.24410000000000001</v>
      </c>
    </row>
    <row r="21" spans="2:5" ht="21">
      <c r="B21" s="5" t="s">
        <v>54</v>
      </c>
      <c r="C21" s="10" t="s">
        <v>40</v>
      </c>
      <c r="D21" s="10" t="s">
        <v>41</v>
      </c>
      <c r="E21" s="18">
        <v>4.0000000000000002E-4</v>
      </c>
    </row>
    <row r="22" spans="2:5">
      <c r="B22" s="5"/>
      <c r="C22" s="10"/>
      <c r="D22" s="10"/>
      <c r="E22" s="16"/>
    </row>
    <row r="23" spans="2:5" ht="21">
      <c r="B23" s="5" t="s">
        <v>55</v>
      </c>
      <c r="C23" s="10"/>
      <c r="D23" s="10"/>
      <c r="E23" s="16"/>
    </row>
    <row r="24" spans="2:5" ht="21">
      <c r="B24" s="5" t="s">
        <v>56</v>
      </c>
      <c r="C24" s="10" t="s">
        <v>42</v>
      </c>
      <c r="D24" s="10" t="s">
        <v>43</v>
      </c>
      <c r="E24" s="18">
        <v>4.6800000000000001E-2</v>
      </c>
    </row>
    <row r="25" spans="2:5" ht="21">
      <c r="B25" s="5" t="s">
        <v>57</v>
      </c>
      <c r="C25" s="10" t="s">
        <v>44</v>
      </c>
      <c r="D25" s="10" t="s">
        <v>45</v>
      </c>
      <c r="E25" s="18">
        <v>2.7099999999999999E-2</v>
      </c>
    </row>
    <row r="26" spans="2:5" ht="22" thickBot="1">
      <c r="B26" s="6" t="s">
        <v>58</v>
      </c>
      <c r="C26" s="11" t="s">
        <v>46</v>
      </c>
      <c r="D26" s="11" t="s">
        <v>48</v>
      </c>
      <c r="E26" s="19">
        <v>0.376</v>
      </c>
    </row>
    <row r="28" spans="2:5" ht="20" customHeight="1">
      <c r="B28" s="21" t="s">
        <v>47</v>
      </c>
      <c r="C28" s="21"/>
      <c r="D28" s="21"/>
    </row>
    <row r="29" spans="2:5">
      <c r="B29" s="21"/>
      <c r="C29" s="21"/>
    </row>
    <row r="30" spans="2:5">
      <c r="B30" s="1"/>
    </row>
  </sheetData>
  <mergeCells count="2">
    <mergeCell ref="B29:C29"/>
    <mergeCell ref="B28:D28"/>
  </mergeCells>
  <phoneticPr fontId="1"/>
  <pageMargins left="0.7" right="0.7" top="0.75" bottom="0.75" header="0.3" footer="0.3"/>
  <pageSetup paperSize="9" scale="70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6CC7A-01D2-C34D-BCA1-E890B771B432}">
  <dimension ref="B1:D24"/>
  <sheetViews>
    <sheetView workbookViewId="0">
      <selection activeCell="F17" sqref="F17"/>
    </sheetView>
  </sheetViews>
  <sheetFormatPr baseColWidth="10" defaultRowHeight="20"/>
  <cols>
    <col min="3" max="3" width="11.5703125" customWidth="1"/>
    <col min="4" max="4" width="12.28515625" customWidth="1"/>
  </cols>
  <sheetData>
    <row r="1" spans="2:4">
      <c r="B1" s="31" t="s">
        <v>60</v>
      </c>
      <c r="C1" s="32"/>
      <c r="D1" s="33"/>
    </row>
    <row r="2" spans="2:4">
      <c r="B2" s="25"/>
      <c r="C2" s="26" t="s">
        <v>9</v>
      </c>
      <c r="D2" s="27" t="s">
        <v>10</v>
      </c>
    </row>
    <row r="3" spans="2:4">
      <c r="B3" s="25">
        <v>101</v>
      </c>
      <c r="C3" s="26">
        <v>99.132999999999996</v>
      </c>
      <c r="D3" s="27">
        <v>4.657</v>
      </c>
    </row>
    <row r="4" spans="2:4">
      <c r="B4" s="25">
        <v>102</v>
      </c>
      <c r="C4" s="26">
        <v>92.722999999999999</v>
      </c>
      <c r="D4" s="27">
        <v>3.7919999999999998</v>
      </c>
    </row>
    <row r="5" spans="2:4">
      <c r="B5" s="25">
        <v>103</v>
      </c>
      <c r="C5" s="26">
        <v>78.930000000000007</v>
      </c>
      <c r="D5" s="27">
        <v>4.0460000000000003</v>
      </c>
    </row>
    <row r="6" spans="2:4">
      <c r="B6" s="25">
        <v>104</v>
      </c>
      <c r="C6" s="26">
        <v>95.057000000000002</v>
      </c>
      <c r="D6" s="27">
        <v>6.23</v>
      </c>
    </row>
    <row r="7" spans="2:4">
      <c r="B7" s="25">
        <v>105</v>
      </c>
      <c r="C7" s="26">
        <v>83.894999999999996</v>
      </c>
      <c r="D7" s="27">
        <v>5.4219999999999997</v>
      </c>
    </row>
    <row r="8" spans="2:4">
      <c r="B8" s="25">
        <v>106</v>
      </c>
      <c r="C8" s="26">
        <v>89.218000000000004</v>
      </c>
      <c r="D8" s="27">
        <v>6.7050000000000001</v>
      </c>
    </row>
    <row r="9" spans="2:4">
      <c r="B9" s="25">
        <v>107</v>
      </c>
      <c r="C9" s="26">
        <v>82.042000000000002</v>
      </c>
      <c r="D9" s="27">
        <v>5.1150000000000002</v>
      </c>
    </row>
    <row r="10" spans="2:4">
      <c r="B10" s="25">
        <v>108</v>
      </c>
      <c r="C10" s="26">
        <v>81.007999999999996</v>
      </c>
      <c r="D10" s="27">
        <v>8.5670000000000002</v>
      </c>
    </row>
    <row r="11" spans="2:4">
      <c r="B11" s="22" t="s">
        <v>31</v>
      </c>
      <c r="C11" s="23">
        <f>AVERAGE(C3:C10)</f>
        <v>87.750750000000011</v>
      </c>
      <c r="D11" s="24">
        <f>AVERAGE(D3:D10)</f>
        <v>5.5667500000000008</v>
      </c>
    </row>
    <row r="12" spans="2:4">
      <c r="B12" s="28" t="s">
        <v>32</v>
      </c>
      <c r="C12" s="29">
        <f>_xlfn.STDEV.P(C3:C10)</f>
        <v>6.8969190540051999</v>
      </c>
      <c r="D12" s="30">
        <f>_xlfn.STDEV.P(D3:D10)</f>
        <v>1.4685072139761506</v>
      </c>
    </row>
    <row r="13" spans="2:4">
      <c r="B13" s="25"/>
      <c r="C13" s="26"/>
      <c r="D13" s="27"/>
    </row>
    <row r="14" spans="2:4">
      <c r="B14" s="31" t="s">
        <v>61</v>
      </c>
      <c r="C14" s="32"/>
      <c r="D14" s="33"/>
    </row>
    <row r="15" spans="2:4">
      <c r="B15" s="25">
        <v>201</v>
      </c>
      <c r="C15" s="26"/>
      <c r="D15" s="27" t="s">
        <v>59</v>
      </c>
    </row>
    <row r="16" spans="2:4">
      <c r="B16" s="25">
        <v>202</v>
      </c>
      <c r="C16" s="26">
        <v>86.975999999999999</v>
      </c>
      <c r="D16" s="27">
        <v>4.3499999999999996</v>
      </c>
    </row>
    <row r="17" spans="2:4">
      <c r="B17" s="25">
        <v>203</v>
      </c>
      <c r="C17" s="26">
        <v>76.218999999999994</v>
      </c>
      <c r="D17" s="27">
        <v>3.097</v>
      </c>
    </row>
    <row r="18" spans="2:4">
      <c r="B18" s="25">
        <v>204</v>
      </c>
      <c r="C18" s="26">
        <v>74.180000000000007</v>
      </c>
      <c r="D18" s="27">
        <v>3.8570000000000002</v>
      </c>
    </row>
    <row r="19" spans="2:4">
      <c r="B19" s="25">
        <v>205</v>
      </c>
      <c r="C19" s="26">
        <v>84.13</v>
      </c>
      <c r="D19" s="27">
        <v>3.278</v>
      </c>
    </row>
    <row r="20" spans="2:4">
      <c r="B20" s="25">
        <v>206</v>
      </c>
      <c r="C20" s="26">
        <v>86.337000000000003</v>
      </c>
      <c r="D20" s="27">
        <v>4.024</v>
      </c>
    </row>
    <row r="21" spans="2:4">
      <c r="B21" s="25">
        <v>207</v>
      </c>
      <c r="C21" s="26">
        <v>78.114000000000004</v>
      </c>
      <c r="D21" s="27">
        <v>4.5350000000000001</v>
      </c>
    </row>
    <row r="22" spans="2:4">
      <c r="B22" s="28">
        <v>208</v>
      </c>
      <c r="C22" s="29">
        <v>76.582999999999998</v>
      </c>
      <c r="D22" s="30">
        <v>4.7569999999999997</v>
      </c>
    </row>
    <row r="23" spans="2:4">
      <c r="B23" s="25" t="s">
        <v>31</v>
      </c>
      <c r="C23" s="26">
        <f>AVERAGE(C15:C22)</f>
        <v>80.36271428571429</v>
      </c>
      <c r="D23" s="27">
        <f>AVERAGE(D15:D22)</f>
        <v>3.9854285714285709</v>
      </c>
    </row>
    <row r="24" spans="2:4">
      <c r="B24" s="28" t="s">
        <v>32</v>
      </c>
      <c r="C24" s="29">
        <f>_xlfn.STDEV.P(C15:C22)</f>
        <v>4.9042162535133462</v>
      </c>
      <c r="D24" s="30">
        <f>_xlfn.STDEV.P(D15:D22)</f>
        <v>0.5779280373251785</v>
      </c>
    </row>
  </sheetData>
  <mergeCells count="2">
    <mergeCell ref="B14:D14"/>
    <mergeCell ref="B1:D1"/>
  </mergeCells>
  <phoneticPr fontId="1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B9604C-D67C-9E4F-A943-EB4E31B8A22D}">
  <dimension ref="B1:G25"/>
  <sheetViews>
    <sheetView tabSelected="1" zoomScale="120" zoomScaleNormal="120" workbookViewId="0">
      <selection activeCell="G15" sqref="G15"/>
    </sheetView>
  </sheetViews>
  <sheetFormatPr baseColWidth="10" defaultRowHeight="20"/>
  <cols>
    <col min="3" max="3" width="14.85546875" bestFit="1" customWidth="1"/>
    <col min="4" max="4" width="15.5703125" bestFit="1" customWidth="1"/>
    <col min="5" max="5" width="14.140625" bestFit="1" customWidth="1"/>
  </cols>
  <sheetData>
    <row r="1" spans="2:7">
      <c r="B1" s="31" t="s">
        <v>60</v>
      </c>
      <c r="C1" s="32"/>
      <c r="D1" s="32"/>
      <c r="E1" s="33"/>
    </row>
    <row r="2" spans="2:7">
      <c r="B2" s="25"/>
      <c r="C2" s="26" t="s">
        <v>35</v>
      </c>
      <c r="D2" s="26" t="s">
        <v>33</v>
      </c>
      <c r="E2" s="27" t="s">
        <v>34</v>
      </c>
      <c r="F2" s="2"/>
      <c r="G2" s="2"/>
    </row>
    <row r="3" spans="2:7">
      <c r="B3" s="25"/>
      <c r="C3" s="26"/>
      <c r="D3" s="26" t="s">
        <v>36</v>
      </c>
      <c r="E3" s="27"/>
      <c r="F3" s="2"/>
      <c r="G3" s="2"/>
    </row>
    <row r="4" spans="2:7">
      <c r="B4" s="22">
        <v>101</v>
      </c>
      <c r="C4" s="36">
        <f>D4-E4</f>
        <v>1.4940000000000007</v>
      </c>
      <c r="D4" s="36">
        <v>7.8150000000000004</v>
      </c>
      <c r="E4" s="37">
        <v>6.3209999999999997</v>
      </c>
      <c r="F4" s="2"/>
      <c r="G4" s="2"/>
    </row>
    <row r="5" spans="2:7">
      <c r="B5" s="25">
        <v>102</v>
      </c>
      <c r="C5" s="34">
        <f t="shared" ref="C5:C11" si="0">D5-E5</f>
        <v>3.6570000000000009</v>
      </c>
      <c r="D5" s="34">
        <v>9.6140000000000008</v>
      </c>
      <c r="E5" s="35">
        <v>5.9569999999999999</v>
      </c>
    </row>
    <row r="6" spans="2:7">
      <c r="B6" s="25">
        <v>103</v>
      </c>
      <c r="C6" s="34">
        <f t="shared" si="0"/>
        <v>1.6999999999999997</v>
      </c>
      <c r="D6" s="34">
        <v>4.8449999999999998</v>
      </c>
      <c r="E6" s="35">
        <v>3.145</v>
      </c>
    </row>
    <row r="7" spans="2:7">
      <c r="B7" s="25">
        <v>104</v>
      </c>
      <c r="C7" s="34">
        <f t="shared" si="0"/>
        <v>3.6359999999999997</v>
      </c>
      <c r="D7" s="34">
        <v>5.3259999999999996</v>
      </c>
      <c r="E7" s="35">
        <v>1.69</v>
      </c>
    </row>
    <row r="8" spans="2:7">
      <c r="B8" s="25">
        <v>105</v>
      </c>
      <c r="C8" s="34">
        <f t="shared" si="0"/>
        <v>2.3569999999999993</v>
      </c>
      <c r="D8" s="34">
        <v>6.9459999999999997</v>
      </c>
      <c r="E8" s="35">
        <v>4.5890000000000004</v>
      </c>
    </row>
    <row r="9" spans="2:7">
      <c r="B9" s="25">
        <v>106</v>
      </c>
      <c r="C9" s="34">
        <f t="shared" si="0"/>
        <v>4.7780000000000005</v>
      </c>
      <c r="D9" s="34">
        <v>11.288</v>
      </c>
      <c r="E9" s="35">
        <v>6.51</v>
      </c>
    </row>
    <row r="10" spans="2:7">
      <c r="B10" s="25">
        <v>107</v>
      </c>
      <c r="C10" s="34">
        <f t="shared" si="0"/>
        <v>1.1229999999999993</v>
      </c>
      <c r="D10" s="34">
        <v>8.6649999999999991</v>
      </c>
      <c r="E10" s="35">
        <v>7.5419999999999998</v>
      </c>
    </row>
    <row r="11" spans="2:7">
      <c r="B11" s="25">
        <v>108</v>
      </c>
      <c r="C11" s="34">
        <f t="shared" si="0"/>
        <v>0.86199999999999966</v>
      </c>
      <c r="D11" s="34">
        <v>3.5459999999999998</v>
      </c>
      <c r="E11" s="35">
        <v>2.6840000000000002</v>
      </c>
    </row>
    <row r="12" spans="2:7">
      <c r="B12" s="25" t="s">
        <v>31</v>
      </c>
      <c r="C12" s="26">
        <f>AVERAGE(C4:C11)</f>
        <v>2.4508749999999995</v>
      </c>
      <c r="D12" s="26">
        <f>AVERAGE(D4:D11)</f>
        <v>7.2556250000000002</v>
      </c>
      <c r="E12" s="27">
        <f>AVERAGE(E4:E11)</f>
        <v>4.8047499999999994</v>
      </c>
    </row>
    <row r="13" spans="2:7">
      <c r="B13" s="28" t="s">
        <v>32</v>
      </c>
      <c r="C13" s="29">
        <f>_xlfn.STDEV.P(C4:C11)</f>
        <v>1.3252726547299623</v>
      </c>
      <c r="D13" s="29">
        <f>_xlfn.STDEV.P(D4:D11)</f>
        <v>2.4370312337709192</v>
      </c>
      <c r="E13" s="30">
        <f>_xlfn.STDEV.P(E4:E11)</f>
        <v>1.9693804704779636</v>
      </c>
    </row>
    <row r="14" spans="2:7">
      <c r="B14" s="25"/>
      <c r="C14" s="26"/>
      <c r="D14" s="26"/>
      <c r="E14" s="27"/>
    </row>
    <row r="15" spans="2:7">
      <c r="B15" s="31" t="s">
        <v>61</v>
      </c>
      <c r="C15" s="32"/>
      <c r="D15" s="32"/>
      <c r="E15" s="33"/>
    </row>
    <row r="16" spans="2:7">
      <c r="B16" s="25">
        <v>201</v>
      </c>
      <c r="C16" s="26"/>
      <c r="D16" s="26" t="s">
        <v>59</v>
      </c>
      <c r="E16" s="35"/>
      <c r="G16" s="3"/>
    </row>
    <row r="17" spans="2:6">
      <c r="B17" s="25">
        <v>202</v>
      </c>
      <c r="C17" s="34">
        <f>D17-E17-F17</f>
        <v>3.0229999999999997</v>
      </c>
      <c r="D17" s="34">
        <v>5.3129999999999997</v>
      </c>
      <c r="E17" s="35">
        <v>2.29</v>
      </c>
      <c r="F17" s="3"/>
    </row>
    <row r="18" spans="2:6">
      <c r="B18" s="25">
        <v>203</v>
      </c>
      <c r="C18" s="34">
        <f t="shared" ref="C18:C23" si="1">D18-E18</f>
        <v>3.7969999999999997</v>
      </c>
      <c r="D18" s="34">
        <v>8.4459999999999997</v>
      </c>
      <c r="E18" s="35">
        <v>4.649</v>
      </c>
    </row>
    <row r="19" spans="2:6">
      <c r="B19" s="25">
        <v>204</v>
      </c>
      <c r="C19" s="34">
        <f t="shared" si="1"/>
        <v>2.9649999999999999</v>
      </c>
      <c r="D19" s="34">
        <v>9.6129999999999995</v>
      </c>
      <c r="E19" s="35">
        <v>6.6479999999999997</v>
      </c>
    </row>
    <row r="20" spans="2:6">
      <c r="B20" s="25">
        <v>205</v>
      </c>
      <c r="C20" s="34">
        <f t="shared" si="1"/>
        <v>2.7710000000000004</v>
      </c>
      <c r="D20" s="34">
        <v>6.4610000000000003</v>
      </c>
      <c r="E20" s="35">
        <v>3.69</v>
      </c>
    </row>
    <row r="21" spans="2:6">
      <c r="B21" s="25">
        <v>206</v>
      </c>
      <c r="C21" s="34">
        <f t="shared" si="1"/>
        <v>2.87</v>
      </c>
      <c r="D21" s="34">
        <v>8.3079999999999998</v>
      </c>
      <c r="E21" s="35">
        <v>5.4379999999999997</v>
      </c>
    </row>
    <row r="22" spans="2:6">
      <c r="B22" s="25">
        <v>207</v>
      </c>
      <c r="C22" s="34">
        <f t="shared" si="1"/>
        <v>3.0149999999999997</v>
      </c>
      <c r="D22" s="34">
        <v>7.1459999999999999</v>
      </c>
      <c r="E22" s="35">
        <v>4.1310000000000002</v>
      </c>
    </row>
    <row r="23" spans="2:6">
      <c r="B23" s="25">
        <v>208</v>
      </c>
      <c r="C23" s="34">
        <f t="shared" si="1"/>
        <v>2.3090000000000011</v>
      </c>
      <c r="D23" s="34">
        <v>14.39</v>
      </c>
      <c r="E23" s="35">
        <v>12.081</v>
      </c>
    </row>
    <row r="24" spans="2:6">
      <c r="B24" s="25" t="s">
        <v>31</v>
      </c>
      <c r="C24" s="34">
        <f>AVERAGE(C17:C23)</f>
        <v>2.9642857142857149</v>
      </c>
      <c r="D24" s="34">
        <f t="shared" ref="D24:E24" si="2">AVERAGE(D17:D23)</f>
        <v>8.5252857142857135</v>
      </c>
      <c r="E24" s="35">
        <f t="shared" si="2"/>
        <v>5.5609999999999999</v>
      </c>
    </row>
    <row r="25" spans="2:6">
      <c r="B25" s="28" t="s">
        <v>32</v>
      </c>
      <c r="C25" s="29">
        <f>_xlfn.STDEV.P(C17:C23)</f>
        <v>0.40971792188065137</v>
      </c>
      <c r="D25" s="29">
        <f t="shared" ref="D25:E25" si="3">_xlfn.STDEV.P(D17:D23)</f>
        <v>2.728526013085022</v>
      </c>
      <c r="E25" s="30">
        <f t="shared" si="3"/>
        <v>2.9467615153879398</v>
      </c>
    </row>
  </sheetData>
  <mergeCells count="2">
    <mergeCell ref="B1:E1"/>
    <mergeCell ref="B15:E15"/>
  </mergeCells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SR positive 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A</dc:creator>
  <cp:lastModifiedBy>M A</cp:lastModifiedBy>
  <cp:lastPrinted>2024-05-23T13:00:42Z</cp:lastPrinted>
  <dcterms:created xsi:type="dcterms:W3CDTF">2024-02-19T10:22:26Z</dcterms:created>
  <dcterms:modified xsi:type="dcterms:W3CDTF">2024-05-25T09:01:42Z</dcterms:modified>
</cp:coreProperties>
</file>