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adrielhernando/Downloads/"/>
    </mc:Choice>
  </mc:AlternateContent>
  <xr:revisionPtr revIDLastSave="0" documentId="13_ncr:1_{D082FC9E-FA83-FB4C-87A8-449592739C28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GAG Content" sheetId="1" r:id="rId1"/>
    <sheet name="SOX9" sheetId="2" r:id="rId2"/>
    <sheet name="COL2A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F9" i="2" s="1"/>
  <c r="C9" i="2"/>
  <c r="E8" i="2"/>
  <c r="F8" i="2" s="1"/>
  <c r="C8" i="2"/>
  <c r="E7" i="2"/>
  <c r="F7" i="2" s="1"/>
  <c r="C7" i="2"/>
  <c r="E6" i="2"/>
  <c r="F6" i="2" s="1"/>
  <c r="C6" i="2"/>
  <c r="E5" i="2"/>
  <c r="C5" i="2"/>
  <c r="E4" i="2"/>
  <c r="C4" i="2"/>
  <c r="F14" i="2"/>
  <c r="F19" i="2"/>
  <c r="H19" i="2" s="1"/>
  <c r="I19" i="2" s="1"/>
  <c r="F18" i="2"/>
  <c r="H18" i="2" s="1"/>
  <c r="I18" i="2" s="1"/>
  <c r="F17" i="2"/>
  <c r="H17" i="2" s="1"/>
  <c r="I17" i="2" s="1"/>
  <c r="F16" i="2"/>
  <c r="H16" i="2" s="1"/>
  <c r="I16" i="2" s="1"/>
  <c r="F15" i="2"/>
  <c r="E15" i="3"/>
  <c r="F15" i="3" s="1"/>
  <c r="E14" i="3"/>
  <c r="F14" i="3" s="1"/>
  <c r="E16" i="3"/>
  <c r="F16" i="3" s="1"/>
  <c r="H16" i="3" s="1"/>
  <c r="I16" i="3" s="1"/>
  <c r="E17" i="3"/>
  <c r="F17" i="3"/>
  <c r="H17" i="3" s="1"/>
  <c r="I17" i="3" s="1"/>
  <c r="E19" i="3"/>
  <c r="F19" i="3" s="1"/>
  <c r="H19" i="3" s="1"/>
  <c r="I19" i="3" s="1"/>
  <c r="E18" i="3"/>
  <c r="F18" i="3" s="1"/>
  <c r="H18" i="3" s="1"/>
  <c r="I18" i="3" s="1"/>
  <c r="E9" i="3"/>
  <c r="C9" i="3"/>
  <c r="E8" i="3"/>
  <c r="C8" i="3"/>
  <c r="E7" i="3"/>
  <c r="C7" i="3"/>
  <c r="E6" i="3"/>
  <c r="C6" i="3"/>
  <c r="E5" i="3"/>
  <c r="C5" i="3"/>
  <c r="E4" i="3"/>
  <c r="C4" i="3"/>
  <c r="G14" i="3" l="1"/>
  <c r="H14" i="3" s="1"/>
  <c r="I14" i="3" s="1"/>
  <c r="F4" i="2"/>
  <c r="F5" i="2"/>
  <c r="G4" i="2"/>
  <c r="H6" i="2" s="1"/>
  <c r="I6" i="2" s="1"/>
  <c r="H7" i="2"/>
  <c r="I7" i="2" s="1"/>
  <c r="G14" i="2"/>
  <c r="H14" i="2" s="1"/>
  <c r="I14" i="2" s="1"/>
  <c r="J18" i="2"/>
  <c r="K18" i="2"/>
  <c r="J16" i="2"/>
  <c r="K16" i="2"/>
  <c r="K18" i="3"/>
  <c r="J16" i="3"/>
  <c r="K16" i="3"/>
  <c r="J18" i="3"/>
  <c r="F4" i="3"/>
  <c r="F5" i="3"/>
  <c r="F7" i="3"/>
  <c r="F9" i="3"/>
  <c r="F6" i="3"/>
  <c r="F8" i="3"/>
  <c r="H9" i="2" l="1"/>
  <c r="I9" i="2" s="1"/>
  <c r="H15" i="3"/>
  <c r="I15" i="3" s="1"/>
  <c r="J6" i="2"/>
  <c r="K6" i="2"/>
  <c r="H8" i="2"/>
  <c r="I8" i="2" s="1"/>
  <c r="H5" i="2"/>
  <c r="I5" i="2" s="1"/>
  <c r="H4" i="2"/>
  <c r="I4" i="2" s="1"/>
  <c r="H15" i="2"/>
  <c r="I15" i="2" s="1"/>
  <c r="K14" i="2" s="1"/>
  <c r="G4" i="3"/>
  <c r="H6" i="3" s="1"/>
  <c r="I6" i="3" s="1"/>
  <c r="H7" i="3"/>
  <c r="I7" i="3" s="1"/>
  <c r="J6" i="3" s="1"/>
  <c r="H8" i="3"/>
  <c r="I8" i="3" s="1"/>
  <c r="H9" i="3"/>
  <c r="I9" i="3" s="1"/>
  <c r="H5" i="3"/>
  <c r="I5" i="3" s="1"/>
  <c r="H4" i="3"/>
  <c r="I4" i="3" s="1"/>
  <c r="J14" i="3" l="1"/>
  <c r="K14" i="3"/>
  <c r="J4" i="2"/>
  <c r="K4" i="2"/>
  <c r="J8" i="2"/>
  <c r="K8" i="2"/>
  <c r="J14" i="2"/>
  <c r="K6" i="3"/>
  <c r="J4" i="3"/>
  <c r="K4" i="3"/>
  <c r="J8" i="3"/>
  <c r="K8" i="3"/>
  <c r="E20" i="1" l="1"/>
  <c r="E21" i="1"/>
  <c r="E19" i="1"/>
  <c r="D20" i="1"/>
  <c r="D21" i="1"/>
  <c r="D19" i="1"/>
  <c r="E14" i="1"/>
  <c r="E15" i="1"/>
  <c r="D14" i="1"/>
  <c r="D15" i="1"/>
  <c r="E13" i="1"/>
  <c r="D13" i="1"/>
  <c r="E8" i="1"/>
  <c r="E9" i="1"/>
  <c r="E7" i="1"/>
  <c r="D8" i="1"/>
  <c r="D9" i="1"/>
  <c r="D7" i="1"/>
</calcChain>
</file>

<file path=xl/sharedStrings.xml><?xml version="1.0" encoding="utf-8"?>
<sst xmlns="http://schemas.openxmlformats.org/spreadsheetml/2006/main" count="437" uniqueCount="190">
  <si>
    <t>Title</t>
  </si>
  <si>
    <t>Authors</t>
  </si>
  <si>
    <t>Two-way ANOVA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</si>
  <si>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</si>
  <si>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</si>
  <si>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</si>
  <si>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</si>
  <si>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</si>
  <si>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</si>
  <si>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</si>
  <si>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**</t>
  </si>
  <si>
    <t>Yes</t>
  </si>
  <si>
    <t>Treatment</t>
  </si>
  <si>
    <t>&lt;0,0001</t>
  </si>
  <si>
    <t>****</t>
  </si>
  <si>
    <t>Days</t>
  </si>
  <si>
    <t>***</t>
  </si>
  <si>
    <t>ANOVA table</t>
  </si>
  <si>
    <t>SS</t>
  </si>
  <si>
    <t>DF</t>
  </si>
  <si>
    <t>MS</t>
  </si>
  <si>
    <t>F (DFn, DFd)</t>
  </si>
  <si>
    <t>F (4, 9) = 7,174</t>
  </si>
  <si>
    <t>P=0,0070</t>
  </si>
  <si>
    <t>F (2, 9) = 108,5</t>
  </si>
  <si>
    <t>P&lt;0,0001</t>
  </si>
  <si>
    <t>F (2, 9) = 25,84</t>
  </si>
  <si>
    <t>P=0,0002</t>
  </si>
  <si>
    <t>Residual</t>
  </si>
  <si>
    <t>Tukey's multiple comparisons test</t>
  </si>
  <si>
    <t>Mean Diff,</t>
  </si>
  <si>
    <t>95,00% CI of diff,</t>
  </si>
  <si>
    <t>Summary</t>
  </si>
  <si>
    <t>Adjusted P Value</t>
  </si>
  <si>
    <t>-0,06112 to 0,04612</t>
  </si>
  <si>
    <t>No</t>
  </si>
  <si>
    <t>ns</t>
  </si>
  <si>
    <t>-0,07512 to 0,03212</t>
  </si>
  <si>
    <t>-0,06512 to 0,04212</t>
  </si>
  <si>
    <t>-0,09112 to 0,01612</t>
  </si>
  <si>
    <t>-0,09812 to 0,009122</t>
  </si>
  <si>
    <t>-0,1076 to -0,0003779</t>
  </si>
  <si>
    <t>*</t>
  </si>
  <si>
    <t>-0,1921 to -0,08488</t>
  </si>
  <si>
    <t>-0,2166 to -0,1094</t>
  </si>
  <si>
    <t>7:500 μm vs. 7:1000 μm</t>
  </si>
  <si>
    <t>-0,06762 to 0,03962</t>
  </si>
  <si>
    <t>-0,05762 to 0,04962</t>
  </si>
  <si>
    <t>&gt;0,9999</t>
  </si>
  <si>
    <t>7:500 μm vs. 14:500 μm</t>
  </si>
  <si>
    <t>-0,08362 to 0,02362</t>
  </si>
  <si>
    <t>7:500 μm vs. 14:1000 μm</t>
  </si>
  <si>
    <t>-0,09062 to 0,01662</t>
  </si>
  <si>
    <t>-0,1001 to 0,007122</t>
  </si>
  <si>
    <t>7:500 μm vs. 21:500 μm</t>
  </si>
  <si>
    <t>-0,1846 to -0,07738</t>
  </si>
  <si>
    <t>7:500 μm vs. 21:1000 μm</t>
  </si>
  <si>
    <t>-0,2091 to -0,1019</t>
  </si>
  <si>
    <t>-0,04362 to 0,06362</t>
  </si>
  <si>
    <t>7:1000 μm vs. 14:500 μm</t>
  </si>
  <si>
    <t>-0,06962 to 0,03762</t>
  </si>
  <si>
    <t>7:1000 μm vs. 14:1000 μm</t>
  </si>
  <si>
    <t>-0,07662 to 0,03062</t>
  </si>
  <si>
    <t>-0,08612 to 0,02112</t>
  </si>
  <si>
    <t>7:1000 μm vs. 21:500 μm</t>
  </si>
  <si>
    <t>-0,1706 to -0,06338</t>
  </si>
  <si>
    <t>7:1000 μm vs. 21:1000 μm</t>
  </si>
  <si>
    <t>-0,1951 to -0,08788</t>
  </si>
  <si>
    <t>-0,07962 to 0,02762</t>
  </si>
  <si>
    <t>-0,08662 to 0,02062</t>
  </si>
  <si>
    <t>-0,09612 to 0,01112</t>
  </si>
  <si>
    <t>-0,1806 to -0,07338</t>
  </si>
  <si>
    <t>-0,2051 to -0,09788</t>
  </si>
  <si>
    <t>14:500 μm vs. 14:1000 μm</t>
  </si>
  <si>
    <t>-0,06062 to 0,04662</t>
  </si>
  <si>
    <t>-0,07012 to 0,03712</t>
  </si>
  <si>
    <t>14:500 μm vs. 21:500 μm</t>
  </si>
  <si>
    <t>-0,1546 to -0,04738</t>
  </si>
  <si>
    <t>14:500 μm vs. 21:1000 μm</t>
  </si>
  <si>
    <t>-0,1791 to -0,07188</t>
  </si>
  <si>
    <t>-0,06312 to 0,04412</t>
  </si>
  <si>
    <t>14:1000 μm vs. 21:500 μm</t>
  </si>
  <si>
    <t>-0,1476 to -0,04038</t>
  </si>
  <si>
    <t>14:1000 μm vs. 21:1000 μm</t>
  </si>
  <si>
    <t>-0,1721 to -0,06488</t>
  </si>
  <si>
    <t>-0,1381 to -0,03088</t>
  </si>
  <si>
    <t>-0,1626 to -0,05538</t>
  </si>
  <si>
    <t>21:500 μm vs. 21:1000 μm</t>
  </si>
  <si>
    <t>-0,07812 to 0,02912</t>
  </si>
  <si>
    <t>Spidroin Striped Micropattern Promotes Chondrogenic Differentiation of Human Wharton’s Jelly Mesenchymal Stem Cells</t>
  </si>
  <si>
    <t xml:space="preserve">Anggraini Barlian, Dinda Hani’ah Arum Saputri, Adriel Hernando, Ekavianty Prajatelistia, and Hutomo Tanoto </t>
  </si>
  <si>
    <t>500 μm</t>
  </si>
  <si>
    <t>1000 μm</t>
  </si>
  <si>
    <t>SD</t>
  </si>
  <si>
    <t>Control</t>
  </si>
  <si>
    <t>Average</t>
  </si>
  <si>
    <t>OD</t>
  </si>
  <si>
    <t>Treatment (between columns)</t>
  </si>
  <si>
    <t>F (4, 5) = 16,28</t>
  </si>
  <si>
    <t>P=0,0045</t>
  </si>
  <si>
    <t>Residual (within columns)</t>
  </si>
  <si>
    <t>Total</t>
  </si>
  <si>
    <t>F</t>
  </si>
  <si>
    <t>Significant diff. among means (P &lt; 0.05)?</t>
  </si>
  <si>
    <t>R squared</t>
  </si>
  <si>
    <t>One-way ANOVA</t>
  </si>
  <si>
    <t>Control vs. 500-Fn</t>
  </si>
  <si>
    <t>-0,2726 to 0,5816</t>
  </si>
  <si>
    <t>A-B</t>
  </si>
  <si>
    <t>Control vs. 500-S</t>
  </si>
  <si>
    <t>0,2585 to 1,113</t>
  </si>
  <si>
    <t>A-C</t>
  </si>
  <si>
    <t>Control vs. 1000-Fn</t>
  </si>
  <si>
    <t>0,2269 to 1,081</t>
  </si>
  <si>
    <t>A-D</t>
  </si>
  <si>
    <t>Control vs. 1000-S</t>
  </si>
  <si>
    <t>0,02956 to 0,8838</t>
  </si>
  <si>
    <t>A-E</t>
  </si>
  <si>
    <t>500-Fn vs. 500-S</t>
  </si>
  <si>
    <t>0,1040 to 0,9582</t>
  </si>
  <si>
    <t>B-C</t>
  </si>
  <si>
    <t>500-Fn vs. 1000-Fn</t>
  </si>
  <si>
    <t>0,07240 to 0,9266</t>
  </si>
  <si>
    <t>B-D</t>
  </si>
  <si>
    <t>500-Fn vs. 1000-S</t>
  </si>
  <si>
    <t>-0,1249 to 0,7293</t>
  </si>
  <si>
    <t>B-E</t>
  </si>
  <si>
    <t>500-S vs. 1000-Fn</t>
  </si>
  <si>
    <t>-0,4587 to 0,3955</t>
  </si>
  <si>
    <t>C-D</t>
  </si>
  <si>
    <t>500-S vs. 1000-S</t>
  </si>
  <si>
    <t>-0,6561 to 0,1981</t>
  </si>
  <si>
    <t>C-E</t>
  </si>
  <si>
    <t>1000-Fn vs. 1000-S</t>
  </si>
  <si>
    <t>-0,6244 to 0,2298</t>
  </si>
  <si>
    <t>D-E</t>
  </si>
  <si>
    <t>F (4, 5) = 39,45</t>
  </si>
  <si>
    <t>P=0,0006</t>
  </si>
  <si>
    <t>-2,088 to 2,203</t>
  </si>
  <si>
    <t>-6,977 to -2,686</t>
  </si>
  <si>
    <t>-1,860 to 2,430</t>
  </si>
  <si>
    <t>-5,551 to -1,261</t>
  </si>
  <si>
    <t>-7,034 to -2,744</t>
  </si>
  <si>
    <t>-1,918 to 2,373</t>
  </si>
  <si>
    <t>-5,609 to -1,318</t>
  </si>
  <si>
    <t>2,971 to 7,262</t>
  </si>
  <si>
    <t>-0,7197 to 3,571</t>
  </si>
  <si>
    <t>-5,836 to -1,546</t>
  </si>
  <si>
    <t>GAPDH</t>
  </si>
  <si>
    <t>Cq1</t>
  </si>
  <si>
    <t>Avg Cq</t>
  </si>
  <si>
    <t>ΔCt</t>
  </si>
  <si>
    <t>Avg K</t>
  </si>
  <si>
    <t>ΔΔCt</t>
  </si>
  <si>
    <t>2^-ΔΔCt</t>
  </si>
  <si>
    <t>Avg</t>
  </si>
  <si>
    <t>COL2A1</t>
  </si>
  <si>
    <t>Sample</t>
  </si>
  <si>
    <t>500-Fn</t>
  </si>
  <si>
    <t>1000-Fn</t>
  </si>
  <si>
    <t>500-S</t>
  </si>
  <si>
    <t>1000-S</t>
  </si>
  <si>
    <t>SOX9</t>
  </si>
  <si>
    <t>Alcian Blue Staining Day-7</t>
  </si>
  <si>
    <t>Alcian Blue Staining Day-14</t>
  </si>
  <si>
    <t>Alcian Blue Staining Day-21</t>
  </si>
  <si>
    <t>Percentage of GAG increased compared to control</t>
  </si>
  <si>
    <t>Fibronectin-micropattern</t>
  </si>
  <si>
    <t>Spidroin-micropattern</t>
  </si>
  <si>
    <t>7:Control vs. 7:500 μm</t>
  </si>
  <si>
    <t>7:Control vs. 7:1000 μm</t>
  </si>
  <si>
    <t>7:Control vs. 14:Control</t>
  </si>
  <si>
    <t>7:Control vs. 14:500 μm</t>
  </si>
  <si>
    <t>7:Control vs. 14:1000 μm</t>
  </si>
  <si>
    <t>7:Control vs. 21:Control</t>
  </si>
  <si>
    <t>7:Control vs. 21:500 μm</t>
  </si>
  <si>
    <t>7:Control vs. 21:1000 μm</t>
  </si>
  <si>
    <t>7:500 μm vs. 14:Control</t>
  </si>
  <si>
    <t>7:500 μm vs. 21:Control</t>
  </si>
  <si>
    <t>7:1000 μm vs. 14:Control</t>
  </si>
  <si>
    <t>7:1000 μm vs. 21:Control</t>
  </si>
  <si>
    <t>14:Control vs. 14:500 μm</t>
  </si>
  <si>
    <t>14:Control vs. 14:1000 μm</t>
  </si>
  <si>
    <t>14:Control vs. 21:Control</t>
  </si>
  <si>
    <t>14:Control vs. 21:500 μm</t>
  </si>
  <si>
    <t>14:Control vs. 21:1000 μm</t>
  </si>
  <si>
    <t>14:500 μm vs. 21:Control</t>
  </si>
  <si>
    <t>14:1000 μm vs. 21:Control</t>
  </si>
  <si>
    <t>21:Control vs. 21:500 μm</t>
  </si>
  <si>
    <t>21:Control vs. 21:1000 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</si>
</sst>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/>
    <xf numFmtId="164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/>
    <xf numFmtId="164" fontId="5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/>
    <xf numFmtId="164" fontId="4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/>
    <xf numFmtId="164" fontId="5" fillId="2" borderId="1" xfId="0" applyNumberFormat="1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164" fontId="5" fillId="0" borderId="0" xfId="0" applyNumberFormat="1" applyFont="1"/>
    <xf numFmtId="164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 applyProtection="1"/>
    <xf numFmtId="164" fontId="10" fillId="0" borderId="1" xfId="0" applyNumberFormat="1" applyFont="1" applyFill="1" applyBorder="1" applyAlignment="1"/>
    <xf numFmtId="164" fontId="5" fillId="0" borderId="1" xfId="0" applyNumberFormat="1" applyFont="1" applyFill="1" applyBorder="1" applyAlignment="1"/>
    <xf numFmtId="0" fontId="6" fillId="0" borderId="0" xfId="0" applyFont="1"/>
    <xf numFmtId="0" fontId="10" fillId="0" borderId="1" xfId="0" applyFont="1" applyBorder="1" applyAlignment="1">
      <alignment horizontal="center"/>
    </xf>
    <xf numFmtId="0" fontId="5" fillId="0" borderId="1" xfId="0" applyFont="1" applyBorder="1"/>
    <xf numFmtId="0" fontId="10" fillId="0" borderId="1" xfId="0" applyFont="1" applyBorder="1" applyAlignment="1"/>
    <xf numFmtId="0" fontId="5" fillId="0" borderId="0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10" fillId="0" borderId="0" xfId="0" applyFont="1" applyAlignment="1">
      <alignment horizontal="right"/>
    </xf>
    <xf numFmtId="0" fontId="6" fillId="0" borderId="0" xfId="0" applyFont="1" applyBorder="1" applyAlignment="1"/>
    <xf numFmtId="2" fontId="2" fillId="0" borderId="0" xfId="0" applyNumberFormat="1" applyFont="1"/>
    <xf numFmtId="165" fontId="5" fillId="0" borderId="0" xfId="0" applyNumberFormat="1" applyFont="1"/>
    <xf numFmtId="10" fontId="5" fillId="0" borderId="1" xfId="1" applyNumberFormat="1" applyFont="1" applyBorder="1"/>
    <xf numFmtId="165" fontId="5" fillId="0" borderId="1" xfId="0" applyNumberFormat="1" applyFont="1" applyBorder="1"/>
    <xf numFmtId="165" fontId="10" fillId="0" borderId="0" xfId="0" applyNumberFormat="1" applyFont="1"/>
    <xf numFmtId="165" fontId="5" fillId="0" borderId="1" xfId="0" applyNumberFormat="1" applyFont="1" applyBorder="1" applyAlignment="1"/>
    <xf numFmtId="165" fontId="5" fillId="0" borderId="0" xfId="0" applyNumberFormat="1" applyFont="1" applyBorder="1" applyAlignment="1"/>
    <xf numFmtId="0" fontId="5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5" fillId="2" borderId="4" xfId="0" applyNumberFormat="1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tabSelected="1" workbookViewId="0">
      <selection activeCell="A3" sqref="A3"/>
    </sheetView>
  </sheetViews>
  <sheetFormatPr baseColWidth="10" defaultColWidth="9.1640625" defaultRowHeight="14" x14ac:dyDescent="0.15"/>
  <cols>
    <col min="1" max="1" width="32.1640625" style="13" bestFit="1" customWidth="1"/>
    <col min="2" max="2" width="18" style="13" bestFit="1" customWidth="1"/>
    <col min="3" max="3" width="19.33203125" style="13" bestFit="1" customWidth="1"/>
    <col min="4" max="4" width="16.1640625" style="13" bestFit="1" customWidth="1"/>
    <col min="5" max="5" width="13.5" style="13" bestFit="1" customWidth="1"/>
    <col min="6" max="6" width="15.5" style="13" bestFit="1" customWidth="1"/>
    <col min="7" max="7" width="9.1640625" style="13"/>
    <col min="8" max="8" width="16" style="13" customWidth="1"/>
    <col min="9" max="9" width="15.1640625" style="13" customWidth="1"/>
    <col min="10" max="16384" width="9.1640625" style="13"/>
  </cols>
  <sheetData>
    <row r="1" spans="1:11" ht="16" x14ac:dyDescent="0.2">
      <c r="A1" s="13" t="s">
        <v>0</v>
      </c>
      <c r="B1" s="3" t="s">
        <v>89</v>
      </c>
    </row>
    <row r="2" spans="1:11" ht="16" x14ac:dyDescent="0.2">
      <c r="A2" s="13" t="s">
        <v>1</v>
      </c>
      <c r="B2" s="3" t="s">
        <v>90</v>
      </c>
    </row>
    <row r="5" spans="1:11" x14ac:dyDescent="0.15">
      <c r="A5" s="28" t="s">
        <v>163</v>
      </c>
      <c r="G5" s="13" t="s">
        <v>166</v>
      </c>
    </row>
    <row r="6" spans="1:11" x14ac:dyDescent="0.15">
      <c r="A6" s="29"/>
      <c r="B6" s="45" t="s">
        <v>96</v>
      </c>
      <c r="C6" s="45"/>
      <c r="D6" s="30" t="s">
        <v>95</v>
      </c>
      <c r="E6" s="30" t="s">
        <v>93</v>
      </c>
      <c r="G6" s="29"/>
      <c r="H6" s="29" t="s">
        <v>91</v>
      </c>
      <c r="I6" s="29" t="s">
        <v>92</v>
      </c>
    </row>
    <row r="7" spans="1:11" x14ac:dyDescent="0.15">
      <c r="A7" s="30" t="s">
        <v>94</v>
      </c>
      <c r="B7" s="21">
        <v>0.104</v>
      </c>
      <c r="C7" s="21">
        <v>9.0999999999999998E-2</v>
      </c>
      <c r="D7" s="30">
        <f>AVERAGE(B7:C7)</f>
        <v>9.7500000000000003E-2</v>
      </c>
      <c r="E7" s="40">
        <f>STDEV(B7:C7)</f>
        <v>9.1923881554251165E-3</v>
      </c>
      <c r="G7" s="20">
        <v>7</v>
      </c>
      <c r="H7" s="39">
        <v>7.692307692E-2</v>
      </c>
      <c r="I7" s="39">
        <v>0.22051282050000001</v>
      </c>
    </row>
    <row r="8" spans="1:11" x14ac:dyDescent="0.15">
      <c r="A8" s="31" t="s">
        <v>91</v>
      </c>
      <c r="B8" s="21">
        <v>0.11</v>
      </c>
      <c r="C8" s="21">
        <v>0.1</v>
      </c>
      <c r="D8" s="30">
        <f t="shared" ref="D8:D9" si="0">AVERAGE(B8:C8)</f>
        <v>0.10500000000000001</v>
      </c>
      <c r="E8" s="40">
        <f t="shared" ref="E8:E9" si="1">STDEV(B8:C8)</f>
        <v>7.0710678118654719E-3</v>
      </c>
      <c r="G8" s="20">
        <v>14</v>
      </c>
      <c r="H8" s="39">
        <v>0.2385321101</v>
      </c>
      <c r="I8" s="39">
        <v>0.3027522936</v>
      </c>
    </row>
    <row r="9" spans="1:11" x14ac:dyDescent="0.15">
      <c r="A9" s="31" t="s">
        <v>92</v>
      </c>
      <c r="B9" s="21">
        <v>0.112</v>
      </c>
      <c r="C9" s="21">
        <v>0.126</v>
      </c>
      <c r="D9" s="30">
        <f t="shared" si="0"/>
        <v>0.11899999999999999</v>
      </c>
      <c r="E9" s="40">
        <f t="shared" si="1"/>
        <v>9.8994949366116632E-3</v>
      </c>
      <c r="G9" s="20">
        <v>21</v>
      </c>
      <c r="H9" s="39">
        <v>0.5577557756</v>
      </c>
      <c r="I9" s="39">
        <v>0.71947194719999996</v>
      </c>
    </row>
    <row r="10" spans="1:11" x14ac:dyDescent="0.15">
      <c r="D10" s="18"/>
      <c r="E10" s="41"/>
      <c r="F10" s="18"/>
      <c r="G10" s="2"/>
      <c r="H10" s="1"/>
      <c r="I10" s="1"/>
    </row>
    <row r="11" spans="1:11" x14ac:dyDescent="0.15">
      <c r="A11" s="28" t="s">
        <v>164</v>
      </c>
      <c r="E11" s="38"/>
      <c r="F11" s="18"/>
      <c r="G11" s="2"/>
      <c r="H11" s="37"/>
      <c r="I11" s="37"/>
      <c r="J11" s="38"/>
      <c r="K11" s="38"/>
    </row>
    <row r="12" spans="1:11" x14ac:dyDescent="0.15">
      <c r="A12" s="29"/>
      <c r="B12" s="45" t="s">
        <v>96</v>
      </c>
      <c r="C12" s="45"/>
      <c r="D12" s="30" t="s">
        <v>95</v>
      </c>
      <c r="E12" s="40" t="s">
        <v>93</v>
      </c>
      <c r="H12" s="37"/>
      <c r="I12" s="37"/>
      <c r="J12" s="38"/>
      <c r="K12" s="38"/>
    </row>
    <row r="13" spans="1:11" x14ac:dyDescent="0.15">
      <c r="A13" s="30" t="s">
        <v>94</v>
      </c>
      <c r="B13" s="21">
        <v>0.112</v>
      </c>
      <c r="C13" s="21">
        <v>0.106</v>
      </c>
      <c r="D13" s="30">
        <f>AVERAGE(B13:C13)</f>
        <v>0.109</v>
      </c>
      <c r="E13" s="40">
        <f>STDEV(B13:C13)</f>
        <v>4.2426406871192892E-3</v>
      </c>
      <c r="H13" s="37"/>
      <c r="I13" s="37"/>
      <c r="J13" s="38"/>
      <c r="K13" s="38"/>
    </row>
    <row r="14" spans="1:11" x14ac:dyDescent="0.15">
      <c r="A14" s="31" t="s">
        <v>91</v>
      </c>
      <c r="B14" s="21">
        <v>0.11600000000000001</v>
      </c>
      <c r="C14" s="21">
        <v>0.154</v>
      </c>
      <c r="D14" s="30">
        <f t="shared" ref="D14:D15" si="2">AVERAGE(B14:C14)</f>
        <v>0.13500000000000001</v>
      </c>
      <c r="E14" s="40">
        <f t="shared" ref="E14:E15" si="3">STDEV(B14:C14)</f>
        <v>2.6870057685088815E-2</v>
      </c>
    </row>
    <row r="15" spans="1:11" x14ac:dyDescent="0.15">
      <c r="A15" s="31" t="s">
        <v>92</v>
      </c>
      <c r="B15" s="21">
        <v>0.14599999999999999</v>
      </c>
      <c r="C15" s="21">
        <v>0.13800000000000001</v>
      </c>
      <c r="D15" s="30">
        <f t="shared" si="2"/>
        <v>0.14200000000000002</v>
      </c>
      <c r="E15" s="42">
        <f t="shared" si="3"/>
        <v>5.6568542494923654E-3</v>
      </c>
      <c r="F15" s="32"/>
    </row>
    <row r="16" spans="1:11" ht="15.75" customHeight="1" x14ac:dyDescent="0.15">
      <c r="B16" s="36"/>
      <c r="C16" s="36"/>
      <c r="D16" s="36"/>
      <c r="E16" s="43"/>
      <c r="F16" s="32"/>
    </row>
    <row r="17" spans="1:9" x14ac:dyDescent="0.15">
      <c r="A17" s="33" t="s">
        <v>165</v>
      </c>
      <c r="B17" s="34"/>
      <c r="C17" s="34"/>
      <c r="D17" s="34"/>
      <c r="E17" s="43"/>
      <c r="F17" s="32"/>
    </row>
    <row r="18" spans="1:9" x14ac:dyDescent="0.15">
      <c r="A18" s="29"/>
      <c r="B18" s="45" t="s">
        <v>96</v>
      </c>
      <c r="C18" s="45"/>
      <c r="D18" s="30" t="s">
        <v>95</v>
      </c>
      <c r="E18" s="40" t="s">
        <v>93</v>
      </c>
    </row>
    <row r="19" spans="1:9" x14ac:dyDescent="0.15">
      <c r="A19" s="30" t="s">
        <v>94</v>
      </c>
      <c r="B19" s="21">
        <v>0.153</v>
      </c>
      <c r="C19" s="21">
        <v>0.15</v>
      </c>
      <c r="D19" s="30">
        <f>AVERAGE(B19:C19)</f>
        <v>0.1515</v>
      </c>
      <c r="E19" s="40">
        <f>STDEV(B19:C19)</f>
        <v>2.1213203435596446E-3</v>
      </c>
    </row>
    <row r="20" spans="1:9" x14ac:dyDescent="0.15">
      <c r="A20" s="31" t="s">
        <v>91</v>
      </c>
      <c r="B20" s="21">
        <v>0.23200000000000001</v>
      </c>
      <c r="C20" s="21">
        <v>0.24</v>
      </c>
      <c r="D20" s="30">
        <f t="shared" ref="D20:D21" si="4">AVERAGE(B20:C20)</f>
        <v>0.23599999999999999</v>
      </c>
      <c r="E20" s="40">
        <f t="shared" ref="E20:E21" si="5">STDEV(B20:C20)</f>
        <v>5.6568542494923654E-3</v>
      </c>
    </row>
    <row r="21" spans="1:9" x14ac:dyDescent="0.15">
      <c r="A21" s="31" t="s">
        <v>92</v>
      </c>
      <c r="B21" s="21">
        <v>0.24299999999999999</v>
      </c>
      <c r="C21" s="21">
        <v>0.27800000000000002</v>
      </c>
      <c r="D21" s="30">
        <f t="shared" si="4"/>
        <v>0.26050000000000001</v>
      </c>
      <c r="E21" s="40">
        <f t="shared" si="5"/>
        <v>2.4748737341529183E-2</v>
      </c>
    </row>
    <row r="23" spans="1:9" x14ac:dyDescent="0.15">
      <c r="A23" s="28" t="s">
        <v>2</v>
      </c>
    </row>
    <row r="24" spans="1:9" x14ac:dyDescent="0.15">
      <c r="A24" s="13" t="s">
        <v>3</v>
      </c>
      <c r="B24" s="13">
        <v>0.05</v>
      </c>
    </row>
    <row r="26" spans="1:9" x14ac:dyDescent="0.15">
      <c r="A26" s="30" t="s">
        <v>4</v>
      </c>
      <c r="B26" s="30" t="s">
        <v>5</v>
      </c>
      <c r="C26" s="30" t="s">
        <v>6</v>
      </c>
      <c r="D26" s="30" t="s">
        <v>7</v>
      </c>
      <c r="E26" s="30" t="s">
        <v>8</v>
      </c>
    </row>
    <row r="27" spans="1:9" x14ac:dyDescent="0.15">
      <c r="A27" s="30" t="s">
        <v>9</v>
      </c>
      <c r="B27" s="30">
        <v>9.3659999999999997</v>
      </c>
      <c r="C27" s="44">
        <v>7.0000000000000001E-3</v>
      </c>
      <c r="D27" s="30" t="s">
        <v>10</v>
      </c>
      <c r="E27" s="30" t="s">
        <v>11</v>
      </c>
    </row>
    <row r="28" spans="1:9" x14ac:dyDescent="0.15">
      <c r="A28" s="30" t="s">
        <v>12</v>
      </c>
      <c r="B28" s="30">
        <v>70.83</v>
      </c>
      <c r="C28" s="44" t="s">
        <v>13</v>
      </c>
      <c r="D28" s="30" t="s">
        <v>14</v>
      </c>
      <c r="E28" s="30" t="s">
        <v>11</v>
      </c>
      <c r="G28" s="18"/>
      <c r="H28" s="18"/>
      <c r="I28" s="18"/>
    </row>
    <row r="29" spans="1:9" x14ac:dyDescent="0.15">
      <c r="A29" s="30" t="s">
        <v>15</v>
      </c>
      <c r="B29" s="30">
        <v>16.87</v>
      </c>
      <c r="C29" s="44">
        <v>2.0000000000000001E-4</v>
      </c>
      <c r="D29" s="30" t="s">
        <v>16</v>
      </c>
      <c r="E29" s="30" t="s">
        <v>11</v>
      </c>
      <c r="G29" s="18"/>
      <c r="H29" s="18"/>
      <c r="I29" s="18"/>
    </row>
    <row r="30" spans="1:9" x14ac:dyDescent="0.15">
      <c r="G30" s="18"/>
      <c r="H30" s="18"/>
      <c r="I30" s="18"/>
    </row>
    <row r="31" spans="1:9" x14ac:dyDescent="0.15">
      <c r="A31" s="30" t="s">
        <v>17</v>
      </c>
      <c r="B31" s="30" t="s">
        <v>18</v>
      </c>
      <c r="C31" s="30" t="s">
        <v>19</v>
      </c>
      <c r="D31" s="30" t="s">
        <v>20</v>
      </c>
      <c r="E31" s="30" t="s">
        <v>21</v>
      </c>
      <c r="F31" s="30" t="s">
        <v>6</v>
      </c>
      <c r="G31" s="18"/>
      <c r="H31" s="18"/>
      <c r="I31" s="18"/>
    </row>
    <row r="32" spans="1:9" x14ac:dyDescent="0.15">
      <c r="A32" s="30" t="s">
        <v>9</v>
      </c>
      <c r="B32" s="30">
        <v>5.2719999999999998E-3</v>
      </c>
      <c r="C32" s="30">
        <v>4</v>
      </c>
      <c r="D32" s="30">
        <v>1.3179999999999999E-3</v>
      </c>
      <c r="E32" s="30" t="s">
        <v>22</v>
      </c>
      <c r="F32" s="30" t="s">
        <v>23</v>
      </c>
      <c r="G32" s="18"/>
      <c r="H32" s="18"/>
      <c r="I32" s="18"/>
    </row>
    <row r="33" spans="1:9" x14ac:dyDescent="0.15">
      <c r="A33" s="30" t="s">
        <v>12</v>
      </c>
      <c r="B33" s="30">
        <v>3.9870000000000003E-2</v>
      </c>
      <c r="C33" s="30">
        <v>2</v>
      </c>
      <c r="D33" s="30">
        <v>1.993E-2</v>
      </c>
      <c r="E33" s="30" t="s">
        <v>24</v>
      </c>
      <c r="F33" s="30" t="s">
        <v>25</v>
      </c>
      <c r="G33" s="18"/>
      <c r="H33" s="18"/>
      <c r="I33" s="18"/>
    </row>
    <row r="34" spans="1:9" x14ac:dyDescent="0.15">
      <c r="A34" s="30" t="s">
        <v>15</v>
      </c>
      <c r="B34" s="30">
        <v>9.495E-3</v>
      </c>
      <c r="C34" s="30">
        <v>2</v>
      </c>
      <c r="D34" s="30">
        <v>4.7470000000000004E-3</v>
      </c>
      <c r="E34" s="30" t="s">
        <v>26</v>
      </c>
      <c r="F34" s="30" t="s">
        <v>27</v>
      </c>
      <c r="G34" s="18"/>
      <c r="H34" s="18"/>
      <c r="I34" s="18"/>
    </row>
    <row r="35" spans="1:9" x14ac:dyDescent="0.15">
      <c r="A35" s="30" t="s">
        <v>28</v>
      </c>
      <c r="B35" s="30">
        <v>1.6540000000000001E-3</v>
      </c>
      <c r="C35" s="30">
        <v>9</v>
      </c>
      <c r="D35" s="30">
        <v>1.8369999999999999E-4</v>
      </c>
      <c r="E35" s="30"/>
      <c r="F35" s="30"/>
      <c r="G35" s="18"/>
      <c r="H35" s="18"/>
      <c r="I35" s="18"/>
    </row>
    <row r="36" spans="1:9" x14ac:dyDescent="0.15">
      <c r="G36" s="18"/>
      <c r="H36" s="18"/>
      <c r="I36" s="18"/>
    </row>
    <row r="37" spans="1:9" x14ac:dyDescent="0.15">
      <c r="G37" s="18"/>
      <c r="H37" s="18"/>
      <c r="I37" s="18"/>
    </row>
    <row r="38" spans="1:9" x14ac:dyDescent="0.15">
      <c r="A38" s="17" t="s">
        <v>29</v>
      </c>
      <c r="B38" s="18" t="s">
        <v>30</v>
      </c>
      <c r="C38" s="18" t="s">
        <v>31</v>
      </c>
      <c r="D38" s="18" t="s">
        <v>8</v>
      </c>
      <c r="E38" s="18" t="s">
        <v>32</v>
      </c>
      <c r="F38" s="18" t="s">
        <v>33</v>
      </c>
      <c r="G38" s="18"/>
      <c r="H38" s="18"/>
      <c r="I38" s="18"/>
    </row>
    <row r="39" spans="1:9" x14ac:dyDescent="0.15">
      <c r="A39" s="19" t="s">
        <v>169</v>
      </c>
      <c r="B39" s="18">
        <v>-7.4999999999999997E-3</v>
      </c>
      <c r="C39" s="18" t="s">
        <v>34</v>
      </c>
      <c r="D39" s="18" t="s">
        <v>35</v>
      </c>
      <c r="E39" s="18" t="s">
        <v>36</v>
      </c>
      <c r="F39" s="35">
        <v>0.99950000000000006</v>
      </c>
      <c r="G39" s="18"/>
      <c r="H39" s="18"/>
      <c r="I39" s="18"/>
    </row>
    <row r="40" spans="1:9" x14ac:dyDescent="0.15">
      <c r="A40" s="19" t="s">
        <v>170</v>
      </c>
      <c r="B40" s="18">
        <v>-2.1499999999999998E-2</v>
      </c>
      <c r="C40" s="18" t="s">
        <v>37</v>
      </c>
      <c r="D40" s="18" t="s">
        <v>35</v>
      </c>
      <c r="E40" s="18" t="s">
        <v>36</v>
      </c>
      <c r="F40" s="35">
        <v>0.79210000000000003</v>
      </c>
      <c r="G40" s="18"/>
      <c r="H40" s="18"/>
      <c r="I40" s="18"/>
    </row>
    <row r="41" spans="1:9" x14ac:dyDescent="0.15">
      <c r="A41" s="19" t="s">
        <v>171</v>
      </c>
      <c r="B41" s="18">
        <v>-1.15E-2</v>
      </c>
      <c r="C41" s="18" t="s">
        <v>38</v>
      </c>
      <c r="D41" s="18" t="s">
        <v>35</v>
      </c>
      <c r="E41" s="18" t="s">
        <v>36</v>
      </c>
      <c r="F41" s="35">
        <v>0.99099999999999999</v>
      </c>
      <c r="G41" s="18"/>
      <c r="H41" s="18"/>
      <c r="I41" s="18"/>
    </row>
    <row r="42" spans="1:9" x14ac:dyDescent="0.15">
      <c r="A42" s="19" t="s">
        <v>172</v>
      </c>
      <c r="B42" s="18">
        <v>-3.7499999999999999E-2</v>
      </c>
      <c r="C42" s="18" t="s">
        <v>39</v>
      </c>
      <c r="D42" s="18" t="s">
        <v>35</v>
      </c>
      <c r="E42" s="18" t="s">
        <v>36</v>
      </c>
      <c r="F42" s="35">
        <v>0.2447</v>
      </c>
      <c r="G42" s="18"/>
      <c r="H42" s="18"/>
      <c r="I42" s="18"/>
    </row>
    <row r="43" spans="1:9" x14ac:dyDescent="0.15">
      <c r="A43" s="19" t="s">
        <v>173</v>
      </c>
      <c r="B43" s="18">
        <v>-4.4499999999999998E-2</v>
      </c>
      <c r="C43" s="18" t="s">
        <v>40</v>
      </c>
      <c r="D43" s="18" t="s">
        <v>35</v>
      </c>
      <c r="E43" s="18" t="s">
        <v>36</v>
      </c>
      <c r="F43" s="35">
        <v>0.1245</v>
      </c>
      <c r="G43" s="18"/>
      <c r="H43" s="18"/>
      <c r="I43" s="18"/>
    </row>
    <row r="44" spans="1:9" x14ac:dyDescent="0.15">
      <c r="A44" s="19" t="s">
        <v>174</v>
      </c>
      <c r="B44" s="18">
        <v>-5.3999999999999999E-2</v>
      </c>
      <c r="C44" s="18" t="s">
        <v>41</v>
      </c>
      <c r="D44" s="18" t="s">
        <v>11</v>
      </c>
      <c r="E44" s="18" t="s">
        <v>42</v>
      </c>
      <c r="F44" s="35">
        <v>4.8099999999999997E-2</v>
      </c>
      <c r="G44" s="18"/>
      <c r="H44" s="18"/>
      <c r="I44" s="18"/>
    </row>
    <row r="45" spans="1:9" x14ac:dyDescent="0.15">
      <c r="A45" s="19" t="s">
        <v>175</v>
      </c>
      <c r="B45" s="18">
        <v>-0.13850000000000001</v>
      </c>
      <c r="C45" s="18" t="s">
        <v>43</v>
      </c>
      <c r="D45" s="18" t="s">
        <v>11</v>
      </c>
      <c r="E45" s="18" t="s">
        <v>14</v>
      </c>
      <c r="F45" s="35" t="s">
        <v>13</v>
      </c>
      <c r="G45" s="18"/>
      <c r="H45" s="18"/>
      <c r="I45" s="18"/>
    </row>
    <row r="46" spans="1:9" x14ac:dyDescent="0.15">
      <c r="A46" s="19" t="s">
        <v>176</v>
      </c>
      <c r="B46" s="18">
        <v>-0.16300000000000001</v>
      </c>
      <c r="C46" s="18" t="s">
        <v>44</v>
      </c>
      <c r="D46" s="18" t="s">
        <v>11</v>
      </c>
      <c r="E46" s="18" t="s">
        <v>14</v>
      </c>
      <c r="F46" s="35" t="s">
        <v>13</v>
      </c>
      <c r="G46" s="18"/>
      <c r="H46" s="18"/>
      <c r="I46" s="18"/>
    </row>
    <row r="47" spans="1:9" x14ac:dyDescent="0.15">
      <c r="A47" s="19" t="s">
        <v>45</v>
      </c>
      <c r="B47" s="18">
        <v>-1.4E-2</v>
      </c>
      <c r="C47" s="18" t="s">
        <v>46</v>
      </c>
      <c r="D47" s="18" t="s">
        <v>35</v>
      </c>
      <c r="E47" s="18" t="s">
        <v>36</v>
      </c>
      <c r="F47" s="35">
        <v>0.97150000000000003</v>
      </c>
      <c r="G47" s="18"/>
      <c r="H47" s="18"/>
      <c r="I47" s="18"/>
    </row>
    <row r="48" spans="1:9" x14ac:dyDescent="0.15">
      <c r="A48" s="19" t="s">
        <v>177</v>
      </c>
      <c r="B48" s="18">
        <v>-4.0000000000000001E-3</v>
      </c>
      <c r="C48" s="18" t="s">
        <v>47</v>
      </c>
      <c r="D48" s="18" t="s">
        <v>35</v>
      </c>
      <c r="E48" s="18" t="s">
        <v>36</v>
      </c>
      <c r="F48" s="35" t="s">
        <v>48</v>
      </c>
      <c r="G48" s="18"/>
      <c r="H48" s="18"/>
      <c r="I48" s="18"/>
    </row>
    <row r="49" spans="1:9" x14ac:dyDescent="0.15">
      <c r="A49" s="19" t="s">
        <v>49</v>
      </c>
      <c r="B49" s="18">
        <v>-0.03</v>
      </c>
      <c r="C49" s="18" t="s">
        <v>50</v>
      </c>
      <c r="D49" s="18" t="s">
        <v>35</v>
      </c>
      <c r="E49" s="18" t="s">
        <v>36</v>
      </c>
      <c r="F49" s="35">
        <v>0.4667</v>
      </c>
      <c r="G49" s="18"/>
      <c r="H49" s="18"/>
      <c r="I49" s="18"/>
    </row>
    <row r="50" spans="1:9" x14ac:dyDescent="0.15">
      <c r="A50" s="19" t="s">
        <v>51</v>
      </c>
      <c r="B50" s="18">
        <v>-3.6999999999999998E-2</v>
      </c>
      <c r="C50" s="18" t="s">
        <v>52</v>
      </c>
      <c r="D50" s="18" t="s">
        <v>35</v>
      </c>
      <c r="E50" s="18" t="s">
        <v>36</v>
      </c>
      <c r="F50" s="35">
        <v>0.25629999999999997</v>
      </c>
      <c r="G50" s="18"/>
      <c r="H50" s="18"/>
      <c r="I50" s="18"/>
    </row>
    <row r="51" spans="1:9" x14ac:dyDescent="0.15">
      <c r="A51" s="19" t="s">
        <v>178</v>
      </c>
      <c r="B51" s="18">
        <v>-4.65E-2</v>
      </c>
      <c r="C51" s="18" t="s">
        <v>53</v>
      </c>
      <c r="D51" s="18" t="s">
        <v>35</v>
      </c>
      <c r="E51" s="18" t="s">
        <v>36</v>
      </c>
      <c r="F51" s="35">
        <v>0.10199999999999999</v>
      </c>
      <c r="G51" s="18"/>
      <c r="H51" s="18"/>
      <c r="I51" s="18"/>
    </row>
    <row r="52" spans="1:9" x14ac:dyDescent="0.15">
      <c r="A52" s="19" t="s">
        <v>54</v>
      </c>
      <c r="B52" s="18">
        <v>-0.13100000000000001</v>
      </c>
      <c r="C52" s="18" t="s">
        <v>55</v>
      </c>
      <c r="D52" s="18" t="s">
        <v>11</v>
      </c>
      <c r="E52" s="18" t="s">
        <v>14</v>
      </c>
      <c r="F52" s="35" t="s">
        <v>13</v>
      </c>
      <c r="G52" s="18"/>
      <c r="H52" s="18"/>
      <c r="I52" s="18"/>
    </row>
    <row r="53" spans="1:9" x14ac:dyDescent="0.15">
      <c r="A53" s="19" t="s">
        <v>56</v>
      </c>
      <c r="B53" s="18">
        <v>-0.1555</v>
      </c>
      <c r="C53" s="18" t="s">
        <v>57</v>
      </c>
      <c r="D53" s="18" t="s">
        <v>11</v>
      </c>
      <c r="E53" s="18" t="s">
        <v>14</v>
      </c>
      <c r="F53" s="35" t="s">
        <v>13</v>
      </c>
      <c r="G53" s="18"/>
      <c r="H53" s="18"/>
      <c r="I53" s="18"/>
    </row>
    <row r="54" spans="1:9" x14ac:dyDescent="0.15">
      <c r="A54" s="19" t="s">
        <v>179</v>
      </c>
      <c r="B54" s="18">
        <v>0.01</v>
      </c>
      <c r="C54" s="18" t="s">
        <v>58</v>
      </c>
      <c r="D54" s="18" t="s">
        <v>35</v>
      </c>
      <c r="E54" s="18" t="s">
        <v>36</v>
      </c>
      <c r="F54" s="35">
        <v>0.99629999999999996</v>
      </c>
      <c r="G54" s="18"/>
      <c r="H54" s="18"/>
      <c r="I54" s="18"/>
    </row>
    <row r="55" spans="1:9" x14ac:dyDescent="0.15">
      <c r="A55" s="19" t="s">
        <v>59</v>
      </c>
      <c r="B55" s="18">
        <v>-1.6E-2</v>
      </c>
      <c r="C55" s="18" t="s">
        <v>60</v>
      </c>
      <c r="D55" s="18" t="s">
        <v>35</v>
      </c>
      <c r="E55" s="18" t="s">
        <v>36</v>
      </c>
      <c r="F55" s="35">
        <v>0.94240000000000002</v>
      </c>
      <c r="G55" s="18"/>
      <c r="H55" s="18"/>
      <c r="I55" s="18"/>
    </row>
    <row r="56" spans="1:9" x14ac:dyDescent="0.15">
      <c r="A56" s="19" t="s">
        <v>61</v>
      </c>
      <c r="B56" s="18">
        <v>-2.3E-2</v>
      </c>
      <c r="C56" s="18" t="s">
        <v>62</v>
      </c>
      <c r="D56" s="18" t="s">
        <v>35</v>
      </c>
      <c r="E56" s="18" t="s">
        <v>36</v>
      </c>
      <c r="F56" s="35">
        <v>0.73709999999999998</v>
      </c>
      <c r="G56" s="18"/>
      <c r="H56" s="18"/>
      <c r="I56" s="18"/>
    </row>
    <row r="57" spans="1:9" x14ac:dyDescent="0.15">
      <c r="A57" s="19" t="s">
        <v>180</v>
      </c>
      <c r="B57" s="18">
        <v>-3.2500000000000001E-2</v>
      </c>
      <c r="C57" s="18" t="s">
        <v>63</v>
      </c>
      <c r="D57" s="18" t="s">
        <v>35</v>
      </c>
      <c r="E57" s="18" t="s">
        <v>36</v>
      </c>
      <c r="F57" s="35">
        <v>0.38140000000000002</v>
      </c>
      <c r="G57" s="18"/>
      <c r="H57" s="18"/>
      <c r="I57" s="18"/>
    </row>
    <row r="58" spans="1:9" x14ac:dyDescent="0.15">
      <c r="A58" s="19" t="s">
        <v>64</v>
      </c>
      <c r="B58" s="18">
        <v>-0.11700000000000001</v>
      </c>
      <c r="C58" s="18" t="s">
        <v>65</v>
      </c>
      <c r="D58" s="18" t="s">
        <v>11</v>
      </c>
      <c r="E58" s="18" t="s">
        <v>16</v>
      </c>
      <c r="F58" s="35">
        <v>2.0000000000000001E-4</v>
      </c>
      <c r="G58" s="18"/>
      <c r="H58" s="18"/>
      <c r="I58" s="18"/>
    </row>
    <row r="59" spans="1:9" x14ac:dyDescent="0.15">
      <c r="A59" s="19" t="s">
        <v>66</v>
      </c>
      <c r="B59" s="18">
        <v>-0.14149999999999999</v>
      </c>
      <c r="C59" s="18" t="s">
        <v>67</v>
      </c>
      <c r="D59" s="18" t="s">
        <v>11</v>
      </c>
      <c r="E59" s="18" t="s">
        <v>14</v>
      </c>
      <c r="F59" s="35" t="s">
        <v>13</v>
      </c>
      <c r="G59" s="18"/>
      <c r="H59" s="18"/>
      <c r="I59" s="18"/>
    </row>
    <row r="60" spans="1:9" x14ac:dyDescent="0.15">
      <c r="A60" s="19" t="s">
        <v>181</v>
      </c>
      <c r="B60" s="18">
        <v>-2.5999999999999999E-2</v>
      </c>
      <c r="C60" s="18" t="s">
        <v>68</v>
      </c>
      <c r="D60" s="18" t="s">
        <v>35</v>
      </c>
      <c r="E60" s="18" t="s">
        <v>36</v>
      </c>
      <c r="F60" s="35">
        <v>0.61980000000000002</v>
      </c>
      <c r="G60" s="18"/>
      <c r="H60" s="18"/>
      <c r="I60" s="18"/>
    </row>
    <row r="61" spans="1:9" x14ac:dyDescent="0.15">
      <c r="A61" s="19" t="s">
        <v>182</v>
      </c>
      <c r="B61" s="18">
        <v>-3.3000000000000002E-2</v>
      </c>
      <c r="C61" s="18" t="s">
        <v>69</v>
      </c>
      <c r="D61" s="18" t="s">
        <v>35</v>
      </c>
      <c r="E61" s="18" t="s">
        <v>36</v>
      </c>
      <c r="F61" s="35">
        <v>0.36559999999999998</v>
      </c>
      <c r="G61" s="18"/>
      <c r="H61" s="18"/>
      <c r="I61" s="18"/>
    </row>
    <row r="62" spans="1:9" x14ac:dyDescent="0.15">
      <c r="A62" s="19" t="s">
        <v>183</v>
      </c>
      <c r="B62" s="18">
        <v>-4.2500000000000003E-2</v>
      </c>
      <c r="C62" s="18" t="s">
        <v>70</v>
      </c>
      <c r="D62" s="18" t="s">
        <v>35</v>
      </c>
      <c r="E62" s="18" t="s">
        <v>36</v>
      </c>
      <c r="F62" s="35">
        <v>0.15160000000000001</v>
      </c>
      <c r="G62" s="18"/>
      <c r="H62" s="18"/>
      <c r="I62" s="18"/>
    </row>
    <row r="63" spans="1:9" x14ac:dyDescent="0.15">
      <c r="A63" s="19" t="s">
        <v>184</v>
      </c>
      <c r="B63" s="18">
        <v>-0.127</v>
      </c>
      <c r="C63" s="18" t="s">
        <v>71</v>
      </c>
      <c r="D63" s="18" t="s">
        <v>11</v>
      </c>
      <c r="E63" s="18" t="s">
        <v>16</v>
      </c>
      <c r="F63" s="35">
        <v>1E-4</v>
      </c>
      <c r="G63" s="18"/>
      <c r="H63" s="18"/>
      <c r="I63" s="18"/>
    </row>
    <row r="64" spans="1:9" x14ac:dyDescent="0.15">
      <c r="A64" s="19" t="s">
        <v>185</v>
      </c>
      <c r="B64" s="18">
        <v>-0.1515</v>
      </c>
      <c r="C64" s="18" t="s">
        <v>72</v>
      </c>
      <c r="D64" s="18" t="s">
        <v>11</v>
      </c>
      <c r="E64" s="18" t="s">
        <v>14</v>
      </c>
      <c r="F64" s="35" t="s">
        <v>13</v>
      </c>
      <c r="G64" s="18"/>
      <c r="H64" s="18"/>
      <c r="I64" s="18"/>
    </row>
    <row r="65" spans="1:9" x14ac:dyDescent="0.15">
      <c r="A65" s="19" t="s">
        <v>73</v>
      </c>
      <c r="B65" s="18">
        <v>-7.0000000000000001E-3</v>
      </c>
      <c r="C65" s="18" t="s">
        <v>74</v>
      </c>
      <c r="D65" s="18" t="s">
        <v>35</v>
      </c>
      <c r="E65" s="18" t="s">
        <v>36</v>
      </c>
      <c r="F65" s="35">
        <v>0.99970000000000003</v>
      </c>
      <c r="G65" s="18"/>
      <c r="H65" s="18"/>
      <c r="I65" s="18"/>
    </row>
    <row r="66" spans="1:9" x14ac:dyDescent="0.15">
      <c r="A66" s="19" t="s">
        <v>186</v>
      </c>
      <c r="B66" s="18">
        <v>-1.6500000000000001E-2</v>
      </c>
      <c r="C66" s="18" t="s">
        <v>75</v>
      </c>
      <c r="D66" s="18" t="s">
        <v>35</v>
      </c>
      <c r="E66" s="18" t="s">
        <v>36</v>
      </c>
      <c r="F66" s="35">
        <v>0.93289999999999995</v>
      </c>
      <c r="G66" s="18"/>
      <c r="H66" s="18"/>
      <c r="I66" s="18"/>
    </row>
    <row r="67" spans="1:9" x14ac:dyDescent="0.15">
      <c r="A67" s="19" t="s">
        <v>76</v>
      </c>
      <c r="B67" s="18">
        <v>-0.10100000000000001</v>
      </c>
      <c r="C67" s="18" t="s">
        <v>77</v>
      </c>
      <c r="D67" s="18" t="s">
        <v>11</v>
      </c>
      <c r="E67" s="18" t="s">
        <v>16</v>
      </c>
      <c r="F67" s="35">
        <v>6.9999999999999999E-4</v>
      </c>
      <c r="G67" s="18"/>
      <c r="H67" s="18"/>
      <c r="I67" s="18"/>
    </row>
    <row r="68" spans="1:9" x14ac:dyDescent="0.15">
      <c r="A68" s="19" t="s">
        <v>78</v>
      </c>
      <c r="B68" s="18">
        <v>-0.1255</v>
      </c>
      <c r="C68" s="18" t="s">
        <v>79</v>
      </c>
      <c r="D68" s="18" t="s">
        <v>11</v>
      </c>
      <c r="E68" s="18" t="s">
        <v>16</v>
      </c>
      <c r="F68" s="35">
        <v>1E-4</v>
      </c>
      <c r="G68" s="18"/>
      <c r="H68" s="18"/>
      <c r="I68" s="18"/>
    </row>
    <row r="69" spans="1:9" x14ac:dyDescent="0.15">
      <c r="A69" s="19" t="s">
        <v>187</v>
      </c>
      <c r="B69" s="18">
        <v>-9.4999999999999998E-3</v>
      </c>
      <c r="C69" s="18" t="s">
        <v>80</v>
      </c>
      <c r="D69" s="18" t="s">
        <v>35</v>
      </c>
      <c r="E69" s="18" t="s">
        <v>36</v>
      </c>
      <c r="F69" s="35">
        <v>0.99739999999999995</v>
      </c>
      <c r="G69" s="18"/>
      <c r="H69" s="18"/>
      <c r="I69" s="18"/>
    </row>
    <row r="70" spans="1:9" x14ac:dyDescent="0.15">
      <c r="A70" s="19" t="s">
        <v>81</v>
      </c>
      <c r="B70" s="18">
        <v>-9.4E-2</v>
      </c>
      <c r="C70" s="18" t="s">
        <v>82</v>
      </c>
      <c r="D70" s="18" t="s">
        <v>11</v>
      </c>
      <c r="E70" s="18" t="s">
        <v>10</v>
      </c>
      <c r="F70" s="35">
        <v>1.2999999999999999E-3</v>
      </c>
      <c r="G70" s="18"/>
      <c r="H70" s="18"/>
      <c r="I70" s="18"/>
    </row>
    <row r="71" spans="1:9" x14ac:dyDescent="0.15">
      <c r="A71" s="19" t="s">
        <v>83</v>
      </c>
      <c r="B71" s="18">
        <v>-0.11849999999999999</v>
      </c>
      <c r="C71" s="18" t="s">
        <v>84</v>
      </c>
      <c r="D71" s="18" t="s">
        <v>11</v>
      </c>
      <c r="E71" s="18" t="s">
        <v>16</v>
      </c>
      <c r="F71" s="35">
        <v>2.0000000000000001E-4</v>
      </c>
      <c r="G71" s="18"/>
      <c r="H71" s="18"/>
      <c r="I71" s="18"/>
    </row>
    <row r="72" spans="1:9" x14ac:dyDescent="0.15">
      <c r="A72" s="19" t="s">
        <v>188</v>
      </c>
      <c r="B72" s="18">
        <v>-8.4500000000000006E-2</v>
      </c>
      <c r="C72" s="18" t="s">
        <v>85</v>
      </c>
      <c r="D72" s="18" t="s">
        <v>11</v>
      </c>
      <c r="E72" s="18" t="s">
        <v>10</v>
      </c>
      <c r="F72" s="35">
        <v>2.8E-3</v>
      </c>
      <c r="G72" s="18"/>
      <c r="H72" s="18"/>
      <c r="I72" s="18"/>
    </row>
    <row r="73" spans="1:9" x14ac:dyDescent="0.15">
      <c r="A73" s="19" t="s">
        <v>189</v>
      </c>
      <c r="B73" s="18">
        <v>-0.109</v>
      </c>
      <c r="C73" s="18" t="s">
        <v>86</v>
      </c>
      <c r="D73" s="18" t="s">
        <v>11</v>
      </c>
      <c r="E73" s="18" t="s">
        <v>16</v>
      </c>
      <c r="F73" s="35">
        <v>4.0000000000000002E-4</v>
      </c>
      <c r="G73" s="18"/>
      <c r="H73" s="18"/>
      <c r="I73" s="18"/>
    </row>
    <row r="74" spans="1:9" x14ac:dyDescent="0.15">
      <c r="A74" s="19" t="s">
        <v>87</v>
      </c>
      <c r="B74" s="18">
        <v>-2.4500000000000001E-2</v>
      </c>
      <c r="C74" s="18" t="s">
        <v>88</v>
      </c>
      <c r="D74" s="18" t="s">
        <v>35</v>
      </c>
      <c r="E74" s="18" t="s">
        <v>36</v>
      </c>
      <c r="F74" s="35">
        <v>0.67910000000000004</v>
      </c>
      <c r="G74" s="18"/>
      <c r="H74" s="18"/>
      <c r="I74" s="18"/>
    </row>
    <row r="75" spans="1:9" x14ac:dyDescent="0.15">
      <c r="G75" s="18"/>
      <c r="H75" s="18"/>
      <c r="I75" s="18"/>
    </row>
    <row r="76" spans="1:9" x14ac:dyDescent="0.15">
      <c r="A76" s="19"/>
      <c r="B76" s="18"/>
      <c r="C76" s="18"/>
      <c r="D76" s="18"/>
      <c r="E76" s="18"/>
      <c r="F76" s="18"/>
      <c r="G76" s="18"/>
      <c r="H76" s="18"/>
      <c r="I76" s="18"/>
    </row>
    <row r="77" spans="1:9" x14ac:dyDescent="0.15">
      <c r="A77" s="19"/>
      <c r="B77" s="18"/>
      <c r="C77" s="18"/>
      <c r="D77" s="18"/>
      <c r="E77" s="18"/>
      <c r="F77" s="18"/>
      <c r="G77" s="18"/>
      <c r="H77" s="18"/>
      <c r="I77" s="18"/>
    </row>
    <row r="78" spans="1:9" x14ac:dyDescent="0.15">
      <c r="A78" s="19"/>
      <c r="B78" s="18"/>
      <c r="C78" s="18"/>
      <c r="D78" s="18"/>
      <c r="E78" s="18"/>
      <c r="F78" s="18"/>
      <c r="G78" s="18"/>
      <c r="H78" s="18"/>
      <c r="I78" s="18"/>
    </row>
    <row r="79" spans="1:9" x14ac:dyDescent="0.15">
      <c r="A79" s="19"/>
      <c r="B79" s="18"/>
      <c r="C79" s="18"/>
      <c r="D79" s="18"/>
      <c r="E79" s="18"/>
      <c r="F79" s="18"/>
      <c r="G79" s="18"/>
      <c r="H79" s="18"/>
      <c r="I79" s="18"/>
    </row>
    <row r="80" spans="1:9" x14ac:dyDescent="0.15">
      <c r="A80" s="19"/>
      <c r="B80" s="18"/>
      <c r="C80" s="18"/>
      <c r="D80" s="18"/>
      <c r="E80" s="18"/>
      <c r="F80" s="18"/>
      <c r="G80" s="18"/>
      <c r="H80" s="18"/>
      <c r="I80" s="18"/>
    </row>
    <row r="81" spans="1:9" x14ac:dyDescent="0.15">
      <c r="A81" s="19"/>
      <c r="B81" s="18"/>
      <c r="C81" s="18"/>
      <c r="D81" s="18"/>
      <c r="E81" s="18"/>
      <c r="F81" s="18"/>
      <c r="G81" s="18"/>
      <c r="H81" s="18"/>
      <c r="I81" s="18"/>
    </row>
    <row r="82" spans="1:9" x14ac:dyDescent="0.15">
      <c r="A82" s="19"/>
      <c r="B82" s="18"/>
      <c r="C82" s="18"/>
      <c r="D82" s="18"/>
      <c r="E82" s="18"/>
      <c r="F82" s="18"/>
      <c r="G82" s="18"/>
      <c r="H82" s="18"/>
      <c r="I82" s="18"/>
    </row>
    <row r="83" spans="1:9" x14ac:dyDescent="0.15">
      <c r="A83" s="19"/>
      <c r="B83" s="18"/>
      <c r="C83" s="18"/>
      <c r="D83" s="18"/>
      <c r="E83" s="18"/>
      <c r="F83" s="18"/>
      <c r="G83" s="18"/>
      <c r="H83" s="18"/>
      <c r="I83" s="18"/>
    </row>
    <row r="84" spans="1:9" x14ac:dyDescent="0.15">
      <c r="A84" s="19"/>
      <c r="B84" s="18"/>
      <c r="C84" s="18"/>
      <c r="D84" s="18"/>
      <c r="E84" s="18"/>
      <c r="F84" s="18"/>
      <c r="G84" s="18"/>
      <c r="H84" s="18"/>
      <c r="I84" s="18"/>
    </row>
    <row r="85" spans="1:9" x14ac:dyDescent="0.15">
      <c r="A85" s="19"/>
      <c r="B85" s="18"/>
      <c r="C85" s="18"/>
      <c r="D85" s="18"/>
      <c r="E85" s="18"/>
      <c r="F85" s="18"/>
      <c r="G85" s="18"/>
      <c r="H85" s="18"/>
      <c r="I85" s="18"/>
    </row>
    <row r="86" spans="1:9" x14ac:dyDescent="0.15">
      <c r="A86" s="19"/>
      <c r="B86" s="18"/>
      <c r="C86" s="18"/>
      <c r="D86" s="18"/>
      <c r="E86" s="18"/>
      <c r="F86" s="18"/>
      <c r="G86" s="18"/>
      <c r="H86" s="18"/>
      <c r="I86" s="18"/>
    </row>
    <row r="87" spans="1:9" x14ac:dyDescent="0.15">
      <c r="A87" s="19"/>
      <c r="B87" s="18"/>
      <c r="C87" s="18"/>
      <c r="D87" s="18"/>
      <c r="E87" s="18"/>
      <c r="F87" s="18"/>
      <c r="G87" s="18"/>
      <c r="H87" s="18"/>
      <c r="I87" s="18"/>
    </row>
    <row r="88" spans="1:9" x14ac:dyDescent="0.15">
      <c r="A88" s="19"/>
      <c r="B88" s="18"/>
      <c r="C88" s="18"/>
      <c r="D88" s="18"/>
      <c r="E88" s="18"/>
      <c r="F88" s="18"/>
      <c r="G88" s="18"/>
      <c r="H88" s="18"/>
      <c r="I88" s="18"/>
    </row>
    <row r="89" spans="1:9" x14ac:dyDescent="0.15">
      <c r="A89" s="19"/>
      <c r="B89" s="18"/>
      <c r="C89" s="18"/>
      <c r="D89" s="18"/>
      <c r="E89" s="18"/>
      <c r="F89" s="18"/>
      <c r="G89" s="18"/>
      <c r="H89" s="18"/>
      <c r="I89" s="18"/>
    </row>
    <row r="90" spans="1:9" x14ac:dyDescent="0.15">
      <c r="A90" s="19"/>
      <c r="B90" s="18"/>
      <c r="C90" s="18"/>
      <c r="D90" s="18"/>
      <c r="E90" s="18"/>
      <c r="F90" s="18"/>
      <c r="G90" s="18"/>
      <c r="H90" s="18"/>
      <c r="I90" s="18"/>
    </row>
    <row r="91" spans="1:9" x14ac:dyDescent="0.15">
      <c r="A91" s="19"/>
      <c r="B91" s="18"/>
      <c r="C91" s="18"/>
      <c r="D91" s="18"/>
      <c r="E91" s="18"/>
      <c r="F91" s="18"/>
      <c r="G91" s="18"/>
      <c r="H91" s="18"/>
      <c r="I91" s="18"/>
    </row>
    <row r="92" spans="1:9" x14ac:dyDescent="0.15">
      <c r="A92" s="19"/>
      <c r="B92" s="18"/>
      <c r="C92" s="18"/>
      <c r="D92" s="18"/>
      <c r="E92" s="18"/>
      <c r="F92" s="18"/>
      <c r="G92" s="18"/>
      <c r="H92" s="18"/>
      <c r="I92" s="18"/>
    </row>
    <row r="93" spans="1:9" x14ac:dyDescent="0.15">
      <c r="A93" s="19"/>
      <c r="B93" s="18"/>
      <c r="C93" s="18"/>
      <c r="D93" s="18"/>
      <c r="E93" s="18"/>
      <c r="F93" s="18"/>
      <c r="G93" s="18"/>
      <c r="H93" s="18"/>
      <c r="I93" s="18"/>
    </row>
    <row r="94" spans="1:9" x14ac:dyDescent="0.15">
      <c r="A94" s="19"/>
      <c r="B94" s="18"/>
      <c r="C94" s="18"/>
      <c r="D94" s="18"/>
      <c r="E94" s="18"/>
      <c r="F94" s="18"/>
      <c r="G94" s="18"/>
      <c r="H94" s="18"/>
      <c r="I94" s="18"/>
    </row>
    <row r="95" spans="1:9" x14ac:dyDescent="0.15">
      <c r="A95" s="19"/>
      <c r="B95" s="18"/>
      <c r="C95" s="18"/>
      <c r="D95" s="18"/>
      <c r="E95" s="18"/>
      <c r="F95" s="18"/>
      <c r="G95" s="18"/>
      <c r="H95" s="18"/>
      <c r="I95" s="18"/>
    </row>
    <row r="96" spans="1:9" x14ac:dyDescent="0.15">
      <c r="A96" s="19"/>
      <c r="B96" s="18"/>
      <c r="C96" s="18"/>
      <c r="D96" s="18"/>
      <c r="E96" s="18"/>
      <c r="F96" s="18"/>
      <c r="G96" s="18"/>
      <c r="H96" s="18"/>
      <c r="I96" s="18"/>
    </row>
    <row r="97" spans="1:9" x14ac:dyDescent="0.15">
      <c r="A97" s="19"/>
      <c r="B97" s="18"/>
      <c r="C97" s="18"/>
      <c r="D97" s="18"/>
      <c r="E97" s="18"/>
      <c r="F97" s="18"/>
      <c r="G97" s="18"/>
      <c r="H97" s="18"/>
      <c r="I97" s="18"/>
    </row>
    <row r="98" spans="1:9" x14ac:dyDescent="0.15">
      <c r="A98" s="19"/>
      <c r="B98" s="18"/>
      <c r="C98" s="18"/>
      <c r="D98" s="18"/>
      <c r="E98" s="18"/>
      <c r="F98" s="18"/>
      <c r="G98" s="18"/>
      <c r="H98" s="18"/>
      <c r="I98" s="18"/>
    </row>
    <row r="99" spans="1:9" x14ac:dyDescent="0.15">
      <c r="A99" s="19"/>
      <c r="B99" s="18"/>
      <c r="C99" s="18"/>
      <c r="D99" s="18"/>
      <c r="E99" s="18"/>
      <c r="F99" s="18"/>
      <c r="G99" s="18"/>
      <c r="H99" s="18"/>
      <c r="I99" s="18"/>
    </row>
    <row r="100" spans="1:9" x14ac:dyDescent="0.15">
      <c r="A100" s="19"/>
      <c r="B100" s="18"/>
      <c r="C100" s="18"/>
      <c r="D100" s="18"/>
      <c r="E100" s="18"/>
      <c r="F100" s="18"/>
      <c r="G100" s="18"/>
      <c r="H100" s="18"/>
      <c r="I100" s="18"/>
    </row>
    <row r="101" spans="1:9" x14ac:dyDescent="0.15">
      <c r="A101" s="19"/>
      <c r="B101" s="18"/>
      <c r="C101" s="18"/>
      <c r="D101" s="18"/>
      <c r="E101" s="18"/>
      <c r="F101" s="18"/>
      <c r="G101" s="18"/>
      <c r="H101" s="18"/>
      <c r="I101" s="18"/>
    </row>
    <row r="102" spans="1:9" x14ac:dyDescent="0.15">
      <c r="A102" s="19"/>
      <c r="B102" s="18"/>
      <c r="C102" s="18"/>
      <c r="D102" s="18"/>
      <c r="E102" s="18"/>
      <c r="F102" s="18"/>
      <c r="G102" s="18"/>
      <c r="H102" s="18"/>
      <c r="I102" s="18"/>
    </row>
    <row r="103" spans="1:9" x14ac:dyDescent="0.15">
      <c r="A103" s="19"/>
      <c r="B103" s="18"/>
      <c r="C103" s="18"/>
      <c r="D103" s="18"/>
      <c r="E103" s="18"/>
      <c r="F103" s="18"/>
      <c r="G103" s="18"/>
      <c r="H103" s="18"/>
      <c r="I103" s="18"/>
    </row>
    <row r="104" spans="1:9" x14ac:dyDescent="0.15">
      <c r="A104" s="19"/>
      <c r="B104" s="18"/>
      <c r="C104" s="18"/>
      <c r="D104" s="18"/>
      <c r="E104" s="18"/>
      <c r="F104" s="18"/>
      <c r="G104" s="18"/>
      <c r="H104" s="18"/>
      <c r="I104" s="18"/>
    </row>
    <row r="105" spans="1:9" x14ac:dyDescent="0.15">
      <c r="A105" s="19"/>
      <c r="B105" s="18"/>
      <c r="C105" s="18"/>
      <c r="D105" s="18"/>
      <c r="E105" s="18"/>
      <c r="F105" s="18"/>
      <c r="G105" s="18"/>
      <c r="H105" s="18"/>
      <c r="I105" s="18"/>
    </row>
  </sheetData>
  <mergeCells count="3">
    <mergeCell ref="B12:C12"/>
    <mergeCell ref="B18:C18"/>
    <mergeCell ref="B6:C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workbookViewId="0">
      <selection activeCell="L15" sqref="L15"/>
    </sheetView>
  </sheetViews>
  <sheetFormatPr baseColWidth="10" defaultColWidth="9.1640625" defaultRowHeight="14" x14ac:dyDescent="0.15"/>
  <cols>
    <col min="1" max="1" width="36" style="13" bestFit="1" customWidth="1"/>
    <col min="2" max="11" width="14.6640625" style="13" customWidth="1"/>
    <col min="12" max="16384" width="9.1640625" style="13"/>
  </cols>
  <sheetData>
    <row r="1" spans="1:11" x14ac:dyDescent="0.15">
      <c r="A1" s="28" t="s">
        <v>167</v>
      </c>
    </row>
    <row r="2" spans="1:11" x14ac:dyDescent="0.15">
      <c r="A2" s="48" t="s">
        <v>157</v>
      </c>
      <c r="B2" s="50" t="s">
        <v>148</v>
      </c>
      <c r="C2" s="50"/>
      <c r="D2" s="50" t="s">
        <v>162</v>
      </c>
      <c r="E2" s="50"/>
      <c r="F2" s="50"/>
      <c r="G2" s="50"/>
      <c r="H2" s="50"/>
      <c r="I2" s="50"/>
      <c r="J2" s="50"/>
      <c r="K2" s="50"/>
    </row>
    <row r="3" spans="1:11" x14ac:dyDescent="0.15">
      <c r="A3" s="48"/>
      <c r="B3" s="6" t="s">
        <v>149</v>
      </c>
      <c r="C3" s="6" t="s">
        <v>150</v>
      </c>
      <c r="D3" s="5" t="s">
        <v>149</v>
      </c>
      <c r="E3" s="5" t="s">
        <v>150</v>
      </c>
      <c r="F3" s="5" t="s">
        <v>151</v>
      </c>
      <c r="G3" s="5" t="s">
        <v>152</v>
      </c>
      <c r="H3" s="5" t="s">
        <v>153</v>
      </c>
      <c r="I3" s="5" t="s">
        <v>154</v>
      </c>
      <c r="J3" s="5" t="s">
        <v>155</v>
      </c>
      <c r="K3" s="5" t="s">
        <v>93</v>
      </c>
    </row>
    <row r="4" spans="1:11" x14ac:dyDescent="0.15">
      <c r="A4" s="51" t="s">
        <v>94</v>
      </c>
      <c r="B4" s="7">
        <v>22.996841430664102</v>
      </c>
      <c r="C4" s="7">
        <f t="shared" ref="C4:C9" si="0">B4</f>
        <v>22.996841430664102</v>
      </c>
      <c r="D4" s="7">
        <v>32.077392578125</v>
      </c>
      <c r="E4" s="10">
        <f t="shared" ref="E4:E9" si="1">D4</f>
        <v>32.077392578125</v>
      </c>
      <c r="F4" s="10">
        <f t="shared" ref="F4:F9" si="2">E4-C4</f>
        <v>9.0805511474608984</v>
      </c>
      <c r="G4" s="10">
        <f>AVERAGE(F4:F5)</f>
        <v>9.0749654769896999</v>
      </c>
      <c r="H4" s="10">
        <f>F4-G4</f>
        <v>5.5856704711985117E-3</v>
      </c>
      <c r="I4" s="10">
        <f>2^-(H4)</f>
        <v>0.99613579359639215</v>
      </c>
      <c r="J4" s="46">
        <f>AVERAGE(I4:I5)</f>
        <v>1.0000074950078219</v>
      </c>
      <c r="K4" s="46">
        <f>STDEV(I4:I5)</f>
        <v>5.4754126455032123E-3</v>
      </c>
    </row>
    <row r="5" spans="1:11" x14ac:dyDescent="0.15">
      <c r="A5" s="51"/>
      <c r="B5" s="7">
        <v>23.162694931030298</v>
      </c>
      <c r="C5" s="7">
        <f t="shared" si="0"/>
        <v>23.162694931030298</v>
      </c>
      <c r="D5" s="7">
        <v>32.2320747375488</v>
      </c>
      <c r="E5" s="10">
        <f t="shared" si="1"/>
        <v>32.2320747375488</v>
      </c>
      <c r="F5" s="10">
        <f t="shared" si="2"/>
        <v>9.0693798065185014</v>
      </c>
      <c r="G5" s="10">
        <v>9.0749654769896999</v>
      </c>
      <c r="H5" s="10">
        <f>F5-G4</f>
        <v>-5.5856704711985117E-3</v>
      </c>
      <c r="I5" s="10">
        <f t="shared" ref="I5:I9" si="3">2^-(H5)</f>
        <v>1.0038791964192519</v>
      </c>
      <c r="J5" s="47"/>
      <c r="K5" s="47"/>
    </row>
    <row r="6" spans="1:11" x14ac:dyDescent="0.15">
      <c r="A6" s="52" t="s">
        <v>158</v>
      </c>
      <c r="B6" s="7">
        <v>22.954614639282202</v>
      </c>
      <c r="C6" s="7">
        <f t="shared" si="0"/>
        <v>22.954614639282202</v>
      </c>
      <c r="D6" s="7">
        <v>32.139488220214801</v>
      </c>
      <c r="E6" s="10">
        <f t="shared" si="1"/>
        <v>32.139488220214801</v>
      </c>
      <c r="F6" s="10">
        <f t="shared" si="2"/>
        <v>9.1848735809325994</v>
      </c>
      <c r="G6" s="10">
        <v>9.0749654769896999</v>
      </c>
      <c r="H6" s="10">
        <f>F6-G4</f>
        <v>0.10990810394289952</v>
      </c>
      <c r="I6" s="10">
        <f t="shared" si="3"/>
        <v>0.92664708510664484</v>
      </c>
      <c r="J6" s="46">
        <f>AVERAGE(I6:I7)</f>
        <v>0.94222266383943243</v>
      </c>
      <c r="K6" s="46">
        <f>STDEV(I6:I7)</f>
        <v>2.2027194685718229E-2</v>
      </c>
    </row>
    <row r="7" spans="1:11" x14ac:dyDescent="0.15">
      <c r="A7" s="52"/>
      <c r="B7" s="12">
        <v>22.96</v>
      </c>
      <c r="C7" s="7">
        <f t="shared" si="0"/>
        <v>22.96</v>
      </c>
      <c r="D7" s="7">
        <v>32.097171783447301</v>
      </c>
      <c r="E7" s="10">
        <f t="shared" si="1"/>
        <v>32.097171783447301</v>
      </c>
      <c r="F7" s="10">
        <f t="shared" si="2"/>
        <v>9.1371717834473003</v>
      </c>
      <c r="G7" s="10">
        <v>9.0749654769896999</v>
      </c>
      <c r="H7" s="10">
        <f>F7-G4</f>
        <v>6.2206306457600391E-2</v>
      </c>
      <c r="I7" s="10">
        <f t="shared" si="3"/>
        <v>0.95779824257222013</v>
      </c>
      <c r="J7" s="47"/>
      <c r="K7" s="47"/>
    </row>
    <row r="8" spans="1:11" x14ac:dyDescent="0.15">
      <c r="A8" s="53" t="s">
        <v>159</v>
      </c>
      <c r="B8" s="7">
        <v>21.173145294189499</v>
      </c>
      <c r="C8" s="7">
        <f t="shared" si="0"/>
        <v>21.173145294189499</v>
      </c>
      <c r="D8" s="7">
        <v>30.947525024414102</v>
      </c>
      <c r="E8" s="10">
        <f t="shared" si="1"/>
        <v>30.947525024414102</v>
      </c>
      <c r="F8" s="10">
        <f t="shared" si="2"/>
        <v>9.7743797302246023</v>
      </c>
      <c r="G8" s="10">
        <v>9.0749654769896999</v>
      </c>
      <c r="H8" s="10">
        <f>F8-G4</f>
        <v>0.69941425323490236</v>
      </c>
      <c r="I8" s="10">
        <f t="shared" si="3"/>
        <v>0.61582218509866349</v>
      </c>
      <c r="J8" s="46">
        <f>AVERAGE(I8:I9)</f>
        <v>0.71476542725913628</v>
      </c>
      <c r="K8" s="46">
        <f>STDEV(I8:I9)</f>
        <v>0.13992687496850573</v>
      </c>
    </row>
    <row r="9" spans="1:11" x14ac:dyDescent="0.15">
      <c r="A9" s="53"/>
      <c r="B9" s="7">
        <v>21.677762985229499</v>
      </c>
      <c r="C9" s="7">
        <f t="shared" si="0"/>
        <v>21.677762985229499</v>
      </c>
      <c r="D9" s="7">
        <v>31.050144195556602</v>
      </c>
      <c r="E9" s="10">
        <f t="shared" si="1"/>
        <v>31.050144195556602</v>
      </c>
      <c r="F9" s="10">
        <f t="shared" si="2"/>
        <v>9.3723812103271023</v>
      </c>
      <c r="G9" s="10">
        <v>9.0749654769896999</v>
      </c>
      <c r="H9" s="10">
        <f>F9-G4</f>
        <v>0.29741573333740234</v>
      </c>
      <c r="I9" s="10">
        <f t="shared" si="3"/>
        <v>0.81370866941960907</v>
      </c>
      <c r="J9" s="47"/>
      <c r="K9" s="47"/>
    </row>
    <row r="10" spans="1:11" x14ac:dyDescent="0.15"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x14ac:dyDescent="0.15">
      <c r="A11" s="28" t="s">
        <v>168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x14ac:dyDescent="0.15">
      <c r="A12" s="48" t="s">
        <v>157</v>
      </c>
      <c r="B12" s="49" t="s">
        <v>148</v>
      </c>
      <c r="C12" s="49"/>
      <c r="D12" s="49" t="s">
        <v>162</v>
      </c>
      <c r="E12" s="49"/>
      <c r="F12" s="49"/>
      <c r="G12" s="49"/>
      <c r="H12" s="49"/>
      <c r="I12" s="49"/>
      <c r="J12" s="49"/>
      <c r="K12" s="49"/>
    </row>
    <row r="13" spans="1:11" x14ac:dyDescent="0.15">
      <c r="A13" s="48"/>
      <c r="B13" s="23" t="s">
        <v>149</v>
      </c>
      <c r="C13" s="23" t="s">
        <v>150</v>
      </c>
      <c r="D13" s="24" t="s">
        <v>149</v>
      </c>
      <c r="E13" s="24" t="s">
        <v>150</v>
      </c>
      <c r="F13" s="24" t="s">
        <v>151</v>
      </c>
      <c r="G13" s="24" t="s">
        <v>152</v>
      </c>
      <c r="H13" s="24" t="s">
        <v>153</v>
      </c>
      <c r="I13" s="24" t="s">
        <v>154</v>
      </c>
      <c r="J13" s="24" t="s">
        <v>155</v>
      </c>
      <c r="K13" s="24" t="s">
        <v>93</v>
      </c>
    </row>
    <row r="14" spans="1:11" x14ac:dyDescent="0.15">
      <c r="A14" s="46" t="s">
        <v>94</v>
      </c>
      <c r="B14" s="25">
        <v>23.1160488128662</v>
      </c>
      <c r="C14" s="26">
        <v>23.1160488128662</v>
      </c>
      <c r="D14" s="25">
        <v>32.623443603515597</v>
      </c>
      <c r="E14" s="27">
        <v>32.623443603515597</v>
      </c>
      <c r="F14" s="10">
        <f t="shared" ref="F14:F19" si="4">E14-C14</f>
        <v>9.5073947906493963</v>
      </c>
      <c r="G14" s="10">
        <f>AVERAGE(F14:F15)</f>
        <v>10.229672431945799</v>
      </c>
      <c r="H14" s="10">
        <f>F14-G14</f>
        <v>-0.72227764129640271</v>
      </c>
      <c r="I14" s="10">
        <f>2^-(H14)</f>
        <v>1.6497845615764259</v>
      </c>
      <c r="J14" s="11">
        <f>AVERAGE(I14:I15)</f>
        <v>1.127962155270632</v>
      </c>
      <c r="K14" s="16">
        <f>STDEV(I14:I15)</f>
        <v>0.73796832414781754</v>
      </c>
    </row>
    <row r="15" spans="1:11" x14ac:dyDescent="0.15">
      <c r="A15" s="47"/>
      <c r="B15" s="25">
        <v>23.181453704833999</v>
      </c>
      <c r="C15" s="26">
        <v>23.181453704833999</v>
      </c>
      <c r="D15" s="25">
        <v>34.1334037780762</v>
      </c>
      <c r="E15" s="27">
        <v>34.1334037780762</v>
      </c>
      <c r="F15" s="10">
        <f t="shared" si="4"/>
        <v>10.951950073242202</v>
      </c>
      <c r="G15" s="10">
        <v>10.229672431945799</v>
      </c>
      <c r="H15" s="10">
        <f>F15-G14</f>
        <v>0.72227764129640271</v>
      </c>
      <c r="I15" s="10">
        <f>2^-(H15)</f>
        <v>0.60613974896483791</v>
      </c>
      <c r="J15" s="11"/>
      <c r="K15" s="16"/>
    </row>
    <row r="16" spans="1:11" x14ac:dyDescent="0.15">
      <c r="A16" s="46" t="s">
        <v>160</v>
      </c>
      <c r="B16" s="25">
        <v>19.574083328247099</v>
      </c>
      <c r="C16" s="26">
        <v>19.574083328247099</v>
      </c>
      <c r="D16" s="25">
        <v>27.088594436645501</v>
      </c>
      <c r="E16" s="27">
        <v>27.088594436645501</v>
      </c>
      <c r="F16" s="10">
        <f t="shared" si="4"/>
        <v>7.514511108398402</v>
      </c>
      <c r="G16" s="10">
        <v>10.229672431945799</v>
      </c>
      <c r="H16" s="10">
        <f>F16-G16</f>
        <v>-2.715161323547397</v>
      </c>
      <c r="I16" s="10">
        <f>2^-(H16)</f>
        <v>6.5666671204657332</v>
      </c>
      <c r="J16" s="11">
        <f>AVERAGE(I16:I17)</f>
        <v>5.8310724274639423</v>
      </c>
      <c r="K16" s="16">
        <f>STDEV(I16:I17)</f>
        <v>1.040287991252808</v>
      </c>
    </row>
    <row r="17" spans="1:11" x14ac:dyDescent="0.15">
      <c r="A17" s="47"/>
      <c r="B17" s="25">
        <v>19.245824813842798</v>
      </c>
      <c r="C17" s="26">
        <v>19.245824813842798</v>
      </c>
      <c r="D17" s="25">
        <v>27.126279830932599</v>
      </c>
      <c r="E17" s="27">
        <v>27.126279830932599</v>
      </c>
      <c r="F17" s="10">
        <f t="shared" si="4"/>
        <v>7.8804550170898011</v>
      </c>
      <c r="G17" s="10">
        <v>10.229672431945799</v>
      </c>
      <c r="H17" s="10">
        <f t="shared" ref="H17:H19" si="5">F17-G17</f>
        <v>-2.3492174148559979</v>
      </c>
      <c r="I17" s="10">
        <f t="shared" ref="I17:I19" si="6">2^-(H17)</f>
        <v>5.0954777344621514</v>
      </c>
      <c r="J17" s="11"/>
      <c r="K17" s="16"/>
    </row>
    <row r="18" spans="1:11" x14ac:dyDescent="0.15">
      <c r="A18" s="46" t="s">
        <v>161</v>
      </c>
      <c r="B18" s="25">
        <v>19.105098724365199</v>
      </c>
      <c r="C18" s="26">
        <v>19.105098724365199</v>
      </c>
      <c r="D18" s="25">
        <v>27.3336887359619</v>
      </c>
      <c r="E18" s="27">
        <v>27.3336887359619</v>
      </c>
      <c r="F18" s="10">
        <f t="shared" si="4"/>
        <v>8.228590011596701</v>
      </c>
      <c r="G18" s="10">
        <v>10.229672431945799</v>
      </c>
      <c r="H18" s="10">
        <f t="shared" si="5"/>
        <v>-2.001082420349098</v>
      </c>
      <c r="I18" s="10">
        <f t="shared" si="6"/>
        <v>4.0030022325642385</v>
      </c>
      <c r="J18" s="11">
        <f>AVERAGE(I18:I19)</f>
        <v>4.4058447768247859</v>
      </c>
      <c r="K18" s="16">
        <f>STDEV(I18:I19)</f>
        <v>0.5697053895941494</v>
      </c>
    </row>
    <row r="19" spans="1:11" x14ac:dyDescent="0.15">
      <c r="A19" s="47"/>
      <c r="B19" s="25">
        <v>19.2634983062744</v>
      </c>
      <c r="C19" s="26">
        <v>19.2634983062744</v>
      </c>
      <c r="D19" s="25">
        <v>27.2275276184082</v>
      </c>
      <c r="E19" s="27">
        <v>27.2275276184082</v>
      </c>
      <c r="F19" s="10">
        <f t="shared" si="4"/>
        <v>7.9640293121337997</v>
      </c>
      <c r="G19" s="10">
        <v>10.229672431945799</v>
      </c>
      <c r="H19" s="10">
        <f t="shared" si="5"/>
        <v>-2.2656431198119993</v>
      </c>
      <c r="I19" s="10">
        <f t="shared" si="6"/>
        <v>4.8086873210853325</v>
      </c>
      <c r="J19" s="11"/>
      <c r="K19" s="16"/>
    </row>
    <row r="21" spans="1:11" x14ac:dyDescent="0.15">
      <c r="A21" s="17" t="s">
        <v>105</v>
      </c>
      <c r="B21" s="18"/>
    </row>
    <row r="22" spans="1:11" x14ac:dyDescent="0.15">
      <c r="A22" s="19" t="s">
        <v>102</v>
      </c>
      <c r="B22" s="35">
        <v>39.450000000000003</v>
      </c>
    </row>
    <row r="23" spans="1:11" x14ac:dyDescent="0.15">
      <c r="A23" s="19" t="s">
        <v>6</v>
      </c>
      <c r="B23" s="35">
        <v>5.9999999999999995E-4</v>
      </c>
    </row>
    <row r="24" spans="1:11" x14ac:dyDescent="0.15">
      <c r="A24" s="19" t="s">
        <v>7</v>
      </c>
      <c r="B24" s="35" t="s">
        <v>16</v>
      </c>
    </row>
    <row r="25" spans="1:11" x14ac:dyDescent="0.15">
      <c r="A25" s="19" t="s">
        <v>103</v>
      </c>
      <c r="B25" s="35" t="s">
        <v>11</v>
      </c>
    </row>
    <row r="26" spans="1:11" x14ac:dyDescent="0.15">
      <c r="A26" s="19" t="s">
        <v>104</v>
      </c>
      <c r="B26" s="35">
        <v>0.96930000000000005</v>
      </c>
    </row>
    <row r="28" spans="1:11" x14ac:dyDescent="0.15">
      <c r="A28" s="20" t="s">
        <v>17</v>
      </c>
      <c r="B28" s="21" t="s">
        <v>18</v>
      </c>
      <c r="C28" s="21" t="s">
        <v>19</v>
      </c>
      <c r="D28" s="21" t="s">
        <v>20</v>
      </c>
      <c r="E28" s="21" t="s">
        <v>21</v>
      </c>
      <c r="F28" s="21" t="s">
        <v>6</v>
      </c>
    </row>
    <row r="29" spans="1:11" x14ac:dyDescent="0.15">
      <c r="A29" s="20" t="s">
        <v>97</v>
      </c>
      <c r="B29" s="21">
        <v>45.13</v>
      </c>
      <c r="C29" s="21">
        <v>4</v>
      </c>
      <c r="D29" s="21">
        <v>11.28</v>
      </c>
      <c r="E29" s="21" t="s">
        <v>136</v>
      </c>
      <c r="F29" s="21" t="s">
        <v>137</v>
      </c>
    </row>
    <row r="30" spans="1:11" x14ac:dyDescent="0.15">
      <c r="A30" s="20" t="s">
        <v>100</v>
      </c>
      <c r="B30" s="21">
        <v>1.43</v>
      </c>
      <c r="C30" s="21">
        <v>5</v>
      </c>
      <c r="D30" s="21">
        <v>0.28599999999999998</v>
      </c>
      <c r="E30" s="21"/>
      <c r="F30" s="21"/>
    </row>
    <row r="31" spans="1:11" x14ac:dyDescent="0.15">
      <c r="A31" s="20" t="s">
        <v>101</v>
      </c>
      <c r="B31" s="21">
        <v>46.55</v>
      </c>
      <c r="C31" s="21">
        <v>9</v>
      </c>
      <c r="D31" s="21"/>
      <c r="E31" s="21"/>
      <c r="F31" s="21"/>
    </row>
    <row r="33" spans="1:7" x14ac:dyDescent="0.15">
      <c r="A33" s="17" t="s">
        <v>29</v>
      </c>
      <c r="B33" s="18" t="s">
        <v>30</v>
      </c>
      <c r="C33" s="18" t="s">
        <v>31</v>
      </c>
      <c r="D33" s="18" t="s">
        <v>8</v>
      </c>
      <c r="E33" s="18" t="s">
        <v>32</v>
      </c>
      <c r="F33" s="18" t="s">
        <v>33</v>
      </c>
      <c r="G33" s="18"/>
    </row>
    <row r="34" spans="1:7" x14ac:dyDescent="0.15">
      <c r="A34" s="19" t="s">
        <v>106</v>
      </c>
      <c r="B34" s="18">
        <v>5.7500000000000002E-2</v>
      </c>
      <c r="C34" s="18" t="s">
        <v>138</v>
      </c>
      <c r="D34" s="18" t="s">
        <v>35</v>
      </c>
      <c r="E34" s="18" t="s">
        <v>36</v>
      </c>
      <c r="F34" s="35" t="s">
        <v>48</v>
      </c>
      <c r="G34" s="18" t="s">
        <v>108</v>
      </c>
    </row>
    <row r="35" spans="1:7" x14ac:dyDescent="0.15">
      <c r="A35" s="19" t="s">
        <v>109</v>
      </c>
      <c r="B35" s="18">
        <v>-4.8319999999999999</v>
      </c>
      <c r="C35" s="18" t="s">
        <v>139</v>
      </c>
      <c r="D35" s="18" t="s">
        <v>11</v>
      </c>
      <c r="E35" s="18" t="s">
        <v>10</v>
      </c>
      <c r="F35" s="35">
        <v>1.5E-3</v>
      </c>
      <c r="G35" s="18" t="s">
        <v>111</v>
      </c>
    </row>
    <row r="36" spans="1:7" x14ac:dyDescent="0.15">
      <c r="A36" s="19" t="s">
        <v>112</v>
      </c>
      <c r="B36" s="18">
        <v>0.28499999999999998</v>
      </c>
      <c r="C36" s="18" t="s">
        <v>140</v>
      </c>
      <c r="D36" s="18" t="s">
        <v>35</v>
      </c>
      <c r="E36" s="18" t="s">
        <v>36</v>
      </c>
      <c r="F36" s="35">
        <v>0.97960000000000003</v>
      </c>
      <c r="G36" s="18" t="s">
        <v>114</v>
      </c>
    </row>
    <row r="37" spans="1:7" x14ac:dyDescent="0.15">
      <c r="A37" s="19" t="s">
        <v>115</v>
      </c>
      <c r="B37" s="18">
        <v>-3.4060000000000001</v>
      </c>
      <c r="C37" s="18" t="s">
        <v>141</v>
      </c>
      <c r="D37" s="18" t="s">
        <v>11</v>
      </c>
      <c r="E37" s="18" t="s">
        <v>10</v>
      </c>
      <c r="F37" s="35">
        <v>7.4000000000000003E-3</v>
      </c>
      <c r="G37" s="18" t="s">
        <v>117</v>
      </c>
    </row>
    <row r="38" spans="1:7" x14ac:dyDescent="0.15">
      <c r="A38" s="19" t="s">
        <v>118</v>
      </c>
      <c r="B38" s="18">
        <v>-4.8890000000000002</v>
      </c>
      <c r="C38" s="18" t="s">
        <v>142</v>
      </c>
      <c r="D38" s="18" t="s">
        <v>11</v>
      </c>
      <c r="E38" s="18" t="s">
        <v>10</v>
      </c>
      <c r="F38" s="35">
        <v>1.4E-3</v>
      </c>
      <c r="G38" s="18" t="s">
        <v>120</v>
      </c>
    </row>
    <row r="39" spans="1:7" x14ac:dyDescent="0.15">
      <c r="A39" s="19" t="s">
        <v>121</v>
      </c>
      <c r="B39" s="18">
        <v>0.22750000000000001</v>
      </c>
      <c r="C39" s="18" t="s">
        <v>143</v>
      </c>
      <c r="D39" s="18" t="s">
        <v>35</v>
      </c>
      <c r="E39" s="18" t="s">
        <v>36</v>
      </c>
      <c r="F39" s="35">
        <v>0.99099999999999999</v>
      </c>
      <c r="G39" s="18" t="s">
        <v>123</v>
      </c>
    </row>
    <row r="40" spans="1:7" x14ac:dyDescent="0.15">
      <c r="A40" s="19" t="s">
        <v>124</v>
      </c>
      <c r="B40" s="18">
        <v>-3.464</v>
      </c>
      <c r="C40" s="18" t="s">
        <v>144</v>
      </c>
      <c r="D40" s="18" t="s">
        <v>11</v>
      </c>
      <c r="E40" s="18" t="s">
        <v>10</v>
      </c>
      <c r="F40" s="35">
        <v>6.8999999999999999E-3</v>
      </c>
      <c r="G40" s="18" t="s">
        <v>126</v>
      </c>
    </row>
    <row r="41" spans="1:7" x14ac:dyDescent="0.15">
      <c r="A41" s="19" t="s">
        <v>127</v>
      </c>
      <c r="B41" s="18">
        <v>5.117</v>
      </c>
      <c r="C41" s="18" t="s">
        <v>145</v>
      </c>
      <c r="D41" s="18" t="s">
        <v>11</v>
      </c>
      <c r="E41" s="18" t="s">
        <v>10</v>
      </c>
      <c r="F41" s="35">
        <v>1.1000000000000001E-3</v>
      </c>
      <c r="G41" s="18" t="s">
        <v>129</v>
      </c>
    </row>
    <row r="42" spans="1:7" x14ac:dyDescent="0.15">
      <c r="A42" s="19" t="s">
        <v>130</v>
      </c>
      <c r="B42" s="18">
        <v>1.4259999999999999</v>
      </c>
      <c r="C42" s="18" t="s">
        <v>146</v>
      </c>
      <c r="D42" s="18" t="s">
        <v>35</v>
      </c>
      <c r="E42" s="18" t="s">
        <v>36</v>
      </c>
      <c r="F42" s="35">
        <v>0.19159999999999999</v>
      </c>
      <c r="G42" s="18" t="s">
        <v>132</v>
      </c>
    </row>
    <row r="43" spans="1:7" x14ac:dyDescent="0.15">
      <c r="A43" s="19" t="s">
        <v>133</v>
      </c>
      <c r="B43" s="18">
        <v>-3.6909999999999998</v>
      </c>
      <c r="C43" s="18" t="s">
        <v>147</v>
      </c>
      <c r="D43" s="18" t="s">
        <v>11</v>
      </c>
      <c r="E43" s="18" t="s">
        <v>10</v>
      </c>
      <c r="F43" s="35">
        <v>5.1999999999999998E-3</v>
      </c>
      <c r="G43" s="18" t="s">
        <v>135</v>
      </c>
    </row>
  </sheetData>
  <mergeCells count="18">
    <mergeCell ref="D2:K2"/>
    <mergeCell ref="A4:A5"/>
    <mergeCell ref="A6:A7"/>
    <mergeCell ref="A8:A9"/>
    <mergeCell ref="J4:J5"/>
    <mergeCell ref="K4:K5"/>
    <mergeCell ref="J6:J7"/>
    <mergeCell ref="A14:A15"/>
    <mergeCell ref="A16:A17"/>
    <mergeCell ref="A18:A19"/>
    <mergeCell ref="A2:A3"/>
    <mergeCell ref="B2:C2"/>
    <mergeCell ref="K6:K7"/>
    <mergeCell ref="J8:J9"/>
    <mergeCell ref="K8:K9"/>
    <mergeCell ref="A12:A13"/>
    <mergeCell ref="B12:C12"/>
    <mergeCell ref="D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3"/>
  <sheetViews>
    <sheetView workbookViewId="0">
      <selection activeCell="D23" sqref="D23"/>
    </sheetView>
  </sheetViews>
  <sheetFormatPr baseColWidth="10" defaultColWidth="9.1640625" defaultRowHeight="14" x14ac:dyDescent="0.15"/>
  <cols>
    <col min="1" max="1" width="36" style="13" bestFit="1" customWidth="1"/>
    <col min="2" max="11" width="14.6640625" style="13" customWidth="1"/>
    <col min="12" max="16384" width="9.1640625" style="13"/>
  </cols>
  <sheetData>
    <row r="1" spans="1:19" x14ac:dyDescent="0.15">
      <c r="A1" s="28" t="s">
        <v>167</v>
      </c>
    </row>
    <row r="2" spans="1:19" x14ac:dyDescent="0.15">
      <c r="A2" s="48" t="s">
        <v>157</v>
      </c>
      <c r="B2" s="50" t="s">
        <v>148</v>
      </c>
      <c r="C2" s="50"/>
      <c r="D2" s="50" t="s">
        <v>156</v>
      </c>
      <c r="E2" s="50"/>
      <c r="F2" s="50"/>
      <c r="G2" s="50"/>
      <c r="H2" s="50"/>
      <c r="I2" s="50"/>
      <c r="J2" s="50"/>
      <c r="K2" s="50"/>
      <c r="L2" s="4"/>
      <c r="M2" s="4"/>
      <c r="N2" s="4"/>
      <c r="O2" s="4"/>
      <c r="P2" s="4"/>
      <c r="Q2" s="4"/>
      <c r="R2" s="4"/>
      <c r="S2" s="4"/>
    </row>
    <row r="3" spans="1:19" x14ac:dyDescent="0.15">
      <c r="A3" s="48"/>
      <c r="B3" s="6" t="s">
        <v>149</v>
      </c>
      <c r="C3" s="6" t="s">
        <v>150</v>
      </c>
      <c r="D3" s="5" t="s">
        <v>149</v>
      </c>
      <c r="E3" s="5" t="s">
        <v>150</v>
      </c>
      <c r="F3" s="5" t="s">
        <v>151</v>
      </c>
      <c r="G3" s="5" t="s">
        <v>152</v>
      </c>
      <c r="H3" s="5" t="s">
        <v>153</v>
      </c>
      <c r="I3" s="5" t="s">
        <v>154</v>
      </c>
      <c r="J3" s="5" t="s">
        <v>155</v>
      </c>
      <c r="K3" s="5" t="s">
        <v>93</v>
      </c>
      <c r="L3" s="4"/>
      <c r="M3" s="4"/>
      <c r="N3" s="4"/>
      <c r="O3" s="4"/>
      <c r="P3" s="4"/>
      <c r="Q3" s="4"/>
      <c r="R3" s="4"/>
      <c r="S3" s="4"/>
    </row>
    <row r="4" spans="1:19" x14ac:dyDescent="0.15">
      <c r="A4" s="51" t="s">
        <v>94</v>
      </c>
      <c r="B4" s="7">
        <v>22.996841430664102</v>
      </c>
      <c r="C4" s="7">
        <f>B4</f>
        <v>22.996841430664102</v>
      </c>
      <c r="D4" s="7">
        <v>31.422384262085</v>
      </c>
      <c r="E4" s="7">
        <f>D4</f>
        <v>31.422384262085</v>
      </c>
      <c r="F4" s="7">
        <f>E4-C4</f>
        <v>8.4255428314208984</v>
      </c>
      <c r="G4" s="7">
        <f>AVERAGE(F4:F5)</f>
        <v>8.5808267593383505</v>
      </c>
      <c r="H4" s="7">
        <f>F4-G4</f>
        <v>-0.15528392791745205</v>
      </c>
      <c r="I4" s="7">
        <f>2^-(H4)</f>
        <v>1.1136407654374407</v>
      </c>
      <c r="J4" s="8">
        <f>AVERAGE(I4:I5)</f>
        <v>1.0057981999088075</v>
      </c>
      <c r="K4" s="8">
        <f>STDEV(I4:I5)</f>
        <v>0.15251241877170224</v>
      </c>
      <c r="L4" s="4"/>
      <c r="M4" s="4"/>
      <c r="N4" s="4"/>
      <c r="O4" s="4"/>
      <c r="P4" s="4"/>
      <c r="Q4" s="4"/>
      <c r="R4" s="4"/>
      <c r="S4" s="4"/>
    </row>
    <row r="5" spans="1:19" x14ac:dyDescent="0.15">
      <c r="A5" s="51"/>
      <c r="B5" s="7">
        <v>23.162694931030298</v>
      </c>
      <c r="C5" s="7">
        <f>B5</f>
        <v>23.162694931030298</v>
      </c>
      <c r="D5" s="7">
        <v>31.898805618286101</v>
      </c>
      <c r="E5" s="7">
        <f>D5</f>
        <v>31.898805618286101</v>
      </c>
      <c r="F5" s="7">
        <f>E5-C5</f>
        <v>8.7361106872558025</v>
      </c>
      <c r="G5" s="14">
        <v>8.5808267593383505</v>
      </c>
      <c r="H5" s="7">
        <f>F5-G4</f>
        <v>0.15528392791745205</v>
      </c>
      <c r="I5" s="7">
        <f>2^-(H5)</f>
        <v>0.89795563438017434</v>
      </c>
      <c r="J5" s="8"/>
      <c r="K5" s="8"/>
      <c r="L5" s="4"/>
      <c r="M5" s="4"/>
      <c r="N5" s="4"/>
      <c r="O5" s="4"/>
      <c r="P5" s="4"/>
      <c r="Q5" s="4"/>
      <c r="R5" s="4"/>
      <c r="S5" s="4"/>
    </row>
    <row r="6" spans="1:19" x14ac:dyDescent="0.15">
      <c r="A6" s="52" t="s">
        <v>158</v>
      </c>
      <c r="B6" s="7">
        <v>22.954614639282202</v>
      </c>
      <c r="C6" s="7">
        <f t="shared" ref="C6:C9" si="0">B6</f>
        <v>22.954614639282202</v>
      </c>
      <c r="D6" s="7">
        <v>31.790214538574201</v>
      </c>
      <c r="E6" s="7">
        <f t="shared" ref="E6:E9" si="1">D6</f>
        <v>31.790214538574201</v>
      </c>
      <c r="F6" s="7">
        <f t="shared" ref="F6:F9" si="2">E6-C6</f>
        <v>8.8355998992919993</v>
      </c>
      <c r="G6" s="7">
        <v>8.5808267593383505</v>
      </c>
      <c r="H6" s="7">
        <f>F6-G4</f>
        <v>0.25477313995364881</v>
      </c>
      <c r="I6" s="7">
        <f t="shared" ref="I6:I9" si="3">2^-(H6)</f>
        <v>0.83811891632826419</v>
      </c>
      <c r="J6" s="8">
        <f>AVERAGE(I6:I7)</f>
        <v>0.85132547925757107</v>
      </c>
      <c r="K6" s="8">
        <f>STDEV(I6:I7)</f>
        <v>1.8676900406959469E-2</v>
      </c>
      <c r="L6" s="4"/>
      <c r="M6" s="4"/>
      <c r="N6" s="4"/>
      <c r="O6" s="4"/>
      <c r="P6" s="4"/>
      <c r="Q6" s="4"/>
      <c r="R6" s="4"/>
      <c r="S6" s="4"/>
    </row>
    <row r="7" spans="1:19" x14ac:dyDescent="0.15">
      <c r="A7" s="52"/>
      <c r="B7" s="9">
        <v>22.96</v>
      </c>
      <c r="C7" s="7">
        <f t="shared" si="0"/>
        <v>22.96</v>
      </c>
      <c r="D7" s="7">
        <v>31.7508354187012</v>
      </c>
      <c r="E7" s="7">
        <f t="shared" si="1"/>
        <v>31.7508354187012</v>
      </c>
      <c r="F7" s="7">
        <f t="shared" si="2"/>
        <v>8.7908354187011994</v>
      </c>
      <c r="G7" s="14">
        <v>8.5808267593383505</v>
      </c>
      <c r="H7" s="7">
        <f>F7-G4</f>
        <v>0.21000865936284896</v>
      </c>
      <c r="I7" s="7">
        <f t="shared" si="3"/>
        <v>0.86453204218687785</v>
      </c>
      <c r="J7" s="8"/>
      <c r="K7" s="8"/>
      <c r="L7" s="4"/>
      <c r="M7" s="4"/>
      <c r="N7" s="4"/>
      <c r="O7" s="4"/>
      <c r="P7" s="4"/>
      <c r="Q7" s="4"/>
      <c r="R7" s="4"/>
      <c r="S7" s="4"/>
    </row>
    <row r="8" spans="1:19" x14ac:dyDescent="0.15">
      <c r="A8" s="53" t="s">
        <v>159</v>
      </c>
      <c r="B8" s="7">
        <v>21.173145294189499</v>
      </c>
      <c r="C8" s="7">
        <f t="shared" si="0"/>
        <v>21.173145294189499</v>
      </c>
      <c r="D8" s="7">
        <v>31.5345764160156</v>
      </c>
      <c r="E8" s="7">
        <f t="shared" si="1"/>
        <v>31.5345764160156</v>
      </c>
      <c r="F8" s="7">
        <f t="shared" si="2"/>
        <v>10.361431121826101</v>
      </c>
      <c r="G8" s="7">
        <v>8.5808267593383505</v>
      </c>
      <c r="H8" s="7">
        <f>F8-G4</f>
        <v>1.7806043624877503</v>
      </c>
      <c r="I8" s="7">
        <f t="shared" si="3"/>
        <v>0.29106144189904593</v>
      </c>
      <c r="J8" s="8">
        <f>AVERAGE(I8:I9)</f>
        <v>0.35211481217921015</v>
      </c>
      <c r="K8" s="8">
        <f>STDEV(I8:I9)</f>
        <v>8.6342504278794682E-2</v>
      </c>
      <c r="L8" s="4"/>
      <c r="M8" s="4"/>
      <c r="N8" s="4"/>
      <c r="O8" s="4"/>
      <c r="P8" s="4"/>
      <c r="Q8" s="4"/>
      <c r="R8" s="4"/>
      <c r="S8" s="4"/>
    </row>
    <row r="9" spans="1:19" x14ac:dyDescent="0.15">
      <c r="A9" s="53"/>
      <c r="B9" s="7">
        <v>21.677762985229499</v>
      </c>
      <c r="C9" s="7">
        <f t="shared" si="0"/>
        <v>21.677762985229499</v>
      </c>
      <c r="D9" s="7">
        <v>31.533788681030298</v>
      </c>
      <c r="E9" s="7">
        <f t="shared" si="1"/>
        <v>31.533788681030298</v>
      </c>
      <c r="F9" s="7">
        <f t="shared" si="2"/>
        <v>9.856025695800799</v>
      </c>
      <c r="G9" s="14">
        <v>8.5808267593383505</v>
      </c>
      <c r="H9" s="7">
        <f>F9-G4</f>
        <v>1.2751989364624485</v>
      </c>
      <c r="I9" s="7">
        <f t="shared" si="3"/>
        <v>0.41316818245937437</v>
      </c>
      <c r="J9" s="8"/>
      <c r="K9" s="8"/>
      <c r="L9" s="4"/>
      <c r="M9" s="4"/>
      <c r="N9" s="4"/>
      <c r="O9" s="4"/>
      <c r="P9" s="4"/>
      <c r="Q9" s="4"/>
      <c r="R9" s="4"/>
      <c r="S9" s="4"/>
    </row>
    <row r="10" spans="1:19" x14ac:dyDescent="0.15">
      <c r="O10" s="4"/>
      <c r="P10" s="4"/>
      <c r="Q10" s="4"/>
      <c r="R10" s="4"/>
      <c r="S10" s="4"/>
    </row>
    <row r="11" spans="1:19" x14ac:dyDescent="0.15">
      <c r="A11" s="28" t="s">
        <v>168</v>
      </c>
    </row>
    <row r="12" spans="1:19" x14ac:dyDescent="0.15">
      <c r="A12" s="48" t="s">
        <v>157</v>
      </c>
      <c r="B12" s="50" t="s">
        <v>148</v>
      </c>
      <c r="C12" s="50"/>
      <c r="D12" s="50" t="s">
        <v>156</v>
      </c>
      <c r="E12" s="50"/>
      <c r="F12" s="50"/>
      <c r="G12" s="50"/>
      <c r="H12" s="50"/>
      <c r="I12" s="50"/>
      <c r="J12" s="50"/>
      <c r="K12" s="50"/>
    </row>
    <row r="13" spans="1:19" x14ac:dyDescent="0.15">
      <c r="A13" s="48"/>
      <c r="B13" s="6" t="s">
        <v>149</v>
      </c>
      <c r="C13" s="6" t="s">
        <v>150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153</v>
      </c>
      <c r="I13" s="5" t="s">
        <v>154</v>
      </c>
      <c r="J13" s="5" t="s">
        <v>155</v>
      </c>
      <c r="K13" s="5" t="s">
        <v>93</v>
      </c>
    </row>
    <row r="14" spans="1:19" x14ac:dyDescent="0.15">
      <c r="A14" s="46" t="s">
        <v>94</v>
      </c>
      <c r="B14" s="15">
        <v>21.872516632080099</v>
      </c>
      <c r="C14" s="15">
        <v>21.872516632080099</v>
      </c>
      <c r="D14" s="15">
        <v>28.6594638824463</v>
      </c>
      <c r="E14" s="10">
        <f t="shared" ref="E14:E15" si="4">D14</f>
        <v>28.6594638824463</v>
      </c>
      <c r="F14" s="10">
        <f t="shared" ref="F14:F19" si="5">E14-C14</f>
        <v>6.7869472503662003</v>
      </c>
      <c r="G14" s="10">
        <f>AVERAGE(F14:F15)</f>
        <v>6.7265434265136506</v>
      </c>
      <c r="H14" s="10">
        <f>F14-G14</f>
        <v>6.0403823852549721E-2</v>
      </c>
      <c r="I14" s="10">
        <f>2^-(H14)</f>
        <v>0.9589956498902199</v>
      </c>
      <c r="J14" s="11">
        <f>AVERAGE(I14:I15)</f>
        <v>1.0008766237511701</v>
      </c>
      <c r="K14" s="16">
        <f>STDEV(I14:I15)</f>
        <v>5.922864123954908E-2</v>
      </c>
    </row>
    <row r="15" spans="1:19" x14ac:dyDescent="0.15">
      <c r="A15" s="47"/>
      <c r="B15" s="15">
        <v>21.9982719421387</v>
      </c>
      <c r="C15" s="15">
        <v>21.9982719421387</v>
      </c>
      <c r="D15" s="15">
        <v>28.664411544799801</v>
      </c>
      <c r="E15" s="10">
        <f t="shared" si="4"/>
        <v>28.664411544799801</v>
      </c>
      <c r="F15" s="10">
        <f t="shared" si="5"/>
        <v>6.6661396026611008</v>
      </c>
      <c r="G15" s="10">
        <v>6.7270000000000003</v>
      </c>
      <c r="H15" s="10">
        <f>F15-G14</f>
        <v>-6.0403823852549721E-2</v>
      </c>
      <c r="I15" s="10">
        <f>2^-(H15)</f>
        <v>1.0427575976121206</v>
      </c>
      <c r="J15" s="11"/>
      <c r="K15" s="16"/>
    </row>
    <row r="16" spans="1:19" x14ac:dyDescent="0.15">
      <c r="A16" s="46" t="s">
        <v>160</v>
      </c>
      <c r="B16" s="15">
        <v>17.320814132690401</v>
      </c>
      <c r="C16" s="15">
        <v>17.320814132690401</v>
      </c>
      <c r="D16" s="15">
        <v>25.323163986206101</v>
      </c>
      <c r="E16" s="10">
        <f t="shared" ref="E16:E17" si="6">D16</f>
        <v>25.323163986206101</v>
      </c>
      <c r="F16" s="10">
        <f t="shared" si="5"/>
        <v>8.0023498535156996</v>
      </c>
      <c r="G16" s="10">
        <v>6.7265434265136701</v>
      </c>
      <c r="H16" s="10">
        <f>F16-G16</f>
        <v>1.2758064270020295</v>
      </c>
      <c r="I16" s="10">
        <f>2^-(H16)</f>
        <v>0.41299424207855095</v>
      </c>
      <c r="J16" s="11">
        <f>AVERAGE(I16:I17)</f>
        <v>0.32036846252541512</v>
      </c>
      <c r="K16" s="16">
        <f>STDEV(I16:I17)</f>
        <v>0.13099263366942521</v>
      </c>
    </row>
    <row r="17" spans="1:11" x14ac:dyDescent="0.15">
      <c r="A17" s="47"/>
      <c r="B17" s="15">
        <v>17.336479187011701</v>
      </c>
      <c r="C17" s="15">
        <v>17.336479187011701</v>
      </c>
      <c r="D17" s="15">
        <v>26.197546005248999</v>
      </c>
      <c r="E17" s="10">
        <f t="shared" si="6"/>
        <v>26.197546005248999</v>
      </c>
      <c r="F17" s="10">
        <f t="shared" si="5"/>
        <v>8.8610668182372976</v>
      </c>
      <c r="G17" s="10">
        <v>6.7265434265136701</v>
      </c>
      <c r="H17" s="10">
        <f t="shared" ref="H17" si="7">F17-G17</f>
        <v>2.1345233917236275</v>
      </c>
      <c r="I17" s="10">
        <f t="shared" ref="I17" si="8">2^-(H17)</f>
        <v>0.22774268297227929</v>
      </c>
      <c r="J17" s="11"/>
      <c r="K17" s="16"/>
    </row>
    <row r="18" spans="1:11" x14ac:dyDescent="0.15">
      <c r="A18" s="46" t="s">
        <v>161</v>
      </c>
      <c r="B18" s="15">
        <v>17.372930526733398</v>
      </c>
      <c r="C18" s="15">
        <v>17.372930526733398</v>
      </c>
      <c r="D18" s="15">
        <v>25.144605636596701</v>
      </c>
      <c r="E18" s="10">
        <f t="shared" ref="E18:E19" si="9">D18</f>
        <v>25.144605636596701</v>
      </c>
      <c r="F18" s="10">
        <f t="shared" si="5"/>
        <v>7.7716751098633026</v>
      </c>
      <c r="G18" s="10">
        <v>6.7265434265136701</v>
      </c>
      <c r="H18" s="10">
        <f t="shared" ref="H18:H19" si="10">F18-G18</f>
        <v>1.0451316833496325</v>
      </c>
      <c r="I18" s="10">
        <f t="shared" ref="I18:I19" si="11">2^-(H18)</f>
        <v>0.4846006740655216</v>
      </c>
      <c r="J18" s="11">
        <f>AVERAGE(I18:I19)</f>
        <v>0.54934576964374848</v>
      </c>
      <c r="K18" s="16">
        <f>STDEV(I18:I19)</f>
        <v>9.1563392263870433E-2</v>
      </c>
    </row>
    <row r="19" spans="1:11" x14ac:dyDescent="0.15">
      <c r="A19" s="47"/>
      <c r="B19" s="15">
        <v>17.342943191528299</v>
      </c>
      <c r="C19" s="15">
        <v>17.342943191528299</v>
      </c>
      <c r="D19" s="15">
        <v>24.772962570190401</v>
      </c>
      <c r="E19" s="10">
        <f t="shared" si="9"/>
        <v>24.772962570190401</v>
      </c>
      <c r="F19" s="10">
        <f t="shared" si="5"/>
        <v>7.4300193786621023</v>
      </c>
      <c r="G19" s="10">
        <v>6.7265434265136701</v>
      </c>
      <c r="H19" s="10">
        <f t="shared" si="10"/>
        <v>0.70347595214843217</v>
      </c>
      <c r="I19" s="10">
        <f t="shared" si="11"/>
        <v>0.61409086522197531</v>
      </c>
      <c r="J19" s="11"/>
      <c r="K19" s="16"/>
    </row>
    <row r="21" spans="1:11" x14ac:dyDescent="0.15">
      <c r="A21" s="17" t="s">
        <v>105</v>
      </c>
      <c r="B21" s="18"/>
    </row>
    <row r="22" spans="1:11" x14ac:dyDescent="0.15">
      <c r="A22" s="19" t="s">
        <v>102</v>
      </c>
      <c r="B22" s="35">
        <v>16.28</v>
      </c>
    </row>
    <row r="23" spans="1:11" x14ac:dyDescent="0.15">
      <c r="A23" s="19" t="s">
        <v>6</v>
      </c>
      <c r="B23" s="35">
        <v>4.4999999999999997E-3</v>
      </c>
    </row>
    <row r="24" spans="1:11" x14ac:dyDescent="0.15">
      <c r="A24" s="19" t="s">
        <v>7</v>
      </c>
      <c r="B24" s="35" t="s">
        <v>10</v>
      </c>
    </row>
    <row r="25" spans="1:11" x14ac:dyDescent="0.15">
      <c r="A25" s="19" t="s">
        <v>103</v>
      </c>
      <c r="B25" s="35" t="s">
        <v>11</v>
      </c>
    </row>
    <row r="26" spans="1:11" x14ac:dyDescent="0.15">
      <c r="A26" s="19" t="s">
        <v>104</v>
      </c>
      <c r="B26" s="35">
        <v>0.92869999999999997</v>
      </c>
    </row>
    <row r="28" spans="1:11" x14ac:dyDescent="0.15">
      <c r="A28" s="20" t="s">
        <v>17</v>
      </c>
      <c r="B28" s="21" t="s">
        <v>18</v>
      </c>
      <c r="C28" s="21" t="s">
        <v>19</v>
      </c>
      <c r="D28" s="21" t="s">
        <v>20</v>
      </c>
      <c r="E28" s="21" t="s">
        <v>21</v>
      </c>
      <c r="F28" s="21" t="s">
        <v>6</v>
      </c>
    </row>
    <row r="29" spans="1:11" x14ac:dyDescent="0.15">
      <c r="A29" s="20" t="s">
        <v>97</v>
      </c>
      <c r="B29" s="21">
        <v>0.73819999999999997</v>
      </c>
      <c r="C29" s="21">
        <v>4</v>
      </c>
      <c r="D29" s="21">
        <v>0.1845</v>
      </c>
      <c r="E29" s="21" t="s">
        <v>98</v>
      </c>
      <c r="F29" s="21" t="s">
        <v>99</v>
      </c>
    </row>
    <row r="30" spans="1:11" x14ac:dyDescent="0.15">
      <c r="A30" s="20" t="s">
        <v>100</v>
      </c>
      <c r="B30" s="21">
        <v>5.6680000000000001E-2</v>
      </c>
      <c r="C30" s="21">
        <v>5</v>
      </c>
      <c r="D30" s="21">
        <v>1.1339999999999999E-2</v>
      </c>
      <c r="E30" s="21"/>
      <c r="F30" s="21"/>
    </row>
    <row r="31" spans="1:11" x14ac:dyDescent="0.15">
      <c r="A31" s="20" t="s">
        <v>101</v>
      </c>
      <c r="B31" s="21">
        <v>0.79490000000000005</v>
      </c>
      <c r="C31" s="21">
        <v>9</v>
      </c>
      <c r="D31" s="21"/>
      <c r="E31" s="21"/>
      <c r="F31" s="21"/>
    </row>
    <row r="33" spans="1:7" x14ac:dyDescent="0.15">
      <c r="A33" s="17" t="s">
        <v>29</v>
      </c>
      <c r="B33" s="18" t="s">
        <v>30</v>
      </c>
      <c r="C33" s="18" t="s">
        <v>31</v>
      </c>
      <c r="D33" s="18" t="s">
        <v>8</v>
      </c>
      <c r="E33" s="18" t="s">
        <v>32</v>
      </c>
      <c r="F33" s="18" t="s">
        <v>33</v>
      </c>
      <c r="G33" s="18"/>
    </row>
    <row r="34" spans="1:7" x14ac:dyDescent="0.15">
      <c r="A34" s="19" t="s">
        <v>106</v>
      </c>
      <c r="B34" s="18">
        <v>0.1545</v>
      </c>
      <c r="C34" s="18" t="s">
        <v>107</v>
      </c>
      <c r="D34" s="18" t="s">
        <v>35</v>
      </c>
      <c r="E34" s="18" t="s">
        <v>36</v>
      </c>
      <c r="F34" s="18">
        <v>0.62709999999999999</v>
      </c>
      <c r="G34" s="18" t="s">
        <v>108</v>
      </c>
    </row>
    <row r="35" spans="1:7" x14ac:dyDescent="0.15">
      <c r="A35" s="19" t="s">
        <v>109</v>
      </c>
      <c r="B35" s="18">
        <v>0.68559999999999999</v>
      </c>
      <c r="C35" s="18" t="s">
        <v>110</v>
      </c>
      <c r="D35" s="18" t="s">
        <v>11</v>
      </c>
      <c r="E35" s="18" t="s">
        <v>10</v>
      </c>
      <c r="F35" s="18">
        <v>7.1000000000000004E-3</v>
      </c>
      <c r="G35" s="18" t="s">
        <v>111</v>
      </c>
    </row>
    <row r="36" spans="1:7" x14ac:dyDescent="0.15">
      <c r="A36" s="19" t="s">
        <v>112</v>
      </c>
      <c r="B36" s="18">
        <v>0.65400000000000003</v>
      </c>
      <c r="C36" s="18" t="s">
        <v>113</v>
      </c>
      <c r="D36" s="18" t="s">
        <v>11</v>
      </c>
      <c r="E36" s="18" t="s">
        <v>10</v>
      </c>
      <c r="F36" s="18">
        <v>8.6999999999999994E-3</v>
      </c>
      <c r="G36" s="18" t="s">
        <v>114</v>
      </c>
    </row>
    <row r="37" spans="1:7" x14ac:dyDescent="0.15">
      <c r="A37" s="19" t="s">
        <v>115</v>
      </c>
      <c r="B37" s="18">
        <v>0.45669999999999999</v>
      </c>
      <c r="C37" s="18" t="s">
        <v>116</v>
      </c>
      <c r="D37" s="18" t="s">
        <v>11</v>
      </c>
      <c r="E37" s="18" t="s">
        <v>42</v>
      </c>
      <c r="F37" s="18">
        <v>3.8800000000000001E-2</v>
      </c>
      <c r="G37" s="18" t="s">
        <v>117</v>
      </c>
    </row>
    <row r="38" spans="1:7" x14ac:dyDescent="0.15">
      <c r="A38" s="19" t="s">
        <v>118</v>
      </c>
      <c r="B38" s="18">
        <v>0.53110000000000002</v>
      </c>
      <c r="C38" s="18" t="s">
        <v>119</v>
      </c>
      <c r="D38" s="18" t="s">
        <v>11</v>
      </c>
      <c r="E38" s="18" t="s">
        <v>42</v>
      </c>
      <c r="F38" s="18">
        <v>2.12E-2</v>
      </c>
      <c r="G38" s="18" t="s">
        <v>120</v>
      </c>
    </row>
    <row r="39" spans="1:7" x14ac:dyDescent="0.15">
      <c r="A39" s="19" t="s">
        <v>121</v>
      </c>
      <c r="B39" s="18">
        <v>0.4995</v>
      </c>
      <c r="C39" s="18" t="s">
        <v>122</v>
      </c>
      <c r="D39" s="18" t="s">
        <v>11</v>
      </c>
      <c r="E39" s="18" t="s">
        <v>42</v>
      </c>
      <c r="F39" s="18">
        <v>2.7199999999999998E-2</v>
      </c>
      <c r="G39" s="18" t="s">
        <v>123</v>
      </c>
    </row>
    <row r="40" spans="1:7" x14ac:dyDescent="0.15">
      <c r="A40" s="19" t="s">
        <v>124</v>
      </c>
      <c r="B40" s="18">
        <v>0.30220000000000002</v>
      </c>
      <c r="C40" s="18" t="s">
        <v>125</v>
      </c>
      <c r="D40" s="18" t="s">
        <v>35</v>
      </c>
      <c r="E40" s="18" t="s">
        <v>36</v>
      </c>
      <c r="F40" s="18">
        <v>0.16009999999999999</v>
      </c>
      <c r="G40" s="18" t="s">
        <v>126</v>
      </c>
    </row>
    <row r="41" spans="1:7" x14ac:dyDescent="0.15">
      <c r="A41" s="19" t="s">
        <v>127</v>
      </c>
      <c r="B41" s="18">
        <v>-3.1629999999999998E-2</v>
      </c>
      <c r="C41" s="18" t="s">
        <v>128</v>
      </c>
      <c r="D41" s="18" t="s">
        <v>35</v>
      </c>
      <c r="E41" s="18" t="s">
        <v>36</v>
      </c>
      <c r="F41" s="18">
        <v>0.99770000000000003</v>
      </c>
      <c r="G41" s="18" t="s">
        <v>129</v>
      </c>
    </row>
    <row r="42" spans="1:7" x14ac:dyDescent="0.15">
      <c r="A42" s="19" t="s">
        <v>130</v>
      </c>
      <c r="B42" s="18">
        <v>-0.22900000000000001</v>
      </c>
      <c r="C42" s="18" t="s">
        <v>131</v>
      </c>
      <c r="D42" s="18" t="s">
        <v>35</v>
      </c>
      <c r="E42" s="18" t="s">
        <v>36</v>
      </c>
      <c r="F42" s="18">
        <v>0.3266</v>
      </c>
      <c r="G42" s="18" t="s">
        <v>132</v>
      </c>
    </row>
    <row r="43" spans="1:7" x14ac:dyDescent="0.15">
      <c r="A43" s="19" t="s">
        <v>133</v>
      </c>
      <c r="B43" s="18">
        <v>-0.1973</v>
      </c>
      <c r="C43" s="18" t="s">
        <v>134</v>
      </c>
      <c r="D43" s="18" t="s">
        <v>35</v>
      </c>
      <c r="E43" s="18" t="s">
        <v>36</v>
      </c>
      <c r="F43" s="18">
        <v>0.43840000000000001</v>
      </c>
      <c r="G43" s="18" t="s">
        <v>135</v>
      </c>
    </row>
  </sheetData>
  <mergeCells count="12">
    <mergeCell ref="A2:A3"/>
    <mergeCell ref="B2:C2"/>
    <mergeCell ref="D2:K2"/>
    <mergeCell ref="A4:A5"/>
    <mergeCell ref="A6:A7"/>
    <mergeCell ref="D12:K12"/>
    <mergeCell ref="A14:A15"/>
    <mergeCell ref="A16:A17"/>
    <mergeCell ref="A18:A19"/>
    <mergeCell ref="A8:A9"/>
    <mergeCell ref="A12:A13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GAG Content</vt:lpstr>
      <vt:lpstr>SOX9</vt:lpstr>
      <vt:lpstr>COL2A1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User</cp:lastModifiedBy>
  <dcterms:created xsi:type="dcterms:W3CDTF">2021-04-21T03:46:43Z</dcterms:created>
  <dcterms:modified xsi:type="dcterms:W3CDTF">2021-04-21T06:06:46Z</dcterms:modified>
</cp:coreProperties>
</file>