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1"/>
  </bookViews>
  <sheets>
    <sheet name="NO" sheetId="1" r:id="rId1"/>
    <sheet name="cGMP" sheetId="3" r:id="rId2"/>
    <sheet name="BCA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<sst xmlns="http://schemas.openxmlformats.org/spreadsheetml/2006/main" count="77" uniqueCount="33">
  <si>
    <t>μmol/gprot</t>
  </si>
  <si>
    <t>Blank</t>
  </si>
  <si>
    <t>Standard</t>
  </si>
  <si>
    <t>Control</t>
  </si>
  <si>
    <t>C1</t>
  </si>
  <si>
    <t>C2</t>
  </si>
  <si>
    <t>C3</t>
  </si>
  <si>
    <t>C4</t>
  </si>
  <si>
    <t>C5</t>
  </si>
  <si>
    <t>C6</t>
  </si>
  <si>
    <t>Model</t>
  </si>
  <si>
    <t>M1</t>
  </si>
  <si>
    <t>M2</t>
  </si>
  <si>
    <t>M3</t>
  </si>
  <si>
    <t>M4</t>
  </si>
  <si>
    <t>M5</t>
  </si>
  <si>
    <t>M6</t>
  </si>
  <si>
    <t>HD-SAL</t>
  </si>
  <si>
    <t>HS1</t>
  </si>
  <si>
    <t>HS2</t>
  </si>
  <si>
    <t>HS3</t>
  </si>
  <si>
    <t>HS4</t>
  </si>
  <si>
    <t>HS5</t>
  </si>
  <si>
    <t>HS6</t>
  </si>
  <si>
    <t>pmol/gprot</t>
  </si>
  <si>
    <t>Measure</t>
  </si>
  <si>
    <t>Adjust</t>
  </si>
  <si>
    <t>Concentration</t>
  </si>
  <si>
    <t>pg/ml</t>
  </si>
  <si>
    <t>Blank hole</t>
  </si>
  <si>
    <t>Standard hole</t>
  </si>
  <si>
    <t>1%ug/ml</t>
  </si>
  <si>
    <t>10%g/L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</si>
</sst>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_);[Red]\(0.0000000\)"/>
  </numFmts>
  <fonts count="23">
    <font>
      <sz val="11"/>
      <color theme="1"/>
      <name val="等线"/>
      <charset val="134"/>
      <scheme val="minor"/>
    </font>
    <font>
      <sz val="10"/>
      <color rgb="FF000000"/>
      <name val="Arial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/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49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49" applyFill="1" applyAlignment="1">
      <alignment horizontal="center" vertical="center"/>
    </xf>
    <xf numFmtId="0" fontId="0" fillId="0" borderId="0" xfId="49" applyFill="1">
      <alignment vertical="center"/>
    </xf>
    <xf numFmtId="0" fontId="0" fillId="0" borderId="0" xfId="49" applyFill="1" applyAlignment="1">
      <alignment horizontal="right" vertical="center"/>
    </xf>
    <xf numFmtId="0" fontId="0" fillId="0" borderId="0" xfId="0" applyFill="1"/>
    <xf numFmtId="0" fontId="0" fillId="0" borderId="1" xfId="49" applyFill="1" applyBorder="1">
      <alignment vertical="center"/>
    </xf>
    <xf numFmtId="0" fontId="0" fillId="0" borderId="0" xfId="49" applyFill="1" applyAlignment="1"/>
    <xf numFmtId="176" fontId="0" fillId="0" borderId="0" xfId="49" applyNumberFormat="1" applyFill="1" applyAlignment="1">
      <alignment horizontal="center" vertical="center"/>
    </xf>
    <xf numFmtId="0" fontId="0" fillId="0" borderId="0" xfId="49" applyFill="1" applyAlignment="1">
      <alignment horizontal="right"/>
    </xf>
    <xf numFmtId="0" fontId="1" fillId="0" borderId="1" xfId="49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workbookViewId="0">
      <selection activeCell="G19" sqref="G19"/>
    </sheetView>
  </sheetViews>
  <sheetFormatPr defaultColWidth="9" defaultRowHeight="13.8" outlineLevelCol="3"/>
  <cols>
    <col min="1" max="3" width="9" style="1"/>
    <col min="4" max="4" width="12.8888888888889" style="1"/>
    <col min="5" max="6" width="9" style="1"/>
    <col min="7" max="7" width="13" style="1" customWidth="1"/>
    <col min="8" max="16384" width="9" style="1"/>
  </cols>
  <sheetData>
    <row r="1" spans="1:1">
      <c r="A1" s="14" t="s">
        <v>0</v>
      </c>
    </row>
    <row r="2" ht="14.4" spans="2:3">
      <c r="B2" s="15" t="s">
        <v>1</v>
      </c>
      <c r="C2" s="16">
        <v>0.035</v>
      </c>
    </row>
    <row r="3" spans="3:4">
      <c r="C3" s="16">
        <v>0.036</v>
      </c>
      <c r="D3" s="1">
        <f>AVERAGE(C2:C3)</f>
        <v>0.0355</v>
      </c>
    </row>
    <row r="4" spans="1:1">
      <c r="A4" s="1" t="s">
        <v>0</v>
      </c>
    </row>
    <row r="5" ht="14.4" spans="2:3">
      <c r="B5" s="15" t="s">
        <v>2</v>
      </c>
      <c r="C5" s="16">
        <v>0.223</v>
      </c>
    </row>
    <row r="6" spans="3:4">
      <c r="C6" s="16">
        <v>0.234</v>
      </c>
      <c r="D6" s="1">
        <f>AVERAGE(C5:C6)</f>
        <v>0.2285</v>
      </c>
    </row>
    <row r="9" spans="1:4">
      <c r="A9" s="3" t="s">
        <v>3</v>
      </c>
      <c r="B9" s="1" t="s">
        <v>4</v>
      </c>
      <c r="C9" s="4">
        <v>0.084</v>
      </c>
      <c r="D9" s="1">
        <f>(C9-$D$3)/($D$6-$D$3)*20*2/BCA!E7</f>
        <v>1.64054558835698</v>
      </c>
    </row>
    <row r="10" spans="2:4">
      <c r="B10" s="1" t="s">
        <v>5</v>
      </c>
      <c r="C10" s="4">
        <v>0.084</v>
      </c>
      <c r="D10" s="1">
        <f>(C10-$D$3)/($D$6-$D$3)*20*2/BCA!E8</f>
        <v>1.71636027536706</v>
      </c>
    </row>
    <row r="11" spans="2:4">
      <c r="B11" s="1" t="s">
        <v>6</v>
      </c>
      <c r="C11" s="4">
        <v>0.083</v>
      </c>
      <c r="D11" s="1">
        <f>(C11-$D$3)/($D$6-$D$3)*20*2/BCA!E9</f>
        <v>1.52087888907096</v>
      </c>
    </row>
    <row r="12" spans="2:4">
      <c r="B12" s="1" t="s">
        <v>7</v>
      </c>
      <c r="C12" s="4">
        <v>0.075</v>
      </c>
      <c r="D12" s="1">
        <f>(C12-$D$3)/($D$6-$D$3)*20*2/BCA!E10</f>
        <v>1.35271214325881</v>
      </c>
    </row>
    <row r="13" spans="2:4">
      <c r="B13" s="1" t="s">
        <v>8</v>
      </c>
      <c r="C13" s="4">
        <v>0.081</v>
      </c>
      <c r="D13" s="1">
        <f>(C13-$D$3)/($D$6-$D$3)*20*2/BCA!E11</f>
        <v>1.48794882734093</v>
      </c>
    </row>
    <row r="14" spans="2:4">
      <c r="B14" s="1" t="s">
        <v>9</v>
      </c>
      <c r="C14" s="4">
        <v>0.095</v>
      </c>
      <c r="D14" s="1">
        <f>(C14-$D$3)/($D$6-$D$3)*20*2/BCA!E12</f>
        <v>2.02755487730559</v>
      </c>
    </row>
    <row r="15" spans="1:4">
      <c r="A15" s="3" t="s">
        <v>10</v>
      </c>
      <c r="B15" s="1" t="s">
        <v>11</v>
      </c>
      <c r="C15" s="4">
        <v>0.067</v>
      </c>
      <c r="D15" s="1">
        <f>(C15-$D$3)/($D$6-$D$3)*20*2/BCA!E13</f>
        <v>1.03502959136661</v>
      </c>
    </row>
    <row r="16" spans="2:4">
      <c r="B16" s="1" t="s">
        <v>12</v>
      </c>
      <c r="C16" s="4">
        <v>0.067</v>
      </c>
      <c r="D16" s="1">
        <f>(C16-$D$3)/($D$6-$D$3)*20*2/BCA!E14</f>
        <v>0.997003245874383</v>
      </c>
    </row>
    <row r="17" spans="2:4">
      <c r="B17" s="1" t="s">
        <v>13</v>
      </c>
      <c r="C17" s="4">
        <v>0.061</v>
      </c>
      <c r="D17" s="1">
        <f>(C17-$D$3)/($D$6-$D$3)*20*2/BCA!E15</f>
        <v>0.88425439123462</v>
      </c>
    </row>
    <row r="18" spans="2:4">
      <c r="B18" s="1" t="s">
        <v>14</v>
      </c>
      <c r="C18" s="4">
        <v>0.069</v>
      </c>
      <c r="D18" s="1">
        <f>(C18-$D$3)/($D$6-$D$3)*20*2/BCA!E16</f>
        <v>1.15585192640585</v>
      </c>
    </row>
    <row r="19" spans="2:4">
      <c r="B19" s="1" t="s">
        <v>15</v>
      </c>
      <c r="C19" s="4">
        <v>0.052</v>
      </c>
      <c r="D19" s="1">
        <f>(C19-$D$3)/($D$6-$D$3)*20*2/BCA!E17</f>
        <v>0.524649206279039</v>
      </c>
    </row>
    <row r="20" spans="2:4">
      <c r="B20" s="1" t="s">
        <v>16</v>
      </c>
      <c r="C20" s="4">
        <v>0.067</v>
      </c>
      <c r="D20" s="1">
        <f>(C20-$D$3)/($D$6-$D$3)*20*2/BCA!E18</f>
        <v>1.06030503926323</v>
      </c>
    </row>
    <row r="21" spans="1:4">
      <c r="A21" s="5" t="s">
        <v>17</v>
      </c>
      <c r="B21" s="1" t="s">
        <v>18</v>
      </c>
      <c r="C21" s="4">
        <v>0.074</v>
      </c>
      <c r="D21" s="1">
        <f>(C21-$D$3)/($D$6-$D$3)*20*2/BCA!E19</f>
        <v>1.35898251511203</v>
      </c>
    </row>
    <row r="22" spans="2:4">
      <c r="B22" s="1" t="s">
        <v>19</v>
      </c>
      <c r="C22" s="4">
        <v>0.073</v>
      </c>
      <c r="D22" s="1">
        <f>(C22-$D$3)/($D$6-$D$3)*20*2/BCA!E20</f>
        <v>1.18690862604093</v>
      </c>
    </row>
    <row r="23" spans="2:4">
      <c r="B23" s="1" t="s">
        <v>20</v>
      </c>
      <c r="C23" s="4">
        <v>0.085</v>
      </c>
      <c r="D23" s="1">
        <f>(C23-$D$3)/($D$6-$D$3)*20*2/BCA!E21</f>
        <v>1.72517393872539</v>
      </c>
    </row>
    <row r="24" spans="2:4">
      <c r="B24" s="1" t="s">
        <v>21</v>
      </c>
      <c r="C24" s="4">
        <v>0.077</v>
      </c>
      <c r="D24" s="1">
        <f>(C24-$D$3)/($D$6-$D$3)*20*2/BCA!E22</f>
        <v>1.34754904283278</v>
      </c>
    </row>
    <row r="25" spans="2:4">
      <c r="B25" s="1" t="s">
        <v>22</v>
      </c>
      <c r="C25" s="4">
        <v>0.075</v>
      </c>
      <c r="D25" s="1">
        <f>(C25-$D$3)/($D$6-$D$3)*20*2/BCA!E23</f>
        <v>1.3766539511041</v>
      </c>
    </row>
    <row r="26" spans="2:4">
      <c r="B26" s="1" t="s">
        <v>23</v>
      </c>
      <c r="C26" s="4">
        <v>0.088</v>
      </c>
      <c r="D26" s="1">
        <f>(C26-$D$3)/($D$6-$D$3)*20*2/BCA!E24</f>
        <v>1.70072429917076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tabSelected="1" workbookViewId="0">
      <selection activeCell="F15" sqref="F15"/>
    </sheetView>
  </sheetViews>
  <sheetFormatPr defaultColWidth="9" defaultRowHeight="13.8"/>
  <cols>
    <col min="1" max="7" width="9" style="6"/>
    <col min="8" max="8" width="3.77777777777778" style="6" customWidth="1"/>
    <col min="9" max="9" width="13" style="6" customWidth="1"/>
    <col min="10" max="10" width="5.11111111111111" style="6" customWidth="1"/>
    <col min="11" max="11" width="9" style="6" customWidth="1"/>
    <col min="12" max="12" width="7" style="6" customWidth="1"/>
    <col min="13" max="13" width="14.2222222222222" style="6" customWidth="1"/>
    <col min="14" max="19" width="9" style="6"/>
    <col min="20" max="20" width="4.22222222222222" style="6" customWidth="1"/>
    <col min="21" max="21" width="3.77777777777778" style="6" customWidth="1"/>
    <col min="22" max="16384" width="9" style="6"/>
  </cols>
  <sheetData>
    <row r="1" spans="1:13">
      <c r="A1" s="6" t="s">
        <v>24</v>
      </c>
      <c r="H1" s="7"/>
      <c r="I1" s="7"/>
      <c r="J1" s="7"/>
      <c r="K1" s="5" t="s">
        <v>25</v>
      </c>
      <c r="L1" s="5" t="s">
        <v>26</v>
      </c>
      <c r="M1" s="11" t="s">
        <v>27</v>
      </c>
    </row>
    <row r="2" spans="1:16">
      <c r="A2" s="8"/>
      <c r="H2" s="7"/>
      <c r="I2" s="12" t="s">
        <v>3</v>
      </c>
      <c r="J2" s="12" t="s">
        <v>4</v>
      </c>
      <c r="K2" s="13">
        <v>0.303</v>
      </c>
      <c r="L2" s="7">
        <f>K2-$D$3</f>
        <v>0.259</v>
      </c>
      <c r="M2" s="6">
        <v>81.7989869605208</v>
      </c>
      <c r="N2" s="8"/>
      <c r="O2" s="8"/>
      <c r="P2" s="8"/>
    </row>
    <row r="3" spans="3:16">
      <c r="C3" s="6" t="s">
        <v>1</v>
      </c>
      <c r="D3" s="9">
        <v>0.044</v>
      </c>
      <c r="E3" s="10"/>
      <c r="F3" s="10" t="s">
        <v>28</v>
      </c>
      <c r="H3" s="7"/>
      <c r="I3" s="7"/>
      <c r="J3" s="12" t="s">
        <v>5</v>
      </c>
      <c r="K3" s="13">
        <v>0.317</v>
      </c>
      <c r="L3" s="7">
        <f t="shared" ref="L3:L19" si="0">K3-$D$3</f>
        <v>0.273</v>
      </c>
      <c r="M3" s="6">
        <v>97.7123245110996</v>
      </c>
      <c r="N3" s="8"/>
      <c r="O3" s="8"/>
      <c r="P3" s="8"/>
    </row>
    <row r="4" spans="4:16">
      <c r="D4" s="9">
        <v>0.123</v>
      </c>
      <c r="E4" s="10">
        <f>D4-$D$3</f>
        <v>0.079</v>
      </c>
      <c r="F4" s="10">
        <v>0</v>
      </c>
      <c r="H4" s="7"/>
      <c r="I4" s="7"/>
      <c r="J4" s="12" t="s">
        <v>6</v>
      </c>
      <c r="K4" s="13">
        <v>0.289</v>
      </c>
      <c r="L4" s="7">
        <f t="shared" si="0"/>
        <v>0.245</v>
      </c>
      <c r="M4" s="6">
        <v>68.4520519453401</v>
      </c>
      <c r="N4" s="8"/>
      <c r="O4" s="8"/>
      <c r="P4" s="8"/>
    </row>
    <row r="5" spans="4:16">
      <c r="D5" s="9">
        <v>0.256</v>
      </c>
      <c r="E5" s="10">
        <f t="shared" ref="E5:E9" si="1">D5-$D$3</f>
        <v>0.212</v>
      </c>
      <c r="F5" s="10">
        <v>1</v>
      </c>
      <c r="H5" s="7"/>
      <c r="I5" s="7"/>
      <c r="J5" s="12" t="s">
        <v>7</v>
      </c>
      <c r="K5" s="13">
        <v>0.297</v>
      </c>
      <c r="L5" s="7">
        <f t="shared" si="0"/>
        <v>0.253</v>
      </c>
      <c r="M5" s="6">
        <v>78.4382766135673</v>
      </c>
      <c r="N5" s="8"/>
      <c r="O5" s="8"/>
      <c r="P5" s="8"/>
    </row>
    <row r="6" spans="4:16">
      <c r="D6" s="9">
        <v>0.387</v>
      </c>
      <c r="E6" s="10">
        <f t="shared" si="1"/>
        <v>0.343</v>
      </c>
      <c r="F6" s="10">
        <v>2</v>
      </c>
      <c r="H6" s="7"/>
      <c r="I6" s="7"/>
      <c r="J6" s="12" t="s">
        <v>8</v>
      </c>
      <c r="K6" s="13">
        <v>0.301</v>
      </c>
      <c r="L6" s="7">
        <f t="shared" si="0"/>
        <v>0.257</v>
      </c>
      <c r="M6" s="6">
        <v>77.647167172946</v>
      </c>
      <c r="N6" s="8"/>
      <c r="O6" s="8"/>
      <c r="P6" s="8"/>
    </row>
    <row r="7" spans="4:16">
      <c r="D7" s="9">
        <v>0.574</v>
      </c>
      <c r="E7" s="10">
        <f t="shared" si="1"/>
        <v>0.53</v>
      </c>
      <c r="F7" s="10">
        <v>4</v>
      </c>
      <c r="H7" s="7"/>
      <c r="I7" s="7"/>
      <c r="J7" s="12" t="s">
        <v>9</v>
      </c>
      <c r="K7" s="13">
        <v>0.297</v>
      </c>
      <c r="L7" s="7">
        <f t="shared" si="0"/>
        <v>0.253</v>
      </c>
      <c r="M7" s="6">
        <v>78.0504482990379</v>
      </c>
      <c r="N7" s="8"/>
      <c r="O7" s="8"/>
      <c r="P7" s="8"/>
    </row>
    <row r="8" spans="4:16">
      <c r="D8" s="9">
        <v>0.768</v>
      </c>
      <c r="E8" s="10">
        <f t="shared" si="1"/>
        <v>0.724</v>
      </c>
      <c r="F8" s="10">
        <v>8</v>
      </c>
      <c r="H8" s="7"/>
      <c r="I8" s="12" t="s">
        <v>10</v>
      </c>
      <c r="J8" s="12" t="s">
        <v>11</v>
      </c>
      <c r="K8" s="13">
        <v>0.251</v>
      </c>
      <c r="L8" s="7">
        <f t="shared" si="0"/>
        <v>0.207</v>
      </c>
      <c r="M8" s="6">
        <v>55.5932995887143</v>
      </c>
      <c r="N8" s="8"/>
      <c r="O8" s="8"/>
      <c r="P8" s="8"/>
    </row>
    <row r="9" spans="4:16">
      <c r="D9" s="9">
        <v>0.895</v>
      </c>
      <c r="E9" s="10">
        <f t="shared" si="1"/>
        <v>0.851</v>
      </c>
      <c r="F9" s="10">
        <v>16</v>
      </c>
      <c r="I9" s="7"/>
      <c r="J9" s="12" t="s">
        <v>12</v>
      </c>
      <c r="K9" s="13">
        <v>0.289</v>
      </c>
      <c r="L9" s="7">
        <f t="shared" si="0"/>
        <v>0.245</v>
      </c>
      <c r="M9" s="6">
        <v>67.6661500860366</v>
      </c>
      <c r="N9" s="8"/>
      <c r="O9" s="8"/>
      <c r="P9" s="8"/>
    </row>
    <row r="10" spans="9:16">
      <c r="I10" s="7"/>
      <c r="J10" s="12" t="s">
        <v>13</v>
      </c>
      <c r="K10" s="13">
        <v>0.258</v>
      </c>
      <c r="L10" s="7">
        <f t="shared" si="0"/>
        <v>0.214</v>
      </c>
      <c r="M10" s="6">
        <v>60.3193304991423</v>
      </c>
      <c r="N10" s="8"/>
      <c r="O10" s="8"/>
      <c r="P10" s="8"/>
    </row>
    <row r="11" spans="9:16">
      <c r="I11" s="7"/>
      <c r="J11" s="12" t="s">
        <v>14</v>
      </c>
      <c r="K11" s="13">
        <v>0.272</v>
      </c>
      <c r="L11" s="7">
        <f t="shared" si="0"/>
        <v>0.228</v>
      </c>
      <c r="M11" s="6">
        <v>64.9162992624141</v>
      </c>
      <c r="N11" s="8"/>
      <c r="O11" s="8"/>
      <c r="P11" s="8"/>
    </row>
    <row r="12" spans="10:15">
      <c r="J12" s="12" t="s">
        <v>15</v>
      </c>
      <c r="K12" s="13">
        <v>0.245</v>
      </c>
      <c r="L12" s="7">
        <f t="shared" si="0"/>
        <v>0.201</v>
      </c>
      <c r="M12" s="6">
        <v>52.8970972029607</v>
      </c>
      <c r="N12" s="8"/>
      <c r="O12" s="8"/>
    </row>
    <row r="13" spans="8:16">
      <c r="H13" s="7"/>
      <c r="J13" s="12" t="s">
        <v>16</v>
      </c>
      <c r="K13" s="13">
        <v>0.293</v>
      </c>
      <c r="L13" s="7">
        <f t="shared" si="0"/>
        <v>0.249</v>
      </c>
      <c r="M13" s="6">
        <v>74.4440752217784</v>
      </c>
      <c r="N13" s="8"/>
      <c r="O13" s="8"/>
      <c r="P13" s="8"/>
    </row>
    <row r="14" spans="9:13">
      <c r="I14" s="5" t="s">
        <v>17</v>
      </c>
      <c r="J14" s="1" t="s">
        <v>18</v>
      </c>
      <c r="K14" s="13">
        <v>0.279</v>
      </c>
      <c r="L14" s="7">
        <f t="shared" si="0"/>
        <v>0.235</v>
      </c>
      <c r="M14" s="6">
        <v>69.7455686077241</v>
      </c>
    </row>
    <row r="15" spans="9:13">
      <c r="I15" s="1"/>
      <c r="J15" s="1" t="s">
        <v>19</v>
      </c>
      <c r="K15" s="13">
        <v>0.278</v>
      </c>
      <c r="L15" s="7">
        <f t="shared" si="0"/>
        <v>0.234</v>
      </c>
      <c r="M15" s="6">
        <v>62.0815606425917</v>
      </c>
    </row>
    <row r="16" spans="9:13">
      <c r="I16" s="1"/>
      <c r="J16" s="1" t="s">
        <v>20</v>
      </c>
      <c r="K16" s="13">
        <v>0.299</v>
      </c>
      <c r="L16" s="7">
        <f t="shared" si="0"/>
        <v>0.255</v>
      </c>
      <c r="M16" s="6">
        <v>81.2668875185326</v>
      </c>
    </row>
    <row r="17" spans="9:13">
      <c r="I17" s="1"/>
      <c r="J17" s="1" t="s">
        <v>21</v>
      </c>
      <c r="K17" s="13">
        <v>0.293</v>
      </c>
      <c r="L17" s="7">
        <f t="shared" si="0"/>
        <v>0.249</v>
      </c>
      <c r="M17" s="6">
        <v>71.8135425284294</v>
      </c>
    </row>
    <row r="18" spans="8:13">
      <c r="H18" s="7"/>
      <c r="I18" s="1"/>
      <c r="J18" s="1" t="s">
        <v>22</v>
      </c>
      <c r="K18" s="13">
        <v>0.297</v>
      </c>
      <c r="L18" s="7">
        <f t="shared" si="0"/>
        <v>0.253</v>
      </c>
      <c r="M18" s="6">
        <v>79.8265646952234</v>
      </c>
    </row>
    <row r="19" spans="8:14">
      <c r="H19" s="7"/>
      <c r="I19" s="1"/>
      <c r="J19" s="1" t="s">
        <v>23</v>
      </c>
      <c r="K19" s="13">
        <v>0.308</v>
      </c>
      <c r="L19" s="7">
        <f t="shared" si="0"/>
        <v>0.264</v>
      </c>
      <c r="M19" s="6">
        <v>82.072883817141</v>
      </c>
      <c r="N19" s="7"/>
    </row>
    <row r="20" spans="14:14">
      <c r="N20" s="7"/>
    </row>
    <row r="21" spans="14:14">
      <c r="N21" s="7"/>
    </row>
    <row r="23" spans="8:8">
      <c r="H23" s="7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24"/>
  <sheetViews>
    <sheetView workbookViewId="0">
      <selection activeCell="D29" sqref="D29"/>
    </sheetView>
  </sheetViews>
  <sheetFormatPr defaultColWidth="9" defaultRowHeight="13.8" outlineLevelCol="4"/>
  <cols>
    <col min="1" max="3" width="9" style="1"/>
    <col min="4" max="5" width="12.8888888888889" style="1"/>
    <col min="6" max="16384" width="9" style="1"/>
  </cols>
  <sheetData>
    <row r="2" spans="2:4">
      <c r="B2" s="1" t="s">
        <v>29</v>
      </c>
      <c r="D2" s="1" t="s">
        <v>30</v>
      </c>
    </row>
    <row r="3" spans="2:4">
      <c r="B3" s="2">
        <v>0.047</v>
      </c>
      <c r="D3" s="2">
        <v>0.399</v>
      </c>
    </row>
    <row r="4" spans="2:5">
      <c r="B4" s="2">
        <v>0.046</v>
      </c>
      <c r="C4" s="1">
        <f>AVERAGE(B3:B4)</f>
        <v>0.0465</v>
      </c>
      <c r="D4" s="2">
        <v>0.391</v>
      </c>
      <c r="E4" s="1">
        <f>AVERAGE(D3:D4)</f>
        <v>0.395</v>
      </c>
    </row>
    <row r="6" spans="4:5">
      <c r="D6" s="1" t="s">
        <v>31</v>
      </c>
      <c r="E6" s="1" t="s">
        <v>32</v>
      </c>
    </row>
    <row r="7" spans="1:5">
      <c r="A7" s="3" t="s">
        <v>3</v>
      </c>
      <c r="B7" s="1" t="s">
        <v>4</v>
      </c>
      <c r="C7" s="4">
        <v>0.454</v>
      </c>
      <c r="D7" s="1">
        <f>(C7-$C$4)/($E$4-$C$4)*524</f>
        <v>612.711621233859</v>
      </c>
      <c r="E7" s="1">
        <f>D7*10/1000</f>
        <v>6.12711621233859</v>
      </c>
    </row>
    <row r="8" spans="2:5">
      <c r="B8" s="1" t="s">
        <v>5</v>
      </c>
      <c r="C8" s="4">
        <v>0.436</v>
      </c>
      <c r="D8" s="1">
        <f t="shared" ref="D8:D24" si="0">(C8-$C$4)/($E$4-$C$4)*524</f>
        <v>585.647058823529</v>
      </c>
      <c r="E8" s="1">
        <f t="shared" ref="E8:E24" si="1">D8*10/1000</f>
        <v>5.85647058823529</v>
      </c>
    </row>
    <row r="9" spans="2:5">
      <c r="B9" s="1" t="s">
        <v>6</v>
      </c>
      <c r="C9" s="4">
        <v>0.477</v>
      </c>
      <c r="D9" s="1">
        <f t="shared" si="0"/>
        <v>647.294117647059</v>
      </c>
      <c r="E9" s="1">
        <f t="shared" si="1"/>
        <v>6.47294117647059</v>
      </c>
    </row>
    <row r="10" spans="2:5">
      <c r="B10" s="1" t="s">
        <v>7</v>
      </c>
      <c r="C10" s="4">
        <v>0.449</v>
      </c>
      <c r="D10" s="1">
        <f t="shared" si="0"/>
        <v>605.19368723099</v>
      </c>
      <c r="E10" s="1">
        <f t="shared" si="1"/>
        <v>6.0519368723099</v>
      </c>
    </row>
    <row r="11" spans="2:5">
      <c r="B11" s="1" t="s">
        <v>8</v>
      </c>
      <c r="C11" s="4">
        <v>0.468</v>
      </c>
      <c r="D11" s="1">
        <f t="shared" si="0"/>
        <v>633.761836441894</v>
      </c>
      <c r="E11" s="1">
        <f t="shared" si="1"/>
        <v>6.33761836441894</v>
      </c>
    </row>
    <row r="12" spans="2:5">
      <c r="B12" s="1" t="s">
        <v>9</v>
      </c>
      <c r="C12" s="4">
        <v>0.451</v>
      </c>
      <c r="D12" s="1">
        <f t="shared" si="0"/>
        <v>608.200860832138</v>
      </c>
      <c r="E12" s="1">
        <f t="shared" si="1"/>
        <v>6.08200860832138</v>
      </c>
    </row>
    <row r="13" spans="1:5">
      <c r="A13" s="3" t="s">
        <v>10</v>
      </c>
      <c r="B13" s="1" t="s">
        <v>11</v>
      </c>
      <c r="C13" s="4">
        <v>0.466</v>
      </c>
      <c r="D13" s="1">
        <f t="shared" si="0"/>
        <v>630.754662840746</v>
      </c>
      <c r="E13" s="1">
        <f t="shared" si="1"/>
        <v>6.30754662840746</v>
      </c>
    </row>
    <row r="14" spans="2:5">
      <c r="B14" s="1" t="s">
        <v>12</v>
      </c>
      <c r="C14" s="4">
        <v>0.482</v>
      </c>
      <c r="D14" s="1">
        <f t="shared" si="0"/>
        <v>654.812051649928</v>
      </c>
      <c r="E14" s="1">
        <f t="shared" si="1"/>
        <v>6.54812051649928</v>
      </c>
    </row>
    <row r="15" spans="2:5">
      <c r="B15" s="1" t="s">
        <v>13</v>
      </c>
      <c r="C15" s="4">
        <v>0.444</v>
      </c>
      <c r="D15" s="1">
        <f t="shared" si="0"/>
        <v>597.675753228121</v>
      </c>
      <c r="E15" s="1">
        <f t="shared" si="1"/>
        <v>5.97675753228121</v>
      </c>
    </row>
    <row r="16" spans="2:5">
      <c r="B16" s="1" t="s">
        <v>14</v>
      </c>
      <c r="C16" s="4">
        <v>0.446</v>
      </c>
      <c r="D16" s="1">
        <f t="shared" si="0"/>
        <v>600.682926829268</v>
      </c>
      <c r="E16" s="1">
        <f t="shared" si="1"/>
        <v>6.00682926829268</v>
      </c>
    </row>
    <row r="17" spans="2:5">
      <c r="B17" s="1" t="s">
        <v>15</v>
      </c>
      <c r="C17" s="4">
        <v>0.48</v>
      </c>
      <c r="D17" s="1">
        <f t="shared" si="0"/>
        <v>651.80487804878</v>
      </c>
      <c r="E17" s="1">
        <f t="shared" si="1"/>
        <v>6.5180487804878</v>
      </c>
    </row>
    <row r="18" spans="2:5">
      <c r="B18" s="1" t="s">
        <v>16</v>
      </c>
      <c r="C18" s="4">
        <v>0.456</v>
      </c>
      <c r="D18" s="1">
        <f t="shared" si="0"/>
        <v>615.718794835007</v>
      </c>
      <c r="E18" s="1">
        <f t="shared" si="1"/>
        <v>6.15718794835007</v>
      </c>
    </row>
    <row r="19" spans="1:5">
      <c r="A19" s="5" t="s">
        <v>17</v>
      </c>
      <c r="B19" s="1" t="s">
        <v>18</v>
      </c>
      <c r="C19" s="4">
        <v>0.437</v>
      </c>
      <c r="D19" s="1">
        <f t="shared" si="0"/>
        <v>587.150645624103</v>
      </c>
      <c r="E19" s="1">
        <f t="shared" si="1"/>
        <v>5.87150645624103</v>
      </c>
    </row>
    <row r="20" spans="2:5">
      <c r="B20" s="1" t="s">
        <v>19</v>
      </c>
      <c r="C20" s="4">
        <v>0.482</v>
      </c>
      <c r="D20" s="1">
        <f t="shared" si="0"/>
        <v>654.812051649928</v>
      </c>
      <c r="E20" s="1">
        <f t="shared" si="1"/>
        <v>6.54812051649928</v>
      </c>
    </row>
    <row r="21" spans="2:5">
      <c r="B21" s="1" t="s">
        <v>20</v>
      </c>
      <c r="C21" s="4">
        <v>0.442</v>
      </c>
      <c r="D21" s="1">
        <f t="shared" si="0"/>
        <v>594.668579626973</v>
      </c>
      <c r="E21" s="1">
        <f t="shared" si="1"/>
        <v>5.94668579626973</v>
      </c>
    </row>
    <row r="22" spans="2:5">
      <c r="B22" s="1" t="s">
        <v>21</v>
      </c>
      <c r="C22" s="4">
        <v>0.471</v>
      </c>
      <c r="D22" s="1">
        <f t="shared" si="0"/>
        <v>638.272596843615</v>
      </c>
      <c r="E22" s="1">
        <f t="shared" si="1"/>
        <v>6.38272596843615</v>
      </c>
    </row>
    <row r="23" spans="2:5">
      <c r="B23" s="1" t="s">
        <v>22</v>
      </c>
      <c r="C23" s="4">
        <v>0.442</v>
      </c>
      <c r="D23" s="1">
        <f t="shared" si="0"/>
        <v>594.668579626973</v>
      </c>
      <c r="E23" s="1">
        <f t="shared" si="1"/>
        <v>5.94668579626973</v>
      </c>
    </row>
    <row r="24" spans="2:5">
      <c r="B24" s="1" t="s">
        <v>23</v>
      </c>
      <c r="C24" s="4">
        <v>0.472</v>
      </c>
      <c r="D24" s="1">
        <f t="shared" si="0"/>
        <v>639.776183644189</v>
      </c>
      <c r="E24" s="1">
        <f t="shared" si="1"/>
        <v>6.39776183644189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NO</vt:lpstr>
      <vt:lpstr>cGMP</vt:lpstr>
      <vt:lpstr>BCA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yuming WANG</dc:creator>
  <cp:lastModifiedBy>辉帅</cp:lastModifiedBy>
  <dcterms:created xsi:type="dcterms:W3CDTF">2015-06-05T18:19:00Z</dcterms:created>
  <dcterms:modified xsi:type="dcterms:W3CDTF">2024-03-22T01:23:38Z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1F42805ED054425AAA680DB7DEEF7440_12</vt:lpwstr>
  </property>
  <property fmtid="{D5CDD505-2E9C-101B-9397-08002B2CF9AE}" pid="3" name="KSOProductBuildVer">
    <vt:lpwstr>2052-12.1.0.16388</vt:lpwstr>
  </property>
</Properties>
</file>